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achel Goldstein\Desktop\EPS Models\SouthKorea EPS\"/>
    </mc:Choice>
  </mc:AlternateContent>
  <xr:revisionPtr revIDLastSave="0" documentId="13_ncr:1_{686A4F51-CD9D-4EE7-9184-CFCB6E3AC350}" xr6:coauthVersionLast="47" xr6:coauthVersionMax="47" xr10:uidLastSave="{00000000-0000-0000-0000-000000000000}"/>
  <bookViews>
    <workbookView xWindow="1500" yWindow="924" windowWidth="19920" windowHeight="12732" activeTab="2" xr2:uid="{A5C482AE-4F5D-4F7B-9888-EEAD3CFB4D3F}"/>
  </bookViews>
  <sheets>
    <sheet name="About" sheetId="10" r:id="rId1"/>
    <sheet name="Policy Characteristics" sheetId="19" r:id="rId2"/>
    <sheet name="PolicyLevers" sheetId="1" r:id="rId3"/>
    <sheet name="UnitControlCenter" sheetId="18" r:id="rId4"/>
    <sheet name="OutputGraphs" sheetId="8" r:id="rId5"/>
    <sheet name="Output Graph Color Key" sheetId="17" r:id="rId6"/>
    <sheet name="ReferenceScenarios" sheetId="9" r:id="rId7"/>
    <sheet name="ReferenceCurves" sheetId="21" r:id="rId8"/>
    <sheet name="Targets" sheetId="20" r:id="rId9"/>
    <sheet name="EPA GHG Inventory" sheetId="22" r:id="rId10"/>
    <sheet name="Old Target Calculations" sheetId="15" r:id="rId11"/>
    <sheet name="MaxBoundCalculations" sheetId="13" r:id="rId12"/>
  </sheets>
  <definedNames>
    <definedName name="_xlnm._FilterDatabase" localSheetId="1" hidden="1">'Policy Characteristics'!$A$3:$N$3</definedName>
    <definedName name="_xlnm._FilterDatabase" localSheetId="2" hidden="1">PolicyLevers!$H$1:$H$2025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7" i="19" l="1"/>
  <c r="H16" i="19"/>
  <c r="Q24" i="22"/>
  <c r="B1985" i="1"/>
  <c r="R529" i="1"/>
  <c r="Q529" i="1"/>
  <c r="P529" i="1"/>
  <c r="O529" i="1"/>
  <c r="N529" i="1"/>
  <c r="M529" i="1"/>
  <c r="L529" i="1"/>
  <c r="K529" i="1"/>
  <c r="J529" i="1"/>
  <c r="B529" i="1"/>
  <c r="A529" i="1"/>
  <c r="J1577" i="1"/>
  <c r="K1577" i="1"/>
  <c r="L1577" i="1"/>
  <c r="M1577" i="1"/>
  <c r="N1577" i="1"/>
  <c r="O1577" i="1"/>
  <c r="P1577" i="1"/>
  <c r="Q1577" i="1"/>
  <c r="R1577" i="1"/>
  <c r="M1579" i="1"/>
  <c r="C1594" i="1"/>
  <c r="B1594" i="1" s="1"/>
  <c r="A1577" i="1"/>
  <c r="B1577" i="1"/>
  <c r="C1579" i="1"/>
  <c r="A1579" i="1" s="1"/>
  <c r="C1580" i="1"/>
  <c r="A1580" i="1" s="1"/>
  <c r="C1581" i="1"/>
  <c r="A1581" i="1" s="1"/>
  <c r="C1582" i="1"/>
  <c r="A1582" i="1" s="1"/>
  <c r="C1583" i="1"/>
  <c r="A1583" i="1" s="1"/>
  <c r="C1584" i="1"/>
  <c r="A1584" i="1" s="1"/>
  <c r="C1585" i="1"/>
  <c r="K1585" i="1" s="1"/>
  <c r="C1586" i="1"/>
  <c r="J1586" i="1" s="1"/>
  <c r="C1587" i="1"/>
  <c r="A1587" i="1" s="1"/>
  <c r="C1588" i="1"/>
  <c r="A1588" i="1" s="1"/>
  <c r="C1589" i="1"/>
  <c r="N1589" i="1" s="1"/>
  <c r="C1590" i="1"/>
  <c r="M1590" i="1" s="1"/>
  <c r="C1591" i="1"/>
  <c r="L1591" i="1" s="1"/>
  <c r="C1592" i="1"/>
  <c r="L1592" i="1" s="1"/>
  <c r="C1593" i="1"/>
  <c r="K1593" i="1" s="1"/>
  <c r="C1578" i="1"/>
  <c r="A1578" i="1" s="1"/>
  <c r="Q1594" i="1" l="1"/>
  <c r="O1594" i="1"/>
  <c r="M1594" i="1"/>
  <c r="P1594" i="1"/>
  <c r="A1585" i="1"/>
  <c r="M1587" i="1"/>
  <c r="A1586" i="1"/>
  <c r="M1593" i="1"/>
  <c r="K1592" i="1"/>
  <c r="R1585" i="1"/>
  <c r="P1584" i="1"/>
  <c r="B1585" i="1"/>
  <c r="N1594" i="1"/>
  <c r="J1593" i="1"/>
  <c r="J1592" i="1"/>
  <c r="Q1585" i="1"/>
  <c r="O1584" i="1"/>
  <c r="R1593" i="1"/>
  <c r="Q1592" i="1"/>
  <c r="Q1586" i="1"/>
  <c r="O1585" i="1"/>
  <c r="M1584" i="1"/>
  <c r="R1592" i="1"/>
  <c r="Q1593" i="1"/>
  <c r="P1592" i="1"/>
  <c r="P1586" i="1"/>
  <c r="N1585" i="1"/>
  <c r="K1584" i="1"/>
  <c r="P1585" i="1"/>
  <c r="N1584" i="1"/>
  <c r="P1593" i="1"/>
  <c r="O1592" i="1"/>
  <c r="O1586" i="1"/>
  <c r="J1585" i="1"/>
  <c r="J1584" i="1"/>
  <c r="B1593" i="1"/>
  <c r="O1593" i="1"/>
  <c r="N1592" i="1"/>
  <c r="N1586" i="1"/>
  <c r="R1584" i="1"/>
  <c r="A1592" i="1"/>
  <c r="N1593" i="1"/>
  <c r="M1592" i="1"/>
  <c r="M1586" i="1"/>
  <c r="Q1584" i="1"/>
  <c r="B1591" i="1"/>
  <c r="K1591" i="1"/>
  <c r="L1590" i="1"/>
  <c r="M1589" i="1"/>
  <c r="N1588" i="1"/>
  <c r="O1587" i="1"/>
  <c r="K1583" i="1"/>
  <c r="L1582" i="1"/>
  <c r="M1581" i="1"/>
  <c r="N1580" i="1"/>
  <c r="O1579" i="1"/>
  <c r="P1578" i="1"/>
  <c r="A1591" i="1"/>
  <c r="R1591" i="1"/>
  <c r="J1591" i="1"/>
  <c r="K1590" i="1"/>
  <c r="L1589" i="1"/>
  <c r="M1588" i="1"/>
  <c r="N1587" i="1"/>
  <c r="R1583" i="1"/>
  <c r="J1583" i="1"/>
  <c r="K1582" i="1"/>
  <c r="L1581" i="1"/>
  <c r="M1580" i="1"/>
  <c r="N1579" i="1"/>
  <c r="O1578" i="1"/>
  <c r="N1578" i="1"/>
  <c r="M1578" i="1"/>
  <c r="B1590" i="1"/>
  <c r="O1591" i="1"/>
  <c r="P1590" i="1"/>
  <c r="Q1589" i="1"/>
  <c r="R1588" i="1"/>
  <c r="J1588" i="1"/>
  <c r="K1587" i="1"/>
  <c r="L1586" i="1"/>
  <c r="M1585" i="1"/>
  <c r="O1583" i="1"/>
  <c r="P1582" i="1"/>
  <c r="Q1581" i="1"/>
  <c r="R1580" i="1"/>
  <c r="J1580" i="1"/>
  <c r="K1579" i="1"/>
  <c r="L1578" i="1"/>
  <c r="Q1591" i="1"/>
  <c r="R1590" i="1"/>
  <c r="J1590" i="1"/>
  <c r="K1589" i="1"/>
  <c r="L1588" i="1"/>
  <c r="B1589" i="1"/>
  <c r="A1593" i="1"/>
  <c r="A1589" i="1"/>
  <c r="A1594" i="1"/>
  <c r="K1594" i="1"/>
  <c r="L1593" i="1"/>
  <c r="N1583" i="1"/>
  <c r="O1582" i="1"/>
  <c r="P1581" i="1"/>
  <c r="Q1580" i="1"/>
  <c r="R1579" i="1"/>
  <c r="J1579" i="1"/>
  <c r="K1578" i="1"/>
  <c r="Q1583" i="1"/>
  <c r="R1582" i="1"/>
  <c r="J1582" i="1"/>
  <c r="K1581" i="1"/>
  <c r="L1580" i="1"/>
  <c r="A1590" i="1"/>
  <c r="P1591" i="1"/>
  <c r="Q1590" i="1"/>
  <c r="R1589" i="1"/>
  <c r="J1589" i="1"/>
  <c r="K1588" i="1"/>
  <c r="L1587" i="1"/>
  <c r="P1583" i="1"/>
  <c r="Q1582" i="1"/>
  <c r="R1581" i="1"/>
  <c r="J1581" i="1"/>
  <c r="K1580" i="1"/>
  <c r="L1579" i="1"/>
  <c r="L1594" i="1"/>
  <c r="N1591" i="1"/>
  <c r="O1590" i="1"/>
  <c r="P1589" i="1"/>
  <c r="Q1588" i="1"/>
  <c r="R1587" i="1"/>
  <c r="J1587" i="1"/>
  <c r="K1586" i="1"/>
  <c r="L1585" i="1"/>
  <c r="B1592" i="1"/>
  <c r="B1586" i="1"/>
  <c r="R1594" i="1"/>
  <c r="J1594" i="1"/>
  <c r="M1591" i="1"/>
  <c r="N1590" i="1"/>
  <c r="O1589" i="1"/>
  <c r="P1588" i="1"/>
  <c r="Q1587" i="1"/>
  <c r="R1586" i="1"/>
  <c r="L1584" i="1"/>
  <c r="M1583" i="1"/>
  <c r="N1582" i="1"/>
  <c r="O1581" i="1"/>
  <c r="P1580" i="1"/>
  <c r="Q1579" i="1"/>
  <c r="R1578" i="1"/>
  <c r="J1578" i="1"/>
  <c r="O1588" i="1"/>
  <c r="P1587" i="1"/>
  <c r="L1583" i="1"/>
  <c r="M1582" i="1"/>
  <c r="N1581" i="1"/>
  <c r="O1580" i="1"/>
  <c r="P1579" i="1"/>
  <c r="Q1578" i="1"/>
  <c r="B1584" i="1"/>
  <c r="B1582" i="1"/>
  <c r="B1580" i="1"/>
  <c r="B1578" i="1"/>
  <c r="B1587" i="1"/>
  <c r="B1583" i="1"/>
  <c r="B1581" i="1"/>
  <c r="B1579" i="1"/>
  <c r="B1588" i="1"/>
  <c r="J241" i="1" l="1"/>
  <c r="K241" i="1"/>
  <c r="L241" i="1"/>
  <c r="M241" i="1"/>
  <c r="N241" i="1"/>
  <c r="O241" i="1"/>
  <c r="P241" i="1"/>
  <c r="A241" i="1"/>
  <c r="B241" i="1"/>
  <c r="C243" i="1"/>
  <c r="P243" i="1" s="1"/>
  <c r="C242" i="1"/>
  <c r="N242" i="1" s="1"/>
  <c r="C633" i="1"/>
  <c r="B633" i="1" s="1"/>
  <c r="C634" i="1"/>
  <c r="A634" i="1" s="1"/>
  <c r="C635" i="1"/>
  <c r="A635" i="1" s="1"/>
  <c r="C636" i="1"/>
  <c r="A636" i="1" s="1"/>
  <c r="C637" i="1"/>
  <c r="A637" i="1" s="1"/>
  <c r="C638" i="1"/>
  <c r="A638" i="1" s="1"/>
  <c r="C639" i="1"/>
  <c r="A639" i="1" s="1"/>
  <c r="C640" i="1"/>
  <c r="M640" i="1" s="1"/>
  <c r="C641" i="1"/>
  <c r="Q641" i="1" s="1"/>
  <c r="C642" i="1"/>
  <c r="A642" i="1" s="1"/>
  <c r="C643" i="1"/>
  <c r="A643" i="1" s="1"/>
  <c r="C644" i="1"/>
  <c r="B644" i="1" s="1"/>
  <c r="C645" i="1"/>
  <c r="B645" i="1" s="1"/>
  <c r="C646" i="1"/>
  <c r="L646" i="1" s="1"/>
  <c r="C647" i="1"/>
  <c r="L647" i="1" s="1"/>
  <c r="C648" i="1"/>
  <c r="N648" i="1" s="1"/>
  <c r="C649" i="1"/>
  <c r="A649" i="1" s="1"/>
  <c r="C650" i="1"/>
  <c r="P650" i="1" s="1"/>
  <c r="C651" i="1"/>
  <c r="J651" i="1" s="1"/>
  <c r="C652" i="1"/>
  <c r="A652" i="1" s="1"/>
  <c r="C653" i="1"/>
  <c r="B653" i="1" s="1"/>
  <c r="C654" i="1"/>
  <c r="A654" i="1" s="1"/>
  <c r="C655" i="1"/>
  <c r="A655" i="1" s="1"/>
  <c r="C632" i="1"/>
  <c r="A632" i="1" s="1"/>
  <c r="A646" i="1" l="1"/>
  <c r="B242" i="1"/>
  <c r="A242" i="1"/>
  <c r="B651" i="1"/>
  <c r="L650" i="1"/>
  <c r="M651" i="1"/>
  <c r="J650" i="1"/>
  <c r="M650" i="1"/>
  <c r="R649" i="1"/>
  <c r="N651" i="1"/>
  <c r="Q649" i="1"/>
  <c r="P641" i="1"/>
  <c r="O650" i="1"/>
  <c r="N650" i="1"/>
  <c r="O632" i="1"/>
  <c r="M242" i="1"/>
  <c r="K652" i="1"/>
  <c r="O641" i="1"/>
  <c r="N632" i="1"/>
  <c r="L242" i="1"/>
  <c r="L652" i="1"/>
  <c r="O651" i="1"/>
  <c r="N641" i="1"/>
  <c r="K242" i="1"/>
  <c r="N639" i="1"/>
  <c r="J242" i="1"/>
  <c r="B243" i="1"/>
  <c r="A243" i="1"/>
  <c r="Q638" i="1"/>
  <c r="L638" i="1"/>
  <c r="K638" i="1"/>
  <c r="R637" i="1"/>
  <c r="J637" i="1"/>
  <c r="B639" i="1"/>
  <c r="P649" i="1"/>
  <c r="R636" i="1"/>
  <c r="N243" i="1"/>
  <c r="O243" i="1"/>
  <c r="R655" i="1"/>
  <c r="Q648" i="1"/>
  <c r="Q636" i="1"/>
  <c r="M243" i="1"/>
  <c r="P636" i="1"/>
  <c r="L243" i="1"/>
  <c r="R638" i="1"/>
  <c r="K243" i="1"/>
  <c r="L648" i="1"/>
  <c r="Q654" i="1"/>
  <c r="J243" i="1"/>
  <c r="P654" i="1"/>
  <c r="J646" i="1"/>
  <c r="Q633" i="1"/>
  <c r="P242" i="1"/>
  <c r="Q655" i="1"/>
  <c r="M648" i="1"/>
  <c r="P655" i="1"/>
  <c r="O636" i="1"/>
  <c r="N652" i="1"/>
  <c r="R643" i="1"/>
  <c r="Q632" i="1"/>
  <c r="O242" i="1"/>
  <c r="J639" i="1"/>
  <c r="K637" i="1"/>
  <c r="K648" i="1"/>
  <c r="N635" i="1"/>
  <c r="M652" i="1"/>
  <c r="Q643" i="1"/>
  <c r="P632" i="1"/>
  <c r="J648" i="1"/>
  <c r="N636" i="1"/>
  <c r="M632" i="1"/>
  <c r="O655" i="1"/>
  <c r="R647" i="1"/>
  <c r="M636" i="1"/>
  <c r="L632" i="1"/>
  <c r="N655" i="1"/>
  <c r="Q647" i="1"/>
  <c r="M641" i="1"/>
  <c r="J636" i="1"/>
  <c r="K632" i="1"/>
  <c r="M655" i="1"/>
  <c r="P647" i="1"/>
  <c r="R635" i="1"/>
  <c r="J632" i="1"/>
  <c r="L655" i="1"/>
  <c r="O647" i="1"/>
  <c r="M639" i="1"/>
  <c r="Q635" i="1"/>
  <c r="J655" i="1"/>
  <c r="N647" i="1"/>
  <c r="L639" i="1"/>
  <c r="P635" i="1"/>
  <c r="R654" i="1"/>
  <c r="K650" i="1"/>
  <c r="M647" i="1"/>
  <c r="K639" i="1"/>
  <c r="O635" i="1"/>
  <c r="J647" i="1"/>
  <c r="M635" i="1"/>
  <c r="R646" i="1"/>
  <c r="L635" i="1"/>
  <c r="Q646" i="1"/>
  <c r="J635" i="1"/>
  <c r="Q653" i="1"/>
  <c r="M649" i="1"/>
  <c r="P646" i="1"/>
  <c r="R634" i="1"/>
  <c r="A648" i="1"/>
  <c r="Q652" i="1"/>
  <c r="L649" i="1"/>
  <c r="O646" i="1"/>
  <c r="Q634" i="1"/>
  <c r="B647" i="1"/>
  <c r="P652" i="1"/>
  <c r="K649" i="1"/>
  <c r="N646" i="1"/>
  <c r="L637" i="1"/>
  <c r="P634" i="1"/>
  <c r="K647" i="1"/>
  <c r="O654" i="1"/>
  <c r="N654" i="1"/>
  <c r="A647" i="1"/>
  <c r="O652" i="1"/>
  <c r="J649" i="1"/>
  <c r="M646" i="1"/>
  <c r="O634" i="1"/>
  <c r="B646" i="1"/>
  <c r="R648" i="1"/>
  <c r="K646" i="1"/>
  <c r="P643" i="1"/>
  <c r="O645" i="1"/>
  <c r="M643" i="1"/>
  <c r="K641" i="1"/>
  <c r="N634" i="1"/>
  <c r="A645" i="1"/>
  <c r="M654" i="1"/>
  <c r="N645" i="1"/>
  <c r="L643" i="1"/>
  <c r="J641" i="1"/>
  <c r="M634" i="1"/>
  <c r="B641" i="1"/>
  <c r="L654" i="1"/>
  <c r="J652" i="1"/>
  <c r="M645" i="1"/>
  <c r="K643" i="1"/>
  <c r="R640" i="1"/>
  <c r="P638" i="1"/>
  <c r="L634" i="1"/>
  <c r="A641" i="1"/>
  <c r="K654" i="1"/>
  <c r="R651" i="1"/>
  <c r="L645" i="1"/>
  <c r="J643" i="1"/>
  <c r="Q640" i="1"/>
  <c r="O638" i="1"/>
  <c r="K634" i="1"/>
  <c r="B640" i="1"/>
  <c r="J654" i="1"/>
  <c r="Q651" i="1"/>
  <c r="O649" i="1"/>
  <c r="K645" i="1"/>
  <c r="R642" i="1"/>
  <c r="P640" i="1"/>
  <c r="N638" i="1"/>
  <c r="L636" i="1"/>
  <c r="J634" i="1"/>
  <c r="A640" i="1"/>
  <c r="R653" i="1"/>
  <c r="P651" i="1"/>
  <c r="N649" i="1"/>
  <c r="J645" i="1"/>
  <c r="Q642" i="1"/>
  <c r="O640" i="1"/>
  <c r="M638" i="1"/>
  <c r="K636" i="1"/>
  <c r="R633" i="1"/>
  <c r="R645" i="1"/>
  <c r="O643" i="1"/>
  <c r="R644" i="1"/>
  <c r="P642" i="1"/>
  <c r="N640" i="1"/>
  <c r="P653" i="1"/>
  <c r="O653" i="1"/>
  <c r="P644" i="1"/>
  <c r="N642" i="1"/>
  <c r="L640" i="1"/>
  <c r="J638" i="1"/>
  <c r="O633" i="1"/>
  <c r="N653" i="1"/>
  <c r="L651" i="1"/>
  <c r="O644" i="1"/>
  <c r="M642" i="1"/>
  <c r="K640" i="1"/>
  <c r="N633" i="1"/>
  <c r="M653" i="1"/>
  <c r="K651" i="1"/>
  <c r="N644" i="1"/>
  <c r="L642" i="1"/>
  <c r="J640" i="1"/>
  <c r="Q637" i="1"/>
  <c r="M633" i="1"/>
  <c r="A650" i="1"/>
  <c r="K653" i="1"/>
  <c r="R650" i="1"/>
  <c r="P648" i="1"/>
  <c r="L644" i="1"/>
  <c r="J642" i="1"/>
  <c r="Q639" i="1"/>
  <c r="O637" i="1"/>
  <c r="J653" i="1"/>
  <c r="Q650" i="1"/>
  <c r="O648" i="1"/>
  <c r="J633" i="1"/>
  <c r="Q645" i="1"/>
  <c r="P645" i="1"/>
  <c r="N643" i="1"/>
  <c r="L641" i="1"/>
  <c r="Q644" i="1"/>
  <c r="O642" i="1"/>
  <c r="P633" i="1"/>
  <c r="A651" i="1"/>
  <c r="B650" i="1"/>
  <c r="L653" i="1"/>
  <c r="M644" i="1"/>
  <c r="K642" i="1"/>
  <c r="R639" i="1"/>
  <c r="P637" i="1"/>
  <c r="L633" i="1"/>
  <c r="B649" i="1"/>
  <c r="K633" i="1"/>
  <c r="K644" i="1"/>
  <c r="R641" i="1"/>
  <c r="P639" i="1"/>
  <c r="N637" i="1"/>
  <c r="B648" i="1"/>
  <c r="K655" i="1"/>
  <c r="R652" i="1"/>
  <c r="J644" i="1"/>
  <c r="O639" i="1"/>
  <c r="M637" i="1"/>
  <c r="K635" i="1"/>
  <c r="R632" i="1"/>
  <c r="B636" i="1"/>
  <c r="B638" i="1"/>
  <c r="B637" i="1"/>
  <c r="B654" i="1"/>
  <c r="B643" i="1"/>
  <c r="A653" i="1"/>
  <c r="A633" i="1"/>
  <c r="A644" i="1"/>
  <c r="B652" i="1"/>
  <c r="B642" i="1"/>
  <c r="B632" i="1"/>
  <c r="B655" i="1"/>
  <c r="B635" i="1"/>
  <c r="B634" i="1"/>
  <c r="J631" i="1" l="1"/>
  <c r="K631" i="1"/>
  <c r="L631" i="1"/>
  <c r="M631" i="1"/>
  <c r="N631" i="1"/>
  <c r="O631" i="1"/>
  <c r="P631" i="1"/>
  <c r="Q631" i="1"/>
  <c r="R631" i="1"/>
  <c r="A631" i="1"/>
  <c r="B631" i="1"/>
  <c r="J1617" i="1"/>
  <c r="K1617" i="1"/>
  <c r="L1617" i="1"/>
  <c r="M1617" i="1"/>
  <c r="N1617" i="1"/>
  <c r="O1617" i="1"/>
  <c r="P1617" i="1"/>
  <c r="Q1617" i="1"/>
  <c r="R1617" i="1"/>
  <c r="A1617" i="1"/>
  <c r="B1617" i="1"/>
  <c r="C189" i="1" l="1"/>
  <c r="J189" i="1" s="1"/>
  <c r="J188" i="1"/>
  <c r="K188" i="1"/>
  <c r="L188" i="1"/>
  <c r="M188" i="1"/>
  <c r="N188" i="1"/>
  <c r="O188" i="1"/>
  <c r="P188" i="1"/>
  <c r="Q188" i="1"/>
  <c r="R188" i="1"/>
  <c r="A188" i="1"/>
  <c r="B188" i="1"/>
  <c r="R864" i="1"/>
  <c r="Q864" i="1"/>
  <c r="P864" i="1"/>
  <c r="O864" i="1"/>
  <c r="N864" i="1"/>
  <c r="M864" i="1"/>
  <c r="L864" i="1"/>
  <c r="K864" i="1"/>
  <c r="J864" i="1"/>
  <c r="B189" i="1" l="1"/>
  <c r="R189" i="1"/>
  <c r="Q189" i="1"/>
  <c r="P189" i="1"/>
  <c r="O189" i="1"/>
  <c r="N189" i="1"/>
  <c r="M189" i="1"/>
  <c r="L189" i="1"/>
  <c r="A189" i="1"/>
  <c r="C190" i="1"/>
  <c r="O190" i="1" s="1"/>
  <c r="K189" i="1"/>
  <c r="B864" i="1"/>
  <c r="A864" i="1"/>
  <c r="C1113" i="1"/>
  <c r="C1112" i="1"/>
  <c r="C1111" i="1"/>
  <c r="C1110" i="1"/>
  <c r="B1110" i="1" s="1"/>
  <c r="C1109" i="1"/>
  <c r="A1109" i="1" s="1"/>
  <c r="C1108" i="1"/>
  <c r="B1108" i="1" s="1"/>
  <c r="C1107" i="1"/>
  <c r="B1107" i="1" s="1"/>
  <c r="C1106" i="1"/>
  <c r="B1106" i="1" s="1"/>
  <c r="C1105" i="1"/>
  <c r="C1104" i="1"/>
  <c r="C1103" i="1"/>
  <c r="C1102" i="1"/>
  <c r="B1102" i="1" s="1"/>
  <c r="C1101" i="1"/>
  <c r="A1101" i="1" s="1"/>
  <c r="C1100" i="1"/>
  <c r="B1100" i="1" s="1"/>
  <c r="C1099" i="1"/>
  <c r="B1099" i="1" s="1"/>
  <c r="C1098" i="1"/>
  <c r="B1098" i="1" s="1"/>
  <c r="C1097" i="1"/>
  <c r="C1096" i="1"/>
  <c r="C1095" i="1"/>
  <c r="C1094" i="1"/>
  <c r="A1094" i="1" s="1"/>
  <c r="C1093" i="1"/>
  <c r="A1093" i="1" s="1"/>
  <c r="C1092" i="1"/>
  <c r="B1092" i="1" s="1"/>
  <c r="C1091" i="1"/>
  <c r="B1091" i="1" s="1"/>
  <c r="C1090" i="1"/>
  <c r="B1090" i="1" s="1"/>
  <c r="C1089" i="1"/>
  <c r="C1088" i="1"/>
  <c r="C1087" i="1"/>
  <c r="C1086" i="1"/>
  <c r="B1086" i="1" s="1"/>
  <c r="C1085" i="1"/>
  <c r="A1085" i="1" s="1"/>
  <c r="C1084" i="1"/>
  <c r="B1084" i="1" s="1"/>
  <c r="C1083" i="1"/>
  <c r="B1083" i="1" s="1"/>
  <c r="C1082" i="1"/>
  <c r="B1082" i="1" s="1"/>
  <c r="C1081" i="1"/>
  <c r="C1080" i="1"/>
  <c r="C1079" i="1"/>
  <c r="C1078" i="1"/>
  <c r="A1078" i="1" s="1"/>
  <c r="C1077" i="1"/>
  <c r="A1077" i="1" s="1"/>
  <c r="C1076" i="1"/>
  <c r="B1076" i="1" s="1"/>
  <c r="C1075" i="1"/>
  <c r="B1075" i="1" s="1"/>
  <c r="C1074" i="1"/>
  <c r="B1074" i="1" s="1"/>
  <c r="C1073" i="1"/>
  <c r="C1072" i="1"/>
  <c r="C1071" i="1"/>
  <c r="C1070" i="1"/>
  <c r="B1070" i="1" s="1"/>
  <c r="C1069" i="1"/>
  <c r="A1069" i="1" s="1"/>
  <c r="C1068" i="1"/>
  <c r="B1068" i="1" s="1"/>
  <c r="C1067" i="1"/>
  <c r="B1067" i="1" s="1"/>
  <c r="C1066" i="1"/>
  <c r="B1066" i="1" s="1"/>
  <c r="C1065" i="1"/>
  <c r="C1064" i="1"/>
  <c r="C1063" i="1"/>
  <c r="C1062" i="1"/>
  <c r="B1062" i="1" s="1"/>
  <c r="C1061" i="1"/>
  <c r="A1061" i="1" s="1"/>
  <c r="C1060" i="1"/>
  <c r="B1060" i="1" s="1"/>
  <c r="C1059" i="1"/>
  <c r="B1059" i="1" s="1"/>
  <c r="C1058" i="1"/>
  <c r="B1058" i="1" s="1"/>
  <c r="C1057" i="1"/>
  <c r="C1056" i="1"/>
  <c r="C1055" i="1"/>
  <c r="C1054" i="1"/>
  <c r="B1054" i="1" s="1"/>
  <c r="C1053" i="1"/>
  <c r="A1053" i="1" s="1"/>
  <c r="C1052" i="1"/>
  <c r="B1052" i="1" s="1"/>
  <c r="C1051" i="1"/>
  <c r="B1051" i="1" s="1"/>
  <c r="C1050" i="1"/>
  <c r="B1050" i="1" s="1"/>
  <c r="C1049" i="1"/>
  <c r="C1048" i="1"/>
  <c r="C1047" i="1"/>
  <c r="C1046" i="1"/>
  <c r="B1046" i="1" s="1"/>
  <c r="C1045" i="1"/>
  <c r="A1045" i="1" s="1"/>
  <c r="C1044" i="1"/>
  <c r="B1044" i="1" s="1"/>
  <c r="C1043" i="1"/>
  <c r="B1043" i="1" s="1"/>
  <c r="C1042" i="1"/>
  <c r="B1042" i="1" s="1"/>
  <c r="C1041" i="1"/>
  <c r="C1040" i="1"/>
  <c r="C1039" i="1"/>
  <c r="C1038" i="1"/>
  <c r="A1038" i="1" s="1"/>
  <c r="C1037" i="1"/>
  <c r="A1037" i="1" s="1"/>
  <c r="C1036" i="1"/>
  <c r="B1036" i="1" s="1"/>
  <c r="C1035" i="1"/>
  <c r="B1035" i="1" s="1"/>
  <c r="C1034" i="1"/>
  <c r="B1034" i="1" s="1"/>
  <c r="C1033" i="1"/>
  <c r="C1032" i="1"/>
  <c r="C1031" i="1"/>
  <c r="C1030" i="1"/>
  <c r="B1030" i="1" s="1"/>
  <c r="C1029" i="1"/>
  <c r="A1029" i="1" s="1"/>
  <c r="C1028" i="1"/>
  <c r="B1028" i="1" s="1"/>
  <c r="C1027" i="1"/>
  <c r="B1027" i="1" s="1"/>
  <c r="C1026" i="1"/>
  <c r="B1026" i="1" s="1"/>
  <c r="C1025" i="1"/>
  <c r="C1024" i="1"/>
  <c r="C1023" i="1"/>
  <c r="C1022" i="1"/>
  <c r="C1021" i="1"/>
  <c r="A1021" i="1" s="1"/>
  <c r="C1020" i="1"/>
  <c r="B1020" i="1" s="1"/>
  <c r="C1019" i="1"/>
  <c r="B1019" i="1" s="1"/>
  <c r="C1018" i="1"/>
  <c r="B1018" i="1" s="1"/>
  <c r="C1017" i="1"/>
  <c r="C1016" i="1"/>
  <c r="C1015" i="1"/>
  <c r="C1014" i="1"/>
  <c r="B1014" i="1" s="1"/>
  <c r="C1013" i="1"/>
  <c r="A1013" i="1" s="1"/>
  <c r="C1012" i="1"/>
  <c r="B1012" i="1" s="1"/>
  <c r="C1011" i="1"/>
  <c r="B1011" i="1" s="1"/>
  <c r="C1010" i="1"/>
  <c r="B1010" i="1" s="1"/>
  <c r="C1009" i="1"/>
  <c r="C1008" i="1"/>
  <c r="C1007" i="1"/>
  <c r="C1006" i="1"/>
  <c r="B1006" i="1" s="1"/>
  <c r="C1005" i="1"/>
  <c r="A1005" i="1" s="1"/>
  <c r="C1004" i="1"/>
  <c r="B1004" i="1" s="1"/>
  <c r="C1003" i="1"/>
  <c r="B1003" i="1" s="1"/>
  <c r="C1002" i="1"/>
  <c r="B1002" i="1" s="1"/>
  <c r="C1001" i="1"/>
  <c r="C1000" i="1"/>
  <c r="C999" i="1"/>
  <c r="C998" i="1"/>
  <c r="A998" i="1" s="1"/>
  <c r="C997" i="1"/>
  <c r="A997" i="1" s="1"/>
  <c r="C996" i="1"/>
  <c r="B996" i="1" s="1"/>
  <c r="C995" i="1"/>
  <c r="B995" i="1" s="1"/>
  <c r="C994" i="1"/>
  <c r="B994" i="1" s="1"/>
  <c r="C993" i="1"/>
  <c r="C992" i="1"/>
  <c r="A992" i="1" s="1"/>
  <c r="C991" i="1"/>
  <c r="C990" i="1"/>
  <c r="B990" i="1" s="1"/>
  <c r="C989" i="1"/>
  <c r="A989" i="1" s="1"/>
  <c r="C988" i="1"/>
  <c r="B988" i="1" s="1"/>
  <c r="C987" i="1"/>
  <c r="B987" i="1" s="1"/>
  <c r="C986" i="1"/>
  <c r="B986" i="1" s="1"/>
  <c r="C985" i="1"/>
  <c r="C984" i="1"/>
  <c r="C983" i="1"/>
  <c r="C982" i="1"/>
  <c r="B982" i="1" s="1"/>
  <c r="C981" i="1"/>
  <c r="A981" i="1" s="1"/>
  <c r="C980" i="1"/>
  <c r="B980" i="1" s="1"/>
  <c r="C979" i="1"/>
  <c r="B979" i="1" s="1"/>
  <c r="C978" i="1"/>
  <c r="B978" i="1" s="1"/>
  <c r="C977" i="1"/>
  <c r="C976" i="1"/>
  <c r="C975" i="1"/>
  <c r="C974" i="1"/>
  <c r="C973" i="1"/>
  <c r="A973" i="1" s="1"/>
  <c r="C972" i="1"/>
  <c r="B972" i="1" s="1"/>
  <c r="C971" i="1"/>
  <c r="B971" i="1" s="1"/>
  <c r="C970" i="1"/>
  <c r="B970" i="1" s="1"/>
  <c r="C969" i="1"/>
  <c r="C968" i="1"/>
  <c r="C967" i="1"/>
  <c r="C966" i="1"/>
  <c r="A966" i="1" s="1"/>
  <c r="C965" i="1"/>
  <c r="A965" i="1" s="1"/>
  <c r="C964" i="1"/>
  <c r="B964" i="1" s="1"/>
  <c r="C963" i="1"/>
  <c r="B963" i="1" s="1"/>
  <c r="C962" i="1"/>
  <c r="B962" i="1" s="1"/>
  <c r="C961" i="1"/>
  <c r="C960" i="1"/>
  <c r="C959" i="1"/>
  <c r="C958" i="1"/>
  <c r="B958" i="1" s="1"/>
  <c r="C957" i="1"/>
  <c r="A957" i="1" s="1"/>
  <c r="C956" i="1"/>
  <c r="B956" i="1" s="1"/>
  <c r="C955" i="1"/>
  <c r="B955" i="1" s="1"/>
  <c r="C954" i="1"/>
  <c r="B954" i="1" s="1"/>
  <c r="C953" i="1"/>
  <c r="C952" i="1"/>
  <c r="C951" i="1"/>
  <c r="C950" i="1"/>
  <c r="B950" i="1" s="1"/>
  <c r="C949" i="1"/>
  <c r="A949" i="1" s="1"/>
  <c r="C948" i="1"/>
  <c r="B948" i="1" s="1"/>
  <c r="C947" i="1"/>
  <c r="B947" i="1" s="1"/>
  <c r="C946" i="1"/>
  <c r="B946" i="1" s="1"/>
  <c r="C945" i="1"/>
  <c r="C944" i="1"/>
  <c r="A944" i="1" s="1"/>
  <c r="C943" i="1"/>
  <c r="C942" i="1"/>
  <c r="C941" i="1"/>
  <c r="A941" i="1" s="1"/>
  <c r="C940" i="1"/>
  <c r="B940" i="1" s="1"/>
  <c r="C939" i="1"/>
  <c r="B939" i="1" s="1"/>
  <c r="C938" i="1"/>
  <c r="B938" i="1" s="1"/>
  <c r="C937" i="1"/>
  <c r="C936" i="1"/>
  <c r="C935" i="1"/>
  <c r="C934" i="1"/>
  <c r="A934" i="1" s="1"/>
  <c r="C933" i="1"/>
  <c r="A933" i="1" s="1"/>
  <c r="C932" i="1"/>
  <c r="B932" i="1" s="1"/>
  <c r="C931" i="1"/>
  <c r="B931" i="1" s="1"/>
  <c r="C930" i="1"/>
  <c r="B930" i="1" s="1"/>
  <c r="C929" i="1"/>
  <c r="C928" i="1"/>
  <c r="C927" i="1"/>
  <c r="C926" i="1"/>
  <c r="C925" i="1"/>
  <c r="A925" i="1" s="1"/>
  <c r="C924" i="1"/>
  <c r="B924" i="1" s="1"/>
  <c r="C923" i="1"/>
  <c r="B923" i="1" s="1"/>
  <c r="C922" i="1"/>
  <c r="B922" i="1" s="1"/>
  <c r="C921" i="1"/>
  <c r="C920" i="1"/>
  <c r="C919" i="1"/>
  <c r="A919" i="1" s="1"/>
  <c r="C918" i="1"/>
  <c r="B918" i="1" s="1"/>
  <c r="C917" i="1"/>
  <c r="A917" i="1" s="1"/>
  <c r="C916" i="1"/>
  <c r="B916" i="1" s="1"/>
  <c r="C915" i="1"/>
  <c r="B915" i="1" s="1"/>
  <c r="C914" i="1"/>
  <c r="B914" i="1" s="1"/>
  <c r="C913" i="1"/>
  <c r="C912" i="1"/>
  <c r="A912" i="1" s="1"/>
  <c r="C911" i="1"/>
  <c r="A911" i="1" s="1"/>
  <c r="C910" i="1"/>
  <c r="B910" i="1" s="1"/>
  <c r="C909" i="1"/>
  <c r="A909" i="1" s="1"/>
  <c r="C908" i="1"/>
  <c r="B908" i="1" s="1"/>
  <c r="C907" i="1"/>
  <c r="B907" i="1" s="1"/>
  <c r="C906" i="1"/>
  <c r="B906" i="1" s="1"/>
  <c r="C905" i="1"/>
  <c r="C904" i="1"/>
  <c r="C903" i="1"/>
  <c r="A903" i="1" s="1"/>
  <c r="C902" i="1"/>
  <c r="C901" i="1"/>
  <c r="A901" i="1" s="1"/>
  <c r="C900" i="1"/>
  <c r="B900" i="1" s="1"/>
  <c r="C899" i="1"/>
  <c r="B899" i="1" s="1"/>
  <c r="C898" i="1"/>
  <c r="B898" i="1" s="1"/>
  <c r="C897" i="1"/>
  <c r="C896" i="1"/>
  <c r="A896" i="1" s="1"/>
  <c r="C895" i="1"/>
  <c r="A895" i="1" s="1"/>
  <c r="C894" i="1"/>
  <c r="B894" i="1" s="1"/>
  <c r="C893" i="1"/>
  <c r="A893" i="1" s="1"/>
  <c r="C892" i="1"/>
  <c r="B892" i="1" s="1"/>
  <c r="C891" i="1"/>
  <c r="B891" i="1" s="1"/>
  <c r="C890" i="1"/>
  <c r="B890" i="1" s="1"/>
  <c r="C889" i="1"/>
  <c r="C888" i="1"/>
  <c r="C887" i="1"/>
  <c r="A887" i="1" s="1"/>
  <c r="C886" i="1"/>
  <c r="C885" i="1"/>
  <c r="A885" i="1" s="1"/>
  <c r="C884" i="1"/>
  <c r="B884" i="1" s="1"/>
  <c r="C883" i="1"/>
  <c r="B883" i="1" s="1"/>
  <c r="C882" i="1"/>
  <c r="B882" i="1" s="1"/>
  <c r="C881" i="1"/>
  <c r="C880" i="1"/>
  <c r="C879" i="1"/>
  <c r="A879" i="1" s="1"/>
  <c r="C878" i="1"/>
  <c r="B878" i="1" s="1"/>
  <c r="C877" i="1"/>
  <c r="A877" i="1" s="1"/>
  <c r="C876" i="1"/>
  <c r="B876" i="1" s="1"/>
  <c r="C875" i="1"/>
  <c r="B875" i="1" s="1"/>
  <c r="C874" i="1"/>
  <c r="B874" i="1" s="1"/>
  <c r="C873" i="1"/>
  <c r="C872" i="1"/>
  <c r="C871" i="1"/>
  <c r="A871" i="1" s="1"/>
  <c r="C870" i="1"/>
  <c r="B870" i="1" s="1"/>
  <c r="C869" i="1"/>
  <c r="A869" i="1" s="1"/>
  <c r="C868" i="1"/>
  <c r="B868" i="1" s="1"/>
  <c r="C867" i="1"/>
  <c r="B867" i="1" s="1"/>
  <c r="C866" i="1"/>
  <c r="B866" i="1" s="1"/>
  <c r="C865" i="1"/>
  <c r="R278" i="1"/>
  <c r="Q278" i="1"/>
  <c r="P278" i="1"/>
  <c r="O278" i="1"/>
  <c r="N278" i="1"/>
  <c r="M278" i="1"/>
  <c r="L278" i="1"/>
  <c r="K278" i="1"/>
  <c r="J278" i="1"/>
  <c r="B278" i="1"/>
  <c r="A278" i="1"/>
  <c r="C301" i="1"/>
  <c r="O301" i="1" s="1"/>
  <c r="C300" i="1"/>
  <c r="O300" i="1" s="1"/>
  <c r="C299" i="1"/>
  <c r="P299" i="1" s="1"/>
  <c r="C298" i="1"/>
  <c r="Q298" i="1" s="1"/>
  <c r="C297" i="1"/>
  <c r="R297" i="1" s="1"/>
  <c r="C296" i="1"/>
  <c r="K296" i="1" s="1"/>
  <c r="C295" i="1"/>
  <c r="L295" i="1" s="1"/>
  <c r="C294" i="1"/>
  <c r="M294" i="1" s="1"/>
  <c r="C293" i="1"/>
  <c r="N293" i="1" s="1"/>
  <c r="C292" i="1"/>
  <c r="O292" i="1" s="1"/>
  <c r="C291" i="1"/>
  <c r="P291" i="1" s="1"/>
  <c r="C290" i="1"/>
  <c r="Q290" i="1" s="1"/>
  <c r="C289" i="1"/>
  <c r="R289" i="1" s="1"/>
  <c r="C288" i="1"/>
  <c r="K288" i="1" s="1"/>
  <c r="C287" i="1"/>
  <c r="L287" i="1" s="1"/>
  <c r="C286" i="1"/>
  <c r="M286" i="1" s="1"/>
  <c r="C285" i="1"/>
  <c r="N285" i="1" s="1"/>
  <c r="C284" i="1"/>
  <c r="O284" i="1" s="1"/>
  <c r="C283" i="1"/>
  <c r="P283" i="1" s="1"/>
  <c r="C282" i="1"/>
  <c r="Q282" i="1" s="1"/>
  <c r="C281" i="1"/>
  <c r="R281" i="1" s="1"/>
  <c r="C280" i="1"/>
  <c r="K280" i="1" s="1"/>
  <c r="C279" i="1"/>
  <c r="L279" i="1" s="1"/>
  <c r="R238" i="1"/>
  <c r="Q238" i="1"/>
  <c r="P238" i="1"/>
  <c r="O238" i="1"/>
  <c r="N238" i="1"/>
  <c r="M238" i="1"/>
  <c r="L238" i="1"/>
  <c r="K238" i="1"/>
  <c r="J238" i="1"/>
  <c r="B238" i="1"/>
  <c r="A238" i="1"/>
  <c r="C240" i="1"/>
  <c r="O240" i="1" s="1"/>
  <c r="C239" i="1"/>
  <c r="P239" i="1" s="1"/>
  <c r="C1704" i="1"/>
  <c r="C1705" i="1"/>
  <c r="C1706" i="1"/>
  <c r="C1707" i="1"/>
  <c r="C1708" i="1"/>
  <c r="C1709" i="1"/>
  <c r="C1710" i="1"/>
  <c r="C1711" i="1"/>
  <c r="C1712" i="1"/>
  <c r="C1713" i="1"/>
  <c r="C1714" i="1"/>
  <c r="C1715" i="1"/>
  <c r="C1716" i="1"/>
  <c r="C1717" i="1"/>
  <c r="C1718" i="1"/>
  <c r="C1719" i="1"/>
  <c r="M1719" i="1" s="1"/>
  <c r="C1720" i="1"/>
  <c r="B1720" i="1" s="1"/>
  <c r="C1721" i="1"/>
  <c r="L1721" i="1" s="1"/>
  <c r="C1722" i="1"/>
  <c r="A1722" i="1" s="1"/>
  <c r="C1723" i="1"/>
  <c r="R1723" i="1" s="1"/>
  <c r="C1724" i="1"/>
  <c r="R1724" i="1" s="1"/>
  <c r="C1725" i="1"/>
  <c r="J1725" i="1" s="1"/>
  <c r="C1726" i="1"/>
  <c r="K1726" i="1" s="1"/>
  <c r="C1727" i="1"/>
  <c r="Q1727" i="1" s="1"/>
  <c r="C1728" i="1"/>
  <c r="A1728" i="1" s="1"/>
  <c r="C1729" i="1"/>
  <c r="R1729" i="1" s="1"/>
  <c r="C1730" i="1"/>
  <c r="J1730" i="1" s="1"/>
  <c r="C1731" i="1"/>
  <c r="B1731" i="1" s="1"/>
  <c r="C1732" i="1"/>
  <c r="R1732" i="1" s="1"/>
  <c r="C1733" i="1"/>
  <c r="B1733" i="1" s="1"/>
  <c r="C1734" i="1"/>
  <c r="A1734" i="1" s="1"/>
  <c r="C1735" i="1"/>
  <c r="J1735" i="1" s="1"/>
  <c r="C1736" i="1"/>
  <c r="O1736" i="1" s="1"/>
  <c r="C1737" i="1"/>
  <c r="R1737" i="1" s="1"/>
  <c r="C1738" i="1"/>
  <c r="B1738" i="1" s="1"/>
  <c r="C1739" i="1"/>
  <c r="B1739" i="1" s="1"/>
  <c r="C1740" i="1"/>
  <c r="C1741" i="1"/>
  <c r="N1741" i="1" s="1"/>
  <c r="C1742" i="1"/>
  <c r="R1742" i="1" s="1"/>
  <c r="C1743" i="1"/>
  <c r="A1743" i="1" s="1"/>
  <c r="C1744" i="1"/>
  <c r="Q1744" i="1" s="1"/>
  <c r="C1745" i="1"/>
  <c r="O1745" i="1" s="1"/>
  <c r="C1746" i="1"/>
  <c r="K1746" i="1" s="1"/>
  <c r="C1747" i="1"/>
  <c r="R1747" i="1" s="1"/>
  <c r="C1748" i="1"/>
  <c r="A1748" i="1" s="1"/>
  <c r="C1749" i="1"/>
  <c r="A1749" i="1" s="1"/>
  <c r="C1750" i="1"/>
  <c r="B1750" i="1" s="1"/>
  <c r="C1751" i="1"/>
  <c r="J1751" i="1" s="1"/>
  <c r="C1752" i="1"/>
  <c r="R1752" i="1" s="1"/>
  <c r="C1753" i="1"/>
  <c r="R1753" i="1" s="1"/>
  <c r="C1754" i="1"/>
  <c r="R1754" i="1" s="1"/>
  <c r="C1755" i="1"/>
  <c r="R1755" i="1" s="1"/>
  <c r="C1756" i="1"/>
  <c r="A1756" i="1" s="1"/>
  <c r="C1757" i="1"/>
  <c r="R1757" i="1" s="1"/>
  <c r="C1758" i="1"/>
  <c r="M1758" i="1" s="1"/>
  <c r="C1759" i="1"/>
  <c r="R1759" i="1" s="1"/>
  <c r="C1760" i="1"/>
  <c r="P1760" i="1" s="1"/>
  <c r="C1761" i="1"/>
  <c r="P1761" i="1" s="1"/>
  <c r="C1762" i="1"/>
  <c r="B1762" i="1" s="1"/>
  <c r="C1763" i="1"/>
  <c r="N1763" i="1" s="1"/>
  <c r="C1764" i="1"/>
  <c r="R1764" i="1" s="1"/>
  <c r="C1765" i="1"/>
  <c r="R1765" i="1" s="1"/>
  <c r="C1766" i="1"/>
  <c r="R1766" i="1" s="1"/>
  <c r="C1767" i="1"/>
  <c r="P1767" i="1" s="1"/>
  <c r="C1768" i="1"/>
  <c r="R1768" i="1" s="1"/>
  <c r="C1769" i="1"/>
  <c r="R1769" i="1" s="1"/>
  <c r="C1770" i="1"/>
  <c r="M1770" i="1" s="1"/>
  <c r="C1771" i="1"/>
  <c r="R1771" i="1" s="1"/>
  <c r="C1772" i="1"/>
  <c r="A1772" i="1" s="1"/>
  <c r="C1773" i="1"/>
  <c r="Q1773" i="1" s="1"/>
  <c r="C1774" i="1"/>
  <c r="R1774" i="1" s="1"/>
  <c r="C1775" i="1"/>
  <c r="K1775" i="1" s="1"/>
  <c r="C1776" i="1"/>
  <c r="R1776" i="1" s="1"/>
  <c r="C1777" i="1"/>
  <c r="C1778" i="1"/>
  <c r="O1778" i="1" s="1"/>
  <c r="C1779" i="1"/>
  <c r="A1779" i="1" s="1"/>
  <c r="C1780" i="1"/>
  <c r="J1780" i="1" s="1"/>
  <c r="C1781" i="1"/>
  <c r="R1781" i="1" s="1"/>
  <c r="C1782" i="1"/>
  <c r="C1783" i="1"/>
  <c r="Q1783" i="1" s="1"/>
  <c r="C1784" i="1"/>
  <c r="P1784" i="1" s="1"/>
  <c r="C1785" i="1"/>
  <c r="Q1785" i="1" s="1"/>
  <c r="C1786" i="1"/>
  <c r="B1786" i="1" s="1"/>
  <c r="C1787" i="1"/>
  <c r="O1787" i="1" s="1"/>
  <c r="C1788" i="1"/>
  <c r="R1788" i="1" s="1"/>
  <c r="C1789" i="1"/>
  <c r="P1789" i="1" s="1"/>
  <c r="C1790" i="1"/>
  <c r="P1790" i="1" s="1"/>
  <c r="C1791" i="1"/>
  <c r="C1792" i="1"/>
  <c r="O1792" i="1" s="1"/>
  <c r="C1793" i="1"/>
  <c r="R1793" i="1" s="1"/>
  <c r="C1794" i="1"/>
  <c r="Q1794" i="1" s="1"/>
  <c r="C1795" i="1"/>
  <c r="O1795" i="1" s="1"/>
  <c r="C1796" i="1"/>
  <c r="Q1796" i="1" s="1"/>
  <c r="C1797" i="1"/>
  <c r="Q1797" i="1" s="1"/>
  <c r="C1798" i="1"/>
  <c r="C1799" i="1"/>
  <c r="Q1799" i="1" s="1"/>
  <c r="C1800" i="1"/>
  <c r="A1800" i="1" s="1"/>
  <c r="C1801" i="1"/>
  <c r="Q1801" i="1" s="1"/>
  <c r="C1802" i="1"/>
  <c r="Q1802" i="1" s="1"/>
  <c r="C1803" i="1"/>
  <c r="C1804" i="1"/>
  <c r="B1804" i="1" s="1"/>
  <c r="C1805" i="1"/>
  <c r="B1805" i="1" s="1"/>
  <c r="C1806" i="1"/>
  <c r="O1806" i="1" s="1"/>
  <c r="C1807" i="1"/>
  <c r="Q1807" i="1" s="1"/>
  <c r="C1808" i="1"/>
  <c r="A1808" i="1" s="1"/>
  <c r="C1809" i="1"/>
  <c r="L1809" i="1" s="1"/>
  <c r="C1810" i="1"/>
  <c r="R1810" i="1" s="1"/>
  <c r="C1811" i="1"/>
  <c r="B1811" i="1" s="1"/>
  <c r="C1812" i="1"/>
  <c r="N1812" i="1" s="1"/>
  <c r="C1813" i="1"/>
  <c r="A1813" i="1" s="1"/>
  <c r="C1814" i="1"/>
  <c r="M1814" i="1" s="1"/>
  <c r="C1815" i="1"/>
  <c r="R1815" i="1" s="1"/>
  <c r="C1816" i="1"/>
  <c r="B1816" i="1" s="1"/>
  <c r="C1817" i="1"/>
  <c r="N1817" i="1" s="1"/>
  <c r="C1818" i="1"/>
  <c r="C1819" i="1"/>
  <c r="K1819" i="1" s="1"/>
  <c r="C1820" i="1"/>
  <c r="C1821" i="1"/>
  <c r="R1821" i="1" s="1"/>
  <c r="C1822" i="1"/>
  <c r="B1822" i="1" s="1"/>
  <c r="C1823" i="1"/>
  <c r="R1823" i="1" s="1"/>
  <c r="C1824" i="1"/>
  <c r="B1824" i="1" s="1"/>
  <c r="C1825" i="1"/>
  <c r="R1825" i="1" s="1"/>
  <c r="C1826" i="1"/>
  <c r="R1826" i="1" s="1"/>
  <c r="C1827" i="1"/>
  <c r="A1827" i="1" s="1"/>
  <c r="C1828" i="1"/>
  <c r="R1828" i="1" s="1"/>
  <c r="C1829" i="1"/>
  <c r="O1829" i="1" s="1"/>
  <c r="C1830" i="1"/>
  <c r="R1830" i="1" s="1"/>
  <c r="C1831" i="1"/>
  <c r="P1831" i="1" s="1"/>
  <c r="C1832" i="1"/>
  <c r="R1832" i="1" s="1"/>
  <c r="C1833" i="1"/>
  <c r="R1833" i="1" s="1"/>
  <c r="C1834" i="1"/>
  <c r="R1834" i="1" s="1"/>
  <c r="C1835" i="1"/>
  <c r="A1835" i="1" s="1"/>
  <c r="C1836" i="1"/>
  <c r="Q1836" i="1" s="1"/>
  <c r="C1837" i="1"/>
  <c r="R1837" i="1" s="1"/>
  <c r="J1905" i="1"/>
  <c r="K1905" i="1"/>
  <c r="L1905" i="1"/>
  <c r="M1905" i="1"/>
  <c r="N1905" i="1"/>
  <c r="O1905" i="1"/>
  <c r="P1905" i="1"/>
  <c r="Q1905" i="1"/>
  <c r="R1905" i="1"/>
  <c r="B1905" i="1"/>
  <c r="A1905" i="1"/>
  <c r="B700" i="15"/>
  <c r="C430" i="1"/>
  <c r="A430" i="1" s="1"/>
  <c r="C431" i="1"/>
  <c r="L431" i="1" s="1"/>
  <c r="C432" i="1"/>
  <c r="O432" i="1" s="1"/>
  <c r="C433" i="1"/>
  <c r="R433" i="1" s="1"/>
  <c r="C434" i="1"/>
  <c r="L434" i="1" s="1"/>
  <c r="C435" i="1"/>
  <c r="J435" i="1" s="1"/>
  <c r="C436" i="1"/>
  <c r="P436" i="1" s="1"/>
  <c r="C437" i="1"/>
  <c r="R437" i="1" s="1"/>
  <c r="C438" i="1"/>
  <c r="R438" i="1" s="1"/>
  <c r="C439" i="1"/>
  <c r="R439" i="1" s="1"/>
  <c r="C440" i="1"/>
  <c r="M440" i="1" s="1"/>
  <c r="C441" i="1"/>
  <c r="K441" i="1" s="1"/>
  <c r="C442" i="1"/>
  <c r="P442" i="1" s="1"/>
  <c r="C443" i="1"/>
  <c r="R443" i="1" s="1"/>
  <c r="C444" i="1"/>
  <c r="N444" i="1" s="1"/>
  <c r="C445" i="1"/>
  <c r="R445" i="1" s="1"/>
  <c r="C446" i="1"/>
  <c r="P446" i="1" s="1"/>
  <c r="C447" i="1"/>
  <c r="P447" i="1" s="1"/>
  <c r="C448" i="1"/>
  <c r="B448" i="1" s="1"/>
  <c r="C449" i="1"/>
  <c r="P449" i="1" s="1"/>
  <c r="C450" i="1"/>
  <c r="L450" i="1" s="1"/>
  <c r="C451" i="1"/>
  <c r="K451" i="1" s="1"/>
  <c r="C429" i="1"/>
  <c r="K429" i="1" s="1"/>
  <c r="R428" i="1"/>
  <c r="Q428" i="1"/>
  <c r="P428" i="1"/>
  <c r="O428" i="1"/>
  <c r="N428" i="1"/>
  <c r="M428" i="1"/>
  <c r="L428" i="1"/>
  <c r="K428" i="1"/>
  <c r="J428" i="1"/>
  <c r="B428" i="1"/>
  <c r="A428" i="1"/>
  <c r="J1838" i="1"/>
  <c r="K1838" i="1"/>
  <c r="L1838" i="1"/>
  <c r="M1838" i="1"/>
  <c r="N1838" i="1"/>
  <c r="O1838" i="1"/>
  <c r="P1838" i="1"/>
  <c r="Q1838" i="1"/>
  <c r="R1838" i="1"/>
  <c r="J1839" i="1"/>
  <c r="K1839" i="1"/>
  <c r="L1839" i="1"/>
  <c r="M1839" i="1"/>
  <c r="N1839" i="1"/>
  <c r="O1839" i="1"/>
  <c r="P1839" i="1"/>
  <c r="Q1839" i="1"/>
  <c r="R1839" i="1"/>
  <c r="J1840" i="1"/>
  <c r="K1840" i="1"/>
  <c r="L1840" i="1"/>
  <c r="M1840" i="1"/>
  <c r="N1840" i="1"/>
  <c r="O1840" i="1"/>
  <c r="P1840" i="1"/>
  <c r="Q1840" i="1"/>
  <c r="R1840" i="1"/>
  <c r="A1838" i="1"/>
  <c r="B1838" i="1"/>
  <c r="A1839" i="1"/>
  <c r="B1839" i="1"/>
  <c r="A1840" i="1"/>
  <c r="B1840" i="1"/>
  <c r="J304" i="1"/>
  <c r="K304" i="1"/>
  <c r="L304" i="1"/>
  <c r="M304" i="1"/>
  <c r="N304" i="1"/>
  <c r="P304" i="1"/>
  <c r="Q304" i="1"/>
  <c r="R304" i="1"/>
  <c r="A304" i="1"/>
  <c r="B304" i="1"/>
  <c r="B43" i="18"/>
  <c r="O304" i="1" s="1"/>
  <c r="A190" i="1" l="1"/>
  <c r="B190" i="1"/>
  <c r="J190" i="1"/>
  <c r="K190" i="1"/>
  <c r="M295" i="1"/>
  <c r="L190" i="1"/>
  <c r="A1731" i="1"/>
  <c r="Q1732" i="1"/>
  <c r="A1732" i="1"/>
  <c r="A1771" i="1"/>
  <c r="A1811" i="1"/>
  <c r="Q1746" i="1"/>
  <c r="A955" i="1"/>
  <c r="L1804" i="1"/>
  <c r="Q1804" i="1"/>
  <c r="K1826" i="1"/>
  <c r="M190" i="1"/>
  <c r="N190" i="1"/>
  <c r="N1746" i="1"/>
  <c r="K1804" i="1"/>
  <c r="C191" i="1"/>
  <c r="R190" i="1"/>
  <c r="P190" i="1"/>
  <c r="Q190" i="1"/>
  <c r="N1732" i="1"/>
  <c r="O1732" i="1"/>
  <c r="Q1756" i="1"/>
  <c r="P1756" i="1"/>
  <c r="R1756" i="1"/>
  <c r="A922" i="1"/>
  <c r="A962" i="1"/>
  <c r="A1075" i="1"/>
  <c r="A923" i="1"/>
  <c r="O1724" i="1"/>
  <c r="A954" i="1"/>
  <c r="B1788" i="1"/>
  <c r="A963" i="1"/>
  <c r="A890" i="1"/>
  <c r="M1724" i="1"/>
  <c r="K1770" i="1"/>
  <c r="N1724" i="1"/>
  <c r="P1770" i="1"/>
  <c r="P1724" i="1"/>
  <c r="A1788" i="1"/>
  <c r="B1732" i="1"/>
  <c r="J1804" i="1"/>
  <c r="A978" i="1"/>
  <c r="A979" i="1"/>
  <c r="A995" i="1"/>
  <c r="A1002" i="1"/>
  <c r="A1003" i="1"/>
  <c r="A1034" i="1"/>
  <c r="M1804" i="1"/>
  <c r="N1804" i="1"/>
  <c r="O1804" i="1"/>
  <c r="P1804" i="1"/>
  <c r="A1035" i="1"/>
  <c r="A1042" i="1"/>
  <c r="A1043" i="1"/>
  <c r="A1058" i="1"/>
  <c r="A1724" i="1"/>
  <c r="A1059" i="1"/>
  <c r="K1724" i="1"/>
  <c r="B1764" i="1"/>
  <c r="O1836" i="1"/>
  <c r="A1082" i="1"/>
  <c r="R1804" i="1"/>
  <c r="A891" i="1"/>
  <c r="B1724" i="1"/>
  <c r="A898" i="1"/>
  <c r="J1724" i="1"/>
  <c r="A1764" i="1"/>
  <c r="N1836" i="1"/>
  <c r="A899" i="1"/>
  <c r="L1724" i="1"/>
  <c r="R1836" i="1"/>
  <c r="A1083" i="1"/>
  <c r="A1050" i="1"/>
  <c r="A986" i="1"/>
  <c r="A1066" i="1"/>
  <c r="A914" i="1"/>
  <c r="A987" i="1"/>
  <c r="A1067" i="1"/>
  <c r="A866" i="1"/>
  <c r="A915" i="1"/>
  <c r="A994" i="1"/>
  <c r="A1074" i="1"/>
  <c r="A971" i="1"/>
  <c r="A874" i="1"/>
  <c r="A930" i="1"/>
  <c r="A1010" i="1"/>
  <c r="A1090" i="1"/>
  <c r="A875" i="1"/>
  <c r="A931" i="1"/>
  <c r="A1011" i="1"/>
  <c r="A1091" i="1"/>
  <c r="A906" i="1"/>
  <c r="A938" i="1"/>
  <c r="A1018" i="1"/>
  <c r="A1098" i="1"/>
  <c r="A970" i="1"/>
  <c r="A882" i="1"/>
  <c r="A939" i="1"/>
  <c r="A1019" i="1"/>
  <c r="A1099" i="1"/>
  <c r="A1051" i="1"/>
  <c r="A883" i="1"/>
  <c r="A946" i="1"/>
  <c r="A1026" i="1"/>
  <c r="A1106" i="1"/>
  <c r="A907" i="1"/>
  <c r="A867" i="1"/>
  <c r="A947" i="1"/>
  <c r="A1027" i="1"/>
  <c r="A1107" i="1"/>
  <c r="Q886" i="1"/>
  <c r="P886" i="1"/>
  <c r="O886" i="1"/>
  <c r="N886" i="1"/>
  <c r="M886" i="1"/>
  <c r="L886" i="1"/>
  <c r="K886" i="1"/>
  <c r="R886" i="1"/>
  <c r="J886" i="1"/>
  <c r="Q902" i="1"/>
  <c r="P902" i="1"/>
  <c r="O902" i="1"/>
  <c r="N902" i="1"/>
  <c r="M902" i="1"/>
  <c r="L902" i="1"/>
  <c r="K902" i="1"/>
  <c r="R902" i="1"/>
  <c r="J902" i="1"/>
  <c r="Q926" i="1"/>
  <c r="P926" i="1"/>
  <c r="O926" i="1"/>
  <c r="M926" i="1"/>
  <c r="L926" i="1"/>
  <c r="R926" i="1"/>
  <c r="N926" i="1"/>
  <c r="K926" i="1"/>
  <c r="J926" i="1"/>
  <c r="Q942" i="1"/>
  <c r="P942" i="1"/>
  <c r="O942" i="1"/>
  <c r="M942" i="1"/>
  <c r="L942" i="1"/>
  <c r="J942" i="1"/>
  <c r="R942" i="1"/>
  <c r="N942" i="1"/>
  <c r="K942" i="1"/>
  <c r="Q974" i="1"/>
  <c r="P974" i="1"/>
  <c r="O974" i="1"/>
  <c r="M974" i="1"/>
  <c r="L974" i="1"/>
  <c r="R974" i="1"/>
  <c r="N974" i="1"/>
  <c r="K974" i="1"/>
  <c r="J974" i="1"/>
  <c r="M1022" i="1"/>
  <c r="L1022" i="1"/>
  <c r="K1022" i="1"/>
  <c r="R1022" i="1"/>
  <c r="J1022" i="1"/>
  <c r="Q1022" i="1"/>
  <c r="P1022" i="1"/>
  <c r="O1022" i="1"/>
  <c r="N1022" i="1"/>
  <c r="A886" i="1"/>
  <c r="A918" i="1"/>
  <c r="A950" i="1"/>
  <c r="A982" i="1"/>
  <c r="A1086" i="1"/>
  <c r="A1102" i="1"/>
  <c r="P871" i="1"/>
  <c r="N871" i="1"/>
  <c r="M871" i="1"/>
  <c r="L871" i="1"/>
  <c r="K871" i="1"/>
  <c r="R871" i="1"/>
  <c r="Q871" i="1"/>
  <c r="O871" i="1"/>
  <c r="J871" i="1"/>
  <c r="P879" i="1"/>
  <c r="O879" i="1"/>
  <c r="N879" i="1"/>
  <c r="M879" i="1"/>
  <c r="L879" i="1"/>
  <c r="K879" i="1"/>
  <c r="R879" i="1"/>
  <c r="J879" i="1"/>
  <c r="Q879" i="1"/>
  <c r="P887" i="1"/>
  <c r="O887" i="1"/>
  <c r="N887" i="1"/>
  <c r="M887" i="1"/>
  <c r="L887" i="1"/>
  <c r="K887" i="1"/>
  <c r="R887" i="1"/>
  <c r="J887" i="1"/>
  <c r="Q887" i="1"/>
  <c r="P895" i="1"/>
  <c r="O895" i="1"/>
  <c r="N895" i="1"/>
  <c r="M895" i="1"/>
  <c r="L895" i="1"/>
  <c r="K895" i="1"/>
  <c r="R895" i="1"/>
  <c r="J895" i="1"/>
  <c r="Q895" i="1"/>
  <c r="P903" i="1"/>
  <c r="O903" i="1"/>
  <c r="N903" i="1"/>
  <c r="M903" i="1"/>
  <c r="L903" i="1"/>
  <c r="K903" i="1"/>
  <c r="R903" i="1"/>
  <c r="J903" i="1"/>
  <c r="Q903" i="1"/>
  <c r="P911" i="1"/>
  <c r="O911" i="1"/>
  <c r="N911" i="1"/>
  <c r="M911" i="1"/>
  <c r="L911" i="1"/>
  <c r="K911" i="1"/>
  <c r="R911" i="1"/>
  <c r="J911" i="1"/>
  <c r="Q911" i="1"/>
  <c r="P919" i="1"/>
  <c r="O919" i="1"/>
  <c r="N919" i="1"/>
  <c r="L919" i="1"/>
  <c r="R919" i="1"/>
  <c r="Q919" i="1"/>
  <c r="M919" i="1"/>
  <c r="K919" i="1"/>
  <c r="J919" i="1"/>
  <c r="P927" i="1"/>
  <c r="O927" i="1"/>
  <c r="N927" i="1"/>
  <c r="L927" i="1"/>
  <c r="K927" i="1"/>
  <c r="Q927" i="1"/>
  <c r="M927" i="1"/>
  <c r="J927" i="1"/>
  <c r="R927" i="1"/>
  <c r="P935" i="1"/>
  <c r="O935" i="1"/>
  <c r="N935" i="1"/>
  <c r="L935" i="1"/>
  <c r="K935" i="1"/>
  <c r="R935" i="1"/>
  <c r="Q935" i="1"/>
  <c r="M935" i="1"/>
  <c r="J935" i="1"/>
  <c r="P943" i="1"/>
  <c r="O943" i="1"/>
  <c r="N943" i="1"/>
  <c r="L943" i="1"/>
  <c r="K943" i="1"/>
  <c r="R943" i="1"/>
  <c r="Q943" i="1"/>
  <c r="M943" i="1"/>
  <c r="J943" i="1"/>
  <c r="P951" i="1"/>
  <c r="O951" i="1"/>
  <c r="N951" i="1"/>
  <c r="L951" i="1"/>
  <c r="K951" i="1"/>
  <c r="M951" i="1"/>
  <c r="J951" i="1"/>
  <c r="R951" i="1"/>
  <c r="Q951" i="1"/>
  <c r="P959" i="1"/>
  <c r="O959" i="1"/>
  <c r="N959" i="1"/>
  <c r="L959" i="1"/>
  <c r="K959" i="1"/>
  <c r="R959" i="1"/>
  <c r="Q959" i="1"/>
  <c r="M959" i="1"/>
  <c r="J959" i="1"/>
  <c r="P967" i="1"/>
  <c r="O967" i="1"/>
  <c r="N967" i="1"/>
  <c r="L967" i="1"/>
  <c r="K967" i="1"/>
  <c r="R967" i="1"/>
  <c r="Q967" i="1"/>
  <c r="M967" i="1"/>
  <c r="J967" i="1"/>
  <c r="P975" i="1"/>
  <c r="O975" i="1"/>
  <c r="N975" i="1"/>
  <c r="L975" i="1"/>
  <c r="K975" i="1"/>
  <c r="J975" i="1"/>
  <c r="R975" i="1"/>
  <c r="Q975" i="1"/>
  <c r="M975" i="1"/>
  <c r="L983" i="1"/>
  <c r="K983" i="1"/>
  <c r="R983" i="1"/>
  <c r="J983" i="1"/>
  <c r="Q983" i="1"/>
  <c r="P983" i="1"/>
  <c r="N983" i="1"/>
  <c r="M983" i="1"/>
  <c r="O983" i="1"/>
  <c r="L991" i="1"/>
  <c r="K991" i="1"/>
  <c r="R991" i="1"/>
  <c r="J991" i="1"/>
  <c r="Q991" i="1"/>
  <c r="P991" i="1"/>
  <c r="O991" i="1"/>
  <c r="N991" i="1"/>
  <c r="M991" i="1"/>
  <c r="L999" i="1"/>
  <c r="K999" i="1"/>
  <c r="R999" i="1"/>
  <c r="J999" i="1"/>
  <c r="Q999" i="1"/>
  <c r="P999" i="1"/>
  <c r="O999" i="1"/>
  <c r="N999" i="1"/>
  <c r="M999" i="1"/>
  <c r="L1007" i="1"/>
  <c r="K1007" i="1"/>
  <c r="R1007" i="1"/>
  <c r="J1007" i="1"/>
  <c r="Q1007" i="1"/>
  <c r="P1007" i="1"/>
  <c r="O1007" i="1"/>
  <c r="N1007" i="1"/>
  <c r="M1007" i="1"/>
  <c r="L1015" i="1"/>
  <c r="K1015" i="1"/>
  <c r="R1015" i="1"/>
  <c r="J1015" i="1"/>
  <c r="Q1015" i="1"/>
  <c r="P1015" i="1"/>
  <c r="O1015" i="1"/>
  <c r="N1015" i="1"/>
  <c r="M1015" i="1"/>
  <c r="L1023" i="1"/>
  <c r="K1023" i="1"/>
  <c r="R1023" i="1"/>
  <c r="J1023" i="1"/>
  <c r="Q1023" i="1"/>
  <c r="P1023" i="1"/>
  <c r="O1023" i="1"/>
  <c r="N1023" i="1"/>
  <c r="M1023" i="1"/>
  <c r="L1031" i="1"/>
  <c r="K1031" i="1"/>
  <c r="R1031" i="1"/>
  <c r="J1031" i="1"/>
  <c r="Q1031" i="1"/>
  <c r="P1031" i="1"/>
  <c r="O1031" i="1"/>
  <c r="N1031" i="1"/>
  <c r="M1031" i="1"/>
  <c r="K1039" i="1"/>
  <c r="R1039" i="1"/>
  <c r="Q1039" i="1"/>
  <c r="P1039" i="1"/>
  <c r="M1039" i="1"/>
  <c r="L1039" i="1"/>
  <c r="J1039" i="1"/>
  <c r="O1039" i="1"/>
  <c r="N1039" i="1"/>
  <c r="L1047" i="1"/>
  <c r="K1047" i="1"/>
  <c r="R1047" i="1"/>
  <c r="J1047" i="1"/>
  <c r="Q1047" i="1"/>
  <c r="P1047" i="1"/>
  <c r="O1047" i="1"/>
  <c r="N1047" i="1"/>
  <c r="M1047" i="1"/>
  <c r="L1055" i="1"/>
  <c r="K1055" i="1"/>
  <c r="R1055" i="1"/>
  <c r="J1055" i="1"/>
  <c r="Q1055" i="1"/>
  <c r="P1055" i="1"/>
  <c r="O1055" i="1"/>
  <c r="N1055" i="1"/>
  <c r="M1055" i="1"/>
  <c r="L1063" i="1"/>
  <c r="K1063" i="1"/>
  <c r="R1063" i="1"/>
  <c r="J1063" i="1"/>
  <c r="Q1063" i="1"/>
  <c r="P1063" i="1"/>
  <c r="O1063" i="1"/>
  <c r="N1063" i="1"/>
  <c r="M1063" i="1"/>
  <c r="L1071" i="1"/>
  <c r="K1071" i="1"/>
  <c r="R1071" i="1"/>
  <c r="J1071" i="1"/>
  <c r="Q1071" i="1"/>
  <c r="P1071" i="1"/>
  <c r="O1071" i="1"/>
  <c r="M1071" i="1"/>
  <c r="N1071" i="1"/>
  <c r="L1079" i="1"/>
  <c r="K1079" i="1"/>
  <c r="R1079" i="1"/>
  <c r="J1079" i="1"/>
  <c r="Q1079" i="1"/>
  <c r="P1079" i="1"/>
  <c r="O1079" i="1"/>
  <c r="N1079" i="1"/>
  <c r="M1079" i="1"/>
  <c r="L1087" i="1"/>
  <c r="K1087" i="1"/>
  <c r="R1087" i="1"/>
  <c r="J1087" i="1"/>
  <c r="Q1087" i="1"/>
  <c r="P1087" i="1"/>
  <c r="O1087" i="1"/>
  <c r="N1087" i="1"/>
  <c r="M1087" i="1"/>
  <c r="L1095" i="1"/>
  <c r="K1095" i="1"/>
  <c r="R1095" i="1"/>
  <c r="J1095" i="1"/>
  <c r="Q1095" i="1"/>
  <c r="P1095" i="1"/>
  <c r="O1095" i="1"/>
  <c r="N1095" i="1"/>
  <c r="M1095" i="1"/>
  <c r="L1103" i="1"/>
  <c r="K1103" i="1"/>
  <c r="R1103" i="1"/>
  <c r="J1103" i="1"/>
  <c r="Q1103" i="1"/>
  <c r="P1103" i="1"/>
  <c r="O1103" i="1"/>
  <c r="N1103" i="1"/>
  <c r="M1103" i="1"/>
  <c r="L1111" i="1"/>
  <c r="K1111" i="1"/>
  <c r="R1111" i="1"/>
  <c r="J1111" i="1"/>
  <c r="Q1111" i="1"/>
  <c r="P1111" i="1"/>
  <c r="O1111" i="1"/>
  <c r="N1111" i="1"/>
  <c r="M1111" i="1"/>
  <c r="B886" i="1"/>
  <c r="B902" i="1"/>
  <c r="B926" i="1"/>
  <c r="B934" i="1"/>
  <c r="B942" i="1"/>
  <c r="B966" i="1"/>
  <c r="B974" i="1"/>
  <c r="B998" i="1"/>
  <c r="B1022" i="1"/>
  <c r="B1038" i="1"/>
  <c r="B1078" i="1"/>
  <c r="B1094" i="1"/>
  <c r="O888" i="1"/>
  <c r="N888" i="1"/>
  <c r="M888" i="1"/>
  <c r="L888" i="1"/>
  <c r="K888" i="1"/>
  <c r="R888" i="1"/>
  <c r="J888" i="1"/>
  <c r="Q888" i="1"/>
  <c r="P888" i="1"/>
  <c r="O920" i="1"/>
  <c r="N920" i="1"/>
  <c r="M920" i="1"/>
  <c r="K920" i="1"/>
  <c r="J920" i="1"/>
  <c r="R920" i="1"/>
  <c r="Q920" i="1"/>
  <c r="P920" i="1"/>
  <c r="L920" i="1"/>
  <c r="O936" i="1"/>
  <c r="N936" i="1"/>
  <c r="M936" i="1"/>
  <c r="K936" i="1"/>
  <c r="R936" i="1"/>
  <c r="J936" i="1"/>
  <c r="Q936" i="1"/>
  <c r="P936" i="1"/>
  <c r="L936" i="1"/>
  <c r="O960" i="1"/>
  <c r="N960" i="1"/>
  <c r="M960" i="1"/>
  <c r="K960" i="1"/>
  <c r="R960" i="1"/>
  <c r="J960" i="1"/>
  <c r="Q960" i="1"/>
  <c r="P960" i="1"/>
  <c r="L960" i="1"/>
  <c r="O968" i="1"/>
  <c r="N968" i="1"/>
  <c r="M968" i="1"/>
  <c r="K968" i="1"/>
  <c r="R968" i="1"/>
  <c r="J968" i="1"/>
  <c r="Q968" i="1"/>
  <c r="P968" i="1"/>
  <c r="L968" i="1"/>
  <c r="K984" i="1"/>
  <c r="R984" i="1"/>
  <c r="J984" i="1"/>
  <c r="Q984" i="1"/>
  <c r="P984" i="1"/>
  <c r="O984" i="1"/>
  <c r="N984" i="1"/>
  <c r="M984" i="1"/>
  <c r="L984" i="1"/>
  <c r="K1000" i="1"/>
  <c r="R1000" i="1"/>
  <c r="J1000" i="1"/>
  <c r="Q1000" i="1"/>
  <c r="P1000" i="1"/>
  <c r="O1000" i="1"/>
  <c r="N1000" i="1"/>
  <c r="M1000" i="1"/>
  <c r="L1000" i="1"/>
  <c r="K1008" i="1"/>
  <c r="R1008" i="1"/>
  <c r="J1008" i="1"/>
  <c r="Q1008" i="1"/>
  <c r="P1008" i="1"/>
  <c r="O1008" i="1"/>
  <c r="N1008" i="1"/>
  <c r="M1008" i="1"/>
  <c r="L1008" i="1"/>
  <c r="K1016" i="1"/>
  <c r="R1016" i="1"/>
  <c r="J1016" i="1"/>
  <c r="Q1016" i="1"/>
  <c r="P1016" i="1"/>
  <c r="O1016" i="1"/>
  <c r="N1016" i="1"/>
  <c r="M1016" i="1"/>
  <c r="L1016" i="1"/>
  <c r="K1024" i="1"/>
  <c r="R1024" i="1"/>
  <c r="J1024" i="1"/>
  <c r="Q1024" i="1"/>
  <c r="P1024" i="1"/>
  <c r="O1024" i="1"/>
  <c r="N1024" i="1"/>
  <c r="M1024" i="1"/>
  <c r="L1024" i="1"/>
  <c r="K1032" i="1"/>
  <c r="R1032" i="1"/>
  <c r="J1032" i="1"/>
  <c r="Q1032" i="1"/>
  <c r="P1032" i="1"/>
  <c r="O1032" i="1"/>
  <c r="N1032" i="1"/>
  <c r="M1032" i="1"/>
  <c r="L1032" i="1"/>
  <c r="K1040" i="1"/>
  <c r="R1040" i="1"/>
  <c r="J1040" i="1"/>
  <c r="Q1040" i="1"/>
  <c r="P1040" i="1"/>
  <c r="O1040" i="1"/>
  <c r="N1040" i="1"/>
  <c r="M1040" i="1"/>
  <c r="L1040" i="1"/>
  <c r="K1048" i="1"/>
  <c r="R1048" i="1"/>
  <c r="J1048" i="1"/>
  <c r="Q1048" i="1"/>
  <c r="P1048" i="1"/>
  <c r="O1048" i="1"/>
  <c r="N1048" i="1"/>
  <c r="M1048" i="1"/>
  <c r="L1048" i="1"/>
  <c r="K1056" i="1"/>
  <c r="R1056" i="1"/>
  <c r="J1056" i="1"/>
  <c r="Q1056" i="1"/>
  <c r="P1056" i="1"/>
  <c r="O1056" i="1"/>
  <c r="N1056" i="1"/>
  <c r="M1056" i="1"/>
  <c r="L1056" i="1"/>
  <c r="K1064" i="1"/>
  <c r="R1064" i="1"/>
  <c r="J1064" i="1"/>
  <c r="Q1064" i="1"/>
  <c r="P1064" i="1"/>
  <c r="O1064" i="1"/>
  <c r="N1064" i="1"/>
  <c r="M1064" i="1"/>
  <c r="L1064" i="1"/>
  <c r="K1072" i="1"/>
  <c r="R1072" i="1"/>
  <c r="J1072" i="1"/>
  <c r="Q1072" i="1"/>
  <c r="P1072" i="1"/>
  <c r="O1072" i="1"/>
  <c r="N1072" i="1"/>
  <c r="M1072" i="1"/>
  <c r="L1072" i="1"/>
  <c r="K1080" i="1"/>
  <c r="R1080" i="1"/>
  <c r="J1080" i="1"/>
  <c r="Q1080" i="1"/>
  <c r="P1080" i="1"/>
  <c r="O1080" i="1"/>
  <c r="N1080" i="1"/>
  <c r="M1080" i="1"/>
  <c r="L1080" i="1"/>
  <c r="K1088" i="1"/>
  <c r="R1088" i="1"/>
  <c r="J1088" i="1"/>
  <c r="Q1088" i="1"/>
  <c r="P1088" i="1"/>
  <c r="O1088" i="1"/>
  <c r="N1088" i="1"/>
  <c r="M1088" i="1"/>
  <c r="L1088" i="1"/>
  <c r="K1096" i="1"/>
  <c r="R1096" i="1"/>
  <c r="J1096" i="1"/>
  <c r="Q1096" i="1"/>
  <c r="P1096" i="1"/>
  <c r="O1096" i="1"/>
  <c r="N1096" i="1"/>
  <c r="M1096" i="1"/>
  <c r="L1096" i="1"/>
  <c r="K1104" i="1"/>
  <c r="R1104" i="1"/>
  <c r="J1104" i="1"/>
  <c r="Q1104" i="1"/>
  <c r="P1104" i="1"/>
  <c r="O1104" i="1"/>
  <c r="N1104" i="1"/>
  <c r="M1104" i="1"/>
  <c r="L1104" i="1"/>
  <c r="K1112" i="1"/>
  <c r="R1112" i="1"/>
  <c r="J1112" i="1"/>
  <c r="Q1112" i="1"/>
  <c r="P1112" i="1"/>
  <c r="O1112" i="1"/>
  <c r="N1112" i="1"/>
  <c r="M1112" i="1"/>
  <c r="L1112" i="1"/>
  <c r="A927" i="1"/>
  <c r="A935" i="1"/>
  <c r="A943" i="1"/>
  <c r="A951" i="1"/>
  <c r="A959" i="1"/>
  <c r="A967" i="1"/>
  <c r="A975" i="1"/>
  <c r="A983" i="1"/>
  <c r="A991" i="1"/>
  <c r="A999" i="1"/>
  <c r="A1007" i="1"/>
  <c r="A1015" i="1"/>
  <c r="A1023" i="1"/>
  <c r="A1031" i="1"/>
  <c r="A1039" i="1"/>
  <c r="A1047" i="1"/>
  <c r="A1055" i="1"/>
  <c r="A1063" i="1"/>
  <c r="A1071" i="1"/>
  <c r="A1079" i="1"/>
  <c r="A1087" i="1"/>
  <c r="A1095" i="1"/>
  <c r="A1103" i="1"/>
  <c r="A1111" i="1"/>
  <c r="Q878" i="1"/>
  <c r="P878" i="1"/>
  <c r="O878" i="1"/>
  <c r="N878" i="1"/>
  <c r="M878" i="1"/>
  <c r="L878" i="1"/>
  <c r="K878" i="1"/>
  <c r="R878" i="1"/>
  <c r="J878" i="1"/>
  <c r="O880" i="1"/>
  <c r="N880" i="1"/>
  <c r="M880" i="1"/>
  <c r="L880" i="1"/>
  <c r="K880" i="1"/>
  <c r="R880" i="1"/>
  <c r="J880" i="1"/>
  <c r="Q880" i="1"/>
  <c r="P880" i="1"/>
  <c r="O952" i="1"/>
  <c r="N952" i="1"/>
  <c r="M952" i="1"/>
  <c r="K952" i="1"/>
  <c r="R952" i="1"/>
  <c r="J952" i="1"/>
  <c r="Q952" i="1"/>
  <c r="P952" i="1"/>
  <c r="L952" i="1"/>
  <c r="A1744" i="1"/>
  <c r="N865" i="1"/>
  <c r="L865" i="1"/>
  <c r="K865" i="1"/>
  <c r="R865" i="1"/>
  <c r="J865" i="1"/>
  <c r="Q865" i="1"/>
  <c r="M865" i="1"/>
  <c r="P865" i="1"/>
  <c r="O865" i="1"/>
  <c r="N873" i="1"/>
  <c r="M873" i="1"/>
  <c r="L873" i="1"/>
  <c r="K873" i="1"/>
  <c r="R873" i="1"/>
  <c r="J873" i="1"/>
  <c r="Q873" i="1"/>
  <c r="P873" i="1"/>
  <c r="O873" i="1"/>
  <c r="N881" i="1"/>
  <c r="M881" i="1"/>
  <c r="L881" i="1"/>
  <c r="K881" i="1"/>
  <c r="R881" i="1"/>
  <c r="J881" i="1"/>
  <c r="Q881" i="1"/>
  <c r="P881" i="1"/>
  <c r="O881" i="1"/>
  <c r="N889" i="1"/>
  <c r="M889" i="1"/>
  <c r="L889" i="1"/>
  <c r="K889" i="1"/>
  <c r="R889" i="1"/>
  <c r="J889" i="1"/>
  <c r="Q889" i="1"/>
  <c r="P889" i="1"/>
  <c r="O889" i="1"/>
  <c r="N897" i="1"/>
  <c r="M897" i="1"/>
  <c r="L897" i="1"/>
  <c r="K897" i="1"/>
  <c r="R897" i="1"/>
  <c r="J897" i="1"/>
  <c r="Q897" i="1"/>
  <c r="P897" i="1"/>
  <c r="O897" i="1"/>
  <c r="N905" i="1"/>
  <c r="M905" i="1"/>
  <c r="L905" i="1"/>
  <c r="K905" i="1"/>
  <c r="R905" i="1"/>
  <c r="J905" i="1"/>
  <c r="Q905" i="1"/>
  <c r="P905" i="1"/>
  <c r="O905" i="1"/>
  <c r="N913" i="1"/>
  <c r="M913" i="1"/>
  <c r="L913" i="1"/>
  <c r="K913" i="1"/>
  <c r="R913" i="1"/>
  <c r="J913" i="1"/>
  <c r="Q913" i="1"/>
  <c r="P913" i="1"/>
  <c r="O913" i="1"/>
  <c r="N921" i="1"/>
  <c r="M921" i="1"/>
  <c r="L921" i="1"/>
  <c r="R921" i="1"/>
  <c r="J921" i="1"/>
  <c r="Q921" i="1"/>
  <c r="P921" i="1"/>
  <c r="O921" i="1"/>
  <c r="K921" i="1"/>
  <c r="N929" i="1"/>
  <c r="M929" i="1"/>
  <c r="L929" i="1"/>
  <c r="R929" i="1"/>
  <c r="J929" i="1"/>
  <c r="Q929" i="1"/>
  <c r="P929" i="1"/>
  <c r="O929" i="1"/>
  <c r="K929" i="1"/>
  <c r="N937" i="1"/>
  <c r="M937" i="1"/>
  <c r="L937" i="1"/>
  <c r="R937" i="1"/>
  <c r="J937" i="1"/>
  <c r="Q937" i="1"/>
  <c r="K937" i="1"/>
  <c r="P937" i="1"/>
  <c r="O937" i="1"/>
  <c r="N945" i="1"/>
  <c r="M945" i="1"/>
  <c r="L945" i="1"/>
  <c r="R945" i="1"/>
  <c r="J945" i="1"/>
  <c r="Q945" i="1"/>
  <c r="P945" i="1"/>
  <c r="O945" i="1"/>
  <c r="K945" i="1"/>
  <c r="N953" i="1"/>
  <c r="M953" i="1"/>
  <c r="L953" i="1"/>
  <c r="R953" i="1"/>
  <c r="J953" i="1"/>
  <c r="Q953" i="1"/>
  <c r="P953" i="1"/>
  <c r="O953" i="1"/>
  <c r="K953" i="1"/>
  <c r="N961" i="1"/>
  <c r="M961" i="1"/>
  <c r="L961" i="1"/>
  <c r="R961" i="1"/>
  <c r="J961" i="1"/>
  <c r="Q961" i="1"/>
  <c r="P961" i="1"/>
  <c r="O961" i="1"/>
  <c r="K961" i="1"/>
  <c r="N969" i="1"/>
  <c r="M969" i="1"/>
  <c r="L969" i="1"/>
  <c r="R969" i="1"/>
  <c r="J969" i="1"/>
  <c r="Q969" i="1"/>
  <c r="P969" i="1"/>
  <c r="O969" i="1"/>
  <c r="K969" i="1"/>
  <c r="N977" i="1"/>
  <c r="M977" i="1"/>
  <c r="L977" i="1"/>
  <c r="R977" i="1"/>
  <c r="J977" i="1"/>
  <c r="Q977" i="1"/>
  <c r="O977" i="1"/>
  <c r="K977" i="1"/>
  <c r="P977" i="1"/>
  <c r="R985" i="1"/>
  <c r="J985" i="1"/>
  <c r="Q985" i="1"/>
  <c r="P985" i="1"/>
  <c r="O985" i="1"/>
  <c r="N985" i="1"/>
  <c r="M985" i="1"/>
  <c r="L985" i="1"/>
  <c r="K985" i="1"/>
  <c r="R993" i="1"/>
  <c r="J993" i="1"/>
  <c r="Q993" i="1"/>
  <c r="P993" i="1"/>
  <c r="O993" i="1"/>
  <c r="N993" i="1"/>
  <c r="M993" i="1"/>
  <c r="L993" i="1"/>
  <c r="K993" i="1"/>
  <c r="R1001" i="1"/>
  <c r="J1001" i="1"/>
  <c r="Q1001" i="1"/>
  <c r="P1001" i="1"/>
  <c r="O1001" i="1"/>
  <c r="N1001" i="1"/>
  <c r="M1001" i="1"/>
  <c r="L1001" i="1"/>
  <c r="K1001" i="1"/>
  <c r="R1009" i="1"/>
  <c r="J1009" i="1"/>
  <c r="Q1009" i="1"/>
  <c r="P1009" i="1"/>
  <c r="O1009" i="1"/>
  <c r="N1009" i="1"/>
  <c r="M1009" i="1"/>
  <c r="L1009" i="1"/>
  <c r="K1009" i="1"/>
  <c r="R1017" i="1"/>
  <c r="J1017" i="1"/>
  <c r="Q1017" i="1"/>
  <c r="P1017" i="1"/>
  <c r="O1017" i="1"/>
  <c r="N1017" i="1"/>
  <c r="M1017" i="1"/>
  <c r="L1017" i="1"/>
  <c r="K1017" i="1"/>
  <c r="R1025" i="1"/>
  <c r="J1025" i="1"/>
  <c r="Q1025" i="1"/>
  <c r="P1025" i="1"/>
  <c r="O1025" i="1"/>
  <c r="N1025" i="1"/>
  <c r="M1025" i="1"/>
  <c r="L1025" i="1"/>
  <c r="K1025" i="1"/>
  <c r="R1033" i="1"/>
  <c r="J1033" i="1"/>
  <c r="Q1033" i="1"/>
  <c r="P1033" i="1"/>
  <c r="O1033" i="1"/>
  <c r="N1033" i="1"/>
  <c r="M1033" i="1"/>
  <c r="L1033" i="1"/>
  <c r="K1033" i="1"/>
  <c r="R1041" i="1"/>
  <c r="J1041" i="1"/>
  <c r="Q1041" i="1"/>
  <c r="P1041" i="1"/>
  <c r="O1041" i="1"/>
  <c r="N1041" i="1"/>
  <c r="M1041" i="1"/>
  <c r="L1041" i="1"/>
  <c r="K1041" i="1"/>
  <c r="R1049" i="1"/>
  <c r="J1049" i="1"/>
  <c r="Q1049" i="1"/>
  <c r="P1049" i="1"/>
  <c r="O1049" i="1"/>
  <c r="N1049" i="1"/>
  <c r="M1049" i="1"/>
  <c r="L1049" i="1"/>
  <c r="K1049" i="1"/>
  <c r="R1057" i="1"/>
  <c r="J1057" i="1"/>
  <c r="Q1057" i="1"/>
  <c r="P1057" i="1"/>
  <c r="O1057" i="1"/>
  <c r="N1057" i="1"/>
  <c r="M1057" i="1"/>
  <c r="L1057" i="1"/>
  <c r="K1057" i="1"/>
  <c r="R1065" i="1"/>
  <c r="J1065" i="1"/>
  <c r="Q1065" i="1"/>
  <c r="P1065" i="1"/>
  <c r="O1065" i="1"/>
  <c r="N1065" i="1"/>
  <c r="M1065" i="1"/>
  <c r="L1065" i="1"/>
  <c r="K1065" i="1"/>
  <c r="R1073" i="1"/>
  <c r="J1073" i="1"/>
  <c r="Q1073" i="1"/>
  <c r="P1073" i="1"/>
  <c r="O1073" i="1"/>
  <c r="N1073" i="1"/>
  <c r="M1073" i="1"/>
  <c r="L1073" i="1"/>
  <c r="K1073" i="1"/>
  <c r="R1081" i="1"/>
  <c r="J1081" i="1"/>
  <c r="Q1081" i="1"/>
  <c r="P1081" i="1"/>
  <c r="O1081" i="1"/>
  <c r="N1081" i="1"/>
  <c r="M1081" i="1"/>
  <c r="L1081" i="1"/>
  <c r="K1081" i="1"/>
  <c r="R1089" i="1"/>
  <c r="J1089" i="1"/>
  <c r="Q1089" i="1"/>
  <c r="P1089" i="1"/>
  <c r="O1089" i="1"/>
  <c r="N1089" i="1"/>
  <c r="M1089" i="1"/>
  <c r="L1089" i="1"/>
  <c r="K1089" i="1"/>
  <c r="R1097" i="1"/>
  <c r="J1097" i="1"/>
  <c r="Q1097" i="1"/>
  <c r="P1097" i="1"/>
  <c r="O1097" i="1"/>
  <c r="N1097" i="1"/>
  <c r="M1097" i="1"/>
  <c r="L1097" i="1"/>
  <c r="K1097" i="1"/>
  <c r="R1105" i="1"/>
  <c r="J1105" i="1"/>
  <c r="Q1105" i="1"/>
  <c r="P1105" i="1"/>
  <c r="O1105" i="1"/>
  <c r="N1105" i="1"/>
  <c r="M1105" i="1"/>
  <c r="L1105" i="1"/>
  <c r="K1105" i="1"/>
  <c r="R1113" i="1"/>
  <c r="J1113" i="1"/>
  <c r="Q1113" i="1"/>
  <c r="P1113" i="1"/>
  <c r="O1113" i="1"/>
  <c r="N1113" i="1"/>
  <c r="M1113" i="1"/>
  <c r="L1113" i="1"/>
  <c r="K1113" i="1"/>
  <c r="B871" i="1"/>
  <c r="B879" i="1"/>
  <c r="B887" i="1"/>
  <c r="B895" i="1"/>
  <c r="B903" i="1"/>
  <c r="B911" i="1"/>
  <c r="B919" i="1"/>
  <c r="B927" i="1"/>
  <c r="B935" i="1"/>
  <c r="B943" i="1"/>
  <c r="B951" i="1"/>
  <c r="B959" i="1"/>
  <c r="B967" i="1"/>
  <c r="B975" i="1"/>
  <c r="B983" i="1"/>
  <c r="B991" i="1"/>
  <c r="B999" i="1"/>
  <c r="B1007" i="1"/>
  <c r="B1015" i="1"/>
  <c r="B1023" i="1"/>
  <c r="B1031" i="1"/>
  <c r="B1039" i="1"/>
  <c r="B1047" i="1"/>
  <c r="B1055" i="1"/>
  <c r="B1063" i="1"/>
  <c r="B1071" i="1"/>
  <c r="B1079" i="1"/>
  <c r="B1087" i="1"/>
  <c r="B1095" i="1"/>
  <c r="B1103" i="1"/>
  <c r="B1111" i="1"/>
  <c r="O872" i="1"/>
  <c r="M872" i="1"/>
  <c r="L872" i="1"/>
  <c r="K872" i="1"/>
  <c r="R872" i="1"/>
  <c r="J872" i="1"/>
  <c r="N872" i="1"/>
  <c r="Q872" i="1"/>
  <c r="P872" i="1"/>
  <c r="O904" i="1"/>
  <c r="N904" i="1"/>
  <c r="M904" i="1"/>
  <c r="L904" i="1"/>
  <c r="K904" i="1"/>
  <c r="R904" i="1"/>
  <c r="J904" i="1"/>
  <c r="Q904" i="1"/>
  <c r="P904" i="1"/>
  <c r="O928" i="1"/>
  <c r="N928" i="1"/>
  <c r="M928" i="1"/>
  <c r="K928" i="1"/>
  <c r="R928" i="1"/>
  <c r="J928" i="1"/>
  <c r="Q928" i="1"/>
  <c r="P928" i="1"/>
  <c r="L928" i="1"/>
  <c r="O976" i="1"/>
  <c r="N976" i="1"/>
  <c r="M976" i="1"/>
  <c r="K976" i="1"/>
  <c r="R976" i="1"/>
  <c r="J976" i="1"/>
  <c r="Q976" i="1"/>
  <c r="P976" i="1"/>
  <c r="L976" i="1"/>
  <c r="Q1792" i="1"/>
  <c r="M866" i="1"/>
  <c r="K866" i="1"/>
  <c r="R866" i="1"/>
  <c r="J866" i="1"/>
  <c r="Q866" i="1"/>
  <c r="P866" i="1"/>
  <c r="O866" i="1"/>
  <c r="N866" i="1"/>
  <c r="L866" i="1"/>
  <c r="M874" i="1"/>
  <c r="L874" i="1"/>
  <c r="K874" i="1"/>
  <c r="R874" i="1"/>
  <c r="J874" i="1"/>
  <c r="Q874" i="1"/>
  <c r="P874" i="1"/>
  <c r="O874" i="1"/>
  <c r="N874" i="1"/>
  <c r="M882" i="1"/>
  <c r="L882" i="1"/>
  <c r="K882" i="1"/>
  <c r="R882" i="1"/>
  <c r="J882" i="1"/>
  <c r="Q882" i="1"/>
  <c r="P882" i="1"/>
  <c r="O882" i="1"/>
  <c r="N882" i="1"/>
  <c r="M890" i="1"/>
  <c r="L890" i="1"/>
  <c r="K890" i="1"/>
  <c r="R890" i="1"/>
  <c r="J890" i="1"/>
  <c r="Q890" i="1"/>
  <c r="P890" i="1"/>
  <c r="O890" i="1"/>
  <c r="N890" i="1"/>
  <c r="M898" i="1"/>
  <c r="L898" i="1"/>
  <c r="K898" i="1"/>
  <c r="R898" i="1"/>
  <c r="J898" i="1"/>
  <c r="Q898" i="1"/>
  <c r="P898" i="1"/>
  <c r="O898" i="1"/>
  <c r="N898" i="1"/>
  <c r="M906" i="1"/>
  <c r="L906" i="1"/>
  <c r="K906" i="1"/>
  <c r="R906" i="1"/>
  <c r="J906" i="1"/>
  <c r="Q906" i="1"/>
  <c r="P906" i="1"/>
  <c r="O906" i="1"/>
  <c r="N906" i="1"/>
  <c r="M914" i="1"/>
  <c r="K914" i="1"/>
  <c r="O914" i="1"/>
  <c r="N914" i="1"/>
  <c r="L914" i="1"/>
  <c r="J914" i="1"/>
  <c r="R914" i="1"/>
  <c r="Q914" i="1"/>
  <c r="P914" i="1"/>
  <c r="M922" i="1"/>
  <c r="L922" i="1"/>
  <c r="K922" i="1"/>
  <c r="Q922" i="1"/>
  <c r="R922" i="1"/>
  <c r="P922" i="1"/>
  <c r="O922" i="1"/>
  <c r="N922" i="1"/>
  <c r="J922" i="1"/>
  <c r="M930" i="1"/>
  <c r="L930" i="1"/>
  <c r="K930" i="1"/>
  <c r="Q930" i="1"/>
  <c r="P930" i="1"/>
  <c r="J930" i="1"/>
  <c r="R930" i="1"/>
  <c r="O930" i="1"/>
  <c r="N930" i="1"/>
  <c r="M938" i="1"/>
  <c r="L938" i="1"/>
  <c r="K938" i="1"/>
  <c r="Q938" i="1"/>
  <c r="P938" i="1"/>
  <c r="R938" i="1"/>
  <c r="O938" i="1"/>
  <c r="N938" i="1"/>
  <c r="J938" i="1"/>
  <c r="M946" i="1"/>
  <c r="L946" i="1"/>
  <c r="K946" i="1"/>
  <c r="Q946" i="1"/>
  <c r="P946" i="1"/>
  <c r="O946" i="1"/>
  <c r="N946" i="1"/>
  <c r="J946" i="1"/>
  <c r="R946" i="1"/>
  <c r="M954" i="1"/>
  <c r="L954" i="1"/>
  <c r="K954" i="1"/>
  <c r="Q954" i="1"/>
  <c r="P954" i="1"/>
  <c r="R954" i="1"/>
  <c r="O954" i="1"/>
  <c r="N954" i="1"/>
  <c r="J954" i="1"/>
  <c r="M962" i="1"/>
  <c r="L962" i="1"/>
  <c r="K962" i="1"/>
  <c r="Q962" i="1"/>
  <c r="P962" i="1"/>
  <c r="R962" i="1"/>
  <c r="O962" i="1"/>
  <c r="N962" i="1"/>
  <c r="J962" i="1"/>
  <c r="M970" i="1"/>
  <c r="L970" i="1"/>
  <c r="K970" i="1"/>
  <c r="Q970" i="1"/>
  <c r="P970" i="1"/>
  <c r="N970" i="1"/>
  <c r="J970" i="1"/>
  <c r="R970" i="1"/>
  <c r="O970" i="1"/>
  <c r="M978" i="1"/>
  <c r="L978" i="1"/>
  <c r="K978" i="1"/>
  <c r="Q978" i="1"/>
  <c r="P978" i="1"/>
  <c r="R978" i="1"/>
  <c r="O978" i="1"/>
  <c r="N978" i="1"/>
  <c r="J978" i="1"/>
  <c r="Q986" i="1"/>
  <c r="P986" i="1"/>
  <c r="O986" i="1"/>
  <c r="N986" i="1"/>
  <c r="M986" i="1"/>
  <c r="L986" i="1"/>
  <c r="K986" i="1"/>
  <c r="J986" i="1"/>
  <c r="R986" i="1"/>
  <c r="Q994" i="1"/>
  <c r="P994" i="1"/>
  <c r="O994" i="1"/>
  <c r="N994" i="1"/>
  <c r="M994" i="1"/>
  <c r="L994" i="1"/>
  <c r="R994" i="1"/>
  <c r="K994" i="1"/>
  <c r="J994" i="1"/>
  <c r="Q1002" i="1"/>
  <c r="P1002" i="1"/>
  <c r="O1002" i="1"/>
  <c r="N1002" i="1"/>
  <c r="M1002" i="1"/>
  <c r="L1002" i="1"/>
  <c r="K1002" i="1"/>
  <c r="J1002" i="1"/>
  <c r="R1002" i="1"/>
  <c r="Q1010" i="1"/>
  <c r="P1010" i="1"/>
  <c r="O1010" i="1"/>
  <c r="N1010" i="1"/>
  <c r="M1010" i="1"/>
  <c r="L1010" i="1"/>
  <c r="R1010" i="1"/>
  <c r="K1010" i="1"/>
  <c r="J1010" i="1"/>
  <c r="Q1018" i="1"/>
  <c r="P1018" i="1"/>
  <c r="O1018" i="1"/>
  <c r="N1018" i="1"/>
  <c r="M1018" i="1"/>
  <c r="L1018" i="1"/>
  <c r="K1018" i="1"/>
  <c r="J1018" i="1"/>
  <c r="R1018" i="1"/>
  <c r="Q1026" i="1"/>
  <c r="P1026" i="1"/>
  <c r="O1026" i="1"/>
  <c r="N1026" i="1"/>
  <c r="M1026" i="1"/>
  <c r="L1026" i="1"/>
  <c r="R1026" i="1"/>
  <c r="K1026" i="1"/>
  <c r="J1026" i="1"/>
  <c r="Q1034" i="1"/>
  <c r="P1034" i="1"/>
  <c r="O1034" i="1"/>
  <c r="N1034" i="1"/>
  <c r="M1034" i="1"/>
  <c r="L1034" i="1"/>
  <c r="K1034" i="1"/>
  <c r="J1034" i="1"/>
  <c r="R1034" i="1"/>
  <c r="Q1042" i="1"/>
  <c r="P1042" i="1"/>
  <c r="O1042" i="1"/>
  <c r="N1042" i="1"/>
  <c r="M1042" i="1"/>
  <c r="L1042" i="1"/>
  <c r="K1042" i="1"/>
  <c r="J1042" i="1"/>
  <c r="R1042" i="1"/>
  <c r="Q1050" i="1"/>
  <c r="P1050" i="1"/>
  <c r="O1050" i="1"/>
  <c r="N1050" i="1"/>
  <c r="M1050" i="1"/>
  <c r="L1050" i="1"/>
  <c r="R1050" i="1"/>
  <c r="K1050" i="1"/>
  <c r="J1050" i="1"/>
  <c r="Q1058" i="1"/>
  <c r="P1058" i="1"/>
  <c r="O1058" i="1"/>
  <c r="N1058" i="1"/>
  <c r="M1058" i="1"/>
  <c r="L1058" i="1"/>
  <c r="R1058" i="1"/>
  <c r="K1058" i="1"/>
  <c r="J1058" i="1"/>
  <c r="Q1066" i="1"/>
  <c r="P1066" i="1"/>
  <c r="O1066" i="1"/>
  <c r="N1066" i="1"/>
  <c r="M1066" i="1"/>
  <c r="L1066" i="1"/>
  <c r="R1066" i="1"/>
  <c r="K1066" i="1"/>
  <c r="J1066" i="1"/>
  <c r="Q1074" i="1"/>
  <c r="P1074" i="1"/>
  <c r="O1074" i="1"/>
  <c r="N1074" i="1"/>
  <c r="M1074" i="1"/>
  <c r="L1074" i="1"/>
  <c r="K1074" i="1"/>
  <c r="J1074" i="1"/>
  <c r="R1074" i="1"/>
  <c r="Q1082" i="1"/>
  <c r="P1082" i="1"/>
  <c r="O1082" i="1"/>
  <c r="N1082" i="1"/>
  <c r="M1082" i="1"/>
  <c r="L1082" i="1"/>
  <c r="R1082" i="1"/>
  <c r="K1082" i="1"/>
  <c r="J1082" i="1"/>
  <c r="Q1090" i="1"/>
  <c r="P1090" i="1"/>
  <c r="O1090" i="1"/>
  <c r="N1090" i="1"/>
  <c r="M1090" i="1"/>
  <c r="L1090" i="1"/>
  <c r="R1090" i="1"/>
  <c r="K1090" i="1"/>
  <c r="J1090" i="1"/>
  <c r="Q1098" i="1"/>
  <c r="P1098" i="1"/>
  <c r="O1098" i="1"/>
  <c r="N1098" i="1"/>
  <c r="M1098" i="1"/>
  <c r="L1098" i="1"/>
  <c r="R1098" i="1"/>
  <c r="K1098" i="1"/>
  <c r="J1098" i="1"/>
  <c r="Q1106" i="1"/>
  <c r="P1106" i="1"/>
  <c r="O1106" i="1"/>
  <c r="N1106" i="1"/>
  <c r="M1106" i="1"/>
  <c r="L1106" i="1"/>
  <c r="K1106" i="1"/>
  <c r="J1106" i="1"/>
  <c r="R1106" i="1"/>
  <c r="A868" i="1"/>
  <c r="A872" i="1"/>
  <c r="A876" i="1"/>
  <c r="A880" i="1"/>
  <c r="A884" i="1"/>
  <c r="A888" i="1"/>
  <c r="A892" i="1"/>
  <c r="A900" i="1"/>
  <c r="A904" i="1"/>
  <c r="A908" i="1"/>
  <c r="A916" i="1"/>
  <c r="A920" i="1"/>
  <c r="A924" i="1"/>
  <c r="A928" i="1"/>
  <c r="A932" i="1"/>
  <c r="A936" i="1"/>
  <c r="A940" i="1"/>
  <c r="A948" i="1"/>
  <c r="A952" i="1"/>
  <c r="A956" i="1"/>
  <c r="A960" i="1"/>
  <c r="A964" i="1"/>
  <c r="A968" i="1"/>
  <c r="A972" i="1"/>
  <c r="A976" i="1"/>
  <c r="A980" i="1"/>
  <c r="A984" i="1"/>
  <c r="A988" i="1"/>
  <c r="A996" i="1"/>
  <c r="A1000" i="1"/>
  <c r="A1004" i="1"/>
  <c r="A1008" i="1"/>
  <c r="A1012" i="1"/>
  <c r="A1016" i="1"/>
  <c r="A1020" i="1"/>
  <c r="A1024" i="1"/>
  <c r="A1028" i="1"/>
  <c r="A1032" i="1"/>
  <c r="A1036" i="1"/>
  <c r="A1040" i="1"/>
  <c r="A1044" i="1"/>
  <c r="A1048" i="1"/>
  <c r="A1052" i="1"/>
  <c r="A1056" i="1"/>
  <c r="A1060" i="1"/>
  <c r="A1064" i="1"/>
  <c r="A1068" i="1"/>
  <c r="A1072" i="1"/>
  <c r="A1076" i="1"/>
  <c r="A1080" i="1"/>
  <c r="A1084" i="1"/>
  <c r="A1088" i="1"/>
  <c r="A1092" i="1"/>
  <c r="A1096" i="1"/>
  <c r="A1100" i="1"/>
  <c r="A1104" i="1"/>
  <c r="A1108" i="1"/>
  <c r="A1112" i="1"/>
  <c r="A296" i="1"/>
  <c r="Q870" i="1"/>
  <c r="O870" i="1"/>
  <c r="N870" i="1"/>
  <c r="M870" i="1"/>
  <c r="L870" i="1"/>
  <c r="P870" i="1"/>
  <c r="J870" i="1"/>
  <c r="R870" i="1"/>
  <c r="K870" i="1"/>
  <c r="Q894" i="1"/>
  <c r="P894" i="1"/>
  <c r="O894" i="1"/>
  <c r="N894" i="1"/>
  <c r="M894" i="1"/>
  <c r="L894" i="1"/>
  <c r="K894" i="1"/>
  <c r="R894" i="1"/>
  <c r="J894" i="1"/>
  <c r="Q918" i="1"/>
  <c r="P918" i="1"/>
  <c r="O918" i="1"/>
  <c r="M918" i="1"/>
  <c r="L918" i="1"/>
  <c r="K918" i="1"/>
  <c r="J918" i="1"/>
  <c r="R918" i="1"/>
  <c r="N918" i="1"/>
  <c r="Q934" i="1"/>
  <c r="P934" i="1"/>
  <c r="O934" i="1"/>
  <c r="M934" i="1"/>
  <c r="L934" i="1"/>
  <c r="R934" i="1"/>
  <c r="N934" i="1"/>
  <c r="K934" i="1"/>
  <c r="J934" i="1"/>
  <c r="Q950" i="1"/>
  <c r="P950" i="1"/>
  <c r="O950" i="1"/>
  <c r="M950" i="1"/>
  <c r="L950" i="1"/>
  <c r="R950" i="1"/>
  <c r="N950" i="1"/>
  <c r="K950" i="1"/>
  <c r="J950" i="1"/>
  <c r="Q958" i="1"/>
  <c r="P958" i="1"/>
  <c r="O958" i="1"/>
  <c r="M958" i="1"/>
  <c r="L958" i="1"/>
  <c r="N958" i="1"/>
  <c r="K958" i="1"/>
  <c r="J958" i="1"/>
  <c r="R958" i="1"/>
  <c r="Q966" i="1"/>
  <c r="P966" i="1"/>
  <c r="O966" i="1"/>
  <c r="M966" i="1"/>
  <c r="L966" i="1"/>
  <c r="R966" i="1"/>
  <c r="N966" i="1"/>
  <c r="K966" i="1"/>
  <c r="J966" i="1"/>
  <c r="L982" i="1"/>
  <c r="R982" i="1"/>
  <c r="Q982" i="1"/>
  <c r="P982" i="1"/>
  <c r="N982" i="1"/>
  <c r="M982" i="1"/>
  <c r="K982" i="1"/>
  <c r="J982" i="1"/>
  <c r="O982" i="1"/>
  <c r="M990" i="1"/>
  <c r="L990" i="1"/>
  <c r="K990" i="1"/>
  <c r="R990" i="1"/>
  <c r="J990" i="1"/>
  <c r="Q990" i="1"/>
  <c r="P990" i="1"/>
  <c r="N990" i="1"/>
  <c r="O990" i="1"/>
  <c r="M998" i="1"/>
  <c r="L998" i="1"/>
  <c r="K998" i="1"/>
  <c r="R998" i="1"/>
  <c r="J998" i="1"/>
  <c r="Q998" i="1"/>
  <c r="P998" i="1"/>
  <c r="O998" i="1"/>
  <c r="N998" i="1"/>
  <c r="M1006" i="1"/>
  <c r="L1006" i="1"/>
  <c r="K1006" i="1"/>
  <c r="R1006" i="1"/>
  <c r="J1006" i="1"/>
  <c r="Q1006" i="1"/>
  <c r="P1006" i="1"/>
  <c r="O1006" i="1"/>
  <c r="N1006" i="1"/>
  <c r="M1014" i="1"/>
  <c r="L1014" i="1"/>
  <c r="K1014" i="1"/>
  <c r="R1014" i="1"/>
  <c r="J1014" i="1"/>
  <c r="Q1014" i="1"/>
  <c r="P1014" i="1"/>
  <c r="O1014" i="1"/>
  <c r="N1014" i="1"/>
  <c r="M1030" i="1"/>
  <c r="L1030" i="1"/>
  <c r="K1030" i="1"/>
  <c r="R1030" i="1"/>
  <c r="J1030" i="1"/>
  <c r="Q1030" i="1"/>
  <c r="P1030" i="1"/>
  <c r="O1030" i="1"/>
  <c r="N1030" i="1"/>
  <c r="M1038" i="1"/>
  <c r="L1038" i="1"/>
  <c r="K1038" i="1"/>
  <c r="R1038" i="1"/>
  <c r="J1038" i="1"/>
  <c r="Q1038" i="1"/>
  <c r="P1038" i="1"/>
  <c r="O1038" i="1"/>
  <c r="N1038" i="1"/>
  <c r="M1046" i="1"/>
  <c r="L1046" i="1"/>
  <c r="K1046" i="1"/>
  <c r="R1046" i="1"/>
  <c r="J1046" i="1"/>
  <c r="Q1046" i="1"/>
  <c r="P1046" i="1"/>
  <c r="O1046" i="1"/>
  <c r="N1046" i="1"/>
  <c r="M1054" i="1"/>
  <c r="L1054" i="1"/>
  <c r="K1054" i="1"/>
  <c r="R1054" i="1"/>
  <c r="J1054" i="1"/>
  <c r="Q1054" i="1"/>
  <c r="P1054" i="1"/>
  <c r="O1054" i="1"/>
  <c r="N1054" i="1"/>
  <c r="M1062" i="1"/>
  <c r="L1062" i="1"/>
  <c r="K1062" i="1"/>
  <c r="R1062" i="1"/>
  <c r="J1062" i="1"/>
  <c r="Q1062" i="1"/>
  <c r="P1062" i="1"/>
  <c r="O1062" i="1"/>
  <c r="N1062" i="1"/>
  <c r="M1070" i="1"/>
  <c r="L1070" i="1"/>
  <c r="K1070" i="1"/>
  <c r="R1070" i="1"/>
  <c r="J1070" i="1"/>
  <c r="Q1070" i="1"/>
  <c r="P1070" i="1"/>
  <c r="O1070" i="1"/>
  <c r="N1070" i="1"/>
  <c r="M1078" i="1"/>
  <c r="L1078" i="1"/>
  <c r="K1078" i="1"/>
  <c r="R1078" i="1"/>
  <c r="J1078" i="1"/>
  <c r="Q1078" i="1"/>
  <c r="P1078" i="1"/>
  <c r="O1078" i="1"/>
  <c r="N1078" i="1"/>
  <c r="M1086" i="1"/>
  <c r="L1086" i="1"/>
  <c r="K1086" i="1"/>
  <c r="R1086" i="1"/>
  <c r="J1086" i="1"/>
  <c r="Q1086" i="1"/>
  <c r="P1086" i="1"/>
  <c r="O1086" i="1"/>
  <c r="N1086" i="1"/>
  <c r="M1094" i="1"/>
  <c r="L1094" i="1"/>
  <c r="K1094" i="1"/>
  <c r="R1094" i="1"/>
  <c r="J1094" i="1"/>
  <c r="Q1094" i="1"/>
  <c r="P1094" i="1"/>
  <c r="O1094" i="1"/>
  <c r="N1094" i="1"/>
  <c r="M1102" i="1"/>
  <c r="L1102" i="1"/>
  <c r="K1102" i="1"/>
  <c r="R1102" i="1"/>
  <c r="J1102" i="1"/>
  <c r="Q1102" i="1"/>
  <c r="P1102" i="1"/>
  <c r="O1102" i="1"/>
  <c r="N1102" i="1"/>
  <c r="M1110" i="1"/>
  <c r="L1110" i="1"/>
  <c r="K1110" i="1"/>
  <c r="R1110" i="1"/>
  <c r="J1110" i="1"/>
  <c r="Q1110" i="1"/>
  <c r="P1110" i="1"/>
  <c r="O1110" i="1"/>
  <c r="N1110" i="1"/>
  <c r="A870" i="1"/>
  <c r="A894" i="1"/>
  <c r="A902" i="1"/>
  <c r="A926" i="1"/>
  <c r="A958" i="1"/>
  <c r="A990" i="1"/>
  <c r="A1046" i="1"/>
  <c r="A1054" i="1"/>
  <c r="O896" i="1"/>
  <c r="N896" i="1"/>
  <c r="M896" i="1"/>
  <c r="L896" i="1"/>
  <c r="K896" i="1"/>
  <c r="R896" i="1"/>
  <c r="J896" i="1"/>
  <c r="Q896" i="1"/>
  <c r="P896" i="1"/>
  <c r="O912" i="1"/>
  <c r="N912" i="1"/>
  <c r="M912" i="1"/>
  <c r="L912" i="1"/>
  <c r="K912" i="1"/>
  <c r="R912" i="1"/>
  <c r="J912" i="1"/>
  <c r="Q912" i="1"/>
  <c r="P912" i="1"/>
  <c r="O944" i="1"/>
  <c r="N944" i="1"/>
  <c r="M944" i="1"/>
  <c r="K944" i="1"/>
  <c r="R944" i="1"/>
  <c r="J944" i="1"/>
  <c r="L944" i="1"/>
  <c r="Q944" i="1"/>
  <c r="P944" i="1"/>
  <c r="K992" i="1"/>
  <c r="R992" i="1"/>
  <c r="J992" i="1"/>
  <c r="Q992" i="1"/>
  <c r="P992" i="1"/>
  <c r="O992" i="1"/>
  <c r="N992" i="1"/>
  <c r="M992" i="1"/>
  <c r="L992" i="1"/>
  <c r="L867" i="1"/>
  <c r="R867" i="1"/>
  <c r="J867" i="1"/>
  <c r="Q867" i="1"/>
  <c r="P867" i="1"/>
  <c r="O867" i="1"/>
  <c r="M867" i="1"/>
  <c r="K867" i="1"/>
  <c r="N867" i="1"/>
  <c r="L875" i="1"/>
  <c r="K875" i="1"/>
  <c r="R875" i="1"/>
  <c r="J875" i="1"/>
  <c r="Q875" i="1"/>
  <c r="P875" i="1"/>
  <c r="O875" i="1"/>
  <c r="N875" i="1"/>
  <c r="M875" i="1"/>
  <c r="L883" i="1"/>
  <c r="K883" i="1"/>
  <c r="R883" i="1"/>
  <c r="J883" i="1"/>
  <c r="Q883" i="1"/>
  <c r="P883" i="1"/>
  <c r="O883" i="1"/>
  <c r="N883" i="1"/>
  <c r="M883" i="1"/>
  <c r="L891" i="1"/>
  <c r="K891" i="1"/>
  <c r="R891" i="1"/>
  <c r="J891" i="1"/>
  <c r="Q891" i="1"/>
  <c r="P891" i="1"/>
  <c r="O891" i="1"/>
  <c r="N891" i="1"/>
  <c r="M891" i="1"/>
  <c r="L899" i="1"/>
  <c r="K899" i="1"/>
  <c r="R899" i="1"/>
  <c r="J899" i="1"/>
  <c r="Q899" i="1"/>
  <c r="P899" i="1"/>
  <c r="O899" i="1"/>
  <c r="N899" i="1"/>
  <c r="M899" i="1"/>
  <c r="L907" i="1"/>
  <c r="K907" i="1"/>
  <c r="R907" i="1"/>
  <c r="J907" i="1"/>
  <c r="Q907" i="1"/>
  <c r="P907" i="1"/>
  <c r="O907" i="1"/>
  <c r="N907" i="1"/>
  <c r="M907" i="1"/>
  <c r="L915" i="1"/>
  <c r="R915" i="1"/>
  <c r="J915" i="1"/>
  <c r="P915" i="1"/>
  <c r="O915" i="1"/>
  <c r="N915" i="1"/>
  <c r="M915" i="1"/>
  <c r="K915" i="1"/>
  <c r="Q915" i="1"/>
  <c r="L923" i="1"/>
  <c r="K923" i="1"/>
  <c r="R923" i="1"/>
  <c r="J923" i="1"/>
  <c r="P923" i="1"/>
  <c r="O923" i="1"/>
  <c r="N923" i="1"/>
  <c r="M923" i="1"/>
  <c r="Q923" i="1"/>
  <c r="L931" i="1"/>
  <c r="K931" i="1"/>
  <c r="R931" i="1"/>
  <c r="J931" i="1"/>
  <c r="P931" i="1"/>
  <c r="O931" i="1"/>
  <c r="Q931" i="1"/>
  <c r="N931" i="1"/>
  <c r="M931" i="1"/>
  <c r="L939" i="1"/>
  <c r="K939" i="1"/>
  <c r="R939" i="1"/>
  <c r="J939" i="1"/>
  <c r="P939" i="1"/>
  <c r="O939" i="1"/>
  <c r="N939" i="1"/>
  <c r="M939" i="1"/>
  <c r="Q939" i="1"/>
  <c r="L947" i="1"/>
  <c r="K947" i="1"/>
  <c r="R947" i="1"/>
  <c r="J947" i="1"/>
  <c r="P947" i="1"/>
  <c r="O947" i="1"/>
  <c r="Q947" i="1"/>
  <c r="N947" i="1"/>
  <c r="M947" i="1"/>
  <c r="L955" i="1"/>
  <c r="K955" i="1"/>
  <c r="R955" i="1"/>
  <c r="J955" i="1"/>
  <c r="P955" i="1"/>
  <c r="O955" i="1"/>
  <c r="Q955" i="1"/>
  <c r="N955" i="1"/>
  <c r="M955" i="1"/>
  <c r="L963" i="1"/>
  <c r="K963" i="1"/>
  <c r="R963" i="1"/>
  <c r="J963" i="1"/>
  <c r="P963" i="1"/>
  <c r="O963" i="1"/>
  <c r="M963" i="1"/>
  <c r="Q963" i="1"/>
  <c r="N963" i="1"/>
  <c r="L971" i="1"/>
  <c r="K971" i="1"/>
  <c r="R971" i="1"/>
  <c r="J971" i="1"/>
  <c r="P971" i="1"/>
  <c r="O971" i="1"/>
  <c r="Q971" i="1"/>
  <c r="N971" i="1"/>
  <c r="M971" i="1"/>
  <c r="L979" i="1"/>
  <c r="K979" i="1"/>
  <c r="R979" i="1"/>
  <c r="J979" i="1"/>
  <c r="P979" i="1"/>
  <c r="O979" i="1"/>
  <c r="Q979" i="1"/>
  <c r="N979" i="1"/>
  <c r="M979" i="1"/>
  <c r="P987" i="1"/>
  <c r="O987" i="1"/>
  <c r="N987" i="1"/>
  <c r="M987" i="1"/>
  <c r="L987" i="1"/>
  <c r="K987" i="1"/>
  <c r="R987" i="1"/>
  <c r="Q987" i="1"/>
  <c r="J987" i="1"/>
  <c r="P995" i="1"/>
  <c r="O995" i="1"/>
  <c r="N995" i="1"/>
  <c r="M995" i="1"/>
  <c r="L995" i="1"/>
  <c r="K995" i="1"/>
  <c r="R995" i="1"/>
  <c r="J995" i="1"/>
  <c r="Q995" i="1"/>
  <c r="P1003" i="1"/>
  <c r="O1003" i="1"/>
  <c r="N1003" i="1"/>
  <c r="M1003" i="1"/>
  <c r="L1003" i="1"/>
  <c r="K1003" i="1"/>
  <c r="R1003" i="1"/>
  <c r="Q1003" i="1"/>
  <c r="J1003" i="1"/>
  <c r="P1011" i="1"/>
  <c r="O1011" i="1"/>
  <c r="N1011" i="1"/>
  <c r="M1011" i="1"/>
  <c r="L1011" i="1"/>
  <c r="K1011" i="1"/>
  <c r="J1011" i="1"/>
  <c r="R1011" i="1"/>
  <c r="Q1011" i="1"/>
  <c r="P1019" i="1"/>
  <c r="O1019" i="1"/>
  <c r="N1019" i="1"/>
  <c r="M1019" i="1"/>
  <c r="L1019" i="1"/>
  <c r="K1019" i="1"/>
  <c r="R1019" i="1"/>
  <c r="Q1019" i="1"/>
  <c r="J1019" i="1"/>
  <c r="P1027" i="1"/>
  <c r="O1027" i="1"/>
  <c r="N1027" i="1"/>
  <c r="M1027" i="1"/>
  <c r="L1027" i="1"/>
  <c r="K1027" i="1"/>
  <c r="R1027" i="1"/>
  <c r="J1027" i="1"/>
  <c r="Q1027" i="1"/>
  <c r="P1035" i="1"/>
  <c r="O1035" i="1"/>
  <c r="N1035" i="1"/>
  <c r="M1035" i="1"/>
  <c r="L1035" i="1"/>
  <c r="K1035" i="1"/>
  <c r="R1035" i="1"/>
  <c r="Q1035" i="1"/>
  <c r="J1035" i="1"/>
  <c r="P1043" i="1"/>
  <c r="O1043" i="1"/>
  <c r="N1043" i="1"/>
  <c r="M1043" i="1"/>
  <c r="L1043" i="1"/>
  <c r="K1043" i="1"/>
  <c r="R1043" i="1"/>
  <c r="Q1043" i="1"/>
  <c r="J1043" i="1"/>
  <c r="P1051" i="1"/>
  <c r="O1051" i="1"/>
  <c r="N1051" i="1"/>
  <c r="M1051" i="1"/>
  <c r="L1051" i="1"/>
  <c r="K1051" i="1"/>
  <c r="R1051" i="1"/>
  <c r="Q1051" i="1"/>
  <c r="J1051" i="1"/>
  <c r="P1059" i="1"/>
  <c r="O1059" i="1"/>
  <c r="N1059" i="1"/>
  <c r="M1059" i="1"/>
  <c r="L1059" i="1"/>
  <c r="K1059" i="1"/>
  <c r="R1059" i="1"/>
  <c r="Q1059" i="1"/>
  <c r="J1059" i="1"/>
  <c r="P1067" i="1"/>
  <c r="O1067" i="1"/>
  <c r="N1067" i="1"/>
  <c r="M1067" i="1"/>
  <c r="L1067" i="1"/>
  <c r="K1067" i="1"/>
  <c r="J1067" i="1"/>
  <c r="R1067" i="1"/>
  <c r="Q1067" i="1"/>
  <c r="P1075" i="1"/>
  <c r="O1075" i="1"/>
  <c r="N1075" i="1"/>
  <c r="M1075" i="1"/>
  <c r="L1075" i="1"/>
  <c r="K1075" i="1"/>
  <c r="R1075" i="1"/>
  <c r="Q1075" i="1"/>
  <c r="J1075" i="1"/>
  <c r="P1083" i="1"/>
  <c r="O1083" i="1"/>
  <c r="N1083" i="1"/>
  <c r="M1083" i="1"/>
  <c r="L1083" i="1"/>
  <c r="K1083" i="1"/>
  <c r="R1083" i="1"/>
  <c r="Q1083" i="1"/>
  <c r="J1083" i="1"/>
  <c r="P1091" i="1"/>
  <c r="O1091" i="1"/>
  <c r="N1091" i="1"/>
  <c r="M1091" i="1"/>
  <c r="L1091" i="1"/>
  <c r="K1091" i="1"/>
  <c r="R1091" i="1"/>
  <c r="Q1091" i="1"/>
  <c r="J1091" i="1"/>
  <c r="P1099" i="1"/>
  <c r="O1099" i="1"/>
  <c r="N1099" i="1"/>
  <c r="M1099" i="1"/>
  <c r="L1099" i="1"/>
  <c r="K1099" i="1"/>
  <c r="J1099" i="1"/>
  <c r="R1099" i="1"/>
  <c r="Q1099" i="1"/>
  <c r="P1107" i="1"/>
  <c r="O1107" i="1"/>
  <c r="N1107" i="1"/>
  <c r="M1107" i="1"/>
  <c r="L1107" i="1"/>
  <c r="K1107" i="1"/>
  <c r="R1107" i="1"/>
  <c r="Q1107" i="1"/>
  <c r="J1107" i="1"/>
  <c r="B872" i="1"/>
  <c r="B880" i="1"/>
  <c r="B888" i="1"/>
  <c r="B896" i="1"/>
  <c r="B904" i="1"/>
  <c r="B912" i="1"/>
  <c r="B920" i="1"/>
  <c r="B928" i="1"/>
  <c r="B936" i="1"/>
  <c r="B944" i="1"/>
  <c r="B952" i="1"/>
  <c r="B960" i="1"/>
  <c r="B968" i="1"/>
  <c r="B976" i="1"/>
  <c r="B984" i="1"/>
  <c r="B992" i="1"/>
  <c r="B1000" i="1"/>
  <c r="B1008" i="1"/>
  <c r="B1016" i="1"/>
  <c r="B1024" i="1"/>
  <c r="B1032" i="1"/>
  <c r="B1040" i="1"/>
  <c r="B1048" i="1"/>
  <c r="B1056" i="1"/>
  <c r="B1064" i="1"/>
  <c r="B1072" i="1"/>
  <c r="B1080" i="1"/>
  <c r="B1088" i="1"/>
  <c r="B1096" i="1"/>
  <c r="B1104" i="1"/>
  <c r="B1112" i="1"/>
  <c r="Q910" i="1"/>
  <c r="P910" i="1"/>
  <c r="O910" i="1"/>
  <c r="N910" i="1"/>
  <c r="M910" i="1"/>
  <c r="L910" i="1"/>
  <c r="K910" i="1"/>
  <c r="R910" i="1"/>
  <c r="J910" i="1"/>
  <c r="A878" i="1"/>
  <c r="A910" i="1"/>
  <c r="A942" i="1"/>
  <c r="A974" i="1"/>
  <c r="A1006" i="1"/>
  <c r="A1014" i="1"/>
  <c r="A1022" i="1"/>
  <c r="A1062" i="1"/>
  <c r="A1110" i="1"/>
  <c r="K868" i="1"/>
  <c r="Q868" i="1"/>
  <c r="P868" i="1"/>
  <c r="O868" i="1"/>
  <c r="N868" i="1"/>
  <c r="L868" i="1"/>
  <c r="R868" i="1"/>
  <c r="M868" i="1"/>
  <c r="J868" i="1"/>
  <c r="K876" i="1"/>
  <c r="R876" i="1"/>
  <c r="J876" i="1"/>
  <c r="Q876" i="1"/>
  <c r="P876" i="1"/>
  <c r="O876" i="1"/>
  <c r="N876" i="1"/>
  <c r="M876" i="1"/>
  <c r="L876" i="1"/>
  <c r="K884" i="1"/>
  <c r="R884" i="1"/>
  <c r="J884" i="1"/>
  <c r="Q884" i="1"/>
  <c r="P884" i="1"/>
  <c r="O884" i="1"/>
  <c r="N884" i="1"/>
  <c r="M884" i="1"/>
  <c r="L884" i="1"/>
  <c r="K892" i="1"/>
  <c r="R892" i="1"/>
  <c r="J892" i="1"/>
  <c r="Q892" i="1"/>
  <c r="P892" i="1"/>
  <c r="O892" i="1"/>
  <c r="N892" i="1"/>
  <c r="M892" i="1"/>
  <c r="L892" i="1"/>
  <c r="K900" i="1"/>
  <c r="R900" i="1"/>
  <c r="J900" i="1"/>
  <c r="Q900" i="1"/>
  <c r="P900" i="1"/>
  <c r="O900" i="1"/>
  <c r="N900" i="1"/>
  <c r="M900" i="1"/>
  <c r="L900" i="1"/>
  <c r="K908" i="1"/>
  <c r="R908" i="1"/>
  <c r="J908" i="1"/>
  <c r="Q908" i="1"/>
  <c r="P908" i="1"/>
  <c r="O908" i="1"/>
  <c r="N908" i="1"/>
  <c r="M908" i="1"/>
  <c r="L908" i="1"/>
  <c r="K916" i="1"/>
  <c r="Q916" i="1"/>
  <c r="R916" i="1"/>
  <c r="P916" i="1"/>
  <c r="O916" i="1"/>
  <c r="N916" i="1"/>
  <c r="M916" i="1"/>
  <c r="L916" i="1"/>
  <c r="J916" i="1"/>
  <c r="K924" i="1"/>
  <c r="R924" i="1"/>
  <c r="J924" i="1"/>
  <c r="Q924" i="1"/>
  <c r="O924" i="1"/>
  <c r="P924" i="1"/>
  <c r="N924" i="1"/>
  <c r="M924" i="1"/>
  <c r="L924" i="1"/>
  <c r="K932" i="1"/>
  <c r="R932" i="1"/>
  <c r="J932" i="1"/>
  <c r="Q932" i="1"/>
  <c r="O932" i="1"/>
  <c r="N932" i="1"/>
  <c r="M932" i="1"/>
  <c r="L932" i="1"/>
  <c r="P932" i="1"/>
  <c r="K940" i="1"/>
  <c r="R940" i="1"/>
  <c r="J940" i="1"/>
  <c r="Q940" i="1"/>
  <c r="O940" i="1"/>
  <c r="N940" i="1"/>
  <c r="P940" i="1"/>
  <c r="M940" i="1"/>
  <c r="L940" i="1"/>
  <c r="K948" i="1"/>
  <c r="R948" i="1"/>
  <c r="J948" i="1"/>
  <c r="Q948" i="1"/>
  <c r="O948" i="1"/>
  <c r="N948" i="1"/>
  <c r="P948" i="1"/>
  <c r="M948" i="1"/>
  <c r="L948" i="1"/>
  <c r="K956" i="1"/>
  <c r="R956" i="1"/>
  <c r="J956" i="1"/>
  <c r="Q956" i="1"/>
  <c r="O956" i="1"/>
  <c r="N956" i="1"/>
  <c r="L956" i="1"/>
  <c r="P956" i="1"/>
  <c r="M956" i="1"/>
  <c r="K964" i="1"/>
  <c r="R964" i="1"/>
  <c r="J964" i="1"/>
  <c r="Q964" i="1"/>
  <c r="O964" i="1"/>
  <c r="N964" i="1"/>
  <c r="P964" i="1"/>
  <c r="M964" i="1"/>
  <c r="L964" i="1"/>
  <c r="K972" i="1"/>
  <c r="R972" i="1"/>
  <c r="J972" i="1"/>
  <c r="Q972" i="1"/>
  <c r="O972" i="1"/>
  <c r="N972" i="1"/>
  <c r="P972" i="1"/>
  <c r="M972" i="1"/>
  <c r="L972" i="1"/>
  <c r="K980" i="1"/>
  <c r="R980" i="1"/>
  <c r="J980" i="1"/>
  <c r="Q980" i="1"/>
  <c r="O980" i="1"/>
  <c r="N980" i="1"/>
  <c r="P980" i="1"/>
  <c r="M980" i="1"/>
  <c r="L980" i="1"/>
  <c r="O988" i="1"/>
  <c r="N988" i="1"/>
  <c r="M988" i="1"/>
  <c r="L988" i="1"/>
  <c r="K988" i="1"/>
  <c r="R988" i="1"/>
  <c r="J988" i="1"/>
  <c r="Q988" i="1"/>
  <c r="P988" i="1"/>
  <c r="O996" i="1"/>
  <c r="N996" i="1"/>
  <c r="M996" i="1"/>
  <c r="L996" i="1"/>
  <c r="K996" i="1"/>
  <c r="R996" i="1"/>
  <c r="J996" i="1"/>
  <c r="Q996" i="1"/>
  <c r="P996" i="1"/>
  <c r="O1004" i="1"/>
  <c r="N1004" i="1"/>
  <c r="M1004" i="1"/>
  <c r="L1004" i="1"/>
  <c r="K1004" i="1"/>
  <c r="R1004" i="1"/>
  <c r="J1004" i="1"/>
  <c r="Q1004" i="1"/>
  <c r="P1004" i="1"/>
  <c r="O1012" i="1"/>
  <c r="N1012" i="1"/>
  <c r="M1012" i="1"/>
  <c r="L1012" i="1"/>
  <c r="K1012" i="1"/>
  <c r="R1012" i="1"/>
  <c r="J1012" i="1"/>
  <c r="Q1012" i="1"/>
  <c r="P1012" i="1"/>
  <c r="O1020" i="1"/>
  <c r="N1020" i="1"/>
  <c r="M1020" i="1"/>
  <c r="L1020" i="1"/>
  <c r="K1020" i="1"/>
  <c r="R1020" i="1"/>
  <c r="J1020" i="1"/>
  <c r="Q1020" i="1"/>
  <c r="P1020" i="1"/>
  <c r="O1028" i="1"/>
  <c r="N1028" i="1"/>
  <c r="M1028" i="1"/>
  <c r="L1028" i="1"/>
  <c r="K1028" i="1"/>
  <c r="R1028" i="1"/>
  <c r="J1028" i="1"/>
  <c r="Q1028" i="1"/>
  <c r="P1028" i="1"/>
  <c r="O1036" i="1"/>
  <c r="N1036" i="1"/>
  <c r="M1036" i="1"/>
  <c r="L1036" i="1"/>
  <c r="K1036" i="1"/>
  <c r="R1036" i="1"/>
  <c r="J1036" i="1"/>
  <c r="Q1036" i="1"/>
  <c r="P1036" i="1"/>
  <c r="O1044" i="1"/>
  <c r="N1044" i="1"/>
  <c r="M1044" i="1"/>
  <c r="L1044" i="1"/>
  <c r="K1044" i="1"/>
  <c r="R1044" i="1"/>
  <c r="J1044" i="1"/>
  <c r="Q1044" i="1"/>
  <c r="P1044" i="1"/>
  <c r="O1052" i="1"/>
  <c r="N1052" i="1"/>
  <c r="M1052" i="1"/>
  <c r="L1052" i="1"/>
  <c r="K1052" i="1"/>
  <c r="R1052" i="1"/>
  <c r="J1052" i="1"/>
  <c r="Q1052" i="1"/>
  <c r="P1052" i="1"/>
  <c r="O1060" i="1"/>
  <c r="N1060" i="1"/>
  <c r="M1060" i="1"/>
  <c r="L1060" i="1"/>
  <c r="K1060" i="1"/>
  <c r="R1060" i="1"/>
  <c r="J1060" i="1"/>
  <c r="Q1060" i="1"/>
  <c r="P1060" i="1"/>
  <c r="O1068" i="1"/>
  <c r="N1068" i="1"/>
  <c r="M1068" i="1"/>
  <c r="L1068" i="1"/>
  <c r="K1068" i="1"/>
  <c r="R1068" i="1"/>
  <c r="J1068" i="1"/>
  <c r="Q1068" i="1"/>
  <c r="P1068" i="1"/>
  <c r="O1076" i="1"/>
  <c r="N1076" i="1"/>
  <c r="M1076" i="1"/>
  <c r="L1076" i="1"/>
  <c r="K1076" i="1"/>
  <c r="R1076" i="1"/>
  <c r="J1076" i="1"/>
  <c r="Q1076" i="1"/>
  <c r="P1076" i="1"/>
  <c r="O1084" i="1"/>
  <c r="N1084" i="1"/>
  <c r="M1084" i="1"/>
  <c r="L1084" i="1"/>
  <c r="K1084" i="1"/>
  <c r="R1084" i="1"/>
  <c r="J1084" i="1"/>
  <c r="Q1084" i="1"/>
  <c r="P1084" i="1"/>
  <c r="O1092" i="1"/>
  <c r="N1092" i="1"/>
  <c r="M1092" i="1"/>
  <c r="L1092" i="1"/>
  <c r="K1092" i="1"/>
  <c r="R1092" i="1"/>
  <c r="J1092" i="1"/>
  <c r="Q1092" i="1"/>
  <c r="P1092" i="1"/>
  <c r="O1100" i="1"/>
  <c r="N1100" i="1"/>
  <c r="M1100" i="1"/>
  <c r="L1100" i="1"/>
  <c r="K1100" i="1"/>
  <c r="R1100" i="1"/>
  <c r="J1100" i="1"/>
  <c r="Q1100" i="1"/>
  <c r="P1100" i="1"/>
  <c r="O1108" i="1"/>
  <c r="N1108" i="1"/>
  <c r="M1108" i="1"/>
  <c r="L1108" i="1"/>
  <c r="K1108" i="1"/>
  <c r="R1108" i="1"/>
  <c r="J1108" i="1"/>
  <c r="Q1108" i="1"/>
  <c r="P1108" i="1"/>
  <c r="A865" i="1"/>
  <c r="A873" i="1"/>
  <c r="A881" i="1"/>
  <c r="A889" i="1"/>
  <c r="A897" i="1"/>
  <c r="A905" i="1"/>
  <c r="A913" i="1"/>
  <c r="A921" i="1"/>
  <c r="A929" i="1"/>
  <c r="A937" i="1"/>
  <c r="A945" i="1"/>
  <c r="A953" i="1"/>
  <c r="A961" i="1"/>
  <c r="A969" i="1"/>
  <c r="A977" i="1"/>
  <c r="A985" i="1"/>
  <c r="A993" i="1"/>
  <c r="A1001" i="1"/>
  <c r="A1009" i="1"/>
  <c r="A1017" i="1"/>
  <c r="A1025" i="1"/>
  <c r="A1033" i="1"/>
  <c r="A1041" i="1"/>
  <c r="A1049" i="1"/>
  <c r="A1057" i="1"/>
  <c r="A1065" i="1"/>
  <c r="A1073" i="1"/>
  <c r="A1081" i="1"/>
  <c r="A1089" i="1"/>
  <c r="A1097" i="1"/>
  <c r="A1105" i="1"/>
  <c r="A1113" i="1"/>
  <c r="A1030" i="1"/>
  <c r="A1070" i="1"/>
  <c r="Q1824" i="1"/>
  <c r="R869" i="1"/>
  <c r="J869" i="1"/>
  <c r="P869" i="1"/>
  <c r="O869" i="1"/>
  <c r="N869" i="1"/>
  <c r="M869" i="1"/>
  <c r="Q869" i="1"/>
  <c r="L869" i="1"/>
  <c r="K869" i="1"/>
  <c r="R877" i="1"/>
  <c r="J877" i="1"/>
  <c r="Q877" i="1"/>
  <c r="P877" i="1"/>
  <c r="O877" i="1"/>
  <c r="N877" i="1"/>
  <c r="M877" i="1"/>
  <c r="L877" i="1"/>
  <c r="K877" i="1"/>
  <c r="R885" i="1"/>
  <c r="J885" i="1"/>
  <c r="Q885" i="1"/>
  <c r="P885" i="1"/>
  <c r="O885" i="1"/>
  <c r="N885" i="1"/>
  <c r="M885" i="1"/>
  <c r="L885" i="1"/>
  <c r="K885" i="1"/>
  <c r="R893" i="1"/>
  <c r="J893" i="1"/>
  <c r="Q893" i="1"/>
  <c r="P893" i="1"/>
  <c r="O893" i="1"/>
  <c r="N893" i="1"/>
  <c r="M893" i="1"/>
  <c r="L893" i="1"/>
  <c r="K893" i="1"/>
  <c r="R901" i="1"/>
  <c r="J901" i="1"/>
  <c r="Q901" i="1"/>
  <c r="P901" i="1"/>
  <c r="O901" i="1"/>
  <c r="N901" i="1"/>
  <c r="M901" i="1"/>
  <c r="L901" i="1"/>
  <c r="K901" i="1"/>
  <c r="R909" i="1"/>
  <c r="J909" i="1"/>
  <c r="Q909" i="1"/>
  <c r="P909" i="1"/>
  <c r="O909" i="1"/>
  <c r="N909" i="1"/>
  <c r="M909" i="1"/>
  <c r="L909" i="1"/>
  <c r="K909" i="1"/>
  <c r="R917" i="1"/>
  <c r="J917" i="1"/>
  <c r="Q917" i="1"/>
  <c r="P917" i="1"/>
  <c r="O917" i="1"/>
  <c r="N917" i="1"/>
  <c r="M917" i="1"/>
  <c r="L917" i="1"/>
  <c r="K917" i="1"/>
  <c r="R925" i="1"/>
  <c r="J925" i="1"/>
  <c r="Q925" i="1"/>
  <c r="P925" i="1"/>
  <c r="N925" i="1"/>
  <c r="M925" i="1"/>
  <c r="L925" i="1"/>
  <c r="K925" i="1"/>
  <c r="O925" i="1"/>
  <c r="R933" i="1"/>
  <c r="J933" i="1"/>
  <c r="Q933" i="1"/>
  <c r="P933" i="1"/>
  <c r="N933" i="1"/>
  <c r="M933" i="1"/>
  <c r="O933" i="1"/>
  <c r="L933" i="1"/>
  <c r="K933" i="1"/>
  <c r="R941" i="1"/>
  <c r="J941" i="1"/>
  <c r="Q941" i="1"/>
  <c r="P941" i="1"/>
  <c r="N941" i="1"/>
  <c r="M941" i="1"/>
  <c r="O941" i="1"/>
  <c r="L941" i="1"/>
  <c r="K941" i="1"/>
  <c r="R949" i="1"/>
  <c r="J949" i="1"/>
  <c r="Q949" i="1"/>
  <c r="P949" i="1"/>
  <c r="N949" i="1"/>
  <c r="M949" i="1"/>
  <c r="K949" i="1"/>
  <c r="O949" i="1"/>
  <c r="L949" i="1"/>
  <c r="R957" i="1"/>
  <c r="J957" i="1"/>
  <c r="Q957" i="1"/>
  <c r="P957" i="1"/>
  <c r="N957" i="1"/>
  <c r="M957" i="1"/>
  <c r="O957" i="1"/>
  <c r="L957" i="1"/>
  <c r="K957" i="1"/>
  <c r="R965" i="1"/>
  <c r="J965" i="1"/>
  <c r="Q965" i="1"/>
  <c r="P965" i="1"/>
  <c r="N965" i="1"/>
  <c r="M965" i="1"/>
  <c r="O965" i="1"/>
  <c r="L965" i="1"/>
  <c r="K965" i="1"/>
  <c r="R973" i="1"/>
  <c r="J973" i="1"/>
  <c r="Q973" i="1"/>
  <c r="P973" i="1"/>
  <c r="N973" i="1"/>
  <c r="M973" i="1"/>
  <c r="O973" i="1"/>
  <c r="L973" i="1"/>
  <c r="K973" i="1"/>
  <c r="R981" i="1"/>
  <c r="J981" i="1"/>
  <c r="Q981" i="1"/>
  <c r="P981" i="1"/>
  <c r="N981" i="1"/>
  <c r="M981" i="1"/>
  <c r="O981" i="1"/>
  <c r="L981" i="1"/>
  <c r="K981" i="1"/>
  <c r="N989" i="1"/>
  <c r="M989" i="1"/>
  <c r="L989" i="1"/>
  <c r="K989" i="1"/>
  <c r="R989" i="1"/>
  <c r="J989" i="1"/>
  <c r="Q989" i="1"/>
  <c r="P989" i="1"/>
  <c r="O989" i="1"/>
  <c r="N997" i="1"/>
  <c r="M997" i="1"/>
  <c r="L997" i="1"/>
  <c r="K997" i="1"/>
  <c r="R997" i="1"/>
  <c r="J997" i="1"/>
  <c r="Q997" i="1"/>
  <c r="P997" i="1"/>
  <c r="O997" i="1"/>
  <c r="N1005" i="1"/>
  <c r="M1005" i="1"/>
  <c r="L1005" i="1"/>
  <c r="K1005" i="1"/>
  <c r="R1005" i="1"/>
  <c r="J1005" i="1"/>
  <c r="Q1005" i="1"/>
  <c r="P1005" i="1"/>
  <c r="O1005" i="1"/>
  <c r="N1013" i="1"/>
  <c r="M1013" i="1"/>
  <c r="L1013" i="1"/>
  <c r="K1013" i="1"/>
  <c r="R1013" i="1"/>
  <c r="J1013" i="1"/>
  <c r="Q1013" i="1"/>
  <c r="P1013" i="1"/>
  <c r="O1013" i="1"/>
  <c r="N1021" i="1"/>
  <c r="M1021" i="1"/>
  <c r="L1021" i="1"/>
  <c r="K1021" i="1"/>
  <c r="R1021" i="1"/>
  <c r="J1021" i="1"/>
  <c r="Q1021" i="1"/>
  <c r="P1021" i="1"/>
  <c r="O1021" i="1"/>
  <c r="N1029" i="1"/>
  <c r="M1029" i="1"/>
  <c r="L1029" i="1"/>
  <c r="K1029" i="1"/>
  <c r="R1029" i="1"/>
  <c r="J1029" i="1"/>
  <c r="Q1029" i="1"/>
  <c r="P1029" i="1"/>
  <c r="O1029" i="1"/>
  <c r="N1037" i="1"/>
  <c r="M1037" i="1"/>
  <c r="L1037" i="1"/>
  <c r="K1037" i="1"/>
  <c r="R1037" i="1"/>
  <c r="J1037" i="1"/>
  <c r="Q1037" i="1"/>
  <c r="P1037" i="1"/>
  <c r="O1037" i="1"/>
  <c r="N1045" i="1"/>
  <c r="M1045" i="1"/>
  <c r="L1045" i="1"/>
  <c r="K1045" i="1"/>
  <c r="R1045" i="1"/>
  <c r="J1045" i="1"/>
  <c r="Q1045" i="1"/>
  <c r="P1045" i="1"/>
  <c r="O1045" i="1"/>
  <c r="N1053" i="1"/>
  <c r="M1053" i="1"/>
  <c r="L1053" i="1"/>
  <c r="K1053" i="1"/>
  <c r="R1053" i="1"/>
  <c r="J1053" i="1"/>
  <c r="Q1053" i="1"/>
  <c r="P1053" i="1"/>
  <c r="O1053" i="1"/>
  <c r="N1061" i="1"/>
  <c r="M1061" i="1"/>
  <c r="L1061" i="1"/>
  <c r="K1061" i="1"/>
  <c r="R1061" i="1"/>
  <c r="J1061" i="1"/>
  <c r="Q1061" i="1"/>
  <c r="P1061" i="1"/>
  <c r="O1061" i="1"/>
  <c r="N1069" i="1"/>
  <c r="M1069" i="1"/>
  <c r="L1069" i="1"/>
  <c r="K1069" i="1"/>
  <c r="R1069" i="1"/>
  <c r="J1069" i="1"/>
  <c r="Q1069" i="1"/>
  <c r="P1069" i="1"/>
  <c r="O1069" i="1"/>
  <c r="N1077" i="1"/>
  <c r="M1077" i="1"/>
  <c r="L1077" i="1"/>
  <c r="K1077" i="1"/>
  <c r="R1077" i="1"/>
  <c r="J1077" i="1"/>
  <c r="Q1077" i="1"/>
  <c r="P1077" i="1"/>
  <c r="O1077" i="1"/>
  <c r="N1085" i="1"/>
  <c r="M1085" i="1"/>
  <c r="L1085" i="1"/>
  <c r="K1085" i="1"/>
  <c r="R1085" i="1"/>
  <c r="J1085" i="1"/>
  <c r="Q1085" i="1"/>
  <c r="P1085" i="1"/>
  <c r="O1085" i="1"/>
  <c r="N1093" i="1"/>
  <c r="M1093" i="1"/>
  <c r="L1093" i="1"/>
  <c r="K1093" i="1"/>
  <c r="R1093" i="1"/>
  <c r="J1093" i="1"/>
  <c r="Q1093" i="1"/>
  <c r="P1093" i="1"/>
  <c r="O1093" i="1"/>
  <c r="N1101" i="1"/>
  <c r="M1101" i="1"/>
  <c r="L1101" i="1"/>
  <c r="K1101" i="1"/>
  <c r="R1101" i="1"/>
  <c r="J1101" i="1"/>
  <c r="Q1101" i="1"/>
  <c r="P1101" i="1"/>
  <c r="O1101" i="1"/>
  <c r="N1109" i="1"/>
  <c r="M1109" i="1"/>
  <c r="L1109" i="1"/>
  <c r="K1109" i="1"/>
  <c r="R1109" i="1"/>
  <c r="J1109" i="1"/>
  <c r="Q1109" i="1"/>
  <c r="P1109" i="1"/>
  <c r="O1109" i="1"/>
  <c r="B865" i="1"/>
  <c r="B869" i="1"/>
  <c r="B873" i="1"/>
  <c r="B877" i="1"/>
  <c r="B881" i="1"/>
  <c r="B885" i="1"/>
  <c r="B889" i="1"/>
  <c r="B893" i="1"/>
  <c r="B897" i="1"/>
  <c r="B901" i="1"/>
  <c r="B905" i="1"/>
  <c r="B909" i="1"/>
  <c r="B913" i="1"/>
  <c r="B917" i="1"/>
  <c r="B921" i="1"/>
  <c r="B925" i="1"/>
  <c r="B929" i="1"/>
  <c r="B933" i="1"/>
  <c r="B937" i="1"/>
  <c r="B941" i="1"/>
  <c r="B945" i="1"/>
  <c r="B949" i="1"/>
  <c r="B953" i="1"/>
  <c r="B957" i="1"/>
  <c r="B961" i="1"/>
  <c r="B965" i="1"/>
  <c r="B969" i="1"/>
  <c r="B973" i="1"/>
  <c r="B977" i="1"/>
  <c r="B981" i="1"/>
  <c r="B985" i="1"/>
  <c r="B989" i="1"/>
  <c r="B993" i="1"/>
  <c r="B997" i="1"/>
  <c r="B1001" i="1"/>
  <c r="B1005" i="1"/>
  <c r="B1009" i="1"/>
  <c r="B1013" i="1"/>
  <c r="B1017" i="1"/>
  <c r="B1021" i="1"/>
  <c r="B1025" i="1"/>
  <c r="B1029" i="1"/>
  <c r="B1033" i="1"/>
  <c r="B1037" i="1"/>
  <c r="B1041" i="1"/>
  <c r="B1045" i="1"/>
  <c r="B1049" i="1"/>
  <c r="B1053" i="1"/>
  <c r="B1057" i="1"/>
  <c r="B1061" i="1"/>
  <c r="B1065" i="1"/>
  <c r="B1069" i="1"/>
  <c r="B1073" i="1"/>
  <c r="B1077" i="1"/>
  <c r="B1081" i="1"/>
  <c r="B1085" i="1"/>
  <c r="B1089" i="1"/>
  <c r="B1093" i="1"/>
  <c r="B1097" i="1"/>
  <c r="B1101" i="1"/>
  <c r="B1105" i="1"/>
  <c r="B1109" i="1"/>
  <c r="B1113" i="1"/>
  <c r="J239" i="1"/>
  <c r="L280" i="1"/>
  <c r="K281" i="1"/>
  <c r="A288" i="1"/>
  <c r="P286" i="1"/>
  <c r="A289" i="1"/>
  <c r="M289" i="1"/>
  <c r="Q291" i="1"/>
  <c r="B299" i="1"/>
  <c r="A300" i="1"/>
  <c r="L296" i="1"/>
  <c r="A285" i="1"/>
  <c r="Q285" i="1"/>
  <c r="J1785" i="1"/>
  <c r="N239" i="1"/>
  <c r="B287" i="1"/>
  <c r="A297" i="1"/>
  <c r="N280" i="1"/>
  <c r="N286" i="1"/>
  <c r="K291" i="1"/>
  <c r="O295" i="1"/>
  <c r="L1753" i="1"/>
  <c r="N1785" i="1"/>
  <c r="B1793" i="1"/>
  <c r="B279" i="1"/>
  <c r="M281" i="1"/>
  <c r="M287" i="1"/>
  <c r="P292" i="1"/>
  <c r="N296" i="1"/>
  <c r="O1727" i="1"/>
  <c r="M1753" i="1"/>
  <c r="O1785" i="1"/>
  <c r="A280" i="1"/>
  <c r="B291" i="1"/>
  <c r="A301" i="1"/>
  <c r="K283" i="1"/>
  <c r="O287" i="1"/>
  <c r="O293" i="1"/>
  <c r="K297" i="1"/>
  <c r="L1729" i="1"/>
  <c r="N1753" i="1"/>
  <c r="P1785" i="1"/>
  <c r="A281" i="1"/>
  <c r="A292" i="1"/>
  <c r="Q283" i="1"/>
  <c r="L288" i="1"/>
  <c r="Q293" i="1"/>
  <c r="M297" i="1"/>
  <c r="L1785" i="1"/>
  <c r="A1793" i="1"/>
  <c r="P1729" i="1"/>
  <c r="O1753" i="1"/>
  <c r="A239" i="1"/>
  <c r="B283" i="1"/>
  <c r="A293" i="1"/>
  <c r="M279" i="1"/>
  <c r="P284" i="1"/>
  <c r="N288" i="1"/>
  <c r="N294" i="1"/>
  <c r="K299" i="1"/>
  <c r="Q1729" i="1"/>
  <c r="A1825" i="1"/>
  <c r="A284" i="1"/>
  <c r="B295" i="1"/>
  <c r="O279" i="1"/>
  <c r="O285" i="1"/>
  <c r="K289" i="1"/>
  <c r="P294" i="1"/>
  <c r="Q299" i="1"/>
  <c r="J282" i="1"/>
  <c r="R282" i="1"/>
  <c r="J290" i="1"/>
  <c r="R290" i="1"/>
  <c r="J298" i="1"/>
  <c r="R298" i="1"/>
  <c r="P300" i="1"/>
  <c r="B1744" i="1"/>
  <c r="R1792" i="1"/>
  <c r="R1824" i="1"/>
  <c r="K239" i="1"/>
  <c r="B280" i="1"/>
  <c r="B284" i="1"/>
  <c r="B288" i="1"/>
  <c r="B292" i="1"/>
  <c r="B296" i="1"/>
  <c r="B300" i="1"/>
  <c r="N279" i="1"/>
  <c r="M280" i="1"/>
  <c r="L281" i="1"/>
  <c r="K282" i="1"/>
  <c r="J283" i="1"/>
  <c r="R283" i="1"/>
  <c r="Q284" i="1"/>
  <c r="P285" i="1"/>
  <c r="O286" i="1"/>
  <c r="N287" i="1"/>
  <c r="M288" i="1"/>
  <c r="L289" i="1"/>
  <c r="K290" i="1"/>
  <c r="J291" i="1"/>
  <c r="R291" i="1"/>
  <c r="Q292" i="1"/>
  <c r="P293" i="1"/>
  <c r="O294" i="1"/>
  <c r="N295" i="1"/>
  <c r="M296" i="1"/>
  <c r="L297" i="1"/>
  <c r="K298" i="1"/>
  <c r="J299" i="1"/>
  <c r="R299" i="1"/>
  <c r="Q300" i="1"/>
  <c r="P301" i="1"/>
  <c r="Q301" i="1"/>
  <c r="L282" i="1"/>
  <c r="B1728" i="1"/>
  <c r="O1744" i="1"/>
  <c r="A1768" i="1"/>
  <c r="A1784" i="1"/>
  <c r="R239" i="1"/>
  <c r="B281" i="1"/>
  <c r="B285" i="1"/>
  <c r="B289" i="1"/>
  <c r="B293" i="1"/>
  <c r="B297" i="1"/>
  <c r="B301" i="1"/>
  <c r="P279" i="1"/>
  <c r="O280" i="1"/>
  <c r="N281" i="1"/>
  <c r="M282" i="1"/>
  <c r="L283" i="1"/>
  <c r="K284" i="1"/>
  <c r="J285" i="1"/>
  <c r="R285" i="1"/>
  <c r="Q286" i="1"/>
  <c r="P287" i="1"/>
  <c r="O288" i="1"/>
  <c r="N289" i="1"/>
  <c r="M290" i="1"/>
  <c r="L291" i="1"/>
  <c r="K292" i="1"/>
  <c r="J293" i="1"/>
  <c r="R293" i="1"/>
  <c r="Q294" i="1"/>
  <c r="P295" i="1"/>
  <c r="O296" i="1"/>
  <c r="N297" i="1"/>
  <c r="M298" i="1"/>
  <c r="L299" i="1"/>
  <c r="K300" i="1"/>
  <c r="J301" i="1"/>
  <c r="R301" i="1"/>
  <c r="L298" i="1"/>
  <c r="R300" i="1"/>
  <c r="R1728" i="1"/>
  <c r="N1768" i="1"/>
  <c r="B1784" i="1"/>
  <c r="N1826" i="1"/>
  <c r="J240" i="1"/>
  <c r="A282" i="1"/>
  <c r="A286" i="1"/>
  <c r="A290" i="1"/>
  <c r="A294" i="1"/>
  <c r="A298" i="1"/>
  <c r="Q279" i="1"/>
  <c r="P280" i="1"/>
  <c r="O281" i="1"/>
  <c r="N282" i="1"/>
  <c r="M283" i="1"/>
  <c r="L284" i="1"/>
  <c r="K285" i="1"/>
  <c r="J286" i="1"/>
  <c r="R286" i="1"/>
  <c r="Q287" i="1"/>
  <c r="P288" i="1"/>
  <c r="O289" i="1"/>
  <c r="N290" i="1"/>
  <c r="M291" i="1"/>
  <c r="L292" i="1"/>
  <c r="K293" i="1"/>
  <c r="J294" i="1"/>
  <c r="R294" i="1"/>
  <c r="Q295" i="1"/>
  <c r="P296" i="1"/>
  <c r="O297" i="1"/>
  <c r="N298" i="1"/>
  <c r="M299" i="1"/>
  <c r="L300" i="1"/>
  <c r="K301" i="1"/>
  <c r="L290" i="1"/>
  <c r="J292" i="1"/>
  <c r="R292" i="1"/>
  <c r="O1768" i="1"/>
  <c r="B1808" i="1"/>
  <c r="A1832" i="1"/>
  <c r="B282" i="1"/>
  <c r="B286" i="1"/>
  <c r="B290" i="1"/>
  <c r="B294" i="1"/>
  <c r="B298" i="1"/>
  <c r="J279" i="1"/>
  <c r="R279" i="1"/>
  <c r="Q280" i="1"/>
  <c r="P281" i="1"/>
  <c r="O282" i="1"/>
  <c r="N283" i="1"/>
  <c r="M284" i="1"/>
  <c r="L285" i="1"/>
  <c r="K286" i="1"/>
  <c r="J287" i="1"/>
  <c r="R287" i="1"/>
  <c r="Q288" i="1"/>
  <c r="P289" i="1"/>
  <c r="O290" i="1"/>
  <c r="N291" i="1"/>
  <c r="M292" i="1"/>
  <c r="L293" i="1"/>
  <c r="K294" i="1"/>
  <c r="J295" i="1"/>
  <c r="R295" i="1"/>
  <c r="Q296" i="1"/>
  <c r="P297" i="1"/>
  <c r="O298" i="1"/>
  <c r="N299" i="1"/>
  <c r="M300" i="1"/>
  <c r="L301" i="1"/>
  <c r="J284" i="1"/>
  <c r="R284" i="1"/>
  <c r="J300" i="1"/>
  <c r="R1736" i="1"/>
  <c r="P1768" i="1"/>
  <c r="A1790" i="1"/>
  <c r="B1832" i="1"/>
  <c r="B239" i="1"/>
  <c r="A279" i="1"/>
  <c r="A283" i="1"/>
  <c r="A287" i="1"/>
  <c r="A291" i="1"/>
  <c r="A295" i="1"/>
  <c r="A299" i="1"/>
  <c r="K279" i="1"/>
  <c r="J280" i="1"/>
  <c r="R280" i="1"/>
  <c r="Q281" i="1"/>
  <c r="P282" i="1"/>
  <c r="O283" i="1"/>
  <c r="N284" i="1"/>
  <c r="M285" i="1"/>
  <c r="L286" i="1"/>
  <c r="K287" i="1"/>
  <c r="J288" i="1"/>
  <c r="R288" i="1"/>
  <c r="Q289" i="1"/>
  <c r="P290" i="1"/>
  <c r="O291" i="1"/>
  <c r="N292" i="1"/>
  <c r="M293" i="1"/>
  <c r="L294" i="1"/>
  <c r="K295" i="1"/>
  <c r="J296" i="1"/>
  <c r="R296" i="1"/>
  <c r="Q297" i="1"/>
  <c r="P298" i="1"/>
  <c r="O299" i="1"/>
  <c r="N300" i="1"/>
  <c r="M301" i="1"/>
  <c r="N1744" i="1"/>
  <c r="Q1768" i="1"/>
  <c r="P1792" i="1"/>
  <c r="B1814" i="1"/>
  <c r="J281" i="1"/>
  <c r="J289" i="1"/>
  <c r="J297" i="1"/>
  <c r="N301" i="1"/>
  <c r="R1733" i="1"/>
  <c r="L1746" i="1"/>
  <c r="B1749" i="1"/>
  <c r="N1770" i="1"/>
  <c r="A1786" i="1"/>
  <c r="B1826" i="1"/>
  <c r="Q1829" i="1"/>
  <c r="Q239" i="1"/>
  <c r="P240" i="1"/>
  <c r="M1746" i="1"/>
  <c r="N1749" i="1"/>
  <c r="O1770" i="1"/>
  <c r="B1813" i="1"/>
  <c r="J1826" i="1"/>
  <c r="Q240" i="1"/>
  <c r="R240" i="1"/>
  <c r="O1746" i="1"/>
  <c r="A1794" i="1"/>
  <c r="J1814" i="1"/>
  <c r="L1826" i="1"/>
  <c r="L239" i="1"/>
  <c r="K240" i="1"/>
  <c r="P1746" i="1"/>
  <c r="N1773" i="1"/>
  <c r="M1826" i="1"/>
  <c r="M239" i="1"/>
  <c r="L240" i="1"/>
  <c r="M240" i="1"/>
  <c r="O1773" i="1"/>
  <c r="A1733" i="1"/>
  <c r="R1746" i="1"/>
  <c r="A1765" i="1"/>
  <c r="L1770" i="1"/>
  <c r="P1773" i="1"/>
  <c r="R1807" i="1"/>
  <c r="O1826" i="1"/>
  <c r="P1836" i="1"/>
  <c r="A240" i="1"/>
  <c r="O239" i="1"/>
  <c r="N240" i="1"/>
  <c r="R1805" i="1"/>
  <c r="J1746" i="1"/>
  <c r="B1765" i="1"/>
  <c r="R1773" i="1"/>
  <c r="A1826" i="1"/>
  <c r="P1829" i="1"/>
  <c r="B240" i="1"/>
  <c r="N1751" i="1"/>
  <c r="R1727" i="1"/>
  <c r="R1734" i="1"/>
  <c r="R1751" i="1"/>
  <c r="B1790" i="1"/>
  <c r="K1809" i="1"/>
  <c r="K1814" i="1"/>
  <c r="A1833" i="1"/>
  <c r="A1735" i="1"/>
  <c r="R1785" i="1"/>
  <c r="Q1790" i="1"/>
  <c r="L1814" i="1"/>
  <c r="M1831" i="1"/>
  <c r="B1833" i="1"/>
  <c r="R436" i="1"/>
  <c r="N1814" i="1"/>
  <c r="N1831" i="1"/>
  <c r="P1727" i="1"/>
  <c r="B1735" i="1"/>
  <c r="R1790" i="1"/>
  <c r="R444" i="1"/>
  <c r="R1735" i="1"/>
  <c r="K1785" i="1"/>
  <c r="O1814" i="1"/>
  <c r="O1831" i="1"/>
  <c r="L448" i="1"/>
  <c r="B1727" i="1"/>
  <c r="A1806" i="1"/>
  <c r="M448" i="1"/>
  <c r="N1727" i="1"/>
  <c r="M1785" i="1"/>
  <c r="B1806" i="1"/>
  <c r="A1814" i="1"/>
  <c r="A1766" i="1"/>
  <c r="R1786" i="1"/>
  <c r="L1806" i="1"/>
  <c r="B1766" i="1"/>
  <c r="A1774" i="1"/>
  <c r="A1787" i="1"/>
  <c r="B1794" i="1"/>
  <c r="A1807" i="1"/>
  <c r="P1814" i="1"/>
  <c r="A1725" i="1"/>
  <c r="A1745" i="1"/>
  <c r="A1753" i="1"/>
  <c r="N1766" i="1"/>
  <c r="B1774" i="1"/>
  <c r="L1787" i="1"/>
  <c r="B1807" i="1"/>
  <c r="Q1814" i="1"/>
  <c r="B1725" i="1"/>
  <c r="P1732" i="1"/>
  <c r="B1745" i="1"/>
  <c r="B1753" i="1"/>
  <c r="O1766" i="1"/>
  <c r="P1787" i="1"/>
  <c r="J1802" i="1"/>
  <c r="N1807" i="1"/>
  <c r="A1824" i="1"/>
  <c r="K1806" i="1"/>
  <c r="Q1724" i="1"/>
  <c r="R1744" i="1"/>
  <c r="B1726" i="1"/>
  <c r="J1753" i="1"/>
  <c r="A1775" i="1"/>
  <c r="Q1787" i="1"/>
  <c r="K1802" i="1"/>
  <c r="O1807" i="1"/>
  <c r="N1824" i="1"/>
  <c r="P1744" i="1"/>
  <c r="A1746" i="1"/>
  <c r="K1753" i="1"/>
  <c r="B1768" i="1"/>
  <c r="B1775" i="1"/>
  <c r="R1787" i="1"/>
  <c r="A1804" i="1"/>
  <c r="P1807" i="1"/>
  <c r="O1824" i="1"/>
  <c r="P1826" i="1"/>
  <c r="A1727" i="1"/>
  <c r="B1746" i="1"/>
  <c r="B1780" i="1"/>
  <c r="P1824" i="1"/>
  <c r="R431" i="1"/>
  <c r="J438" i="1"/>
  <c r="B1825" i="1"/>
  <c r="R1738" i="1"/>
  <c r="A1739" i="1"/>
  <c r="B1734" i="1"/>
  <c r="A1721" i="1"/>
  <c r="B1721" i="1"/>
  <c r="A1795" i="1"/>
  <c r="R1741" i="1"/>
  <c r="L1775" i="1"/>
  <c r="P1795" i="1"/>
  <c r="Q1795" i="1"/>
  <c r="O1749" i="1"/>
  <c r="B1754" i="1"/>
  <c r="K1792" i="1"/>
  <c r="M1797" i="1"/>
  <c r="O1812" i="1"/>
  <c r="A1730" i="1"/>
  <c r="N1734" i="1"/>
  <c r="B1772" i="1"/>
  <c r="R1775" i="1"/>
  <c r="P1812" i="1"/>
  <c r="O1817" i="1"/>
  <c r="L430" i="1"/>
  <c r="A1750" i="1"/>
  <c r="A1755" i="1"/>
  <c r="A1767" i="1"/>
  <c r="Q1772" i="1"/>
  <c r="B1779" i="1"/>
  <c r="B1787" i="1"/>
  <c r="M1792" i="1"/>
  <c r="O1797" i="1"/>
  <c r="Q1812" i="1"/>
  <c r="B1821" i="1"/>
  <c r="B1827" i="1"/>
  <c r="Q1834" i="1"/>
  <c r="N430" i="1"/>
  <c r="R1730" i="1"/>
  <c r="P1734" i="1"/>
  <c r="Q1750" i="1"/>
  <c r="N1756" i="1"/>
  <c r="B1767" i="1"/>
  <c r="A1773" i="1"/>
  <c r="R1779" i="1"/>
  <c r="J1787" i="1"/>
  <c r="N1792" i="1"/>
  <c r="P1797" i="1"/>
  <c r="M1806" i="1"/>
  <c r="R1812" i="1"/>
  <c r="J1821" i="1"/>
  <c r="R1827" i="1"/>
  <c r="B1835" i="1"/>
  <c r="R1783" i="1"/>
  <c r="O438" i="1"/>
  <c r="P438" i="1"/>
  <c r="N1761" i="1"/>
  <c r="O1761" i="1"/>
  <c r="J1721" i="1"/>
  <c r="A1738" i="1"/>
  <c r="J1775" i="1"/>
  <c r="R1814" i="1"/>
  <c r="P1753" i="1"/>
  <c r="M1775" i="1"/>
  <c r="A1815" i="1"/>
  <c r="J1734" i="1"/>
  <c r="Q1753" i="1"/>
  <c r="N1775" i="1"/>
  <c r="A1792" i="1"/>
  <c r="R1795" i="1"/>
  <c r="A1812" i="1"/>
  <c r="B1815" i="1"/>
  <c r="A1834" i="1"/>
  <c r="K1734" i="1"/>
  <c r="B1771" i="1"/>
  <c r="O1775" i="1"/>
  <c r="B1792" i="1"/>
  <c r="K1797" i="1"/>
  <c r="B1812" i="1"/>
  <c r="B1834" i="1"/>
  <c r="L1734" i="1"/>
  <c r="A1754" i="1"/>
  <c r="P1775" i="1"/>
  <c r="J1792" i="1"/>
  <c r="L1797" i="1"/>
  <c r="A1816" i="1"/>
  <c r="N1834" i="1"/>
  <c r="M1734" i="1"/>
  <c r="Q1775" i="1"/>
  <c r="O1834" i="1"/>
  <c r="B430" i="1"/>
  <c r="P1749" i="1"/>
  <c r="L1792" i="1"/>
  <c r="N1797" i="1"/>
  <c r="P1834" i="1"/>
  <c r="B1730" i="1"/>
  <c r="O1734" i="1"/>
  <c r="O430" i="1"/>
  <c r="Q1734" i="1"/>
  <c r="M1751" i="1"/>
  <c r="O1756" i="1"/>
  <c r="B1773" i="1"/>
  <c r="A1780" i="1"/>
  <c r="K1787" i="1"/>
  <c r="N1806" i="1"/>
  <c r="O1821" i="1"/>
  <c r="Q1835" i="1"/>
  <c r="O1802" i="1"/>
  <c r="B1761" i="1"/>
  <c r="A1761" i="1"/>
  <c r="P1802" i="1"/>
  <c r="R1740" i="1"/>
  <c r="B1740" i="1"/>
  <c r="A1762" i="1"/>
  <c r="B1722" i="1"/>
  <c r="N1739" i="1"/>
  <c r="R1817" i="1"/>
  <c r="B1817" i="1"/>
  <c r="A1817" i="1"/>
  <c r="M1836" i="1"/>
  <c r="L1836" i="1"/>
  <c r="K1836" i="1"/>
  <c r="J1836" i="1"/>
  <c r="P1739" i="1"/>
  <c r="Q1780" i="1"/>
  <c r="A1799" i="1"/>
  <c r="Q1817" i="1"/>
  <c r="R1822" i="1"/>
  <c r="A1719" i="1"/>
  <c r="A1723" i="1"/>
  <c r="Q1739" i="1"/>
  <c r="K1758" i="1"/>
  <c r="L1763" i="1"/>
  <c r="R1780" i="1"/>
  <c r="N1790" i="1"/>
  <c r="B1799" i="1"/>
  <c r="B1819" i="1"/>
  <c r="A1823" i="1"/>
  <c r="B1719" i="1"/>
  <c r="B1723" i="1"/>
  <c r="R1739" i="1"/>
  <c r="Q1749" i="1"/>
  <c r="L1758" i="1"/>
  <c r="M1763" i="1"/>
  <c r="J1768" i="1"/>
  <c r="A1781" i="1"/>
  <c r="O1790" i="1"/>
  <c r="J1819" i="1"/>
  <c r="B1823" i="1"/>
  <c r="A1828" i="1"/>
  <c r="A1740" i="1"/>
  <c r="R1749" i="1"/>
  <c r="M1768" i="1"/>
  <c r="A1776" i="1"/>
  <c r="B1781" i="1"/>
  <c r="B1828" i="1"/>
  <c r="K1780" i="1"/>
  <c r="B1820" i="1"/>
  <c r="A1820" i="1"/>
  <c r="B1818" i="1"/>
  <c r="A1818" i="1"/>
  <c r="R1763" i="1"/>
  <c r="K1763" i="1"/>
  <c r="J1763" i="1"/>
  <c r="B1763" i="1"/>
  <c r="A1819" i="1"/>
  <c r="R1819" i="1"/>
  <c r="R1802" i="1"/>
  <c r="R1758" i="1"/>
  <c r="Q1758" i="1"/>
  <c r="P1758" i="1"/>
  <c r="R1803" i="1"/>
  <c r="B1803" i="1"/>
  <c r="A1803" i="1"/>
  <c r="P1722" i="1"/>
  <c r="O1722" i="1"/>
  <c r="N1722" i="1"/>
  <c r="N1821" i="1"/>
  <c r="M1821" i="1"/>
  <c r="L1821" i="1"/>
  <c r="K1821" i="1"/>
  <c r="K1721" i="1"/>
  <c r="B1743" i="1"/>
  <c r="R1761" i="1"/>
  <c r="R1798" i="1"/>
  <c r="B1798" i="1"/>
  <c r="A1798" i="1"/>
  <c r="L1780" i="1"/>
  <c r="Q1722" i="1"/>
  <c r="B1758" i="1"/>
  <c r="B1741" i="1"/>
  <c r="N1758" i="1"/>
  <c r="N1802" i="1"/>
  <c r="M1802" i="1"/>
  <c r="L1802" i="1"/>
  <c r="P1800" i="1"/>
  <c r="O1800" i="1"/>
  <c r="B1800" i="1"/>
  <c r="Q1743" i="1"/>
  <c r="Q1821" i="1"/>
  <c r="L1719" i="1"/>
  <c r="K1719" i="1"/>
  <c r="J1719" i="1"/>
  <c r="A1758" i="1"/>
  <c r="A1822" i="1"/>
  <c r="B1757" i="1"/>
  <c r="A1757" i="1"/>
  <c r="O1739" i="1"/>
  <c r="R1762" i="1"/>
  <c r="N1719" i="1"/>
  <c r="N1800" i="1"/>
  <c r="L1819" i="1"/>
  <c r="R1831" i="1"/>
  <c r="Q1831" i="1"/>
  <c r="L1831" i="1"/>
  <c r="K1831" i="1"/>
  <c r="J1831" i="1"/>
  <c r="B1831" i="1"/>
  <c r="P1791" i="1"/>
  <c r="B1791" i="1"/>
  <c r="O1719" i="1"/>
  <c r="A1736" i="1"/>
  <c r="J1741" i="1"/>
  <c r="R1770" i="1"/>
  <c r="Q1770" i="1"/>
  <c r="J1770" i="1"/>
  <c r="B1770" i="1"/>
  <c r="A1770" i="1"/>
  <c r="B1736" i="1"/>
  <c r="K1741" i="1"/>
  <c r="A1759" i="1"/>
  <c r="Q1763" i="1"/>
  <c r="A1778" i="1"/>
  <c r="A1783" i="1"/>
  <c r="R1800" i="1"/>
  <c r="N1819" i="1"/>
  <c r="N1829" i="1"/>
  <c r="B1829" i="1"/>
  <c r="A1829" i="1"/>
  <c r="R1809" i="1"/>
  <c r="Q1809" i="1"/>
  <c r="P1809" i="1"/>
  <c r="O1809" i="1"/>
  <c r="J1809" i="1"/>
  <c r="B1809" i="1"/>
  <c r="A1809" i="1"/>
  <c r="B1789" i="1"/>
  <c r="A1789" i="1"/>
  <c r="O1729" i="1"/>
  <c r="N1729" i="1"/>
  <c r="M1729" i="1"/>
  <c r="J1736" i="1"/>
  <c r="L1741" i="1"/>
  <c r="B1759" i="1"/>
  <c r="A1801" i="1"/>
  <c r="M1809" i="1"/>
  <c r="O1819" i="1"/>
  <c r="R1748" i="1"/>
  <c r="B1748" i="1"/>
  <c r="R1719" i="1"/>
  <c r="A1729" i="1"/>
  <c r="N1736" i="1"/>
  <c r="M1741" i="1"/>
  <c r="B1751" i="1"/>
  <c r="N1778" i="1"/>
  <c r="N1783" i="1"/>
  <c r="A1796" i="1"/>
  <c r="B1801" i="1"/>
  <c r="N1809" i="1"/>
  <c r="P1819" i="1"/>
  <c r="A1830" i="1"/>
  <c r="A1720" i="1"/>
  <c r="B1729" i="1"/>
  <c r="A1760" i="1"/>
  <c r="A1769" i="1"/>
  <c r="O1783" i="1"/>
  <c r="B1796" i="1"/>
  <c r="A1810" i="1"/>
  <c r="Q1819" i="1"/>
  <c r="B1830" i="1"/>
  <c r="Q1761" i="1"/>
  <c r="B1797" i="1"/>
  <c r="A1797" i="1"/>
  <c r="R1797" i="1"/>
  <c r="P1817" i="1"/>
  <c r="M1736" i="1"/>
  <c r="L1736" i="1"/>
  <c r="K1736" i="1"/>
  <c r="J1758" i="1"/>
  <c r="A1763" i="1"/>
  <c r="B1776" i="1"/>
  <c r="O1758" i="1"/>
  <c r="P1763" i="1"/>
  <c r="M1819" i="1"/>
  <c r="Q1782" i="1"/>
  <c r="B1782" i="1"/>
  <c r="P1741" i="1"/>
  <c r="A1741" i="1"/>
  <c r="P1821" i="1"/>
  <c r="P1780" i="1"/>
  <c r="O1780" i="1"/>
  <c r="N1780" i="1"/>
  <c r="R1778" i="1"/>
  <c r="Q1778" i="1"/>
  <c r="B1777" i="1"/>
  <c r="A1777" i="1"/>
  <c r="M1780" i="1"/>
  <c r="R1722" i="1"/>
  <c r="O1763" i="1"/>
  <c r="Q1751" i="1"/>
  <c r="P1751" i="1"/>
  <c r="O1751" i="1"/>
  <c r="M1777" i="1"/>
  <c r="A1782" i="1"/>
  <c r="Q1800" i="1"/>
  <c r="P1719" i="1"/>
  <c r="M1750" i="1"/>
  <c r="A1791" i="1"/>
  <c r="Q1719" i="1"/>
  <c r="A1751" i="1"/>
  <c r="B1778" i="1"/>
  <c r="B1783" i="1"/>
  <c r="R1829" i="1"/>
  <c r="L1768" i="1"/>
  <c r="K1768" i="1"/>
  <c r="R1720" i="1"/>
  <c r="J1729" i="1"/>
  <c r="P1736" i="1"/>
  <c r="O1741" i="1"/>
  <c r="K1751" i="1"/>
  <c r="B1760" i="1"/>
  <c r="B1769" i="1"/>
  <c r="P1778" i="1"/>
  <c r="P1783" i="1"/>
  <c r="A1802" i="1"/>
  <c r="B1810" i="1"/>
  <c r="R1820" i="1"/>
  <c r="A1836" i="1"/>
  <c r="J1720" i="1"/>
  <c r="K1729" i="1"/>
  <c r="Q1736" i="1"/>
  <c r="Q1741" i="1"/>
  <c r="L1751" i="1"/>
  <c r="B1756" i="1"/>
  <c r="J1797" i="1"/>
  <c r="B1802" i="1"/>
  <c r="A1821" i="1"/>
  <c r="A1831" i="1"/>
  <c r="B1836" i="1"/>
  <c r="B1755" i="1"/>
  <c r="P1766" i="1"/>
  <c r="M1787" i="1"/>
  <c r="B1795" i="1"/>
  <c r="Q1826" i="1"/>
  <c r="R1725" i="1"/>
  <c r="Q1766" i="1"/>
  <c r="A1785" i="1"/>
  <c r="N1787" i="1"/>
  <c r="N1795" i="1"/>
  <c r="A1805" i="1"/>
  <c r="B1785" i="1"/>
  <c r="J1823" i="1"/>
  <c r="J1828" i="1"/>
  <c r="J1833" i="1"/>
  <c r="L1823" i="1"/>
  <c r="L1828" i="1"/>
  <c r="M1823" i="1"/>
  <c r="M1833" i="1"/>
  <c r="N1823" i="1"/>
  <c r="J1825" i="1"/>
  <c r="N1828" i="1"/>
  <c r="J1830" i="1"/>
  <c r="N1833" i="1"/>
  <c r="J1835" i="1"/>
  <c r="K1825" i="1"/>
  <c r="J1827" i="1"/>
  <c r="N1835" i="1"/>
  <c r="O1825" i="1"/>
  <c r="K1827" i="1"/>
  <c r="O1835" i="1"/>
  <c r="K1837" i="1"/>
  <c r="L1822" i="1"/>
  <c r="P1825" i="1"/>
  <c r="L1827" i="1"/>
  <c r="L1837" i="1"/>
  <c r="M1822" i="1"/>
  <c r="Q1825" i="1"/>
  <c r="M1827" i="1"/>
  <c r="Q1830" i="1"/>
  <c r="M1837" i="1"/>
  <c r="J1824" i="1"/>
  <c r="J1829" i="1"/>
  <c r="R1835" i="1"/>
  <c r="O1827" i="1"/>
  <c r="K1829" i="1"/>
  <c r="O1832" i="1"/>
  <c r="K1834" i="1"/>
  <c r="O1837" i="1"/>
  <c r="P1822" i="1"/>
  <c r="L1824" i="1"/>
  <c r="P1827" i="1"/>
  <c r="L1829" i="1"/>
  <c r="P1832" i="1"/>
  <c r="L1834" i="1"/>
  <c r="P1837" i="1"/>
  <c r="Q1822" i="1"/>
  <c r="M1824" i="1"/>
  <c r="Q1827" i="1"/>
  <c r="M1829" i="1"/>
  <c r="Q1832" i="1"/>
  <c r="M1834" i="1"/>
  <c r="Q1837" i="1"/>
  <c r="K1823" i="1"/>
  <c r="K1828" i="1"/>
  <c r="K1833" i="1"/>
  <c r="L1833" i="1"/>
  <c r="M1828" i="1"/>
  <c r="O1823" i="1"/>
  <c r="O1828" i="1"/>
  <c r="K1830" i="1"/>
  <c r="O1833" i="1"/>
  <c r="K1835" i="1"/>
  <c r="A1837" i="1"/>
  <c r="P1823" i="1"/>
  <c r="L1825" i="1"/>
  <c r="P1828" i="1"/>
  <c r="L1830" i="1"/>
  <c r="P1833" i="1"/>
  <c r="L1835" i="1"/>
  <c r="B1837" i="1"/>
  <c r="Q1823" i="1"/>
  <c r="M1825" i="1"/>
  <c r="Q1828" i="1"/>
  <c r="M1830" i="1"/>
  <c r="Q1833" i="1"/>
  <c r="M1835" i="1"/>
  <c r="J1822" i="1"/>
  <c r="N1825" i="1"/>
  <c r="N1830" i="1"/>
  <c r="J1832" i="1"/>
  <c r="J1837" i="1"/>
  <c r="K1822" i="1"/>
  <c r="O1830" i="1"/>
  <c r="K1832" i="1"/>
  <c r="P1830" i="1"/>
  <c r="L1832" i="1"/>
  <c r="P1835" i="1"/>
  <c r="M1832" i="1"/>
  <c r="N1822" i="1"/>
  <c r="N1827" i="1"/>
  <c r="N1832" i="1"/>
  <c r="J1834" i="1"/>
  <c r="N1837" i="1"/>
  <c r="O1822" i="1"/>
  <c r="K1824" i="1"/>
  <c r="R1818" i="1"/>
  <c r="Q1818" i="1"/>
  <c r="P1818" i="1"/>
  <c r="O1818" i="1"/>
  <c r="N1818" i="1"/>
  <c r="M1818" i="1"/>
  <c r="L1818" i="1"/>
  <c r="K1818" i="1"/>
  <c r="J1818" i="1"/>
  <c r="R1816" i="1"/>
  <c r="Q1816" i="1"/>
  <c r="P1816" i="1"/>
  <c r="R1813" i="1"/>
  <c r="Q1813" i="1"/>
  <c r="P1813" i="1"/>
  <c r="O1813" i="1"/>
  <c r="N1813" i="1"/>
  <c r="M1813" i="1"/>
  <c r="L1813" i="1"/>
  <c r="J1813" i="1"/>
  <c r="K1816" i="1"/>
  <c r="K1813" i="1"/>
  <c r="L1816" i="1"/>
  <c r="M1816" i="1"/>
  <c r="N1816" i="1"/>
  <c r="O1816" i="1"/>
  <c r="J1816" i="1"/>
  <c r="R1811" i="1"/>
  <c r="Q1811" i="1"/>
  <c r="P1811" i="1"/>
  <c r="R1808" i="1"/>
  <c r="Q1808" i="1"/>
  <c r="P1808" i="1"/>
  <c r="O1808" i="1"/>
  <c r="N1808" i="1"/>
  <c r="M1808" i="1"/>
  <c r="L1808" i="1"/>
  <c r="J1811" i="1"/>
  <c r="J1808" i="1"/>
  <c r="K1811" i="1"/>
  <c r="K1808" i="1"/>
  <c r="L1811" i="1"/>
  <c r="M1811" i="1"/>
  <c r="R1806" i="1"/>
  <c r="Q1806" i="1"/>
  <c r="P1806" i="1"/>
  <c r="N1811" i="1"/>
  <c r="J1806" i="1"/>
  <c r="O1811" i="1"/>
  <c r="J1805" i="1"/>
  <c r="J1810" i="1"/>
  <c r="J1815" i="1"/>
  <c r="J1820" i="1"/>
  <c r="K1805" i="1"/>
  <c r="K1810" i="1"/>
  <c r="K1815" i="1"/>
  <c r="K1820" i="1"/>
  <c r="L1805" i="1"/>
  <c r="L1810" i="1"/>
  <c r="L1815" i="1"/>
  <c r="L1820" i="1"/>
  <c r="M1805" i="1"/>
  <c r="M1810" i="1"/>
  <c r="M1815" i="1"/>
  <c r="M1820" i="1"/>
  <c r="N1805" i="1"/>
  <c r="J1807" i="1"/>
  <c r="N1810" i="1"/>
  <c r="J1812" i="1"/>
  <c r="N1815" i="1"/>
  <c r="J1817" i="1"/>
  <c r="N1820" i="1"/>
  <c r="O1805" i="1"/>
  <c r="K1807" i="1"/>
  <c r="O1810" i="1"/>
  <c r="K1812" i="1"/>
  <c r="O1815" i="1"/>
  <c r="K1817" i="1"/>
  <c r="O1820" i="1"/>
  <c r="P1805" i="1"/>
  <c r="L1807" i="1"/>
  <c r="P1810" i="1"/>
  <c r="L1812" i="1"/>
  <c r="P1815" i="1"/>
  <c r="L1817" i="1"/>
  <c r="P1820" i="1"/>
  <c r="Q1805" i="1"/>
  <c r="M1807" i="1"/>
  <c r="Q1810" i="1"/>
  <c r="M1812" i="1"/>
  <c r="Q1815" i="1"/>
  <c r="M1817" i="1"/>
  <c r="Q1820" i="1"/>
  <c r="J1789" i="1"/>
  <c r="J1794" i="1"/>
  <c r="J1799" i="1"/>
  <c r="K1794" i="1"/>
  <c r="K1799" i="1"/>
  <c r="M1799" i="1"/>
  <c r="N1789" i="1"/>
  <c r="J1791" i="1"/>
  <c r="J1796" i="1"/>
  <c r="O1794" i="1"/>
  <c r="K1796" i="1"/>
  <c r="P1794" i="1"/>
  <c r="L1796" i="1"/>
  <c r="P1799" i="1"/>
  <c r="L1801" i="1"/>
  <c r="Q1789" i="1"/>
  <c r="M1796" i="1"/>
  <c r="J1788" i="1"/>
  <c r="R1789" i="1"/>
  <c r="N1791" i="1"/>
  <c r="J1793" i="1"/>
  <c r="R1794" i="1"/>
  <c r="N1796" i="1"/>
  <c r="J1798" i="1"/>
  <c r="R1799" i="1"/>
  <c r="J1803" i="1"/>
  <c r="K1788" i="1"/>
  <c r="O1796" i="1"/>
  <c r="K1798" i="1"/>
  <c r="L1793" i="1"/>
  <c r="L1803" i="1"/>
  <c r="M1788" i="1"/>
  <c r="Q1791" i="1"/>
  <c r="M1793" i="1"/>
  <c r="M1798" i="1"/>
  <c r="M1803" i="1"/>
  <c r="N1788" i="1"/>
  <c r="J1790" i="1"/>
  <c r="R1791" i="1"/>
  <c r="N1793" i="1"/>
  <c r="J1795" i="1"/>
  <c r="R1796" i="1"/>
  <c r="J1800" i="1"/>
  <c r="R1801" i="1"/>
  <c r="N1803" i="1"/>
  <c r="O1788" i="1"/>
  <c r="K1790" i="1"/>
  <c r="M1790" i="1"/>
  <c r="Q1793" i="1"/>
  <c r="M1795" i="1"/>
  <c r="Q1798" i="1"/>
  <c r="M1800" i="1"/>
  <c r="Q1803" i="1"/>
  <c r="K1789" i="1"/>
  <c r="L1789" i="1"/>
  <c r="L1794" i="1"/>
  <c r="L1799" i="1"/>
  <c r="M1789" i="1"/>
  <c r="M1794" i="1"/>
  <c r="N1794" i="1"/>
  <c r="N1799" i="1"/>
  <c r="J1801" i="1"/>
  <c r="O1789" i="1"/>
  <c r="K1791" i="1"/>
  <c r="O1799" i="1"/>
  <c r="K1801" i="1"/>
  <c r="L1791" i="1"/>
  <c r="M1791" i="1"/>
  <c r="M1801" i="1"/>
  <c r="N1801" i="1"/>
  <c r="O1791" i="1"/>
  <c r="K1793" i="1"/>
  <c r="O1801" i="1"/>
  <c r="K1803" i="1"/>
  <c r="L1788" i="1"/>
  <c r="P1796" i="1"/>
  <c r="L1798" i="1"/>
  <c r="P1801" i="1"/>
  <c r="N1798" i="1"/>
  <c r="O1793" i="1"/>
  <c r="K1795" i="1"/>
  <c r="O1798" i="1"/>
  <c r="K1800" i="1"/>
  <c r="O1803" i="1"/>
  <c r="P1788" i="1"/>
  <c r="L1790" i="1"/>
  <c r="P1793" i="1"/>
  <c r="L1795" i="1"/>
  <c r="P1798" i="1"/>
  <c r="L1800" i="1"/>
  <c r="P1803" i="1"/>
  <c r="Q1788" i="1"/>
  <c r="K1782" i="1"/>
  <c r="L1782" i="1"/>
  <c r="M1772" i="1"/>
  <c r="M1782" i="1"/>
  <c r="N1777" i="1"/>
  <c r="J1779" i="1"/>
  <c r="O1777" i="1"/>
  <c r="K1779" i="1"/>
  <c r="P1772" i="1"/>
  <c r="L1774" i="1"/>
  <c r="P1777" i="1"/>
  <c r="L1779" i="1"/>
  <c r="M1774" i="1"/>
  <c r="Q1777" i="1"/>
  <c r="M1784" i="1"/>
  <c r="J1771" i="1"/>
  <c r="R1772" i="1"/>
  <c r="J1776" i="1"/>
  <c r="R1777" i="1"/>
  <c r="N1779" i="1"/>
  <c r="J1781" i="1"/>
  <c r="R1782" i="1"/>
  <c r="J1786" i="1"/>
  <c r="O1774" i="1"/>
  <c r="K1776" i="1"/>
  <c r="O1784" i="1"/>
  <c r="K1786" i="1"/>
  <c r="L1771" i="1"/>
  <c r="P1774" i="1"/>
  <c r="L1776" i="1"/>
  <c r="L1786" i="1"/>
  <c r="M1771" i="1"/>
  <c r="Q1774" i="1"/>
  <c r="M1776" i="1"/>
  <c r="Q1779" i="1"/>
  <c r="Q1784" i="1"/>
  <c r="N1771" i="1"/>
  <c r="N1776" i="1"/>
  <c r="R1784" i="1"/>
  <c r="K1778" i="1"/>
  <c r="L1773" i="1"/>
  <c r="P1776" i="1"/>
  <c r="L1778" i="1"/>
  <c r="P1781" i="1"/>
  <c r="L1783" i="1"/>
  <c r="P1786" i="1"/>
  <c r="Q1771" i="1"/>
  <c r="M1773" i="1"/>
  <c r="Q1776" i="1"/>
  <c r="M1778" i="1"/>
  <c r="Q1781" i="1"/>
  <c r="M1783" i="1"/>
  <c r="Q1786" i="1"/>
  <c r="J1772" i="1"/>
  <c r="J1777" i="1"/>
  <c r="J1782" i="1"/>
  <c r="K1772" i="1"/>
  <c r="K1777" i="1"/>
  <c r="L1772" i="1"/>
  <c r="L1777" i="1"/>
  <c r="N1772" i="1"/>
  <c r="J1774" i="1"/>
  <c r="N1782" i="1"/>
  <c r="J1784" i="1"/>
  <c r="O1772" i="1"/>
  <c r="K1774" i="1"/>
  <c r="O1782" i="1"/>
  <c r="K1784" i="1"/>
  <c r="P1782" i="1"/>
  <c r="L1784" i="1"/>
  <c r="M1779" i="1"/>
  <c r="N1774" i="1"/>
  <c r="N1784" i="1"/>
  <c r="K1771" i="1"/>
  <c r="O1779" i="1"/>
  <c r="K1781" i="1"/>
  <c r="P1779" i="1"/>
  <c r="L1781" i="1"/>
  <c r="M1781" i="1"/>
  <c r="M1786" i="1"/>
  <c r="J1773" i="1"/>
  <c r="J1778" i="1"/>
  <c r="N1781" i="1"/>
  <c r="J1783" i="1"/>
  <c r="N1786" i="1"/>
  <c r="O1771" i="1"/>
  <c r="K1773" i="1"/>
  <c r="O1776" i="1"/>
  <c r="O1781" i="1"/>
  <c r="K1783" i="1"/>
  <c r="O1786" i="1"/>
  <c r="P1771" i="1"/>
  <c r="J1755" i="1"/>
  <c r="J1765" i="1"/>
  <c r="L1755" i="1"/>
  <c r="L1760" i="1"/>
  <c r="L1765" i="1"/>
  <c r="M1760" i="1"/>
  <c r="J1762" i="1"/>
  <c r="O1760" i="1"/>
  <c r="O1765" i="1"/>
  <c r="K1767" i="1"/>
  <c r="P1765" i="1"/>
  <c r="L1767" i="1"/>
  <c r="M1757" i="1"/>
  <c r="Q1760" i="1"/>
  <c r="M1767" i="1"/>
  <c r="R1760" i="1"/>
  <c r="O1757" i="1"/>
  <c r="K1759" i="1"/>
  <c r="O1767" i="1"/>
  <c r="K1769" i="1"/>
  <c r="L1754" i="1"/>
  <c r="P1762" i="1"/>
  <c r="L1764" i="1"/>
  <c r="L1769" i="1"/>
  <c r="M1754" i="1"/>
  <c r="Q1757" i="1"/>
  <c r="M1759" i="1"/>
  <c r="Q1762" i="1"/>
  <c r="Q1767" i="1"/>
  <c r="N1759" i="1"/>
  <c r="R1767" i="1"/>
  <c r="K1756" i="1"/>
  <c r="P1754" i="1"/>
  <c r="L1756" i="1"/>
  <c r="P1759" i="1"/>
  <c r="L1761" i="1"/>
  <c r="P1764" i="1"/>
  <c r="L1766" i="1"/>
  <c r="P1769" i="1"/>
  <c r="Q1754" i="1"/>
  <c r="M1756" i="1"/>
  <c r="Q1759" i="1"/>
  <c r="M1761" i="1"/>
  <c r="Q1764" i="1"/>
  <c r="M1766" i="1"/>
  <c r="Q1769" i="1"/>
  <c r="J1760" i="1"/>
  <c r="K1755" i="1"/>
  <c r="K1760" i="1"/>
  <c r="K1765" i="1"/>
  <c r="M1755" i="1"/>
  <c r="M1765" i="1"/>
  <c r="N1755" i="1"/>
  <c r="J1757" i="1"/>
  <c r="N1760" i="1"/>
  <c r="N1765" i="1"/>
  <c r="J1767" i="1"/>
  <c r="O1755" i="1"/>
  <c r="K1757" i="1"/>
  <c r="K1762" i="1"/>
  <c r="P1755" i="1"/>
  <c r="L1757" i="1"/>
  <c r="L1762" i="1"/>
  <c r="Q1755" i="1"/>
  <c r="M1762" i="1"/>
  <c r="Q1765" i="1"/>
  <c r="J1754" i="1"/>
  <c r="N1757" i="1"/>
  <c r="J1759" i="1"/>
  <c r="N1762" i="1"/>
  <c r="J1764" i="1"/>
  <c r="N1767" i="1"/>
  <c r="J1769" i="1"/>
  <c r="K1754" i="1"/>
  <c r="O1762" i="1"/>
  <c r="K1764" i="1"/>
  <c r="P1757" i="1"/>
  <c r="L1759" i="1"/>
  <c r="M1764" i="1"/>
  <c r="M1769" i="1"/>
  <c r="N1754" i="1"/>
  <c r="J1756" i="1"/>
  <c r="J1761" i="1"/>
  <c r="N1764" i="1"/>
  <c r="J1766" i="1"/>
  <c r="N1769" i="1"/>
  <c r="O1754" i="1"/>
  <c r="O1759" i="1"/>
  <c r="K1761" i="1"/>
  <c r="O1764" i="1"/>
  <c r="K1766" i="1"/>
  <c r="O1769" i="1"/>
  <c r="K1738" i="1"/>
  <c r="L1748" i="1"/>
  <c r="M1743" i="1"/>
  <c r="M1748" i="1"/>
  <c r="N1738" i="1"/>
  <c r="J1740" i="1"/>
  <c r="N1743" i="1"/>
  <c r="J1745" i="1"/>
  <c r="N1748" i="1"/>
  <c r="J1750" i="1"/>
  <c r="A1737" i="1"/>
  <c r="O1738" i="1"/>
  <c r="K1740" i="1"/>
  <c r="A1742" i="1"/>
  <c r="O1743" i="1"/>
  <c r="K1745" i="1"/>
  <c r="A1747" i="1"/>
  <c r="O1748" i="1"/>
  <c r="K1750" i="1"/>
  <c r="A1752" i="1"/>
  <c r="B1737" i="1"/>
  <c r="P1738" i="1"/>
  <c r="L1740" i="1"/>
  <c r="B1742" i="1"/>
  <c r="P1743" i="1"/>
  <c r="L1745" i="1"/>
  <c r="B1747" i="1"/>
  <c r="P1748" i="1"/>
  <c r="L1750" i="1"/>
  <c r="B1752" i="1"/>
  <c r="J1738" i="1"/>
  <c r="R1743" i="1"/>
  <c r="O1740" i="1"/>
  <c r="K1742" i="1"/>
  <c r="O1750" i="1"/>
  <c r="K1752" i="1"/>
  <c r="L1737" i="1"/>
  <c r="P1745" i="1"/>
  <c r="L1747" i="1"/>
  <c r="L1752" i="1"/>
  <c r="M1737" i="1"/>
  <c r="Q1740" i="1"/>
  <c r="Q1745" i="1"/>
  <c r="M1747" i="1"/>
  <c r="M1752" i="1"/>
  <c r="N1737" i="1"/>
  <c r="J1739" i="1"/>
  <c r="N1742" i="1"/>
  <c r="J1744" i="1"/>
  <c r="R1745" i="1"/>
  <c r="N1747" i="1"/>
  <c r="J1749" i="1"/>
  <c r="R1750" i="1"/>
  <c r="N1752" i="1"/>
  <c r="O1737" i="1"/>
  <c r="K1739" i="1"/>
  <c r="O1742" i="1"/>
  <c r="O1747" i="1"/>
  <c r="K1749" i="1"/>
  <c r="O1752" i="1"/>
  <c r="P1742" i="1"/>
  <c r="L1744" i="1"/>
  <c r="P1747" i="1"/>
  <c r="L1749" i="1"/>
  <c r="P1752" i="1"/>
  <c r="Q1737" i="1"/>
  <c r="M1739" i="1"/>
  <c r="Q1742" i="1"/>
  <c r="M1744" i="1"/>
  <c r="Q1747" i="1"/>
  <c r="M1749" i="1"/>
  <c r="Q1752" i="1"/>
  <c r="J1743" i="1"/>
  <c r="J1748" i="1"/>
  <c r="K1743" i="1"/>
  <c r="K1748" i="1"/>
  <c r="L1738" i="1"/>
  <c r="L1743" i="1"/>
  <c r="M1738" i="1"/>
  <c r="Q1738" i="1"/>
  <c r="M1740" i="1"/>
  <c r="M1745" i="1"/>
  <c r="Q1748" i="1"/>
  <c r="J1737" i="1"/>
  <c r="N1740" i="1"/>
  <c r="J1742" i="1"/>
  <c r="N1745" i="1"/>
  <c r="J1747" i="1"/>
  <c r="N1750" i="1"/>
  <c r="J1752" i="1"/>
  <c r="K1737" i="1"/>
  <c r="K1747" i="1"/>
  <c r="P1740" i="1"/>
  <c r="L1742" i="1"/>
  <c r="P1750" i="1"/>
  <c r="M1742" i="1"/>
  <c r="K1744" i="1"/>
  <c r="P1737" i="1"/>
  <c r="L1739" i="1"/>
  <c r="R1721" i="1"/>
  <c r="P1721" i="1"/>
  <c r="O1721" i="1"/>
  <c r="N1721" i="1"/>
  <c r="M1721" i="1"/>
  <c r="Q1721" i="1"/>
  <c r="R1726" i="1"/>
  <c r="P1726" i="1"/>
  <c r="Q1726" i="1"/>
  <c r="O1726" i="1"/>
  <c r="N1726" i="1"/>
  <c r="M1726" i="1"/>
  <c r="J1726" i="1"/>
  <c r="L1726" i="1"/>
  <c r="R1731" i="1"/>
  <c r="P1731" i="1"/>
  <c r="O1731" i="1"/>
  <c r="N1731" i="1"/>
  <c r="M1731" i="1"/>
  <c r="L1731" i="1"/>
  <c r="Q1731" i="1"/>
  <c r="J1731" i="1"/>
  <c r="K1731" i="1"/>
  <c r="A1726" i="1"/>
  <c r="J1728" i="1"/>
  <c r="K1728" i="1"/>
  <c r="M1723" i="1"/>
  <c r="M1728" i="1"/>
  <c r="M1733" i="1"/>
  <c r="J1723" i="1"/>
  <c r="J1733" i="1"/>
  <c r="K1723" i="1"/>
  <c r="K1733" i="1"/>
  <c r="L1723" i="1"/>
  <c r="L1728" i="1"/>
  <c r="L1733" i="1"/>
  <c r="N1723" i="1"/>
  <c r="N1728" i="1"/>
  <c r="N1733" i="1"/>
  <c r="K1720" i="1"/>
  <c r="O1723" i="1"/>
  <c r="K1725" i="1"/>
  <c r="O1728" i="1"/>
  <c r="K1730" i="1"/>
  <c r="O1733" i="1"/>
  <c r="K1735" i="1"/>
  <c r="L1720" i="1"/>
  <c r="P1723" i="1"/>
  <c r="L1725" i="1"/>
  <c r="P1728" i="1"/>
  <c r="L1730" i="1"/>
  <c r="P1733" i="1"/>
  <c r="L1735" i="1"/>
  <c r="M1720" i="1"/>
  <c r="Q1723" i="1"/>
  <c r="M1725" i="1"/>
  <c r="Q1728" i="1"/>
  <c r="M1730" i="1"/>
  <c r="Q1733" i="1"/>
  <c r="M1735" i="1"/>
  <c r="N1720" i="1"/>
  <c r="J1722" i="1"/>
  <c r="N1725" i="1"/>
  <c r="J1727" i="1"/>
  <c r="N1730" i="1"/>
  <c r="J1732" i="1"/>
  <c r="N1735" i="1"/>
  <c r="O1720" i="1"/>
  <c r="K1722" i="1"/>
  <c r="O1725" i="1"/>
  <c r="K1727" i="1"/>
  <c r="O1730" i="1"/>
  <c r="K1732" i="1"/>
  <c r="O1735" i="1"/>
  <c r="P1720" i="1"/>
  <c r="L1722" i="1"/>
  <c r="P1725" i="1"/>
  <c r="L1727" i="1"/>
  <c r="P1730" i="1"/>
  <c r="L1732" i="1"/>
  <c r="P1735" i="1"/>
  <c r="Q1720" i="1"/>
  <c r="M1722" i="1"/>
  <c r="Q1725" i="1"/>
  <c r="M1727" i="1"/>
  <c r="Q1730" i="1"/>
  <c r="M1732" i="1"/>
  <c r="Q1735" i="1"/>
  <c r="A432" i="1"/>
  <c r="P433" i="1"/>
  <c r="J433" i="1"/>
  <c r="K433" i="1"/>
  <c r="L433" i="1"/>
  <c r="L438" i="1"/>
  <c r="P441" i="1"/>
  <c r="J441" i="1"/>
  <c r="R440" i="1"/>
  <c r="O444" i="1"/>
  <c r="R435" i="1"/>
  <c r="J430" i="1"/>
  <c r="A438" i="1"/>
  <c r="O440" i="1"/>
  <c r="J449" i="1"/>
  <c r="M430" i="1"/>
  <c r="B438" i="1"/>
  <c r="P430" i="1"/>
  <c r="M438" i="1"/>
  <c r="R430" i="1"/>
  <c r="K435" i="1"/>
  <c r="N438" i="1"/>
  <c r="B432" i="1"/>
  <c r="R448" i="1"/>
  <c r="P432" i="1"/>
  <c r="P431" i="1"/>
  <c r="R432" i="1"/>
  <c r="J431" i="1"/>
  <c r="N440" i="1"/>
  <c r="J447" i="1"/>
  <c r="K447" i="1"/>
  <c r="K431" i="1"/>
  <c r="P440" i="1"/>
  <c r="L447" i="1"/>
  <c r="K449" i="1"/>
  <c r="L449" i="1"/>
  <c r="N447" i="1"/>
  <c r="R447" i="1"/>
  <c r="N434" i="1"/>
  <c r="N448" i="1"/>
  <c r="N449" i="1"/>
  <c r="O434" i="1"/>
  <c r="O448" i="1"/>
  <c r="R449" i="1"/>
  <c r="P448" i="1"/>
  <c r="O450" i="1"/>
  <c r="P444" i="1"/>
  <c r="A448" i="1"/>
  <c r="J448" i="1"/>
  <c r="J434" i="1"/>
  <c r="L441" i="1"/>
  <c r="M446" i="1"/>
  <c r="O446" i="1"/>
  <c r="J442" i="1"/>
  <c r="R446" i="1"/>
  <c r="K439" i="1"/>
  <c r="L436" i="1"/>
  <c r="A444" i="1"/>
  <c r="M436" i="1"/>
  <c r="L440" i="1"/>
  <c r="B446" i="1"/>
  <c r="L446" i="1"/>
  <c r="R441" i="1"/>
  <c r="A442" i="1"/>
  <c r="B436" i="1"/>
  <c r="L439" i="1"/>
  <c r="J443" i="1"/>
  <c r="J436" i="1"/>
  <c r="N436" i="1"/>
  <c r="P429" i="1"/>
  <c r="N432" i="1"/>
  <c r="O436" i="1"/>
  <c r="J440" i="1"/>
  <c r="M444" i="1"/>
  <c r="A446" i="1"/>
  <c r="J446" i="1"/>
  <c r="N446" i="1"/>
  <c r="P439" i="1"/>
  <c r="L442" i="1"/>
  <c r="J439" i="1"/>
  <c r="A436" i="1"/>
  <c r="R442" i="1"/>
  <c r="L432" i="1"/>
  <c r="A440" i="1"/>
  <c r="B444" i="1"/>
  <c r="J432" i="1"/>
  <c r="B440" i="1"/>
  <c r="L444" i="1"/>
  <c r="M432" i="1"/>
  <c r="J444" i="1"/>
  <c r="J450" i="1"/>
  <c r="N450" i="1"/>
  <c r="L451" i="1"/>
  <c r="M434" i="1"/>
  <c r="L435" i="1"/>
  <c r="B442" i="1"/>
  <c r="P443" i="1"/>
  <c r="M450" i="1"/>
  <c r="K443" i="1"/>
  <c r="P434" i="1"/>
  <c r="M442" i="1"/>
  <c r="L443" i="1"/>
  <c r="P450" i="1"/>
  <c r="A434" i="1"/>
  <c r="R434" i="1"/>
  <c r="N442" i="1"/>
  <c r="A450" i="1"/>
  <c r="R450" i="1"/>
  <c r="B434" i="1"/>
  <c r="P435" i="1"/>
  <c r="O442" i="1"/>
  <c r="B450" i="1"/>
  <c r="P451" i="1"/>
  <c r="P437" i="1"/>
  <c r="P445" i="1"/>
  <c r="J437" i="1"/>
  <c r="J445" i="1"/>
  <c r="K437" i="1"/>
  <c r="K445" i="1"/>
  <c r="L437" i="1"/>
  <c r="L445" i="1"/>
  <c r="N445" i="1"/>
  <c r="L429" i="1"/>
  <c r="R429" i="1"/>
  <c r="J429" i="1"/>
  <c r="Q429" i="1"/>
  <c r="Q431" i="1"/>
  <c r="Q433" i="1"/>
  <c r="Q435" i="1"/>
  <c r="Q437" i="1"/>
  <c r="Q439" i="1"/>
  <c r="Q441" i="1"/>
  <c r="Q443" i="1"/>
  <c r="Q445" i="1"/>
  <c r="Q447" i="1"/>
  <c r="Q449" i="1"/>
  <c r="J451" i="1"/>
  <c r="M429" i="1"/>
  <c r="Q430" i="1"/>
  <c r="M431" i="1"/>
  <c r="Q432" i="1"/>
  <c r="M433" i="1"/>
  <c r="Q434" i="1"/>
  <c r="M435" i="1"/>
  <c r="Q436" i="1"/>
  <c r="M437" i="1"/>
  <c r="Q438" i="1"/>
  <c r="M439" i="1"/>
  <c r="Q440" i="1"/>
  <c r="M441" i="1"/>
  <c r="Q442" i="1"/>
  <c r="M443" i="1"/>
  <c r="Q444" i="1"/>
  <c r="M445" i="1"/>
  <c r="Q446" i="1"/>
  <c r="M447" i="1"/>
  <c r="Q448" i="1"/>
  <c r="M449" i="1"/>
  <c r="Q450" i="1"/>
  <c r="M451" i="1"/>
  <c r="N433" i="1"/>
  <c r="N451" i="1"/>
  <c r="N437" i="1"/>
  <c r="N439" i="1"/>
  <c r="N441" i="1"/>
  <c r="N443" i="1"/>
  <c r="A429" i="1"/>
  <c r="O429" i="1"/>
  <c r="K430" i="1"/>
  <c r="A431" i="1"/>
  <c r="O431" i="1"/>
  <c r="K432" i="1"/>
  <c r="A433" i="1"/>
  <c r="O433" i="1"/>
  <c r="K434" i="1"/>
  <c r="A435" i="1"/>
  <c r="O435" i="1"/>
  <c r="K436" i="1"/>
  <c r="A437" i="1"/>
  <c r="O437" i="1"/>
  <c r="K438" i="1"/>
  <c r="A439" i="1"/>
  <c r="O439" i="1"/>
  <c r="K440" i="1"/>
  <c r="A441" i="1"/>
  <c r="O441" i="1"/>
  <c r="K442" i="1"/>
  <c r="A443" i="1"/>
  <c r="O443" i="1"/>
  <c r="K444" i="1"/>
  <c r="A445" i="1"/>
  <c r="O445" i="1"/>
  <c r="K446" i="1"/>
  <c r="A447" i="1"/>
  <c r="O447" i="1"/>
  <c r="K448" i="1"/>
  <c r="A449" i="1"/>
  <c r="O449" i="1"/>
  <c r="K450" i="1"/>
  <c r="A451" i="1"/>
  <c r="O451" i="1"/>
  <c r="N429" i="1"/>
  <c r="N431" i="1"/>
  <c r="N435" i="1"/>
  <c r="B429" i="1"/>
  <c r="B431" i="1"/>
  <c r="B433" i="1"/>
  <c r="B435" i="1"/>
  <c r="B437" i="1"/>
  <c r="B439" i="1"/>
  <c r="B441" i="1"/>
  <c r="B443" i="1"/>
  <c r="B445" i="1"/>
  <c r="B447" i="1"/>
  <c r="B449" i="1"/>
  <c r="B451" i="1"/>
  <c r="B706" i="15"/>
  <c r="N191" i="1" l="1"/>
  <c r="R191" i="1"/>
  <c r="C192" i="1"/>
  <c r="P191" i="1"/>
  <c r="B191" i="1"/>
  <c r="Q191" i="1"/>
  <c r="J191" i="1"/>
  <c r="K191" i="1"/>
  <c r="L191" i="1"/>
  <c r="M191" i="1"/>
  <c r="O191" i="1"/>
  <c r="A191" i="1"/>
  <c r="R161" i="1"/>
  <c r="Q161" i="1"/>
  <c r="P161" i="1"/>
  <c r="O161" i="1"/>
  <c r="N161" i="1"/>
  <c r="M161" i="1"/>
  <c r="L161" i="1"/>
  <c r="K161" i="1"/>
  <c r="J161" i="1"/>
  <c r="B161" i="1"/>
  <c r="A161" i="1"/>
  <c r="N192" i="1" l="1"/>
  <c r="Q192" i="1"/>
  <c r="R192" i="1"/>
  <c r="L192" i="1"/>
  <c r="M192" i="1"/>
  <c r="O192" i="1"/>
  <c r="P192" i="1"/>
  <c r="J192" i="1"/>
  <c r="A192" i="1"/>
  <c r="K192" i="1"/>
  <c r="B192" i="1"/>
  <c r="C193" i="1"/>
  <c r="B699" i="15"/>
  <c r="B704" i="15"/>
  <c r="H688" i="15"/>
  <c r="H689" i="15"/>
  <c r="H59" i="15"/>
  <c r="H665" i="15" s="1"/>
  <c r="G59" i="15"/>
  <c r="G665" i="15" s="1"/>
  <c r="F59" i="15"/>
  <c r="F665" i="15" s="1"/>
  <c r="E59" i="15"/>
  <c r="E665" i="15" s="1"/>
  <c r="D59" i="15"/>
  <c r="D665" i="15" s="1"/>
  <c r="C59" i="15"/>
  <c r="C665" i="15" s="1"/>
  <c r="B59" i="15"/>
  <c r="B665" i="15" s="1"/>
  <c r="C534" i="1"/>
  <c r="K534" i="1" s="1"/>
  <c r="C535" i="1"/>
  <c r="L535" i="1" s="1"/>
  <c r="C536" i="1"/>
  <c r="M536" i="1" s="1"/>
  <c r="C537" i="1"/>
  <c r="N537" i="1" s="1"/>
  <c r="C538" i="1"/>
  <c r="O538" i="1" s="1"/>
  <c r="C539" i="1"/>
  <c r="P539" i="1" s="1"/>
  <c r="C540" i="1"/>
  <c r="B540" i="1" s="1"/>
  <c r="C541" i="1"/>
  <c r="J541" i="1" s="1"/>
  <c r="C542" i="1"/>
  <c r="K542" i="1" s="1"/>
  <c r="C543" i="1"/>
  <c r="L543" i="1" s="1"/>
  <c r="C544" i="1"/>
  <c r="M544" i="1" s="1"/>
  <c r="C545" i="1"/>
  <c r="N545" i="1" s="1"/>
  <c r="C546" i="1"/>
  <c r="O546" i="1" s="1"/>
  <c r="C547" i="1"/>
  <c r="P547" i="1" s="1"/>
  <c r="C548" i="1"/>
  <c r="B548" i="1" s="1"/>
  <c r="C549" i="1"/>
  <c r="J549" i="1" s="1"/>
  <c r="C550" i="1"/>
  <c r="K550" i="1" s="1"/>
  <c r="C551" i="1"/>
  <c r="L551" i="1" s="1"/>
  <c r="C552" i="1"/>
  <c r="M552" i="1" s="1"/>
  <c r="C553" i="1"/>
  <c r="N553" i="1" s="1"/>
  <c r="C554" i="1"/>
  <c r="O554" i="1" s="1"/>
  <c r="C555" i="1"/>
  <c r="P555" i="1" s="1"/>
  <c r="C533" i="1"/>
  <c r="J533" i="1" s="1"/>
  <c r="J532" i="1"/>
  <c r="K532" i="1"/>
  <c r="L532" i="1"/>
  <c r="M532" i="1"/>
  <c r="N532" i="1"/>
  <c r="O532" i="1"/>
  <c r="P532" i="1"/>
  <c r="A532" i="1"/>
  <c r="B532" i="1"/>
  <c r="K193" i="1" l="1"/>
  <c r="L193" i="1"/>
  <c r="M193" i="1"/>
  <c r="J193" i="1"/>
  <c r="O193" i="1"/>
  <c r="P193" i="1"/>
  <c r="N193" i="1"/>
  <c r="C194" i="1"/>
  <c r="Q193" i="1"/>
  <c r="R193" i="1"/>
  <c r="A193" i="1"/>
  <c r="B193" i="1"/>
  <c r="P535" i="1"/>
  <c r="N551" i="1"/>
  <c r="O548" i="1"/>
  <c r="A551" i="1"/>
  <c r="A542" i="1"/>
  <c r="M554" i="1"/>
  <c r="O543" i="1"/>
  <c r="L542" i="1"/>
  <c r="B554" i="1"/>
  <c r="A543" i="1"/>
  <c r="A534" i="1"/>
  <c r="P551" i="1"/>
  <c r="M550" i="1"/>
  <c r="K544" i="1"/>
  <c r="N542" i="1"/>
  <c r="O536" i="1"/>
  <c r="B551" i="1"/>
  <c r="B542" i="1"/>
  <c r="N555" i="1"/>
  <c r="O551" i="1"/>
  <c r="L550" i="1"/>
  <c r="P543" i="1"/>
  <c r="M542" i="1"/>
  <c r="K536" i="1"/>
  <c r="B550" i="1"/>
  <c r="B539" i="1"/>
  <c r="L553" i="1"/>
  <c r="M551" i="1"/>
  <c r="N547" i="1"/>
  <c r="N543" i="1"/>
  <c r="O540" i="1"/>
  <c r="O535" i="1"/>
  <c r="A550" i="1"/>
  <c r="A539" i="1"/>
  <c r="J553" i="1"/>
  <c r="K551" i="1"/>
  <c r="M546" i="1"/>
  <c r="M543" i="1"/>
  <c r="N539" i="1"/>
  <c r="N535" i="1"/>
  <c r="B547" i="1"/>
  <c r="B535" i="1"/>
  <c r="P552" i="1"/>
  <c r="J551" i="1"/>
  <c r="L545" i="1"/>
  <c r="K543" i="1"/>
  <c r="M538" i="1"/>
  <c r="M535" i="1"/>
  <c r="B555" i="1"/>
  <c r="A547" i="1"/>
  <c r="A535" i="1"/>
  <c r="O552" i="1"/>
  <c r="O550" i="1"/>
  <c r="P544" i="1"/>
  <c r="J543" i="1"/>
  <c r="L537" i="1"/>
  <c r="K535" i="1"/>
  <c r="A555" i="1"/>
  <c r="B543" i="1"/>
  <c r="B534" i="1"/>
  <c r="K552" i="1"/>
  <c r="N550" i="1"/>
  <c r="O544" i="1"/>
  <c r="O542" i="1"/>
  <c r="P536" i="1"/>
  <c r="J535" i="1"/>
  <c r="P549" i="1"/>
  <c r="A554" i="1"/>
  <c r="A538" i="1"/>
  <c r="M549" i="1"/>
  <c r="L548" i="1"/>
  <c r="K547" i="1"/>
  <c r="J546" i="1"/>
  <c r="B553" i="1"/>
  <c r="B549" i="1"/>
  <c r="B545" i="1"/>
  <c r="B541" i="1"/>
  <c r="B537" i="1"/>
  <c r="B533" i="1"/>
  <c r="J555" i="1"/>
  <c r="P553" i="1"/>
  <c r="L549" i="1"/>
  <c r="K548" i="1"/>
  <c r="J547" i="1"/>
  <c r="P545" i="1"/>
  <c r="L541" i="1"/>
  <c r="K540" i="1"/>
  <c r="J539" i="1"/>
  <c r="P537" i="1"/>
  <c r="A553" i="1"/>
  <c r="A545" i="1"/>
  <c r="A541" i="1"/>
  <c r="A533" i="1"/>
  <c r="O553" i="1"/>
  <c r="A552" i="1"/>
  <c r="A548" i="1"/>
  <c r="A544" i="1"/>
  <c r="A540" i="1"/>
  <c r="A536" i="1"/>
  <c r="O555" i="1"/>
  <c r="N554" i="1"/>
  <c r="M553" i="1"/>
  <c r="L552" i="1"/>
  <c r="J550" i="1"/>
  <c r="P548" i="1"/>
  <c r="O547" i="1"/>
  <c r="N546" i="1"/>
  <c r="M545" i="1"/>
  <c r="L544" i="1"/>
  <c r="J542" i="1"/>
  <c r="P540" i="1"/>
  <c r="O539" i="1"/>
  <c r="N538" i="1"/>
  <c r="M537" i="1"/>
  <c r="L536" i="1"/>
  <c r="J534" i="1"/>
  <c r="P533" i="1"/>
  <c r="M555" i="1"/>
  <c r="L554" i="1"/>
  <c r="K553" i="1"/>
  <c r="J552" i="1"/>
  <c r="P550" i="1"/>
  <c r="O549" i="1"/>
  <c r="N548" i="1"/>
  <c r="M547" i="1"/>
  <c r="L546" i="1"/>
  <c r="K545" i="1"/>
  <c r="J544" i="1"/>
  <c r="P542" i="1"/>
  <c r="O541" i="1"/>
  <c r="N540" i="1"/>
  <c r="M539" i="1"/>
  <c r="L538" i="1"/>
  <c r="K537" i="1"/>
  <c r="J536" i="1"/>
  <c r="P534" i="1"/>
  <c r="O533" i="1"/>
  <c r="B546" i="1"/>
  <c r="B538" i="1"/>
  <c r="L555" i="1"/>
  <c r="K554" i="1"/>
  <c r="N549" i="1"/>
  <c r="M548" i="1"/>
  <c r="L547" i="1"/>
  <c r="K546" i="1"/>
  <c r="J545" i="1"/>
  <c r="N541" i="1"/>
  <c r="M540" i="1"/>
  <c r="L539" i="1"/>
  <c r="K538" i="1"/>
  <c r="J537" i="1"/>
  <c r="O534" i="1"/>
  <c r="N533" i="1"/>
  <c r="N534" i="1"/>
  <c r="M533" i="1"/>
  <c r="M534" i="1"/>
  <c r="L533" i="1"/>
  <c r="L534" i="1"/>
  <c r="K533" i="1"/>
  <c r="P541" i="1"/>
  <c r="A546" i="1"/>
  <c r="K555" i="1"/>
  <c r="J554" i="1"/>
  <c r="M541" i="1"/>
  <c r="L540" i="1"/>
  <c r="K539" i="1"/>
  <c r="J538" i="1"/>
  <c r="A549" i="1"/>
  <c r="A537" i="1"/>
  <c r="P554" i="1"/>
  <c r="N552" i="1"/>
  <c r="K549" i="1"/>
  <c r="J548" i="1"/>
  <c r="P546" i="1"/>
  <c r="O545" i="1"/>
  <c r="N544" i="1"/>
  <c r="K541" i="1"/>
  <c r="J540" i="1"/>
  <c r="P538" i="1"/>
  <c r="O537" i="1"/>
  <c r="N536" i="1"/>
  <c r="B552" i="1"/>
  <c r="B544" i="1"/>
  <c r="B536" i="1"/>
  <c r="J530" i="1"/>
  <c r="K530" i="1"/>
  <c r="L530" i="1"/>
  <c r="M530" i="1"/>
  <c r="N530" i="1"/>
  <c r="O530" i="1"/>
  <c r="P530" i="1"/>
  <c r="Q530" i="1"/>
  <c r="J531" i="1"/>
  <c r="K531" i="1"/>
  <c r="L531" i="1"/>
  <c r="M531" i="1"/>
  <c r="N531" i="1"/>
  <c r="O531" i="1"/>
  <c r="P531" i="1"/>
  <c r="Q531" i="1"/>
  <c r="A530" i="1"/>
  <c r="B530" i="1"/>
  <c r="A531" i="1"/>
  <c r="B531" i="1"/>
  <c r="P194" i="1" l="1"/>
  <c r="B194" i="1"/>
  <c r="R194" i="1"/>
  <c r="M194" i="1"/>
  <c r="Q194" i="1"/>
  <c r="K194" i="1"/>
  <c r="N194" i="1"/>
  <c r="J194" i="1"/>
  <c r="C195" i="1"/>
  <c r="L194" i="1"/>
  <c r="O194" i="1"/>
  <c r="A194" i="1"/>
  <c r="J187" i="1"/>
  <c r="K187" i="1"/>
  <c r="L187" i="1"/>
  <c r="M187" i="1"/>
  <c r="N187" i="1"/>
  <c r="O187" i="1"/>
  <c r="P187" i="1"/>
  <c r="Q187" i="1"/>
  <c r="R187" i="1"/>
  <c r="A187" i="1"/>
  <c r="B187" i="1"/>
  <c r="C2011" i="1"/>
  <c r="L2011" i="1" s="1"/>
  <c r="C2012" i="1"/>
  <c r="O2012" i="1" s="1"/>
  <c r="C2013" i="1"/>
  <c r="L2013" i="1" s="1"/>
  <c r="C2010" i="1"/>
  <c r="J2010" i="1" s="1"/>
  <c r="I2013" i="1"/>
  <c r="I2012" i="1"/>
  <c r="I2011" i="1"/>
  <c r="I2010" i="1"/>
  <c r="R2009" i="1"/>
  <c r="O2009" i="1"/>
  <c r="N2009" i="1"/>
  <c r="M2009" i="1"/>
  <c r="L2009" i="1"/>
  <c r="K2009" i="1"/>
  <c r="J2009" i="1"/>
  <c r="B2009" i="1"/>
  <c r="A2009" i="1"/>
  <c r="C1986" i="1"/>
  <c r="J1986" i="1" s="1"/>
  <c r="C1987" i="1"/>
  <c r="M1987" i="1" s="1"/>
  <c r="C1988" i="1"/>
  <c r="J1988" i="1" s="1"/>
  <c r="C1985" i="1"/>
  <c r="K1985" i="1" s="1"/>
  <c r="I1988" i="1"/>
  <c r="I1987" i="1"/>
  <c r="I1986" i="1"/>
  <c r="I1985" i="1"/>
  <c r="O1984" i="1"/>
  <c r="N1984" i="1"/>
  <c r="M1984" i="1"/>
  <c r="L1984" i="1"/>
  <c r="K1984" i="1"/>
  <c r="J1984" i="1"/>
  <c r="B1984" i="1"/>
  <c r="A1984" i="1"/>
  <c r="J119" i="19"/>
  <c r="K119" i="19"/>
  <c r="Q2009" i="1" s="1"/>
  <c r="J114" i="19"/>
  <c r="P1984" i="1" s="1"/>
  <c r="K114" i="19"/>
  <c r="O195" i="1" l="1"/>
  <c r="K195" i="1"/>
  <c r="L195" i="1"/>
  <c r="P195" i="1"/>
  <c r="R195" i="1"/>
  <c r="C196" i="1"/>
  <c r="B195" i="1"/>
  <c r="A195" i="1"/>
  <c r="M195" i="1"/>
  <c r="Q195" i="1"/>
  <c r="J195" i="1"/>
  <c r="N195" i="1"/>
  <c r="P2010" i="1"/>
  <c r="R2010" i="1"/>
  <c r="A1987" i="1"/>
  <c r="Q1986" i="1"/>
  <c r="M2011" i="1"/>
  <c r="A1985" i="1"/>
  <c r="J1987" i="1"/>
  <c r="L1985" i="1"/>
  <c r="L1987" i="1"/>
  <c r="N2011" i="1"/>
  <c r="M1985" i="1"/>
  <c r="N1987" i="1"/>
  <c r="J2013" i="1"/>
  <c r="N1985" i="1"/>
  <c r="K2013" i="1"/>
  <c r="Q1984" i="1"/>
  <c r="P2009" i="1"/>
  <c r="Q2010" i="1"/>
  <c r="Q2013" i="1"/>
  <c r="N2013" i="1"/>
  <c r="R2013" i="1"/>
  <c r="A2013" i="1"/>
  <c r="A2011" i="1"/>
  <c r="K2010" i="1"/>
  <c r="M2010" i="1"/>
  <c r="L2010" i="1"/>
  <c r="B2011" i="1"/>
  <c r="O2011" i="1"/>
  <c r="J2012" i="1"/>
  <c r="R2012" i="1"/>
  <c r="M2013" i="1"/>
  <c r="P2011" i="1"/>
  <c r="K2012" i="1"/>
  <c r="A2010" i="1"/>
  <c r="N2010" i="1"/>
  <c r="Q2011" i="1"/>
  <c r="L2012" i="1"/>
  <c r="B2013" i="1"/>
  <c r="O2013" i="1"/>
  <c r="Q2012" i="1"/>
  <c r="B2010" i="1"/>
  <c r="O2010" i="1"/>
  <c r="J2011" i="1"/>
  <c r="R2011" i="1"/>
  <c r="M2012" i="1"/>
  <c r="P2013" i="1"/>
  <c r="K2011" i="1"/>
  <c r="A2012" i="1"/>
  <c r="N2012" i="1"/>
  <c r="P2012" i="1"/>
  <c r="B2012" i="1"/>
  <c r="Q1988" i="1"/>
  <c r="K1987" i="1"/>
  <c r="J1985" i="1"/>
  <c r="O1985" i="1"/>
  <c r="K1986" i="1"/>
  <c r="B1987" i="1"/>
  <c r="O1987" i="1"/>
  <c r="K1988" i="1"/>
  <c r="P1985" i="1"/>
  <c r="L1986" i="1"/>
  <c r="P1987" i="1"/>
  <c r="L1988" i="1"/>
  <c r="Q1985" i="1"/>
  <c r="M1986" i="1"/>
  <c r="Q1987" i="1"/>
  <c r="M1988" i="1"/>
  <c r="A1986" i="1"/>
  <c r="N1986" i="1"/>
  <c r="A1988" i="1"/>
  <c r="N1988" i="1"/>
  <c r="B1986" i="1"/>
  <c r="O1986" i="1"/>
  <c r="B1988" i="1"/>
  <c r="O1988" i="1"/>
  <c r="P1986" i="1"/>
  <c r="P1988" i="1"/>
  <c r="Q196" i="1" l="1"/>
  <c r="R196" i="1"/>
  <c r="B196" i="1"/>
  <c r="M196" i="1"/>
  <c r="J196" i="1"/>
  <c r="K196" i="1"/>
  <c r="A196" i="1"/>
  <c r="O196" i="1"/>
  <c r="C197" i="1"/>
  <c r="P196" i="1"/>
  <c r="N196" i="1"/>
  <c r="L196" i="1"/>
  <c r="H112" i="8"/>
  <c r="H118" i="8" s="1"/>
  <c r="I112" i="8"/>
  <c r="I118" i="8" s="1"/>
  <c r="H113" i="8"/>
  <c r="H119" i="8" s="1"/>
  <c r="I113" i="8"/>
  <c r="I119" i="8" s="1"/>
  <c r="H114" i="8"/>
  <c r="H120" i="8" s="1"/>
  <c r="I114" i="8"/>
  <c r="I120" i="8" s="1"/>
  <c r="H115" i="8"/>
  <c r="H121" i="8" s="1"/>
  <c r="I115" i="8"/>
  <c r="I121" i="8" s="1"/>
  <c r="I111" i="8"/>
  <c r="I117" i="8" s="1"/>
  <c r="H111" i="8"/>
  <c r="H117" i="8" s="1"/>
  <c r="C1936" i="1"/>
  <c r="C1871" i="1"/>
  <c r="C527" i="1"/>
  <c r="A527" i="1" s="1"/>
  <c r="C503" i="1"/>
  <c r="B503" i="1" s="1"/>
  <c r="C475" i="1"/>
  <c r="M475" i="1" s="1"/>
  <c r="C427" i="1"/>
  <c r="A427" i="1" s="1"/>
  <c r="C403" i="1"/>
  <c r="A403" i="1" s="1"/>
  <c r="C379" i="1"/>
  <c r="A379" i="1" s="1"/>
  <c r="C354" i="1"/>
  <c r="J354" i="1" s="1"/>
  <c r="C329" i="1"/>
  <c r="A329" i="1" s="1"/>
  <c r="C277" i="1"/>
  <c r="A277" i="1" s="1"/>
  <c r="J528" i="1"/>
  <c r="K528" i="1"/>
  <c r="L528" i="1"/>
  <c r="M528" i="1"/>
  <c r="N528" i="1"/>
  <c r="O528" i="1"/>
  <c r="P528" i="1"/>
  <c r="Q528" i="1"/>
  <c r="R528" i="1"/>
  <c r="A528" i="1"/>
  <c r="B528" i="1"/>
  <c r="G117" i="8"/>
  <c r="G118" i="8"/>
  <c r="G119" i="8"/>
  <c r="G120" i="8"/>
  <c r="G121" i="8"/>
  <c r="H116" i="8"/>
  <c r="I116" i="8"/>
  <c r="G116" i="8"/>
  <c r="F116" i="8"/>
  <c r="F114" i="8"/>
  <c r="B17" i="18"/>
  <c r="F121" i="8" s="1"/>
  <c r="J303" i="1"/>
  <c r="K303" i="1"/>
  <c r="L303" i="1"/>
  <c r="M303" i="1"/>
  <c r="N303" i="1"/>
  <c r="O303" i="1"/>
  <c r="P303" i="1"/>
  <c r="Q303" i="1"/>
  <c r="R303" i="1"/>
  <c r="A303" i="1"/>
  <c r="B303" i="1"/>
  <c r="C1116" i="1"/>
  <c r="N1116" i="1" s="1"/>
  <c r="C1117" i="1"/>
  <c r="N1117" i="1" s="1"/>
  <c r="C1118" i="1"/>
  <c r="O1118" i="1" s="1"/>
  <c r="C1119" i="1"/>
  <c r="L1119" i="1" s="1"/>
  <c r="C1120" i="1"/>
  <c r="O1120" i="1" s="1"/>
  <c r="C1121" i="1"/>
  <c r="J1121" i="1" s="1"/>
  <c r="C1122" i="1"/>
  <c r="Q1122" i="1" s="1"/>
  <c r="C1123" i="1"/>
  <c r="P1123" i="1" s="1"/>
  <c r="C1124" i="1"/>
  <c r="N1124" i="1" s="1"/>
  <c r="C1125" i="1"/>
  <c r="K1125" i="1" s="1"/>
  <c r="C1126" i="1"/>
  <c r="O1126" i="1" s="1"/>
  <c r="C1127" i="1"/>
  <c r="O1127" i="1" s="1"/>
  <c r="C1128" i="1"/>
  <c r="L1128" i="1" s="1"/>
  <c r="C1129" i="1"/>
  <c r="M1129" i="1" s="1"/>
  <c r="C1130" i="1"/>
  <c r="R1130" i="1" s="1"/>
  <c r="C1131" i="1"/>
  <c r="A1131" i="1" s="1"/>
  <c r="C1132" i="1"/>
  <c r="Q1132" i="1" s="1"/>
  <c r="C1133" i="1"/>
  <c r="K1133" i="1" s="1"/>
  <c r="C1134" i="1"/>
  <c r="K1134" i="1" s="1"/>
  <c r="C1135" i="1"/>
  <c r="N1135" i="1" s="1"/>
  <c r="C1136" i="1"/>
  <c r="N1136" i="1" s="1"/>
  <c r="C1137" i="1"/>
  <c r="O1137" i="1" s="1"/>
  <c r="C1138" i="1"/>
  <c r="A1138" i="1" s="1"/>
  <c r="C1139" i="1"/>
  <c r="B1139" i="1" s="1"/>
  <c r="C1140" i="1"/>
  <c r="Q1140" i="1" s="1"/>
  <c r="C1141" i="1"/>
  <c r="K1141" i="1" s="1"/>
  <c r="C1142" i="1"/>
  <c r="K1142" i="1" s="1"/>
  <c r="C1143" i="1"/>
  <c r="L1143" i="1" s="1"/>
  <c r="C1144" i="1"/>
  <c r="L1144" i="1" s="1"/>
  <c r="C1145" i="1"/>
  <c r="Q1145" i="1" s="1"/>
  <c r="C1146" i="1"/>
  <c r="A1146" i="1" s="1"/>
  <c r="C1147" i="1"/>
  <c r="O1147" i="1" s="1"/>
  <c r="C1148" i="1"/>
  <c r="Q1148" i="1" s="1"/>
  <c r="C1149" i="1"/>
  <c r="M1149" i="1" s="1"/>
  <c r="C1150" i="1"/>
  <c r="N1150" i="1" s="1"/>
  <c r="C1151" i="1"/>
  <c r="Q1151" i="1" s="1"/>
  <c r="C1152" i="1"/>
  <c r="Q1152" i="1" s="1"/>
  <c r="C1153" i="1"/>
  <c r="M1153" i="1" s="1"/>
  <c r="C1154" i="1"/>
  <c r="A1154" i="1" s="1"/>
  <c r="C1155" i="1"/>
  <c r="O1155" i="1" s="1"/>
  <c r="C1156" i="1"/>
  <c r="N1156" i="1" s="1"/>
  <c r="C1157" i="1"/>
  <c r="O1157" i="1" s="1"/>
  <c r="C1158" i="1"/>
  <c r="Q1158" i="1" s="1"/>
  <c r="C1159" i="1"/>
  <c r="N1159" i="1" s="1"/>
  <c r="C1160" i="1"/>
  <c r="A1160" i="1" s="1"/>
  <c r="C1161" i="1"/>
  <c r="Q1161" i="1" s="1"/>
  <c r="C1162" i="1"/>
  <c r="J1162" i="1" s="1"/>
  <c r="C1163" i="1"/>
  <c r="P1163" i="1" s="1"/>
  <c r="C1164" i="1"/>
  <c r="N1164" i="1" s="1"/>
  <c r="C1165" i="1"/>
  <c r="Q1165" i="1" s="1"/>
  <c r="C1166" i="1"/>
  <c r="L1166" i="1" s="1"/>
  <c r="C1167" i="1"/>
  <c r="L1167" i="1" s="1"/>
  <c r="C1168" i="1"/>
  <c r="R1168" i="1" s="1"/>
  <c r="C1169" i="1"/>
  <c r="M1169" i="1" s="1"/>
  <c r="C1170" i="1"/>
  <c r="P1170" i="1" s="1"/>
  <c r="C1171" i="1"/>
  <c r="O1171" i="1" s="1"/>
  <c r="C1172" i="1"/>
  <c r="Q1172" i="1" s="1"/>
  <c r="C1173" i="1"/>
  <c r="K1173" i="1" s="1"/>
  <c r="C1174" i="1"/>
  <c r="O1174" i="1" s="1"/>
  <c r="C1175" i="1"/>
  <c r="P1175" i="1" s="1"/>
  <c r="C1176" i="1"/>
  <c r="J1176" i="1" s="1"/>
  <c r="C1177" i="1"/>
  <c r="Q1177" i="1" s="1"/>
  <c r="C1178" i="1"/>
  <c r="Q1178" i="1" s="1"/>
  <c r="C1179" i="1"/>
  <c r="P1179" i="1" s="1"/>
  <c r="C1180" i="1"/>
  <c r="Q1180" i="1" s="1"/>
  <c r="C1181" i="1"/>
  <c r="J1181" i="1" s="1"/>
  <c r="C1182" i="1"/>
  <c r="J1182" i="1" s="1"/>
  <c r="C1183" i="1"/>
  <c r="M1183" i="1" s="1"/>
  <c r="C1184" i="1"/>
  <c r="A1184" i="1" s="1"/>
  <c r="C1185" i="1"/>
  <c r="M1185" i="1" s="1"/>
  <c r="C1186" i="1"/>
  <c r="R1186" i="1" s="1"/>
  <c r="C1187" i="1"/>
  <c r="A1187" i="1" s="1"/>
  <c r="C1188" i="1"/>
  <c r="Q1188" i="1" s="1"/>
  <c r="C1189" i="1"/>
  <c r="M1189" i="1" s="1"/>
  <c r="C1190" i="1"/>
  <c r="L1190" i="1" s="1"/>
  <c r="C1191" i="1"/>
  <c r="K1191" i="1" s="1"/>
  <c r="C1192" i="1"/>
  <c r="L1192" i="1" s="1"/>
  <c r="C1193" i="1"/>
  <c r="P1193" i="1" s="1"/>
  <c r="C1194" i="1"/>
  <c r="A1194" i="1" s="1"/>
  <c r="C1195" i="1"/>
  <c r="Q1195" i="1" s="1"/>
  <c r="C1196" i="1"/>
  <c r="Q1196" i="1" s="1"/>
  <c r="C1197" i="1"/>
  <c r="P1197" i="1" s="1"/>
  <c r="C1198" i="1"/>
  <c r="O1198" i="1" s="1"/>
  <c r="C1199" i="1"/>
  <c r="P1199" i="1" s="1"/>
  <c r="C1200" i="1"/>
  <c r="J1200" i="1" s="1"/>
  <c r="C1201" i="1"/>
  <c r="K1201" i="1" s="1"/>
  <c r="C1202" i="1"/>
  <c r="A1202" i="1" s="1"/>
  <c r="C1203" i="1"/>
  <c r="O1203" i="1" s="1"/>
  <c r="C1204" i="1"/>
  <c r="Q1204" i="1" s="1"/>
  <c r="C1205" i="1"/>
  <c r="K1205" i="1" s="1"/>
  <c r="C1206" i="1"/>
  <c r="J1206" i="1" s="1"/>
  <c r="C1207" i="1"/>
  <c r="K1207" i="1" s="1"/>
  <c r="C1208" i="1"/>
  <c r="L1208" i="1" s="1"/>
  <c r="C1209" i="1"/>
  <c r="N1209" i="1" s="1"/>
  <c r="C1210" i="1"/>
  <c r="A1210" i="1" s="1"/>
  <c r="C1211" i="1"/>
  <c r="O1211" i="1" s="1"/>
  <c r="C1212" i="1"/>
  <c r="Q1212" i="1" s="1"/>
  <c r="C1213" i="1"/>
  <c r="O1213" i="1" s="1"/>
  <c r="C1214" i="1"/>
  <c r="M1214" i="1" s="1"/>
  <c r="C1215" i="1"/>
  <c r="P1215" i="1" s="1"/>
  <c r="C1216" i="1"/>
  <c r="B1216" i="1" s="1"/>
  <c r="C1217" i="1"/>
  <c r="J1217" i="1" s="1"/>
  <c r="C1218" i="1"/>
  <c r="A1218" i="1" s="1"/>
  <c r="C1219" i="1"/>
  <c r="P1219" i="1" s="1"/>
  <c r="C1220" i="1"/>
  <c r="Q1220" i="1" s="1"/>
  <c r="C1221" i="1"/>
  <c r="K1221" i="1" s="1"/>
  <c r="C1222" i="1"/>
  <c r="P1222" i="1" s="1"/>
  <c r="C1223" i="1"/>
  <c r="O1223" i="1" s="1"/>
  <c r="C1224" i="1"/>
  <c r="N1224" i="1" s="1"/>
  <c r="C1225" i="1"/>
  <c r="N1225" i="1" s="1"/>
  <c r="C1226" i="1"/>
  <c r="J1226" i="1" s="1"/>
  <c r="C1227" i="1"/>
  <c r="A1227" i="1" s="1"/>
  <c r="C1228" i="1"/>
  <c r="Q1228" i="1" s="1"/>
  <c r="C1229" i="1"/>
  <c r="P1229" i="1" s="1"/>
  <c r="C1230" i="1"/>
  <c r="J1230" i="1" s="1"/>
  <c r="C1231" i="1"/>
  <c r="Q1231" i="1" s="1"/>
  <c r="C1232" i="1"/>
  <c r="O1232" i="1" s="1"/>
  <c r="C1233" i="1"/>
  <c r="Q1233" i="1" s="1"/>
  <c r="C1234" i="1"/>
  <c r="P1234" i="1" s="1"/>
  <c r="C1235" i="1"/>
  <c r="P1235" i="1" s="1"/>
  <c r="C1236" i="1"/>
  <c r="Q1236" i="1" s="1"/>
  <c r="C1237" i="1"/>
  <c r="K1237" i="1" s="1"/>
  <c r="C1238" i="1"/>
  <c r="L1238" i="1" s="1"/>
  <c r="C1239" i="1"/>
  <c r="K1239" i="1" s="1"/>
  <c r="C1240" i="1"/>
  <c r="P1240" i="1" s="1"/>
  <c r="C1241" i="1"/>
  <c r="L1241" i="1" s="1"/>
  <c r="C1242" i="1"/>
  <c r="A1242" i="1" s="1"/>
  <c r="C1243" i="1"/>
  <c r="A1243" i="1" s="1"/>
  <c r="C1244" i="1"/>
  <c r="Q1244" i="1" s="1"/>
  <c r="C1245" i="1"/>
  <c r="N1245" i="1" s="1"/>
  <c r="C1246" i="1"/>
  <c r="N1246" i="1" s="1"/>
  <c r="C1247" i="1"/>
  <c r="M1247" i="1" s="1"/>
  <c r="C1248" i="1"/>
  <c r="J1248" i="1" s="1"/>
  <c r="C1249" i="1"/>
  <c r="P1249" i="1" s="1"/>
  <c r="C1250" i="1"/>
  <c r="P1250" i="1" s="1"/>
  <c r="C1251" i="1"/>
  <c r="O1251" i="1" s="1"/>
  <c r="C1252" i="1"/>
  <c r="Q1252" i="1" s="1"/>
  <c r="C1253" i="1"/>
  <c r="J1253" i="1" s="1"/>
  <c r="C1254" i="1"/>
  <c r="Q1254" i="1" s="1"/>
  <c r="C1255" i="1"/>
  <c r="P1255" i="1" s="1"/>
  <c r="C1256" i="1"/>
  <c r="Q1256" i="1" s="1"/>
  <c r="C1257" i="1"/>
  <c r="L1257" i="1" s="1"/>
  <c r="C1258" i="1"/>
  <c r="J1258" i="1" s="1"/>
  <c r="C1259" i="1"/>
  <c r="O1259" i="1" s="1"/>
  <c r="C1260" i="1"/>
  <c r="Q1260" i="1" s="1"/>
  <c r="C1261" i="1"/>
  <c r="N1261" i="1" s="1"/>
  <c r="C1262" i="1"/>
  <c r="K1262" i="1" s="1"/>
  <c r="C1263" i="1"/>
  <c r="J1263" i="1" s="1"/>
  <c r="C1264" i="1"/>
  <c r="N1264" i="1" s="1"/>
  <c r="C1265" i="1"/>
  <c r="P1265" i="1" s="1"/>
  <c r="C1266" i="1"/>
  <c r="O1266" i="1" s="1"/>
  <c r="C1267" i="1"/>
  <c r="M1267" i="1" s="1"/>
  <c r="C1268" i="1"/>
  <c r="O1268" i="1" s="1"/>
  <c r="C1269" i="1"/>
  <c r="Q1269" i="1" s="1"/>
  <c r="C1270" i="1"/>
  <c r="M1270" i="1" s="1"/>
  <c r="C1271" i="1"/>
  <c r="L1271" i="1" s="1"/>
  <c r="C1272" i="1"/>
  <c r="O1272" i="1" s="1"/>
  <c r="C1273" i="1"/>
  <c r="L1273" i="1" s="1"/>
  <c r="C1274" i="1"/>
  <c r="L1274" i="1" s="1"/>
  <c r="C1275" i="1"/>
  <c r="O1275" i="1" s="1"/>
  <c r="C1276" i="1"/>
  <c r="P1276" i="1" s="1"/>
  <c r="C1277" i="1"/>
  <c r="M1277" i="1" s="1"/>
  <c r="C1278" i="1"/>
  <c r="O1278" i="1" s="1"/>
  <c r="C1279" i="1"/>
  <c r="N1279" i="1" s="1"/>
  <c r="C1280" i="1"/>
  <c r="A1280" i="1" s="1"/>
  <c r="C1281" i="1"/>
  <c r="P1281" i="1" s="1"/>
  <c r="C1282" i="1"/>
  <c r="Q1282" i="1" s="1"/>
  <c r="C1283" i="1"/>
  <c r="Q1283" i="1" s="1"/>
  <c r="C1284" i="1"/>
  <c r="Q1284" i="1" s="1"/>
  <c r="C1285" i="1"/>
  <c r="O1285" i="1" s="1"/>
  <c r="C1286" i="1"/>
  <c r="Q1286" i="1" s="1"/>
  <c r="C1287" i="1"/>
  <c r="P1287" i="1" s="1"/>
  <c r="C1288" i="1"/>
  <c r="A1288" i="1" s="1"/>
  <c r="C1289" i="1"/>
  <c r="K1289" i="1" s="1"/>
  <c r="C1290" i="1"/>
  <c r="L1290" i="1" s="1"/>
  <c r="C1291" i="1"/>
  <c r="J1291" i="1" s="1"/>
  <c r="C1292" i="1"/>
  <c r="J1292" i="1" s="1"/>
  <c r="C1293" i="1"/>
  <c r="Q1293" i="1" s="1"/>
  <c r="C1294" i="1"/>
  <c r="J1294" i="1" s="1"/>
  <c r="C1295" i="1"/>
  <c r="Q1295" i="1" s="1"/>
  <c r="C1296" i="1"/>
  <c r="J1296" i="1" s="1"/>
  <c r="C1297" i="1"/>
  <c r="O1297" i="1" s="1"/>
  <c r="C1298" i="1"/>
  <c r="L1298" i="1" s="1"/>
  <c r="C1299" i="1"/>
  <c r="J1299" i="1" s="1"/>
  <c r="C1300" i="1"/>
  <c r="K1300" i="1" s="1"/>
  <c r="C1301" i="1"/>
  <c r="L1301" i="1" s="1"/>
  <c r="C1302" i="1"/>
  <c r="K1302" i="1" s="1"/>
  <c r="C1303" i="1"/>
  <c r="J1303" i="1" s="1"/>
  <c r="C1304" i="1"/>
  <c r="A1304" i="1" s="1"/>
  <c r="C1305" i="1"/>
  <c r="K1305" i="1" s="1"/>
  <c r="C1306" i="1"/>
  <c r="L1306" i="1" s="1"/>
  <c r="C1307" i="1"/>
  <c r="J1307" i="1" s="1"/>
  <c r="C1308" i="1"/>
  <c r="L1308" i="1" s="1"/>
  <c r="C1309" i="1"/>
  <c r="P1309" i="1" s="1"/>
  <c r="C1310" i="1"/>
  <c r="M1310" i="1" s="1"/>
  <c r="C1311" i="1"/>
  <c r="L1311" i="1" s="1"/>
  <c r="C1312" i="1"/>
  <c r="P1312" i="1" s="1"/>
  <c r="C1313" i="1"/>
  <c r="O1313" i="1" s="1"/>
  <c r="C1115" i="1"/>
  <c r="P1115" i="1" s="1"/>
  <c r="J1114" i="1"/>
  <c r="K1114" i="1"/>
  <c r="L1114" i="1"/>
  <c r="M1114" i="1"/>
  <c r="N1114" i="1"/>
  <c r="O1114" i="1"/>
  <c r="P1114" i="1"/>
  <c r="Q1114" i="1"/>
  <c r="R1114" i="1"/>
  <c r="N1144" i="1"/>
  <c r="Q1144" i="1"/>
  <c r="L1184" i="1"/>
  <c r="O1184" i="1"/>
  <c r="A1114" i="1"/>
  <c r="B1114" i="1"/>
  <c r="N1192" i="1" l="1"/>
  <c r="R1192" i="1"/>
  <c r="A1249" i="1"/>
  <c r="B1224" i="1"/>
  <c r="B1184" i="1"/>
  <c r="O1304" i="1"/>
  <c r="P1264" i="1"/>
  <c r="A1225" i="1"/>
  <c r="B1144" i="1"/>
  <c r="R1224" i="1"/>
  <c r="B1265" i="1"/>
  <c r="M1224" i="1"/>
  <c r="L1224" i="1"/>
  <c r="O1193" i="1"/>
  <c r="K1192" i="1"/>
  <c r="A1192" i="1"/>
  <c r="O1152" i="1"/>
  <c r="J1192" i="1"/>
  <c r="K1152" i="1"/>
  <c r="A197" i="1"/>
  <c r="B197" i="1"/>
  <c r="R197" i="1"/>
  <c r="P197" i="1"/>
  <c r="M197" i="1"/>
  <c r="L197" i="1"/>
  <c r="N197" i="1"/>
  <c r="Q197" i="1"/>
  <c r="J197" i="1"/>
  <c r="K197" i="1"/>
  <c r="C198" i="1"/>
  <c r="O197" i="1"/>
  <c r="M1248" i="1"/>
  <c r="O1249" i="1"/>
  <c r="Q1232" i="1"/>
  <c r="N1272" i="1"/>
  <c r="M1272" i="1"/>
  <c r="Q1272" i="1"/>
  <c r="A1129" i="1"/>
  <c r="Q1216" i="1"/>
  <c r="P1304" i="1"/>
  <c r="O1296" i="1"/>
  <c r="L1296" i="1"/>
  <c r="Q1289" i="1"/>
  <c r="A1265" i="1"/>
  <c r="B1264" i="1"/>
  <c r="K1264" i="1"/>
  <c r="B1249" i="1"/>
  <c r="J1264" i="1"/>
  <c r="O1176" i="1"/>
  <c r="M1160" i="1"/>
  <c r="P1152" i="1"/>
  <c r="M1313" i="1"/>
  <c r="M1136" i="1"/>
  <c r="R1312" i="1"/>
  <c r="A1312" i="1"/>
  <c r="Q1120" i="1"/>
  <c r="A1240" i="1"/>
  <c r="A1136" i="1"/>
  <c r="M1256" i="1"/>
  <c r="M1232" i="1"/>
  <c r="A1296" i="1"/>
  <c r="N1312" i="1"/>
  <c r="N1232" i="1"/>
  <c r="J1136" i="1"/>
  <c r="O1312" i="1"/>
  <c r="B1272" i="1"/>
  <c r="J1312" i="1"/>
  <c r="A1272" i="1"/>
  <c r="B1232" i="1"/>
  <c r="A1176" i="1"/>
  <c r="M1312" i="1"/>
  <c r="N1304" i="1"/>
  <c r="R1288" i="1"/>
  <c r="L1272" i="1"/>
  <c r="P1256" i="1"/>
  <c r="O1240" i="1"/>
  <c r="L1232" i="1"/>
  <c r="K1224" i="1"/>
  <c r="Q1192" i="1"/>
  <c r="R1184" i="1"/>
  <c r="N1176" i="1"/>
  <c r="N1152" i="1"/>
  <c r="K1144" i="1"/>
  <c r="A1232" i="1"/>
  <c r="B1152" i="1"/>
  <c r="L1312" i="1"/>
  <c r="M1304" i="1"/>
  <c r="O1280" i="1"/>
  <c r="K1272" i="1"/>
  <c r="O1256" i="1"/>
  <c r="N1240" i="1"/>
  <c r="K1232" i="1"/>
  <c r="J1224" i="1"/>
  <c r="P1192" i="1"/>
  <c r="Q1184" i="1"/>
  <c r="M1176" i="1"/>
  <c r="M1152" i="1"/>
  <c r="J1144" i="1"/>
  <c r="B1312" i="1"/>
  <c r="A1152" i="1"/>
  <c r="K1312" i="1"/>
  <c r="L1304" i="1"/>
  <c r="R1272" i="1"/>
  <c r="J1272" i="1"/>
  <c r="N1256" i="1"/>
  <c r="R1232" i="1"/>
  <c r="J1232" i="1"/>
  <c r="R1216" i="1"/>
  <c r="O1192" i="1"/>
  <c r="P1184" i="1"/>
  <c r="Q1168" i="1"/>
  <c r="L1152" i="1"/>
  <c r="R1136" i="1"/>
  <c r="B1304" i="1"/>
  <c r="A1264" i="1"/>
  <c r="A1216" i="1"/>
  <c r="A1144" i="1"/>
  <c r="Q1312" i="1"/>
  <c r="R1304" i="1"/>
  <c r="N1296" i="1"/>
  <c r="P1272" i="1"/>
  <c r="M1264" i="1"/>
  <c r="L1256" i="1"/>
  <c r="P1232" i="1"/>
  <c r="Q1224" i="1"/>
  <c r="R1208" i="1"/>
  <c r="M1192" i="1"/>
  <c r="N1184" i="1"/>
  <c r="R1152" i="1"/>
  <c r="J1152" i="1"/>
  <c r="L1136" i="1"/>
  <c r="B1296" i="1"/>
  <c r="B1192" i="1"/>
  <c r="B1136" i="1"/>
  <c r="Q1304" i="1"/>
  <c r="M1296" i="1"/>
  <c r="L1264" i="1"/>
  <c r="K1256" i="1"/>
  <c r="P1224" i="1"/>
  <c r="K1208" i="1"/>
  <c r="M1184" i="1"/>
  <c r="R1144" i="1"/>
  <c r="K1136" i="1"/>
  <c r="B1208" i="1"/>
  <c r="Q1288" i="1"/>
  <c r="J1208" i="1"/>
  <c r="A1208" i="1"/>
  <c r="M1240" i="1"/>
  <c r="B1201" i="1"/>
  <c r="L1240" i="1"/>
  <c r="N1168" i="1"/>
  <c r="A1201" i="1"/>
  <c r="N1288" i="1"/>
  <c r="K1240" i="1"/>
  <c r="M1168" i="1"/>
  <c r="B1200" i="1"/>
  <c r="B1128" i="1"/>
  <c r="M1288" i="1"/>
  <c r="O1200" i="1"/>
  <c r="L1168" i="1"/>
  <c r="B1256" i="1"/>
  <c r="A1200" i="1"/>
  <c r="A1128" i="1"/>
  <c r="J1256" i="1"/>
  <c r="K1168" i="1"/>
  <c r="A1256" i="1"/>
  <c r="B1120" i="1"/>
  <c r="K1288" i="1"/>
  <c r="O1216" i="1"/>
  <c r="M1200" i="1"/>
  <c r="J1168" i="1"/>
  <c r="N1128" i="1"/>
  <c r="A1120" i="1"/>
  <c r="K1304" i="1"/>
  <c r="J1288" i="1"/>
  <c r="R1264" i="1"/>
  <c r="R1248" i="1"/>
  <c r="N1216" i="1"/>
  <c r="L1200" i="1"/>
  <c r="K1184" i="1"/>
  <c r="R1160" i="1"/>
  <c r="P1144" i="1"/>
  <c r="M1128" i="1"/>
  <c r="A1305" i="1"/>
  <c r="B1185" i="1"/>
  <c r="J1304" i="1"/>
  <c r="O1281" i="1"/>
  <c r="Q1264" i="1"/>
  <c r="Q1248" i="1"/>
  <c r="M1216" i="1"/>
  <c r="K1200" i="1"/>
  <c r="J1184" i="1"/>
  <c r="Q1160" i="1"/>
  <c r="O1144" i="1"/>
  <c r="K1128" i="1"/>
  <c r="P1168" i="1"/>
  <c r="P1288" i="1"/>
  <c r="R1200" i="1"/>
  <c r="O1168" i="1"/>
  <c r="O1288" i="1"/>
  <c r="Q1200" i="1"/>
  <c r="P1200" i="1"/>
  <c r="R1128" i="1"/>
  <c r="J1240" i="1"/>
  <c r="Q1128" i="1"/>
  <c r="L1288" i="1"/>
  <c r="P1216" i="1"/>
  <c r="N1200" i="1"/>
  <c r="O1128" i="1"/>
  <c r="B1248" i="1"/>
  <c r="R1296" i="1"/>
  <c r="R1280" i="1"/>
  <c r="P1248" i="1"/>
  <c r="L1216" i="1"/>
  <c r="R1176" i="1"/>
  <c r="P1160" i="1"/>
  <c r="J1128" i="1"/>
  <c r="A1248" i="1"/>
  <c r="Q1296" i="1"/>
  <c r="Q1280" i="1"/>
  <c r="O1264" i="1"/>
  <c r="O1248" i="1"/>
  <c r="K1216" i="1"/>
  <c r="Q1176" i="1"/>
  <c r="O1160" i="1"/>
  <c r="M1144" i="1"/>
  <c r="M1121" i="1"/>
  <c r="B1297" i="1"/>
  <c r="B1240" i="1"/>
  <c r="B1176" i="1"/>
  <c r="P1296" i="1"/>
  <c r="P1280" i="1"/>
  <c r="N1248" i="1"/>
  <c r="J1216" i="1"/>
  <c r="P1176" i="1"/>
  <c r="N1160" i="1"/>
  <c r="R1120" i="1"/>
  <c r="B1168" i="1"/>
  <c r="N1280" i="1"/>
  <c r="L1248" i="1"/>
  <c r="Q1208" i="1"/>
  <c r="L1160" i="1"/>
  <c r="N1120" i="1"/>
  <c r="B1288" i="1"/>
  <c r="A1168" i="1"/>
  <c r="M1280" i="1"/>
  <c r="K1248" i="1"/>
  <c r="P1208" i="1"/>
  <c r="K1160" i="1"/>
  <c r="M1120" i="1"/>
  <c r="B1160" i="1"/>
  <c r="L1280" i="1"/>
  <c r="O1208" i="1"/>
  <c r="L1176" i="1"/>
  <c r="J1160" i="1"/>
  <c r="Q1136" i="1"/>
  <c r="L1120" i="1"/>
  <c r="A1281" i="1"/>
  <c r="K1296" i="1"/>
  <c r="K1280" i="1"/>
  <c r="Q1257" i="1"/>
  <c r="R1240" i="1"/>
  <c r="N1208" i="1"/>
  <c r="K1176" i="1"/>
  <c r="P1136" i="1"/>
  <c r="J1120" i="1"/>
  <c r="B1280" i="1"/>
  <c r="A1224" i="1"/>
  <c r="J1280" i="1"/>
  <c r="R1256" i="1"/>
  <c r="Q1240" i="1"/>
  <c r="O1224" i="1"/>
  <c r="M1208" i="1"/>
  <c r="O1136" i="1"/>
  <c r="F115" i="8"/>
  <c r="F117" i="8"/>
  <c r="F110" i="8"/>
  <c r="F118" i="8"/>
  <c r="F111" i="8"/>
  <c r="F119" i="8"/>
  <c r="F112" i="8"/>
  <c r="F120" i="8"/>
  <c r="F113" i="8"/>
  <c r="M1159" i="1"/>
  <c r="A1289" i="1"/>
  <c r="J1118" i="1"/>
  <c r="M1135" i="1"/>
  <c r="J1221" i="1"/>
  <c r="O1215" i="1"/>
  <c r="A1297" i="1"/>
  <c r="B1241" i="1"/>
  <c r="B1217" i="1"/>
  <c r="B1177" i="1"/>
  <c r="N1281" i="1"/>
  <c r="R1153" i="1"/>
  <c r="B1257" i="1"/>
  <c r="A1217" i="1"/>
  <c r="A1177" i="1"/>
  <c r="J1305" i="1"/>
  <c r="M1209" i="1"/>
  <c r="P1177" i="1"/>
  <c r="B1273" i="1"/>
  <c r="B1193" i="1"/>
  <c r="A1145" i="1"/>
  <c r="B1121" i="1"/>
  <c r="K1273" i="1"/>
  <c r="P1233" i="1"/>
  <c r="N1145" i="1"/>
  <c r="B1313" i="1"/>
  <c r="B1289" i="1"/>
  <c r="P1201" i="1"/>
  <c r="R1169" i="1"/>
  <c r="R1289" i="1"/>
  <c r="K1225" i="1"/>
  <c r="J1201" i="1"/>
  <c r="J1169" i="1"/>
  <c r="Q1253" i="1"/>
  <c r="R1133" i="1"/>
  <c r="M1117" i="1"/>
  <c r="A1173" i="1"/>
  <c r="J1237" i="1"/>
  <c r="B1165" i="1"/>
  <c r="J1205" i="1"/>
  <c r="O1199" i="1"/>
  <c r="N1127" i="1"/>
  <c r="K1119" i="1"/>
  <c r="B1135" i="1"/>
  <c r="O1175" i="1"/>
  <c r="A1215" i="1"/>
  <c r="M1231" i="1"/>
  <c r="R1207" i="1"/>
  <c r="P1151" i="1"/>
  <c r="A1151" i="1"/>
  <c r="J1207" i="1"/>
  <c r="R1191" i="1"/>
  <c r="P1311" i="1"/>
  <c r="J1191" i="1"/>
  <c r="B1311" i="1"/>
  <c r="K1167" i="1"/>
  <c r="K1143" i="1"/>
  <c r="A1247" i="1"/>
  <c r="L1183" i="1"/>
  <c r="K1936" i="1"/>
  <c r="B1223" i="1"/>
  <c r="B1199" i="1"/>
  <c r="B1175" i="1"/>
  <c r="A1135" i="1"/>
  <c r="L1287" i="1"/>
  <c r="P1271" i="1"/>
  <c r="N1215" i="1"/>
  <c r="Q1207" i="1"/>
  <c r="N1199" i="1"/>
  <c r="Q1191" i="1"/>
  <c r="K1183" i="1"/>
  <c r="N1175" i="1"/>
  <c r="R1167" i="1"/>
  <c r="J1167" i="1"/>
  <c r="L1159" i="1"/>
  <c r="O1151" i="1"/>
  <c r="R1143" i="1"/>
  <c r="J1143" i="1"/>
  <c r="L1135" i="1"/>
  <c r="M1127" i="1"/>
  <c r="A1199" i="1"/>
  <c r="A1175" i="1"/>
  <c r="B1119" i="1"/>
  <c r="Q1247" i="1"/>
  <c r="M1215" i="1"/>
  <c r="P1207" i="1"/>
  <c r="M1199" i="1"/>
  <c r="P1191" i="1"/>
  <c r="R1183" i="1"/>
  <c r="J1183" i="1"/>
  <c r="M1175" i="1"/>
  <c r="Q1167" i="1"/>
  <c r="K1159" i="1"/>
  <c r="N1151" i="1"/>
  <c r="Q1143" i="1"/>
  <c r="K1135" i="1"/>
  <c r="L1127" i="1"/>
  <c r="A1223" i="1"/>
  <c r="B1207" i="1"/>
  <c r="B1183" i="1"/>
  <c r="B1159" i="1"/>
  <c r="A1119" i="1"/>
  <c r="N1303" i="1"/>
  <c r="N1263" i="1"/>
  <c r="L1215" i="1"/>
  <c r="O1207" i="1"/>
  <c r="L1199" i="1"/>
  <c r="O1191" i="1"/>
  <c r="Q1183" i="1"/>
  <c r="L1175" i="1"/>
  <c r="P1167" i="1"/>
  <c r="R1159" i="1"/>
  <c r="J1159" i="1"/>
  <c r="M1151" i="1"/>
  <c r="P1143" i="1"/>
  <c r="R1135" i="1"/>
  <c r="J1135" i="1"/>
  <c r="K1127" i="1"/>
  <c r="L475" i="1"/>
  <c r="A1207" i="1"/>
  <c r="A1183" i="1"/>
  <c r="A1159" i="1"/>
  <c r="B1143" i="1"/>
  <c r="O1239" i="1"/>
  <c r="K1215" i="1"/>
  <c r="N1207" i="1"/>
  <c r="K1199" i="1"/>
  <c r="N1191" i="1"/>
  <c r="P1183" i="1"/>
  <c r="K1175" i="1"/>
  <c r="O1167" i="1"/>
  <c r="Q1159" i="1"/>
  <c r="L1151" i="1"/>
  <c r="O1143" i="1"/>
  <c r="Q1135" i="1"/>
  <c r="R1127" i="1"/>
  <c r="J1127" i="1"/>
  <c r="Q1119" i="1"/>
  <c r="N1119" i="1"/>
  <c r="A1271" i="1"/>
  <c r="A1143" i="1"/>
  <c r="B1127" i="1"/>
  <c r="M1295" i="1"/>
  <c r="R1279" i="1"/>
  <c r="R1215" i="1"/>
  <c r="J1215" i="1"/>
  <c r="M1207" i="1"/>
  <c r="R1199" i="1"/>
  <c r="J1199" i="1"/>
  <c r="M1191" i="1"/>
  <c r="O1183" i="1"/>
  <c r="R1175" i="1"/>
  <c r="J1175" i="1"/>
  <c r="N1167" i="1"/>
  <c r="P1159" i="1"/>
  <c r="K1151" i="1"/>
  <c r="N1143" i="1"/>
  <c r="P1135" i="1"/>
  <c r="Q1127" i="1"/>
  <c r="P1119" i="1"/>
  <c r="B1191" i="1"/>
  <c r="B1167" i="1"/>
  <c r="A1127" i="1"/>
  <c r="L1255" i="1"/>
  <c r="Q1215" i="1"/>
  <c r="L1207" i="1"/>
  <c r="Q1199" i="1"/>
  <c r="L1191" i="1"/>
  <c r="N1183" i="1"/>
  <c r="Q1175" i="1"/>
  <c r="M1167" i="1"/>
  <c r="O1159" i="1"/>
  <c r="R1151" i="1"/>
  <c r="J1151" i="1"/>
  <c r="M1143" i="1"/>
  <c r="O1135" i="1"/>
  <c r="P1127" i="1"/>
  <c r="M1119" i="1"/>
  <c r="B1287" i="1"/>
  <c r="J1279" i="1"/>
  <c r="B1247" i="1"/>
  <c r="B1215" i="1"/>
  <c r="A1191" i="1"/>
  <c r="A1167" i="1"/>
  <c r="B1151" i="1"/>
  <c r="K1871" i="1"/>
  <c r="O1309" i="1"/>
  <c r="R1237" i="1"/>
  <c r="R1221" i="1"/>
  <c r="R1205" i="1"/>
  <c r="M1173" i="1"/>
  <c r="N1157" i="1"/>
  <c r="Q475" i="1"/>
  <c r="A1226" i="1"/>
  <c r="A1181" i="1"/>
  <c r="N1213" i="1"/>
  <c r="Q1181" i="1"/>
  <c r="Q527" i="1"/>
  <c r="A1306" i="1"/>
  <c r="M1261" i="1"/>
  <c r="M1245" i="1"/>
  <c r="O1229" i="1"/>
  <c r="M1165" i="1"/>
  <c r="N527" i="1"/>
  <c r="P1293" i="1"/>
  <c r="O1197" i="1"/>
  <c r="M527" i="1"/>
  <c r="L527" i="1"/>
  <c r="K527" i="1"/>
  <c r="J527" i="1"/>
  <c r="P527" i="1"/>
  <c r="B527" i="1"/>
  <c r="O1190" i="1"/>
  <c r="L1277" i="1"/>
  <c r="N1230" i="1"/>
  <c r="A1158" i="1"/>
  <c r="R1198" i="1"/>
  <c r="Q1150" i="1"/>
  <c r="K475" i="1"/>
  <c r="J475" i="1"/>
  <c r="K1301" i="1"/>
  <c r="N1285" i="1"/>
  <c r="B1301" i="1"/>
  <c r="N1134" i="1"/>
  <c r="B1190" i="1"/>
  <c r="B1270" i="1"/>
  <c r="P1269" i="1"/>
  <c r="A503" i="1"/>
  <c r="N503" i="1"/>
  <c r="O503" i="1"/>
  <c r="M503" i="1"/>
  <c r="L503" i="1"/>
  <c r="K503" i="1"/>
  <c r="J503" i="1"/>
  <c r="Q503" i="1"/>
  <c r="P503" i="1"/>
  <c r="B1305" i="1"/>
  <c r="A1266" i="1"/>
  <c r="A1250" i="1"/>
  <c r="A1241" i="1"/>
  <c r="B1225" i="1"/>
  <c r="A1193" i="1"/>
  <c r="A1185" i="1"/>
  <c r="B1153" i="1"/>
  <c r="K1313" i="1"/>
  <c r="P1284" i="1"/>
  <c r="Q1273" i="1"/>
  <c r="M1249" i="1"/>
  <c r="M1225" i="1"/>
  <c r="R1201" i="1"/>
  <c r="M1193" i="1"/>
  <c r="L1169" i="1"/>
  <c r="P1145" i="1"/>
  <c r="P475" i="1"/>
  <c r="A1313" i="1"/>
  <c r="A1273" i="1"/>
  <c r="B1233" i="1"/>
  <c r="B1137" i="1"/>
  <c r="A1115" i="1"/>
  <c r="N1297" i="1"/>
  <c r="O1289" i="1"/>
  <c r="L1281" i="1"/>
  <c r="K1257" i="1"/>
  <c r="N1233" i="1"/>
  <c r="K1209" i="1"/>
  <c r="N1177" i="1"/>
  <c r="L1153" i="1"/>
  <c r="A1233" i="1"/>
  <c r="B1209" i="1"/>
  <c r="A1137" i="1"/>
  <c r="R1305" i="1"/>
  <c r="M1297" i="1"/>
  <c r="J1289" i="1"/>
  <c r="Q1241" i="1"/>
  <c r="R1185" i="1"/>
  <c r="J1153" i="1"/>
  <c r="Q1137" i="1"/>
  <c r="A1169" i="1"/>
  <c r="B1145" i="1"/>
  <c r="Q1305" i="1"/>
  <c r="K1297" i="1"/>
  <c r="O1265" i="1"/>
  <c r="K1241" i="1"/>
  <c r="Q1217" i="1"/>
  <c r="L1185" i="1"/>
  <c r="P1161" i="1"/>
  <c r="B475" i="1"/>
  <c r="A1282" i="1"/>
  <c r="A1186" i="1"/>
  <c r="N1313" i="1"/>
  <c r="O1305" i="1"/>
  <c r="M1265" i="1"/>
  <c r="O1217" i="1"/>
  <c r="J1185" i="1"/>
  <c r="N1161" i="1"/>
  <c r="A475" i="1"/>
  <c r="O475" i="1"/>
  <c r="N475" i="1"/>
  <c r="N403" i="1"/>
  <c r="B354" i="1"/>
  <c r="A354" i="1"/>
  <c r="N427" i="1"/>
  <c r="L427" i="1"/>
  <c r="L1189" i="1"/>
  <c r="M427" i="1"/>
  <c r="K427" i="1"/>
  <c r="J427" i="1"/>
  <c r="P427" i="1"/>
  <c r="B427" i="1"/>
  <c r="O427" i="1"/>
  <c r="L403" i="1"/>
  <c r="M403" i="1"/>
  <c r="K403" i="1"/>
  <c r="J403" i="1"/>
  <c r="P403" i="1"/>
  <c r="B403" i="1"/>
  <c r="O403" i="1"/>
  <c r="L1313" i="1"/>
  <c r="P1305" i="1"/>
  <c r="L1297" i="1"/>
  <c r="P1289" i="1"/>
  <c r="M1281" i="1"/>
  <c r="R1273" i="1"/>
  <c r="J1273" i="1"/>
  <c r="N1265" i="1"/>
  <c r="R1257" i="1"/>
  <c r="J1257" i="1"/>
  <c r="N1249" i="1"/>
  <c r="R1241" i="1"/>
  <c r="J1241" i="1"/>
  <c r="O1233" i="1"/>
  <c r="L1225" i="1"/>
  <c r="P1217" i="1"/>
  <c r="L1209" i="1"/>
  <c r="Q1201" i="1"/>
  <c r="N1193" i="1"/>
  <c r="K1185" i="1"/>
  <c r="O1177" i="1"/>
  <c r="K1169" i="1"/>
  <c r="O1161" i="1"/>
  <c r="K1153" i="1"/>
  <c r="O1145" i="1"/>
  <c r="R1137" i="1"/>
  <c r="L1121" i="1"/>
  <c r="B1281" i="1"/>
  <c r="A1257" i="1"/>
  <c r="A1209" i="1"/>
  <c r="B1161" i="1"/>
  <c r="A1153" i="1"/>
  <c r="A1121" i="1"/>
  <c r="R1313" i="1"/>
  <c r="J1313" i="1"/>
  <c r="N1305" i="1"/>
  <c r="R1297" i="1"/>
  <c r="J1297" i="1"/>
  <c r="N1289" i="1"/>
  <c r="K1281" i="1"/>
  <c r="P1273" i="1"/>
  <c r="L1265" i="1"/>
  <c r="P1257" i="1"/>
  <c r="L1249" i="1"/>
  <c r="P1241" i="1"/>
  <c r="M1233" i="1"/>
  <c r="R1225" i="1"/>
  <c r="J1225" i="1"/>
  <c r="N1217" i="1"/>
  <c r="R1209" i="1"/>
  <c r="J1209" i="1"/>
  <c r="O1201" i="1"/>
  <c r="L1193" i="1"/>
  <c r="Q1185" i="1"/>
  <c r="M1177" i="1"/>
  <c r="Q1169" i="1"/>
  <c r="M1161" i="1"/>
  <c r="Q1153" i="1"/>
  <c r="M1145" i="1"/>
  <c r="N1137" i="1"/>
  <c r="R1129" i="1"/>
  <c r="B1169" i="1"/>
  <c r="A1161" i="1"/>
  <c r="B1129" i="1"/>
  <c r="Q1313" i="1"/>
  <c r="M1305" i="1"/>
  <c r="Q1297" i="1"/>
  <c r="M1289" i="1"/>
  <c r="R1281" i="1"/>
  <c r="J1281" i="1"/>
  <c r="O1273" i="1"/>
  <c r="K1265" i="1"/>
  <c r="O1257" i="1"/>
  <c r="K1249" i="1"/>
  <c r="O1241" i="1"/>
  <c r="L1233" i="1"/>
  <c r="Q1225" i="1"/>
  <c r="M1217" i="1"/>
  <c r="Q1209" i="1"/>
  <c r="N1201" i="1"/>
  <c r="K1193" i="1"/>
  <c r="P1185" i="1"/>
  <c r="L1177" i="1"/>
  <c r="P1169" i="1"/>
  <c r="L1161" i="1"/>
  <c r="P1153" i="1"/>
  <c r="L1145" i="1"/>
  <c r="M1137" i="1"/>
  <c r="L1129" i="1"/>
  <c r="Q379" i="1"/>
  <c r="P1313" i="1"/>
  <c r="L1305" i="1"/>
  <c r="P1297" i="1"/>
  <c r="L1289" i="1"/>
  <c r="Q1281" i="1"/>
  <c r="N1273" i="1"/>
  <c r="R1265" i="1"/>
  <c r="J1265" i="1"/>
  <c r="N1257" i="1"/>
  <c r="R1249" i="1"/>
  <c r="J1249" i="1"/>
  <c r="N1241" i="1"/>
  <c r="K1233" i="1"/>
  <c r="P1225" i="1"/>
  <c r="L1217" i="1"/>
  <c r="P1209" i="1"/>
  <c r="M1201" i="1"/>
  <c r="R1193" i="1"/>
  <c r="J1193" i="1"/>
  <c r="O1185" i="1"/>
  <c r="K1177" i="1"/>
  <c r="O1169" i="1"/>
  <c r="K1161" i="1"/>
  <c r="O1153" i="1"/>
  <c r="K1145" i="1"/>
  <c r="L1137" i="1"/>
  <c r="K1129" i="1"/>
  <c r="N379" i="1"/>
  <c r="M1273" i="1"/>
  <c r="Q1265" i="1"/>
  <c r="M1257" i="1"/>
  <c r="Q1249" i="1"/>
  <c r="M1241" i="1"/>
  <c r="R1233" i="1"/>
  <c r="J1233" i="1"/>
  <c r="O1225" i="1"/>
  <c r="K1217" i="1"/>
  <c r="O1209" i="1"/>
  <c r="L1201" i="1"/>
  <c r="Q1193" i="1"/>
  <c r="N1185" i="1"/>
  <c r="R1177" i="1"/>
  <c r="J1177" i="1"/>
  <c r="N1169" i="1"/>
  <c r="R1161" i="1"/>
  <c r="J1161" i="1"/>
  <c r="N1153" i="1"/>
  <c r="R1145" i="1"/>
  <c r="J1145" i="1"/>
  <c r="J1137" i="1"/>
  <c r="J1129" i="1"/>
  <c r="L379" i="1"/>
  <c r="R1217" i="1"/>
  <c r="N1121" i="1"/>
  <c r="M379" i="1"/>
  <c r="K379" i="1"/>
  <c r="R379" i="1"/>
  <c r="J379" i="1"/>
  <c r="P379" i="1"/>
  <c r="B379" i="1"/>
  <c r="O379" i="1"/>
  <c r="A1170" i="1"/>
  <c r="B1164" i="1"/>
  <c r="B1116" i="1"/>
  <c r="K1290" i="1"/>
  <c r="Q1292" i="1"/>
  <c r="N1268" i="1"/>
  <c r="A1290" i="1"/>
  <c r="A1204" i="1"/>
  <c r="A1130" i="1"/>
  <c r="P1129" i="1"/>
  <c r="P354" i="1"/>
  <c r="J1300" i="1"/>
  <c r="O354" i="1"/>
  <c r="N354" i="1"/>
  <c r="B1276" i="1"/>
  <c r="B1252" i="1"/>
  <c r="A1228" i="1"/>
  <c r="P1242" i="1"/>
  <c r="M354" i="1"/>
  <c r="L354" i="1"/>
  <c r="K354" i="1"/>
  <c r="B1229" i="1"/>
  <c r="A1165" i="1"/>
  <c r="N1309" i="1"/>
  <c r="R1301" i="1"/>
  <c r="J1301" i="1"/>
  <c r="O1293" i="1"/>
  <c r="M1285" i="1"/>
  <c r="K1277" i="1"/>
  <c r="O1269" i="1"/>
  <c r="L1261" i="1"/>
  <c r="P1253" i="1"/>
  <c r="L1245" i="1"/>
  <c r="Q1237" i="1"/>
  <c r="N1229" i="1"/>
  <c r="Q1221" i="1"/>
  <c r="M1213" i="1"/>
  <c r="Q1205" i="1"/>
  <c r="N1197" i="1"/>
  <c r="K1189" i="1"/>
  <c r="P1181" i="1"/>
  <c r="J1173" i="1"/>
  <c r="L1165" i="1"/>
  <c r="M1157" i="1"/>
  <c r="R1149" i="1"/>
  <c r="Q1133" i="1"/>
  <c r="A1301" i="1"/>
  <c r="A1309" i="1"/>
  <c r="B1157" i="1"/>
  <c r="B1149" i="1"/>
  <c r="M1309" i="1"/>
  <c r="Q1301" i="1"/>
  <c r="N1293" i="1"/>
  <c r="L1285" i="1"/>
  <c r="R1277" i="1"/>
  <c r="J1277" i="1"/>
  <c r="N1269" i="1"/>
  <c r="K1261" i="1"/>
  <c r="O1253" i="1"/>
  <c r="K1245" i="1"/>
  <c r="P1237" i="1"/>
  <c r="M1229" i="1"/>
  <c r="P1221" i="1"/>
  <c r="L1213" i="1"/>
  <c r="P1205" i="1"/>
  <c r="M1197" i="1"/>
  <c r="R1189" i="1"/>
  <c r="J1189" i="1"/>
  <c r="O1181" i="1"/>
  <c r="K1165" i="1"/>
  <c r="L1157" i="1"/>
  <c r="Q1149" i="1"/>
  <c r="R1141" i="1"/>
  <c r="P1133" i="1"/>
  <c r="K1213" i="1"/>
  <c r="O1205" i="1"/>
  <c r="L1197" i="1"/>
  <c r="Q1189" i="1"/>
  <c r="N1181" i="1"/>
  <c r="R1173" i="1"/>
  <c r="K1157" i="1"/>
  <c r="P1149" i="1"/>
  <c r="Q1141" i="1"/>
  <c r="N1133" i="1"/>
  <c r="B1253" i="1"/>
  <c r="A1157" i="1"/>
  <c r="A1149" i="1"/>
  <c r="B1141" i="1"/>
  <c r="B1133" i="1"/>
  <c r="Q1277" i="1"/>
  <c r="M1269" i="1"/>
  <c r="R1261" i="1"/>
  <c r="J1261" i="1"/>
  <c r="N1253" i="1"/>
  <c r="R1245" i="1"/>
  <c r="J1245" i="1"/>
  <c r="O1237" i="1"/>
  <c r="A1253" i="1"/>
  <c r="A1237" i="1"/>
  <c r="A1221" i="1"/>
  <c r="A1213" i="1"/>
  <c r="B1205" i="1"/>
  <c r="A1141" i="1"/>
  <c r="A1133" i="1"/>
  <c r="B1125" i="1"/>
  <c r="B1117" i="1"/>
  <c r="K1309" i="1"/>
  <c r="O1301" i="1"/>
  <c r="L1293" i="1"/>
  <c r="R1285" i="1"/>
  <c r="J1285" i="1"/>
  <c r="P1277" i="1"/>
  <c r="L1269" i="1"/>
  <c r="Q1261" i="1"/>
  <c r="M1253" i="1"/>
  <c r="Q1245" i="1"/>
  <c r="N1237" i="1"/>
  <c r="K1229" i="1"/>
  <c r="N1221" i="1"/>
  <c r="R1213" i="1"/>
  <c r="J1213" i="1"/>
  <c r="N1205" i="1"/>
  <c r="K1197" i="1"/>
  <c r="P1189" i="1"/>
  <c r="M1181" i="1"/>
  <c r="Q1173" i="1"/>
  <c r="J1157" i="1"/>
  <c r="L1149" i="1"/>
  <c r="P1141" i="1"/>
  <c r="Q329" i="1"/>
  <c r="B1213" i="1"/>
  <c r="L1229" i="1"/>
  <c r="O1221" i="1"/>
  <c r="B1277" i="1"/>
  <c r="B1261" i="1"/>
  <c r="B1245" i="1"/>
  <c r="A1205" i="1"/>
  <c r="B1197" i="1"/>
  <c r="A1125" i="1"/>
  <c r="A1117" i="1"/>
  <c r="R1309" i="1"/>
  <c r="J1309" i="1"/>
  <c r="N1301" i="1"/>
  <c r="K1293" i="1"/>
  <c r="Q1285" i="1"/>
  <c r="O1277" i="1"/>
  <c r="K1269" i="1"/>
  <c r="P1261" i="1"/>
  <c r="L1253" i="1"/>
  <c r="P1245" i="1"/>
  <c r="M1237" i="1"/>
  <c r="R1229" i="1"/>
  <c r="J1229" i="1"/>
  <c r="M1221" i="1"/>
  <c r="Q1213" i="1"/>
  <c r="M1205" i="1"/>
  <c r="R1197" i="1"/>
  <c r="J1197" i="1"/>
  <c r="O1189" i="1"/>
  <c r="L1181" i="1"/>
  <c r="P1173" i="1"/>
  <c r="P1165" i="1"/>
  <c r="K1149" i="1"/>
  <c r="N1141" i="1"/>
  <c r="N329" i="1"/>
  <c r="B1309" i="1"/>
  <c r="A1229" i="1"/>
  <c r="B1237" i="1"/>
  <c r="B1221" i="1"/>
  <c r="L1309" i="1"/>
  <c r="P1301" i="1"/>
  <c r="M1293" i="1"/>
  <c r="K1285" i="1"/>
  <c r="B1293" i="1"/>
  <c r="B1285" i="1"/>
  <c r="A1277" i="1"/>
  <c r="B1269" i="1"/>
  <c r="A1261" i="1"/>
  <c r="A1245" i="1"/>
  <c r="A1197" i="1"/>
  <c r="B1189" i="1"/>
  <c r="Q1309" i="1"/>
  <c r="M1301" i="1"/>
  <c r="R1293" i="1"/>
  <c r="J1293" i="1"/>
  <c r="P1285" i="1"/>
  <c r="N1277" i="1"/>
  <c r="R1269" i="1"/>
  <c r="J1269" i="1"/>
  <c r="O1261" i="1"/>
  <c r="K1253" i="1"/>
  <c r="O1245" i="1"/>
  <c r="L1237" i="1"/>
  <c r="Q1229" i="1"/>
  <c r="L1221" i="1"/>
  <c r="P1213" i="1"/>
  <c r="L1205" i="1"/>
  <c r="Q1197" i="1"/>
  <c r="N1189" i="1"/>
  <c r="K1181" i="1"/>
  <c r="O1173" i="1"/>
  <c r="O1165" i="1"/>
  <c r="R1157" i="1"/>
  <c r="J1149" i="1"/>
  <c r="M1141" i="1"/>
  <c r="L329" i="1"/>
  <c r="A1293" i="1"/>
  <c r="A1285" i="1"/>
  <c r="A1269" i="1"/>
  <c r="A1189" i="1"/>
  <c r="B1181" i="1"/>
  <c r="B1173" i="1"/>
  <c r="R1253" i="1"/>
  <c r="R1181" i="1"/>
  <c r="N1173" i="1"/>
  <c r="N1165" i="1"/>
  <c r="Q1157" i="1"/>
  <c r="M329" i="1"/>
  <c r="K329" i="1"/>
  <c r="R329" i="1"/>
  <c r="J329" i="1"/>
  <c r="P329" i="1"/>
  <c r="B329" i="1"/>
  <c r="O329" i="1"/>
  <c r="A1270" i="1"/>
  <c r="B1262" i="1"/>
  <c r="B1238" i="1"/>
  <c r="B1150" i="1"/>
  <c r="O1276" i="1"/>
  <c r="R1246" i="1"/>
  <c r="P1238" i="1"/>
  <c r="M1230" i="1"/>
  <c r="K1198" i="1"/>
  <c r="M1158" i="1"/>
  <c r="J1150" i="1"/>
  <c r="A1116" i="1"/>
  <c r="Q1310" i="1"/>
  <c r="P1302" i="1"/>
  <c r="M1254" i="1"/>
  <c r="J1246" i="1"/>
  <c r="P1228" i="1"/>
  <c r="M1206" i="1"/>
  <c r="P1166" i="1"/>
  <c r="A1182" i="1"/>
  <c r="A1150" i="1"/>
  <c r="O1238" i="1"/>
  <c r="N1206" i="1"/>
  <c r="B1214" i="1"/>
  <c r="A1174" i="1"/>
  <c r="O1302" i="1"/>
  <c r="O1262" i="1"/>
  <c r="L1254" i="1"/>
  <c r="N1236" i="1"/>
  <c r="Q1214" i="1"/>
  <c r="R1174" i="1"/>
  <c r="O1166" i="1"/>
  <c r="R1126" i="1"/>
  <c r="Q277" i="1"/>
  <c r="B1222" i="1"/>
  <c r="J1198" i="1"/>
  <c r="L1158" i="1"/>
  <c r="P1310" i="1"/>
  <c r="O1294" i="1"/>
  <c r="B1294" i="1"/>
  <c r="A1206" i="1"/>
  <c r="A1134" i="1"/>
  <c r="J1310" i="1"/>
  <c r="N1302" i="1"/>
  <c r="N1294" i="1"/>
  <c r="M1286" i="1"/>
  <c r="R1278" i="1"/>
  <c r="Q1270" i="1"/>
  <c r="N1262" i="1"/>
  <c r="P1214" i="1"/>
  <c r="K1174" i="1"/>
  <c r="L1173" i="1"/>
  <c r="R1165" i="1"/>
  <c r="J1165" i="1"/>
  <c r="P1157" i="1"/>
  <c r="O1149" i="1"/>
  <c r="J1141" i="1"/>
  <c r="J1133" i="1"/>
  <c r="K1126" i="1"/>
  <c r="N277" i="1"/>
  <c r="Q1246" i="1"/>
  <c r="B1174" i="1"/>
  <c r="A1310" i="1"/>
  <c r="B1302" i="1"/>
  <c r="A1294" i="1"/>
  <c r="B1166" i="1"/>
  <c r="A1140" i="1"/>
  <c r="M1294" i="1"/>
  <c r="L1286" i="1"/>
  <c r="K1278" i="1"/>
  <c r="P1270" i="1"/>
  <c r="L1222" i="1"/>
  <c r="N1182" i="1"/>
  <c r="J1174" i="1"/>
  <c r="N1149" i="1"/>
  <c r="O1142" i="1"/>
  <c r="O1140" i="1"/>
  <c r="P1132" i="1"/>
  <c r="J1126" i="1"/>
  <c r="R1118" i="1"/>
  <c r="L277" i="1"/>
  <c r="B1246" i="1"/>
  <c r="R1310" i="1"/>
  <c r="A1286" i="1"/>
  <c r="B1278" i="1"/>
  <c r="B1198" i="1"/>
  <c r="B1126" i="1"/>
  <c r="K1308" i="1"/>
  <c r="R1300" i="1"/>
  <c r="J1278" i="1"/>
  <c r="L1260" i="1"/>
  <c r="K1222" i="1"/>
  <c r="P1190" i="1"/>
  <c r="M1182" i="1"/>
  <c r="R1150" i="1"/>
  <c r="N1142" i="1"/>
  <c r="O1134" i="1"/>
  <c r="R1125" i="1"/>
  <c r="K1118" i="1"/>
  <c r="M277" i="1"/>
  <c r="K277" i="1"/>
  <c r="R277" i="1"/>
  <c r="J277" i="1"/>
  <c r="P277" i="1"/>
  <c r="B277" i="1"/>
  <c r="O277" i="1"/>
  <c r="K1287" i="1"/>
  <c r="B1255" i="1"/>
  <c r="B1295" i="1"/>
  <c r="B1254" i="1"/>
  <c r="B1230" i="1"/>
  <c r="K1311" i="1"/>
  <c r="L1310" i="1"/>
  <c r="Q1303" i="1"/>
  <c r="R1302" i="1"/>
  <c r="J1302" i="1"/>
  <c r="P1295" i="1"/>
  <c r="Q1294" i="1"/>
  <c r="O1287" i="1"/>
  <c r="P1286" i="1"/>
  <c r="M1279" i="1"/>
  <c r="N1278" i="1"/>
  <c r="K1271" i="1"/>
  <c r="L1270" i="1"/>
  <c r="Q1263" i="1"/>
  <c r="R1262" i="1"/>
  <c r="J1262" i="1"/>
  <c r="O1255" i="1"/>
  <c r="P1254" i="1"/>
  <c r="L1247" i="1"/>
  <c r="M1246" i="1"/>
  <c r="R1239" i="1"/>
  <c r="J1239" i="1"/>
  <c r="K1238" i="1"/>
  <c r="P1231" i="1"/>
  <c r="Q1230" i="1"/>
  <c r="N1223" i="1"/>
  <c r="O1222" i="1"/>
  <c r="L1214" i="1"/>
  <c r="Q1206" i="1"/>
  <c r="N1198" i="1"/>
  <c r="K1190" i="1"/>
  <c r="Q1182" i="1"/>
  <c r="N1174" i="1"/>
  <c r="K1166" i="1"/>
  <c r="P1158" i="1"/>
  <c r="M1150" i="1"/>
  <c r="R1142" i="1"/>
  <c r="J1142" i="1"/>
  <c r="R1134" i="1"/>
  <c r="J1134" i="1"/>
  <c r="N1126" i="1"/>
  <c r="N1118" i="1"/>
  <c r="A1287" i="1"/>
  <c r="O1311" i="1"/>
  <c r="Q1279" i="1"/>
  <c r="R1223" i="1"/>
  <c r="B1231" i="1"/>
  <c r="A1302" i="1"/>
  <c r="A1295" i="1"/>
  <c r="A1278" i="1"/>
  <c r="B1271" i="1"/>
  <c r="A1254" i="1"/>
  <c r="A1230" i="1"/>
  <c r="B1206" i="1"/>
  <c r="B1182" i="1"/>
  <c r="B1158" i="1"/>
  <c r="B1134" i="1"/>
  <c r="R1311" i="1"/>
  <c r="J1311" i="1"/>
  <c r="K1310" i="1"/>
  <c r="P1303" i="1"/>
  <c r="Q1302" i="1"/>
  <c r="O1295" i="1"/>
  <c r="P1294" i="1"/>
  <c r="N1287" i="1"/>
  <c r="O1286" i="1"/>
  <c r="L1279" i="1"/>
  <c r="M1278" i="1"/>
  <c r="R1271" i="1"/>
  <c r="J1271" i="1"/>
  <c r="K1270" i="1"/>
  <c r="P1263" i="1"/>
  <c r="Q1262" i="1"/>
  <c r="N1255" i="1"/>
  <c r="O1254" i="1"/>
  <c r="K1247" i="1"/>
  <c r="L1246" i="1"/>
  <c r="Q1239" i="1"/>
  <c r="R1238" i="1"/>
  <c r="J1238" i="1"/>
  <c r="O1231" i="1"/>
  <c r="P1230" i="1"/>
  <c r="M1223" i="1"/>
  <c r="N1222" i="1"/>
  <c r="K1214" i="1"/>
  <c r="P1206" i="1"/>
  <c r="M1198" i="1"/>
  <c r="R1190" i="1"/>
  <c r="J1190" i="1"/>
  <c r="P1182" i="1"/>
  <c r="M1174" i="1"/>
  <c r="R1166" i="1"/>
  <c r="J1166" i="1"/>
  <c r="O1158" i="1"/>
  <c r="L1150" i="1"/>
  <c r="Q1142" i="1"/>
  <c r="Q1134" i="1"/>
  <c r="M1126" i="1"/>
  <c r="M1118" i="1"/>
  <c r="Q1311" i="1"/>
  <c r="O1303" i="1"/>
  <c r="N1295" i="1"/>
  <c r="M1287" i="1"/>
  <c r="N1286" i="1"/>
  <c r="K1279" i="1"/>
  <c r="L1278" i="1"/>
  <c r="Q1271" i="1"/>
  <c r="R1270" i="1"/>
  <c r="J1270" i="1"/>
  <c r="O1263" i="1"/>
  <c r="P1262" i="1"/>
  <c r="M1255" i="1"/>
  <c r="N1254" i="1"/>
  <c r="R1247" i="1"/>
  <c r="J1247" i="1"/>
  <c r="K1246" i="1"/>
  <c r="P1239" i="1"/>
  <c r="Q1238" i="1"/>
  <c r="N1231" i="1"/>
  <c r="O1230" i="1"/>
  <c r="L1223" i="1"/>
  <c r="M1222" i="1"/>
  <c r="R1214" i="1"/>
  <c r="J1214" i="1"/>
  <c r="O1206" i="1"/>
  <c r="L1198" i="1"/>
  <c r="Q1190" i="1"/>
  <c r="O1182" i="1"/>
  <c r="L1174" i="1"/>
  <c r="Q1166" i="1"/>
  <c r="N1158" i="1"/>
  <c r="K1150" i="1"/>
  <c r="P1142" i="1"/>
  <c r="P1134" i="1"/>
  <c r="L1126" i="1"/>
  <c r="L1118" i="1"/>
  <c r="A1311" i="1"/>
  <c r="B1263" i="1"/>
  <c r="O1271" i="1"/>
  <c r="P1247" i="1"/>
  <c r="L1231" i="1"/>
  <c r="B1310" i="1"/>
  <c r="B1286" i="1"/>
  <c r="A1263" i="1"/>
  <c r="A1246" i="1"/>
  <c r="A1239" i="1"/>
  <c r="A1222" i="1"/>
  <c r="A1198" i="1"/>
  <c r="A1126" i="1"/>
  <c r="N1311" i="1"/>
  <c r="O1310" i="1"/>
  <c r="L1303" i="1"/>
  <c r="M1302" i="1"/>
  <c r="K1295" i="1"/>
  <c r="L1294" i="1"/>
  <c r="R1287" i="1"/>
  <c r="J1287" i="1"/>
  <c r="K1286" i="1"/>
  <c r="P1279" i="1"/>
  <c r="Q1278" i="1"/>
  <c r="N1271" i="1"/>
  <c r="O1270" i="1"/>
  <c r="L1263" i="1"/>
  <c r="M1262" i="1"/>
  <c r="R1255" i="1"/>
  <c r="J1255" i="1"/>
  <c r="K1254" i="1"/>
  <c r="O1247" i="1"/>
  <c r="P1246" i="1"/>
  <c r="M1239" i="1"/>
  <c r="N1238" i="1"/>
  <c r="K1231" i="1"/>
  <c r="L1230" i="1"/>
  <c r="Q1223" i="1"/>
  <c r="R1222" i="1"/>
  <c r="J1222" i="1"/>
  <c r="O1214" i="1"/>
  <c r="L1206" i="1"/>
  <c r="Q1198" i="1"/>
  <c r="N1190" i="1"/>
  <c r="L1182" i="1"/>
  <c r="Q1174" i="1"/>
  <c r="N1166" i="1"/>
  <c r="K1158" i="1"/>
  <c r="P1150" i="1"/>
  <c r="M1142" i="1"/>
  <c r="M1134" i="1"/>
  <c r="Q1126" i="1"/>
  <c r="Q1118" i="1"/>
  <c r="L1295" i="1"/>
  <c r="N1239" i="1"/>
  <c r="J1223" i="1"/>
  <c r="B1303" i="1"/>
  <c r="B1142" i="1"/>
  <c r="B1118" i="1"/>
  <c r="M1311" i="1"/>
  <c r="N1310" i="1"/>
  <c r="K1303" i="1"/>
  <c r="L1302" i="1"/>
  <c r="R1295" i="1"/>
  <c r="J1295" i="1"/>
  <c r="K1294" i="1"/>
  <c r="Q1287" i="1"/>
  <c r="R1286" i="1"/>
  <c r="J1286" i="1"/>
  <c r="O1279" i="1"/>
  <c r="P1278" i="1"/>
  <c r="M1271" i="1"/>
  <c r="N1270" i="1"/>
  <c r="K1263" i="1"/>
  <c r="L1262" i="1"/>
  <c r="Q1255" i="1"/>
  <c r="R1254" i="1"/>
  <c r="J1254" i="1"/>
  <c r="N1247" i="1"/>
  <c r="O1246" i="1"/>
  <c r="L1239" i="1"/>
  <c r="M1238" i="1"/>
  <c r="R1231" i="1"/>
  <c r="J1231" i="1"/>
  <c r="K1230" i="1"/>
  <c r="P1223" i="1"/>
  <c r="Q1222" i="1"/>
  <c r="N1214" i="1"/>
  <c r="K1206" i="1"/>
  <c r="P1198" i="1"/>
  <c r="M1190" i="1"/>
  <c r="K1182" i="1"/>
  <c r="P1174" i="1"/>
  <c r="M1166" i="1"/>
  <c r="R1158" i="1"/>
  <c r="J1158" i="1"/>
  <c r="O1150" i="1"/>
  <c r="L1142" i="1"/>
  <c r="L1134" i="1"/>
  <c r="P1126" i="1"/>
  <c r="P1118" i="1"/>
  <c r="K1223" i="1"/>
  <c r="B1239" i="1"/>
  <c r="M1303" i="1"/>
  <c r="M1263" i="1"/>
  <c r="K1255" i="1"/>
  <c r="B1279" i="1"/>
  <c r="A1303" i="1"/>
  <c r="A1279" i="1"/>
  <c r="A1262" i="1"/>
  <c r="A1255" i="1"/>
  <c r="A1238" i="1"/>
  <c r="A1231" i="1"/>
  <c r="A1214" i="1"/>
  <c r="A1190" i="1"/>
  <c r="A1166" i="1"/>
  <c r="A1142" i="1"/>
  <c r="A1118" i="1"/>
  <c r="R1303" i="1"/>
  <c r="R1294" i="1"/>
  <c r="R1263" i="1"/>
  <c r="R1230" i="1"/>
  <c r="R1206" i="1"/>
  <c r="R1182" i="1"/>
  <c r="K1306" i="1"/>
  <c r="K1298" i="1"/>
  <c r="A1162" i="1"/>
  <c r="A1122" i="1"/>
  <c r="A1298" i="1"/>
  <c r="J1138" i="1"/>
  <c r="A1258" i="1"/>
  <c r="A1178" i="1"/>
  <c r="A1274" i="1"/>
  <c r="A1234" i="1"/>
  <c r="K1282" i="1"/>
  <c r="B1115" i="1"/>
  <c r="Q1116" i="1"/>
  <c r="N1125" i="1"/>
  <c r="M1125" i="1"/>
  <c r="Q1117" i="1"/>
  <c r="P1117" i="1"/>
  <c r="A1252" i="1"/>
  <c r="B1212" i="1"/>
  <c r="P1212" i="1"/>
  <c r="A1300" i="1"/>
  <c r="B1260" i="1"/>
  <c r="B1236" i="1"/>
  <c r="A1212" i="1"/>
  <c r="A1188" i="1"/>
  <c r="B1148" i="1"/>
  <c r="A1124" i="1"/>
  <c r="Q1308" i="1"/>
  <c r="P1300" i="1"/>
  <c r="O1292" i="1"/>
  <c r="N1284" i="1"/>
  <c r="M1276" i="1"/>
  <c r="L1268" i="1"/>
  <c r="J1260" i="1"/>
  <c r="O1252" i="1"/>
  <c r="N1228" i="1"/>
  <c r="O1220" i="1"/>
  <c r="O1212" i="1"/>
  <c r="O1204" i="1"/>
  <c r="O1196" i="1"/>
  <c r="O1188" i="1"/>
  <c r="P1180" i="1"/>
  <c r="L1125" i="1"/>
  <c r="A1276" i="1"/>
  <c r="A1164" i="1"/>
  <c r="P1292" i="1"/>
  <c r="O1228" i="1"/>
  <c r="P1196" i="1"/>
  <c r="B1284" i="1"/>
  <c r="A1260" i="1"/>
  <c r="B1211" i="1"/>
  <c r="B1172" i="1"/>
  <c r="A1148" i="1"/>
  <c r="P1308" i="1"/>
  <c r="O1300" i="1"/>
  <c r="N1292" i="1"/>
  <c r="M1284" i="1"/>
  <c r="L1276" i="1"/>
  <c r="K1268" i="1"/>
  <c r="R1260" i="1"/>
  <c r="N1252" i="1"/>
  <c r="N1220" i="1"/>
  <c r="N1212" i="1"/>
  <c r="N1204" i="1"/>
  <c r="N1196" i="1"/>
  <c r="N1188" i="1"/>
  <c r="O1180" i="1"/>
  <c r="P1172" i="1"/>
  <c r="B1188" i="1"/>
  <c r="N1276" i="1"/>
  <c r="M1268" i="1"/>
  <c r="K1260" i="1"/>
  <c r="P1204" i="1"/>
  <c r="A1236" i="1"/>
  <c r="B1308" i="1"/>
  <c r="A1284" i="1"/>
  <c r="A1259" i="1"/>
  <c r="B1220" i="1"/>
  <c r="B1196" i="1"/>
  <c r="A1172" i="1"/>
  <c r="B1132" i="1"/>
  <c r="O1308" i="1"/>
  <c r="N1300" i="1"/>
  <c r="M1292" i="1"/>
  <c r="L1284" i="1"/>
  <c r="K1276" i="1"/>
  <c r="R1268" i="1"/>
  <c r="J1268" i="1"/>
  <c r="P1260" i="1"/>
  <c r="M1252" i="1"/>
  <c r="P1244" i="1"/>
  <c r="N1180" i="1"/>
  <c r="O1172" i="1"/>
  <c r="P1164" i="1"/>
  <c r="P1148" i="1"/>
  <c r="O1284" i="1"/>
  <c r="P1188" i="1"/>
  <c r="A1308" i="1"/>
  <c r="B1268" i="1"/>
  <c r="B1244" i="1"/>
  <c r="A1220" i="1"/>
  <c r="A1196" i="1"/>
  <c r="B1156" i="1"/>
  <c r="A1132" i="1"/>
  <c r="N1308" i="1"/>
  <c r="M1300" i="1"/>
  <c r="L1292" i="1"/>
  <c r="K1284" i="1"/>
  <c r="R1276" i="1"/>
  <c r="J1276" i="1"/>
  <c r="Q1268" i="1"/>
  <c r="O1260" i="1"/>
  <c r="L1252" i="1"/>
  <c r="O1244" i="1"/>
  <c r="N1172" i="1"/>
  <c r="O1164" i="1"/>
  <c r="P1156" i="1"/>
  <c r="O1148" i="1"/>
  <c r="Q1164" i="1"/>
  <c r="B1300" i="1"/>
  <c r="R1308" i="1"/>
  <c r="J1308" i="1"/>
  <c r="P1220" i="1"/>
  <c r="N1140" i="1"/>
  <c r="B1292" i="1"/>
  <c r="A1268" i="1"/>
  <c r="A1244" i="1"/>
  <c r="B1180" i="1"/>
  <c r="A1156" i="1"/>
  <c r="M1308" i="1"/>
  <c r="L1300" i="1"/>
  <c r="K1292" i="1"/>
  <c r="R1284" i="1"/>
  <c r="J1284" i="1"/>
  <c r="Q1276" i="1"/>
  <c r="P1268" i="1"/>
  <c r="N1260" i="1"/>
  <c r="N1244" i="1"/>
  <c r="P1236" i="1"/>
  <c r="O1156" i="1"/>
  <c r="K1117" i="1"/>
  <c r="B1124" i="1"/>
  <c r="Q1300" i="1"/>
  <c r="P1252" i="1"/>
  <c r="L1236" i="1"/>
  <c r="A1292" i="1"/>
  <c r="B1228" i="1"/>
  <c r="B1204" i="1"/>
  <c r="A1180" i="1"/>
  <c r="B1140" i="1"/>
  <c r="R1292" i="1"/>
  <c r="M1260" i="1"/>
  <c r="L1244" i="1"/>
  <c r="O1236" i="1"/>
  <c r="B1267" i="1"/>
  <c r="A1139" i="1"/>
  <c r="M1259" i="1"/>
  <c r="O1235" i="1"/>
  <c r="O1141" i="1"/>
  <c r="Q1139" i="1"/>
  <c r="K1137" i="1"/>
  <c r="O1133" i="1"/>
  <c r="Q1129" i="1"/>
  <c r="J1125" i="1"/>
  <c r="K1121" i="1"/>
  <c r="L1117" i="1"/>
  <c r="Q1156" i="1"/>
  <c r="O1163" i="1"/>
  <c r="B1147" i="1"/>
  <c r="Q1307" i="1"/>
  <c r="Q1299" i="1"/>
  <c r="Q1291" i="1"/>
  <c r="P1283" i="1"/>
  <c r="N1275" i="1"/>
  <c r="M1133" i="1"/>
  <c r="O1129" i="1"/>
  <c r="Q1125" i="1"/>
  <c r="Q1121" i="1"/>
  <c r="A1267" i="1"/>
  <c r="A1195" i="1"/>
  <c r="O1219" i="1"/>
  <c r="L1141" i="1"/>
  <c r="P1137" i="1"/>
  <c r="L1133" i="1"/>
  <c r="N1129" i="1"/>
  <c r="P1125" i="1"/>
  <c r="P1121" i="1"/>
  <c r="B1275" i="1"/>
  <c r="B1203" i="1"/>
  <c r="P1195" i="1"/>
  <c r="O1125" i="1"/>
  <c r="O1121" i="1"/>
  <c r="A1203" i="1"/>
  <c r="O1179" i="1"/>
  <c r="B1283" i="1"/>
  <c r="A1275" i="1"/>
  <c r="B1219" i="1"/>
  <c r="A1211" i="1"/>
  <c r="B1155" i="1"/>
  <c r="A1147" i="1"/>
  <c r="P1307" i="1"/>
  <c r="P1299" i="1"/>
  <c r="P1291" i="1"/>
  <c r="O1283" i="1"/>
  <c r="M1275" i="1"/>
  <c r="Q1243" i="1"/>
  <c r="Q1211" i="1"/>
  <c r="O1195" i="1"/>
  <c r="P1139" i="1"/>
  <c r="O1132" i="1"/>
  <c r="P1128" i="1"/>
  <c r="R1121" i="1"/>
  <c r="K1120" i="1"/>
  <c r="R1117" i="1"/>
  <c r="J1117" i="1"/>
  <c r="Q1124" i="1"/>
  <c r="B1291" i="1"/>
  <c r="A1283" i="1"/>
  <c r="B1227" i="1"/>
  <c r="A1219" i="1"/>
  <c r="B1163" i="1"/>
  <c r="A1155" i="1"/>
  <c r="O1307" i="1"/>
  <c r="O1299" i="1"/>
  <c r="O1291" i="1"/>
  <c r="N1283" i="1"/>
  <c r="K1275" i="1"/>
  <c r="Q1267" i="1"/>
  <c r="P1243" i="1"/>
  <c r="Q1227" i="1"/>
  <c r="P1211" i="1"/>
  <c r="Q1187" i="1"/>
  <c r="Q1171" i="1"/>
  <c r="Q1155" i="1"/>
  <c r="O1139" i="1"/>
  <c r="N1132" i="1"/>
  <c r="P1116" i="1"/>
  <c r="A1291" i="1"/>
  <c r="N1307" i="1"/>
  <c r="N1299" i="1"/>
  <c r="N1291" i="1"/>
  <c r="M1283" i="1"/>
  <c r="P1267" i="1"/>
  <c r="O1243" i="1"/>
  <c r="P1227" i="1"/>
  <c r="P1187" i="1"/>
  <c r="P1171" i="1"/>
  <c r="P1155" i="1"/>
  <c r="Q1131" i="1"/>
  <c r="P1124" i="1"/>
  <c r="O1116" i="1"/>
  <c r="B1171" i="1"/>
  <c r="A1163" i="1"/>
  <c r="B1307" i="1"/>
  <c r="A1299" i="1"/>
  <c r="B1243" i="1"/>
  <c r="A1235" i="1"/>
  <c r="B1179" i="1"/>
  <c r="A1171" i="1"/>
  <c r="M1307" i="1"/>
  <c r="M1299" i="1"/>
  <c r="M1291" i="1"/>
  <c r="L1283" i="1"/>
  <c r="O1267" i="1"/>
  <c r="Q1251" i="1"/>
  <c r="O1227" i="1"/>
  <c r="Q1203" i="1"/>
  <c r="O1187" i="1"/>
  <c r="N1148" i="1"/>
  <c r="P1131" i="1"/>
  <c r="O1124" i="1"/>
  <c r="P1120" i="1"/>
  <c r="O1117" i="1"/>
  <c r="B1299" i="1"/>
  <c r="B1235" i="1"/>
  <c r="A1307" i="1"/>
  <c r="B1251" i="1"/>
  <c r="B1187" i="1"/>
  <c r="A1179" i="1"/>
  <c r="B1123" i="1"/>
  <c r="L1307" i="1"/>
  <c r="L1299" i="1"/>
  <c r="L1291" i="1"/>
  <c r="K1283" i="1"/>
  <c r="Q1275" i="1"/>
  <c r="N1267" i="1"/>
  <c r="Q1259" i="1"/>
  <c r="P1251" i="1"/>
  <c r="P1203" i="1"/>
  <c r="Q1147" i="1"/>
  <c r="P1140" i="1"/>
  <c r="O1131" i="1"/>
  <c r="B1259" i="1"/>
  <c r="A1251" i="1"/>
  <c r="B1195" i="1"/>
  <c r="B1131" i="1"/>
  <c r="A1123" i="1"/>
  <c r="K1307" i="1"/>
  <c r="K1299" i="1"/>
  <c r="K1291" i="1"/>
  <c r="P1275" i="1"/>
  <c r="P1259" i="1"/>
  <c r="Q1235" i="1"/>
  <c r="Q1219" i="1"/>
  <c r="Q1179" i="1"/>
  <c r="Q1163" i="1"/>
  <c r="P1147" i="1"/>
  <c r="Q1123" i="1"/>
  <c r="R1307" i="1"/>
  <c r="R1299" i="1"/>
  <c r="R1291" i="1"/>
  <c r="K1122" i="1"/>
  <c r="L1122" i="1"/>
  <c r="M1122" i="1"/>
  <c r="N1122" i="1"/>
  <c r="O1122" i="1"/>
  <c r="P1122" i="1"/>
  <c r="K1146" i="1"/>
  <c r="L1146" i="1"/>
  <c r="M1146" i="1"/>
  <c r="N1146" i="1"/>
  <c r="O1146" i="1"/>
  <c r="K1154" i="1"/>
  <c r="L1154" i="1"/>
  <c r="M1154" i="1"/>
  <c r="N1154" i="1"/>
  <c r="O1154" i="1"/>
  <c r="K1170" i="1"/>
  <c r="L1170" i="1"/>
  <c r="M1170" i="1"/>
  <c r="N1170" i="1"/>
  <c r="O1170" i="1"/>
  <c r="K1178" i="1"/>
  <c r="L1178" i="1"/>
  <c r="M1178" i="1"/>
  <c r="N1178" i="1"/>
  <c r="O1178" i="1"/>
  <c r="K1186" i="1"/>
  <c r="L1186" i="1"/>
  <c r="M1186" i="1"/>
  <c r="N1186" i="1"/>
  <c r="O1186" i="1"/>
  <c r="K1194" i="1"/>
  <c r="L1194" i="1"/>
  <c r="M1194" i="1"/>
  <c r="N1194" i="1"/>
  <c r="O1194" i="1"/>
  <c r="K1202" i="1"/>
  <c r="L1202" i="1"/>
  <c r="M1202" i="1"/>
  <c r="N1202" i="1"/>
  <c r="O1202" i="1"/>
  <c r="K1210" i="1"/>
  <c r="L1210" i="1"/>
  <c r="M1210" i="1"/>
  <c r="N1210" i="1"/>
  <c r="O1210" i="1"/>
  <c r="K1218" i="1"/>
  <c r="L1218" i="1"/>
  <c r="M1218" i="1"/>
  <c r="N1218" i="1"/>
  <c r="O1218" i="1"/>
  <c r="K1226" i="1"/>
  <c r="L1226" i="1"/>
  <c r="M1226" i="1"/>
  <c r="N1226" i="1"/>
  <c r="O1226" i="1"/>
  <c r="K1234" i="1"/>
  <c r="L1234" i="1"/>
  <c r="M1234" i="1"/>
  <c r="N1234" i="1"/>
  <c r="O1234" i="1"/>
  <c r="K1242" i="1"/>
  <c r="L1242" i="1"/>
  <c r="M1242" i="1"/>
  <c r="N1242" i="1"/>
  <c r="O1242" i="1"/>
  <c r="K1250" i="1"/>
  <c r="L1250" i="1"/>
  <c r="M1250" i="1"/>
  <c r="N1250" i="1"/>
  <c r="O1250" i="1"/>
  <c r="K1258" i="1"/>
  <c r="L1258" i="1"/>
  <c r="M1258" i="1"/>
  <c r="O1258" i="1"/>
  <c r="K1266" i="1"/>
  <c r="L1266" i="1"/>
  <c r="M1266" i="1"/>
  <c r="K1274" i="1"/>
  <c r="M1274" i="1"/>
  <c r="R1306" i="1"/>
  <c r="J1306" i="1"/>
  <c r="R1298" i="1"/>
  <c r="J1298" i="1"/>
  <c r="R1290" i="1"/>
  <c r="J1290" i="1"/>
  <c r="P1282" i="1"/>
  <c r="J1274" i="1"/>
  <c r="N1266" i="1"/>
  <c r="J1250" i="1"/>
  <c r="J1242" i="1"/>
  <c r="J1234" i="1"/>
  <c r="R1194" i="1"/>
  <c r="Q1186" i="1"/>
  <c r="P1178" i="1"/>
  <c r="J1170" i="1"/>
  <c r="J1122" i="1"/>
  <c r="J1115" i="1"/>
  <c r="R1115" i="1"/>
  <c r="K1115" i="1"/>
  <c r="L1115" i="1"/>
  <c r="M1115" i="1"/>
  <c r="N1115" i="1"/>
  <c r="O1115" i="1"/>
  <c r="J1123" i="1"/>
  <c r="R1123" i="1"/>
  <c r="K1123" i="1"/>
  <c r="L1123" i="1"/>
  <c r="M1123" i="1"/>
  <c r="N1123" i="1"/>
  <c r="O1123" i="1"/>
  <c r="J1131" i="1"/>
  <c r="R1131" i="1"/>
  <c r="K1131" i="1"/>
  <c r="L1131" i="1"/>
  <c r="M1131" i="1"/>
  <c r="N1131" i="1"/>
  <c r="J1139" i="1"/>
  <c r="R1139" i="1"/>
  <c r="K1139" i="1"/>
  <c r="L1139" i="1"/>
  <c r="M1139" i="1"/>
  <c r="N1139" i="1"/>
  <c r="J1147" i="1"/>
  <c r="R1147" i="1"/>
  <c r="K1147" i="1"/>
  <c r="L1147" i="1"/>
  <c r="M1147" i="1"/>
  <c r="N1147" i="1"/>
  <c r="J1155" i="1"/>
  <c r="R1155" i="1"/>
  <c r="K1155" i="1"/>
  <c r="L1155" i="1"/>
  <c r="M1155" i="1"/>
  <c r="N1155" i="1"/>
  <c r="J1163" i="1"/>
  <c r="R1163" i="1"/>
  <c r="K1163" i="1"/>
  <c r="L1163" i="1"/>
  <c r="M1163" i="1"/>
  <c r="N1163" i="1"/>
  <c r="J1171" i="1"/>
  <c r="R1171" i="1"/>
  <c r="K1171" i="1"/>
  <c r="L1171" i="1"/>
  <c r="M1171" i="1"/>
  <c r="N1171" i="1"/>
  <c r="J1179" i="1"/>
  <c r="R1179" i="1"/>
  <c r="K1179" i="1"/>
  <c r="L1179" i="1"/>
  <c r="M1179" i="1"/>
  <c r="N1179" i="1"/>
  <c r="J1187" i="1"/>
  <c r="R1187" i="1"/>
  <c r="K1187" i="1"/>
  <c r="L1187" i="1"/>
  <c r="M1187" i="1"/>
  <c r="N1187" i="1"/>
  <c r="J1195" i="1"/>
  <c r="R1195" i="1"/>
  <c r="K1195" i="1"/>
  <c r="L1195" i="1"/>
  <c r="M1195" i="1"/>
  <c r="N1195" i="1"/>
  <c r="J1203" i="1"/>
  <c r="R1203" i="1"/>
  <c r="K1203" i="1"/>
  <c r="L1203" i="1"/>
  <c r="M1203" i="1"/>
  <c r="N1203" i="1"/>
  <c r="J1211" i="1"/>
  <c r="R1211" i="1"/>
  <c r="K1211" i="1"/>
  <c r="L1211" i="1"/>
  <c r="M1211" i="1"/>
  <c r="N1211" i="1"/>
  <c r="J1219" i="1"/>
  <c r="R1219" i="1"/>
  <c r="K1219" i="1"/>
  <c r="L1219" i="1"/>
  <c r="M1219" i="1"/>
  <c r="N1219" i="1"/>
  <c r="J1227" i="1"/>
  <c r="R1227" i="1"/>
  <c r="K1227" i="1"/>
  <c r="L1227" i="1"/>
  <c r="M1227" i="1"/>
  <c r="N1227" i="1"/>
  <c r="J1235" i="1"/>
  <c r="R1235" i="1"/>
  <c r="K1235" i="1"/>
  <c r="L1235" i="1"/>
  <c r="M1235" i="1"/>
  <c r="N1235" i="1"/>
  <c r="J1243" i="1"/>
  <c r="R1243" i="1"/>
  <c r="K1243" i="1"/>
  <c r="L1243" i="1"/>
  <c r="M1243" i="1"/>
  <c r="N1243" i="1"/>
  <c r="J1251" i="1"/>
  <c r="R1251" i="1"/>
  <c r="K1251" i="1"/>
  <c r="L1251" i="1"/>
  <c r="M1251" i="1"/>
  <c r="N1251" i="1"/>
  <c r="J1259" i="1"/>
  <c r="R1259" i="1"/>
  <c r="K1259" i="1"/>
  <c r="L1259" i="1"/>
  <c r="N1259" i="1"/>
  <c r="J1267" i="1"/>
  <c r="R1267" i="1"/>
  <c r="K1267" i="1"/>
  <c r="L1267" i="1"/>
  <c r="J1275" i="1"/>
  <c r="R1275" i="1"/>
  <c r="L1275" i="1"/>
  <c r="J1283" i="1"/>
  <c r="R1283" i="1"/>
  <c r="K1130" i="1"/>
  <c r="L1130" i="1"/>
  <c r="M1130" i="1"/>
  <c r="N1130" i="1"/>
  <c r="O1130" i="1"/>
  <c r="J1266" i="1"/>
  <c r="P1306" i="1"/>
  <c r="P1298" i="1"/>
  <c r="P1290" i="1"/>
  <c r="N1282" i="1"/>
  <c r="R1274" i="1"/>
  <c r="R1210" i="1"/>
  <c r="Q1202" i="1"/>
  <c r="P1194" i="1"/>
  <c r="J1186" i="1"/>
  <c r="R1146" i="1"/>
  <c r="Q1138" i="1"/>
  <c r="P1130" i="1"/>
  <c r="K1162" i="1"/>
  <c r="L1162" i="1"/>
  <c r="M1162" i="1"/>
  <c r="N1162" i="1"/>
  <c r="O1162" i="1"/>
  <c r="Q1194" i="1"/>
  <c r="P1186" i="1"/>
  <c r="Q1130" i="1"/>
  <c r="O1306" i="1"/>
  <c r="O1298" i="1"/>
  <c r="O1290" i="1"/>
  <c r="M1282" i="1"/>
  <c r="Q1274" i="1"/>
  <c r="R1258" i="1"/>
  <c r="R1218" i="1"/>
  <c r="Q1210" i="1"/>
  <c r="P1202" i="1"/>
  <c r="J1194" i="1"/>
  <c r="R1154" i="1"/>
  <c r="Q1146" i="1"/>
  <c r="P1138" i="1"/>
  <c r="J1130" i="1"/>
  <c r="N1306" i="1"/>
  <c r="N1298" i="1"/>
  <c r="N1290" i="1"/>
  <c r="L1282" i="1"/>
  <c r="P1274" i="1"/>
  <c r="R1266" i="1"/>
  <c r="Q1258" i="1"/>
  <c r="R1226" i="1"/>
  <c r="Q1218" i="1"/>
  <c r="P1210" i="1"/>
  <c r="J1202" i="1"/>
  <c r="R1162" i="1"/>
  <c r="Q1154" i="1"/>
  <c r="P1146" i="1"/>
  <c r="K1138" i="1"/>
  <c r="L1138" i="1"/>
  <c r="M1138" i="1"/>
  <c r="N1138" i="1"/>
  <c r="O1138" i="1"/>
  <c r="Q1306" i="1"/>
  <c r="Q1290" i="1"/>
  <c r="R1202" i="1"/>
  <c r="M1306" i="1"/>
  <c r="M1298" i="1"/>
  <c r="M1290" i="1"/>
  <c r="J1282" i="1"/>
  <c r="O1274" i="1"/>
  <c r="Q1266" i="1"/>
  <c r="P1258" i="1"/>
  <c r="R1250" i="1"/>
  <c r="R1242" i="1"/>
  <c r="R1234" i="1"/>
  <c r="Q1226" i="1"/>
  <c r="P1218" i="1"/>
  <c r="J1210" i="1"/>
  <c r="R1170" i="1"/>
  <c r="Q1162" i="1"/>
  <c r="P1154" i="1"/>
  <c r="J1146" i="1"/>
  <c r="Q1115" i="1"/>
  <c r="Q1298" i="1"/>
  <c r="O1282" i="1"/>
  <c r="J1178" i="1"/>
  <c r="R1138" i="1"/>
  <c r="B1306" i="1"/>
  <c r="B1298" i="1"/>
  <c r="B1290" i="1"/>
  <c r="B1282" i="1"/>
  <c r="B1274" i="1"/>
  <c r="B1266" i="1"/>
  <c r="B1258" i="1"/>
  <c r="B1250" i="1"/>
  <c r="B1242" i="1"/>
  <c r="B1234" i="1"/>
  <c r="B1226" i="1"/>
  <c r="B1218" i="1"/>
  <c r="B1210" i="1"/>
  <c r="B1202" i="1"/>
  <c r="B1194" i="1"/>
  <c r="B1186" i="1"/>
  <c r="B1178" i="1"/>
  <c r="B1170" i="1"/>
  <c r="B1162" i="1"/>
  <c r="B1154" i="1"/>
  <c r="B1146" i="1"/>
  <c r="B1138" i="1"/>
  <c r="B1130" i="1"/>
  <c r="B1122" i="1"/>
  <c r="R1282" i="1"/>
  <c r="N1274" i="1"/>
  <c r="P1266" i="1"/>
  <c r="N1258" i="1"/>
  <c r="Q1250" i="1"/>
  <c r="Q1242" i="1"/>
  <c r="Q1234" i="1"/>
  <c r="P1226" i="1"/>
  <c r="J1218" i="1"/>
  <c r="R1178" i="1"/>
  <c r="Q1170" i="1"/>
  <c r="P1162" i="1"/>
  <c r="J1154" i="1"/>
  <c r="R1122" i="1"/>
  <c r="M1244" i="1"/>
  <c r="M1236" i="1"/>
  <c r="M1228" i="1"/>
  <c r="M1220" i="1"/>
  <c r="M1212" i="1"/>
  <c r="M1204" i="1"/>
  <c r="M1196" i="1"/>
  <c r="M1188" i="1"/>
  <c r="M1180" i="1"/>
  <c r="M1172" i="1"/>
  <c r="M1164" i="1"/>
  <c r="M1156" i="1"/>
  <c r="M1148" i="1"/>
  <c r="M1140" i="1"/>
  <c r="M1132" i="1"/>
  <c r="M1124" i="1"/>
  <c r="R1119" i="1"/>
  <c r="J1119" i="1"/>
  <c r="M1116" i="1"/>
  <c r="L1228" i="1"/>
  <c r="L1220" i="1"/>
  <c r="L1212" i="1"/>
  <c r="L1204" i="1"/>
  <c r="L1196" i="1"/>
  <c r="L1188" i="1"/>
  <c r="L1180" i="1"/>
  <c r="L1172" i="1"/>
  <c r="L1164" i="1"/>
  <c r="L1156" i="1"/>
  <c r="L1148" i="1"/>
  <c r="L1140" i="1"/>
  <c r="L1132" i="1"/>
  <c r="L1124" i="1"/>
  <c r="L1116" i="1"/>
  <c r="K1252" i="1"/>
  <c r="K1244" i="1"/>
  <c r="K1236" i="1"/>
  <c r="K1228" i="1"/>
  <c r="K1220" i="1"/>
  <c r="K1212" i="1"/>
  <c r="K1204" i="1"/>
  <c r="K1196" i="1"/>
  <c r="K1188" i="1"/>
  <c r="K1180" i="1"/>
  <c r="K1172" i="1"/>
  <c r="K1164" i="1"/>
  <c r="K1156" i="1"/>
  <c r="K1148" i="1"/>
  <c r="K1140" i="1"/>
  <c r="K1132" i="1"/>
  <c r="K1124" i="1"/>
  <c r="K1116" i="1"/>
  <c r="R1252" i="1"/>
  <c r="J1252" i="1"/>
  <c r="R1244" i="1"/>
  <c r="J1244" i="1"/>
  <c r="R1236" i="1"/>
  <c r="J1236" i="1"/>
  <c r="R1228" i="1"/>
  <c r="J1228" i="1"/>
  <c r="R1220" i="1"/>
  <c r="J1220" i="1"/>
  <c r="R1212" i="1"/>
  <c r="J1212" i="1"/>
  <c r="R1204" i="1"/>
  <c r="J1204" i="1"/>
  <c r="R1196" i="1"/>
  <c r="J1196" i="1"/>
  <c r="R1188" i="1"/>
  <c r="J1188" i="1"/>
  <c r="R1180" i="1"/>
  <c r="J1180" i="1"/>
  <c r="R1172" i="1"/>
  <c r="J1172" i="1"/>
  <c r="R1164" i="1"/>
  <c r="J1164" i="1"/>
  <c r="R1156" i="1"/>
  <c r="J1156" i="1"/>
  <c r="R1148" i="1"/>
  <c r="J1148" i="1"/>
  <c r="R1140" i="1"/>
  <c r="J1140" i="1"/>
  <c r="R1132" i="1"/>
  <c r="J1132" i="1"/>
  <c r="R1124" i="1"/>
  <c r="J1124" i="1"/>
  <c r="O1119" i="1"/>
  <c r="R1116" i="1"/>
  <c r="J1116" i="1"/>
  <c r="C1924" i="1"/>
  <c r="K1924" i="1" s="1"/>
  <c r="C1925" i="1"/>
  <c r="K1925" i="1" s="1"/>
  <c r="C1926" i="1"/>
  <c r="K1926" i="1" s="1"/>
  <c r="C1927" i="1"/>
  <c r="K1927" i="1" s="1"/>
  <c r="C1928" i="1"/>
  <c r="K1928" i="1" s="1"/>
  <c r="C1929" i="1"/>
  <c r="K1929" i="1" s="1"/>
  <c r="C1930" i="1"/>
  <c r="K1930" i="1" s="1"/>
  <c r="C1931" i="1"/>
  <c r="K1931" i="1" s="1"/>
  <c r="C1932" i="1"/>
  <c r="K1932" i="1" s="1"/>
  <c r="C1933" i="1"/>
  <c r="K1933" i="1" s="1"/>
  <c r="C1934" i="1"/>
  <c r="K1934" i="1" s="1"/>
  <c r="C1935" i="1"/>
  <c r="K1935" i="1" s="1"/>
  <c r="C1850" i="1"/>
  <c r="C1851" i="1"/>
  <c r="C1852" i="1"/>
  <c r="C1853" i="1"/>
  <c r="C1854" i="1"/>
  <c r="C1855" i="1"/>
  <c r="C1856" i="1"/>
  <c r="C1857" i="1"/>
  <c r="K1857" i="1" s="1"/>
  <c r="C1858" i="1"/>
  <c r="C1859" i="1"/>
  <c r="C1860" i="1"/>
  <c r="C1861" i="1"/>
  <c r="C1862" i="1"/>
  <c r="C1863" i="1"/>
  <c r="K1863" i="1" s="1"/>
  <c r="C1864" i="1"/>
  <c r="C1865" i="1"/>
  <c r="C1866" i="1"/>
  <c r="C1867" i="1"/>
  <c r="K1867" i="1" s="1"/>
  <c r="C1868" i="1"/>
  <c r="C1869" i="1"/>
  <c r="C1870" i="1"/>
  <c r="C333" i="1"/>
  <c r="A333" i="1" s="1"/>
  <c r="C334" i="1"/>
  <c r="A334" i="1" s="1"/>
  <c r="C335" i="1"/>
  <c r="A335" i="1" s="1"/>
  <c r="C336" i="1"/>
  <c r="A336" i="1" s="1"/>
  <c r="C337" i="1"/>
  <c r="A337" i="1" s="1"/>
  <c r="C338" i="1"/>
  <c r="M338" i="1" s="1"/>
  <c r="C339" i="1"/>
  <c r="L339" i="1" s="1"/>
  <c r="C340" i="1"/>
  <c r="B340" i="1" s="1"/>
  <c r="C341" i="1"/>
  <c r="A341" i="1" s="1"/>
  <c r="C342" i="1"/>
  <c r="A342" i="1" s="1"/>
  <c r="C343" i="1"/>
  <c r="A343" i="1" s="1"/>
  <c r="C344" i="1"/>
  <c r="A344" i="1" s="1"/>
  <c r="C345" i="1"/>
  <c r="A345" i="1" s="1"/>
  <c r="C346" i="1"/>
  <c r="M346" i="1" s="1"/>
  <c r="C347" i="1"/>
  <c r="L347" i="1" s="1"/>
  <c r="C348" i="1"/>
  <c r="B348" i="1" s="1"/>
  <c r="C349" i="1"/>
  <c r="B349" i="1" s="1"/>
  <c r="C350" i="1"/>
  <c r="A350" i="1" s="1"/>
  <c r="C351" i="1"/>
  <c r="A351" i="1" s="1"/>
  <c r="C352" i="1"/>
  <c r="A352" i="1" s="1"/>
  <c r="C353" i="1"/>
  <c r="A353" i="1" s="1"/>
  <c r="C506" i="1"/>
  <c r="A506" i="1" s="1"/>
  <c r="C507" i="1"/>
  <c r="A507" i="1" s="1"/>
  <c r="C508" i="1"/>
  <c r="P508" i="1" s="1"/>
  <c r="C509" i="1"/>
  <c r="A509" i="1" s="1"/>
  <c r="C510" i="1"/>
  <c r="A510" i="1" s="1"/>
  <c r="C511" i="1"/>
  <c r="M511" i="1" s="1"/>
  <c r="C512" i="1"/>
  <c r="B512" i="1" s="1"/>
  <c r="C513" i="1"/>
  <c r="B513" i="1" s="1"/>
  <c r="C514" i="1"/>
  <c r="A514" i="1" s="1"/>
  <c r="C515" i="1"/>
  <c r="A515" i="1" s="1"/>
  <c r="C516" i="1"/>
  <c r="B516" i="1" s="1"/>
  <c r="C517" i="1"/>
  <c r="A517" i="1" s="1"/>
  <c r="C518" i="1"/>
  <c r="A518" i="1" s="1"/>
  <c r="C519" i="1"/>
  <c r="M519" i="1" s="1"/>
  <c r="C520" i="1"/>
  <c r="B520" i="1" s="1"/>
  <c r="C521" i="1"/>
  <c r="B521" i="1" s="1"/>
  <c r="C522" i="1"/>
  <c r="B522" i="1" s="1"/>
  <c r="C523" i="1"/>
  <c r="A523" i="1" s="1"/>
  <c r="C524" i="1"/>
  <c r="A524" i="1" s="1"/>
  <c r="C525" i="1"/>
  <c r="A525" i="1" s="1"/>
  <c r="C526" i="1"/>
  <c r="A526" i="1" s="1"/>
  <c r="C505" i="1"/>
  <c r="C482" i="1"/>
  <c r="A482" i="1" s="1"/>
  <c r="C483" i="1"/>
  <c r="A483" i="1" s="1"/>
  <c r="C484" i="1"/>
  <c r="A484" i="1" s="1"/>
  <c r="C485" i="1"/>
  <c r="A485" i="1" s="1"/>
  <c r="C486" i="1"/>
  <c r="A486" i="1" s="1"/>
  <c r="C487" i="1"/>
  <c r="A487" i="1" s="1"/>
  <c r="C488" i="1"/>
  <c r="B488" i="1" s="1"/>
  <c r="C489" i="1"/>
  <c r="A489" i="1" s="1"/>
  <c r="C490" i="1"/>
  <c r="B490" i="1" s="1"/>
  <c r="C491" i="1"/>
  <c r="B491" i="1" s="1"/>
  <c r="C492" i="1"/>
  <c r="B492" i="1" s="1"/>
  <c r="C493" i="1"/>
  <c r="A493" i="1" s="1"/>
  <c r="C494" i="1"/>
  <c r="A494" i="1" s="1"/>
  <c r="C495" i="1"/>
  <c r="A495" i="1" s="1"/>
  <c r="C496" i="1"/>
  <c r="B496" i="1" s="1"/>
  <c r="C497" i="1"/>
  <c r="A497" i="1" s="1"/>
  <c r="C498" i="1"/>
  <c r="B498" i="1" s="1"/>
  <c r="C499" i="1"/>
  <c r="B499" i="1" s="1"/>
  <c r="C500" i="1"/>
  <c r="A500" i="1" s="1"/>
  <c r="C501" i="1"/>
  <c r="A501" i="1" s="1"/>
  <c r="C502" i="1"/>
  <c r="A502" i="1" s="1"/>
  <c r="C474" i="1"/>
  <c r="A474" i="1" s="1"/>
  <c r="R476" i="1"/>
  <c r="Q476" i="1"/>
  <c r="P476" i="1"/>
  <c r="O476" i="1"/>
  <c r="N476" i="1"/>
  <c r="M476" i="1"/>
  <c r="L476" i="1"/>
  <c r="K476" i="1"/>
  <c r="J476" i="1"/>
  <c r="B476" i="1"/>
  <c r="A476" i="1"/>
  <c r="Q198" i="1" l="1"/>
  <c r="C199" i="1"/>
  <c r="O198" i="1"/>
  <c r="R198" i="1"/>
  <c r="J198" i="1"/>
  <c r="B198" i="1"/>
  <c r="M198" i="1"/>
  <c r="N198" i="1"/>
  <c r="P198" i="1"/>
  <c r="K198" i="1"/>
  <c r="A198" i="1"/>
  <c r="L198" i="1"/>
  <c r="K1865" i="1"/>
  <c r="K1856" i="1"/>
  <c r="K1864" i="1"/>
  <c r="K1870" i="1"/>
  <c r="K1862" i="1"/>
  <c r="K1854" i="1"/>
  <c r="K1869" i="1"/>
  <c r="K1861" i="1"/>
  <c r="K1853" i="1"/>
  <c r="K1855" i="1"/>
  <c r="K1868" i="1"/>
  <c r="K1860" i="1"/>
  <c r="K1852" i="1"/>
  <c r="K1859" i="1"/>
  <c r="K1851" i="1"/>
  <c r="K1866" i="1"/>
  <c r="K1858" i="1"/>
  <c r="K1850" i="1"/>
  <c r="B353" i="1"/>
  <c r="A508" i="1"/>
  <c r="R512" i="1"/>
  <c r="L510" i="1"/>
  <c r="L352" i="1"/>
  <c r="N508" i="1"/>
  <c r="P340" i="1"/>
  <c r="Q339" i="1"/>
  <c r="N334" i="1"/>
  <c r="A347" i="1"/>
  <c r="R346" i="1"/>
  <c r="R338" i="1"/>
  <c r="M525" i="1"/>
  <c r="J346" i="1"/>
  <c r="J338" i="1"/>
  <c r="P348" i="1"/>
  <c r="K520" i="1"/>
  <c r="B346" i="1"/>
  <c r="A339" i="1"/>
  <c r="K353" i="1"/>
  <c r="K345" i="1"/>
  <c r="K337" i="1"/>
  <c r="Q347" i="1"/>
  <c r="M518" i="1"/>
  <c r="L344" i="1"/>
  <c r="L336" i="1"/>
  <c r="P514" i="1"/>
  <c r="B338" i="1"/>
  <c r="N350" i="1"/>
  <c r="M343" i="1"/>
  <c r="M335" i="1"/>
  <c r="O349" i="1"/>
  <c r="O341" i="1"/>
  <c r="M353" i="1"/>
  <c r="N352" i="1"/>
  <c r="O351" i="1"/>
  <c r="P350" i="1"/>
  <c r="Q349" i="1"/>
  <c r="R348" i="1"/>
  <c r="J348" i="1"/>
  <c r="K347" i="1"/>
  <c r="L346" i="1"/>
  <c r="M345" i="1"/>
  <c r="N344" i="1"/>
  <c r="O343" i="1"/>
  <c r="P342" i="1"/>
  <c r="Q341" i="1"/>
  <c r="R340" i="1"/>
  <c r="J340" i="1"/>
  <c r="K339" i="1"/>
  <c r="L338" i="1"/>
  <c r="M337" i="1"/>
  <c r="N336" i="1"/>
  <c r="O335" i="1"/>
  <c r="P334" i="1"/>
  <c r="Q333" i="1"/>
  <c r="N525" i="1"/>
  <c r="R513" i="1"/>
  <c r="B347" i="1"/>
  <c r="L353" i="1"/>
  <c r="M352" i="1"/>
  <c r="N351" i="1"/>
  <c r="O350" i="1"/>
  <c r="P349" i="1"/>
  <c r="Q348" i="1"/>
  <c r="R347" i="1"/>
  <c r="J347" i="1"/>
  <c r="K346" i="1"/>
  <c r="L345" i="1"/>
  <c r="M344" i="1"/>
  <c r="N343" i="1"/>
  <c r="O342" i="1"/>
  <c r="P341" i="1"/>
  <c r="Q340" i="1"/>
  <c r="R339" i="1"/>
  <c r="J339" i="1"/>
  <c r="K338" i="1"/>
  <c r="L337" i="1"/>
  <c r="M336" i="1"/>
  <c r="N335" i="1"/>
  <c r="O334" i="1"/>
  <c r="P333" i="1"/>
  <c r="O333" i="1"/>
  <c r="R520" i="1"/>
  <c r="K512" i="1"/>
  <c r="A338" i="1"/>
  <c r="R353" i="1"/>
  <c r="J353" i="1"/>
  <c r="K352" i="1"/>
  <c r="L351" i="1"/>
  <c r="M350" i="1"/>
  <c r="N349" i="1"/>
  <c r="O348" i="1"/>
  <c r="P347" i="1"/>
  <c r="Q346" i="1"/>
  <c r="R345" i="1"/>
  <c r="J345" i="1"/>
  <c r="K344" i="1"/>
  <c r="L343" i="1"/>
  <c r="M342" i="1"/>
  <c r="N341" i="1"/>
  <c r="O340" i="1"/>
  <c r="P339" i="1"/>
  <c r="Q338" i="1"/>
  <c r="R337" i="1"/>
  <c r="J337" i="1"/>
  <c r="K336" i="1"/>
  <c r="L335" i="1"/>
  <c r="M334" i="1"/>
  <c r="N333" i="1"/>
  <c r="N342" i="1"/>
  <c r="Q353" i="1"/>
  <c r="R352" i="1"/>
  <c r="J352" i="1"/>
  <c r="K351" i="1"/>
  <c r="L350" i="1"/>
  <c r="M349" i="1"/>
  <c r="N348" i="1"/>
  <c r="O347" i="1"/>
  <c r="P346" i="1"/>
  <c r="Q345" i="1"/>
  <c r="R344" i="1"/>
  <c r="J344" i="1"/>
  <c r="K343" i="1"/>
  <c r="L342" i="1"/>
  <c r="M341" i="1"/>
  <c r="N340" i="1"/>
  <c r="O339" i="1"/>
  <c r="P338" i="1"/>
  <c r="Q337" i="1"/>
  <c r="R336" i="1"/>
  <c r="J336" i="1"/>
  <c r="K335" i="1"/>
  <c r="L334" i="1"/>
  <c r="M333" i="1"/>
  <c r="M351" i="1"/>
  <c r="K519" i="1"/>
  <c r="N509" i="1"/>
  <c r="A349" i="1"/>
  <c r="A346" i="1"/>
  <c r="A340" i="1"/>
  <c r="B337" i="1"/>
  <c r="P353" i="1"/>
  <c r="Q352" i="1"/>
  <c r="R351" i="1"/>
  <c r="J351" i="1"/>
  <c r="K350" i="1"/>
  <c r="L349" i="1"/>
  <c r="M348" i="1"/>
  <c r="N347" i="1"/>
  <c r="O346" i="1"/>
  <c r="P345" i="1"/>
  <c r="Q344" i="1"/>
  <c r="R343" i="1"/>
  <c r="J343" i="1"/>
  <c r="K342" i="1"/>
  <c r="L341" i="1"/>
  <c r="M340" i="1"/>
  <c r="N339" i="1"/>
  <c r="O338" i="1"/>
  <c r="P337" i="1"/>
  <c r="Q336" i="1"/>
  <c r="R335" i="1"/>
  <c r="J335" i="1"/>
  <c r="K334" i="1"/>
  <c r="L333" i="1"/>
  <c r="O353" i="1"/>
  <c r="P352" i="1"/>
  <c r="Q351" i="1"/>
  <c r="R350" i="1"/>
  <c r="J350" i="1"/>
  <c r="K349" i="1"/>
  <c r="L348" i="1"/>
  <c r="M347" i="1"/>
  <c r="N346" i="1"/>
  <c r="O345" i="1"/>
  <c r="P344" i="1"/>
  <c r="Q343" i="1"/>
  <c r="R342" i="1"/>
  <c r="J342" i="1"/>
  <c r="K341" i="1"/>
  <c r="L340" i="1"/>
  <c r="M339" i="1"/>
  <c r="N338" i="1"/>
  <c r="O337" i="1"/>
  <c r="P336" i="1"/>
  <c r="Q335" i="1"/>
  <c r="R334" i="1"/>
  <c r="J334" i="1"/>
  <c r="K333" i="1"/>
  <c r="N516" i="1"/>
  <c r="A348" i="1"/>
  <c r="B345" i="1"/>
  <c r="B339" i="1"/>
  <c r="B336" i="1"/>
  <c r="N353" i="1"/>
  <c r="O352" i="1"/>
  <c r="P351" i="1"/>
  <c r="Q350" i="1"/>
  <c r="R349" i="1"/>
  <c r="J349" i="1"/>
  <c r="K348" i="1"/>
  <c r="N345" i="1"/>
  <c r="O344" i="1"/>
  <c r="P343" i="1"/>
  <c r="Q342" i="1"/>
  <c r="R341" i="1"/>
  <c r="J341" i="1"/>
  <c r="K340" i="1"/>
  <c r="N337" i="1"/>
  <c r="O336" i="1"/>
  <c r="P335" i="1"/>
  <c r="Q334" i="1"/>
  <c r="R333" i="1"/>
  <c r="J333" i="1"/>
  <c r="B335" i="1"/>
  <c r="B351" i="1"/>
  <c r="B343" i="1"/>
  <c r="B350" i="1"/>
  <c r="B342" i="1"/>
  <c r="B334" i="1"/>
  <c r="B352" i="1"/>
  <c r="B344" i="1"/>
  <c r="B341" i="1"/>
  <c r="B333" i="1"/>
  <c r="R521" i="1"/>
  <c r="L518" i="1"/>
  <c r="Q513" i="1"/>
  <c r="M509" i="1"/>
  <c r="P523" i="1"/>
  <c r="P497" i="1"/>
  <c r="M526" i="1"/>
  <c r="J521" i="1"/>
  <c r="J513" i="1"/>
  <c r="P515" i="1"/>
  <c r="P507" i="1"/>
  <c r="J520" i="1"/>
  <c r="J512" i="1"/>
  <c r="Q506" i="1"/>
  <c r="N524" i="1"/>
  <c r="L519" i="1"/>
  <c r="Q514" i="1"/>
  <c r="M510" i="1"/>
  <c r="P506" i="1"/>
  <c r="L526" i="1"/>
  <c r="A511" i="1"/>
  <c r="K526" i="1"/>
  <c r="L525" i="1"/>
  <c r="M524" i="1"/>
  <c r="N523" i="1"/>
  <c r="P521" i="1"/>
  <c r="Q520" i="1"/>
  <c r="R519" i="1"/>
  <c r="J519" i="1"/>
  <c r="K518" i="1"/>
  <c r="L517" i="1"/>
  <c r="M516" i="1"/>
  <c r="N515" i="1"/>
  <c r="P513" i="1"/>
  <c r="Q512" i="1"/>
  <c r="R511" i="1"/>
  <c r="J511" i="1"/>
  <c r="K510" i="1"/>
  <c r="L509" i="1"/>
  <c r="M508" i="1"/>
  <c r="N507" i="1"/>
  <c r="A520" i="1"/>
  <c r="R526" i="1"/>
  <c r="J526" i="1"/>
  <c r="K525" i="1"/>
  <c r="L524" i="1"/>
  <c r="M523" i="1"/>
  <c r="N522" i="1"/>
  <c r="P520" i="1"/>
  <c r="Q519" i="1"/>
  <c r="R518" i="1"/>
  <c r="J518" i="1"/>
  <c r="K517" i="1"/>
  <c r="L516" i="1"/>
  <c r="M515" i="1"/>
  <c r="N514" i="1"/>
  <c r="P512" i="1"/>
  <c r="Q511" i="1"/>
  <c r="R510" i="1"/>
  <c r="J510" i="1"/>
  <c r="K509" i="1"/>
  <c r="L508" i="1"/>
  <c r="M507" i="1"/>
  <c r="N506" i="1"/>
  <c r="N517" i="1"/>
  <c r="L511" i="1"/>
  <c r="Q526" i="1"/>
  <c r="R525" i="1"/>
  <c r="J525" i="1"/>
  <c r="K524" i="1"/>
  <c r="L523" i="1"/>
  <c r="M522" i="1"/>
  <c r="N521" i="1"/>
  <c r="P519" i="1"/>
  <c r="Q518" i="1"/>
  <c r="R517" i="1"/>
  <c r="J517" i="1"/>
  <c r="K516" i="1"/>
  <c r="L515" i="1"/>
  <c r="M514" i="1"/>
  <c r="N513" i="1"/>
  <c r="P511" i="1"/>
  <c r="Q510" i="1"/>
  <c r="R509" i="1"/>
  <c r="J509" i="1"/>
  <c r="K508" i="1"/>
  <c r="L507" i="1"/>
  <c r="M506" i="1"/>
  <c r="P522" i="1"/>
  <c r="Q521" i="1"/>
  <c r="M517" i="1"/>
  <c r="A499" i="1"/>
  <c r="B484" i="1"/>
  <c r="B525" i="1"/>
  <c r="B519" i="1"/>
  <c r="B509" i="1"/>
  <c r="P526" i="1"/>
  <c r="Q525" i="1"/>
  <c r="R524" i="1"/>
  <c r="J524" i="1"/>
  <c r="K523" i="1"/>
  <c r="L522" i="1"/>
  <c r="M521" i="1"/>
  <c r="N520" i="1"/>
  <c r="P518" i="1"/>
  <c r="Q517" i="1"/>
  <c r="R516" i="1"/>
  <c r="J516" i="1"/>
  <c r="K515" i="1"/>
  <c r="L514" i="1"/>
  <c r="M513" i="1"/>
  <c r="N512" i="1"/>
  <c r="P510" i="1"/>
  <c r="Q509" i="1"/>
  <c r="R508" i="1"/>
  <c r="J508" i="1"/>
  <c r="K507" i="1"/>
  <c r="L506" i="1"/>
  <c r="Q522" i="1"/>
  <c r="A519" i="1"/>
  <c r="P525" i="1"/>
  <c r="Q524" i="1"/>
  <c r="R523" i="1"/>
  <c r="J523" i="1"/>
  <c r="K522" i="1"/>
  <c r="L521" i="1"/>
  <c r="M520" i="1"/>
  <c r="N519" i="1"/>
  <c r="P517" i="1"/>
  <c r="Q516" i="1"/>
  <c r="R515" i="1"/>
  <c r="J515" i="1"/>
  <c r="K514" i="1"/>
  <c r="L513" i="1"/>
  <c r="M512" i="1"/>
  <c r="N511" i="1"/>
  <c r="P509" i="1"/>
  <c r="Q508" i="1"/>
  <c r="R507" i="1"/>
  <c r="J507" i="1"/>
  <c r="K506" i="1"/>
  <c r="B517" i="1"/>
  <c r="B511" i="1"/>
  <c r="K511" i="1"/>
  <c r="A512" i="1"/>
  <c r="B508" i="1"/>
  <c r="N526" i="1"/>
  <c r="P524" i="1"/>
  <c r="Q523" i="1"/>
  <c r="R522" i="1"/>
  <c r="J522" i="1"/>
  <c r="K521" i="1"/>
  <c r="L520" i="1"/>
  <c r="N518" i="1"/>
  <c r="P516" i="1"/>
  <c r="Q515" i="1"/>
  <c r="R514" i="1"/>
  <c r="J514" i="1"/>
  <c r="K513" i="1"/>
  <c r="L512" i="1"/>
  <c r="N510" i="1"/>
  <c r="Q507" i="1"/>
  <c r="R506" i="1"/>
  <c r="J506" i="1"/>
  <c r="A522" i="1"/>
  <c r="B526" i="1"/>
  <c r="A521" i="1"/>
  <c r="B518" i="1"/>
  <c r="A513" i="1"/>
  <c r="B510" i="1"/>
  <c r="A516" i="1"/>
  <c r="B523" i="1"/>
  <c r="B515" i="1"/>
  <c r="B507" i="1"/>
  <c r="B524" i="1"/>
  <c r="B514" i="1"/>
  <c r="B506" i="1"/>
  <c r="N474" i="1"/>
  <c r="M474" i="1"/>
  <c r="L474" i="1"/>
  <c r="A488" i="1"/>
  <c r="J474" i="1"/>
  <c r="R474" i="1"/>
  <c r="A496" i="1"/>
  <c r="A491" i="1"/>
  <c r="B487" i="1"/>
  <c r="K502" i="1"/>
  <c r="Q474" i="1"/>
  <c r="L501" i="1"/>
  <c r="P474" i="1"/>
  <c r="B495" i="1"/>
  <c r="A490" i="1"/>
  <c r="N499" i="1"/>
  <c r="O474" i="1"/>
  <c r="O498" i="1"/>
  <c r="Q482" i="1"/>
  <c r="R502" i="1"/>
  <c r="J502" i="1"/>
  <c r="K501" i="1"/>
  <c r="L500" i="1"/>
  <c r="M499" i="1"/>
  <c r="N498" i="1"/>
  <c r="O497" i="1"/>
  <c r="P482" i="1"/>
  <c r="M500" i="1"/>
  <c r="Q502" i="1"/>
  <c r="R501" i="1"/>
  <c r="J501" i="1"/>
  <c r="K500" i="1"/>
  <c r="L499" i="1"/>
  <c r="M498" i="1"/>
  <c r="N497" i="1"/>
  <c r="O482" i="1"/>
  <c r="P502" i="1"/>
  <c r="Q501" i="1"/>
  <c r="R500" i="1"/>
  <c r="J500" i="1"/>
  <c r="K499" i="1"/>
  <c r="L498" i="1"/>
  <c r="M497" i="1"/>
  <c r="N482" i="1"/>
  <c r="K474" i="1"/>
  <c r="A498" i="1"/>
  <c r="O502" i="1"/>
  <c r="P501" i="1"/>
  <c r="Q500" i="1"/>
  <c r="R499" i="1"/>
  <c r="J499" i="1"/>
  <c r="K498" i="1"/>
  <c r="L497" i="1"/>
  <c r="M482" i="1"/>
  <c r="N502" i="1"/>
  <c r="O501" i="1"/>
  <c r="P500" i="1"/>
  <c r="Q499" i="1"/>
  <c r="R498" i="1"/>
  <c r="J498" i="1"/>
  <c r="K497" i="1"/>
  <c r="L482" i="1"/>
  <c r="M502" i="1"/>
  <c r="N501" i="1"/>
  <c r="O500" i="1"/>
  <c r="P499" i="1"/>
  <c r="Q498" i="1"/>
  <c r="R497" i="1"/>
  <c r="J497" i="1"/>
  <c r="K482" i="1"/>
  <c r="L502" i="1"/>
  <c r="M501" i="1"/>
  <c r="N500" i="1"/>
  <c r="O499" i="1"/>
  <c r="P498" i="1"/>
  <c r="Q497" i="1"/>
  <c r="R482" i="1"/>
  <c r="J482" i="1"/>
  <c r="B500" i="1"/>
  <c r="B497" i="1"/>
  <c r="A492" i="1"/>
  <c r="B489" i="1"/>
  <c r="B502" i="1"/>
  <c r="B486" i="1"/>
  <c r="B494" i="1"/>
  <c r="B483" i="1"/>
  <c r="B501" i="1"/>
  <c r="B485" i="1"/>
  <c r="B493" i="1"/>
  <c r="B482" i="1"/>
  <c r="B474" i="1"/>
  <c r="B199" i="1" l="1"/>
  <c r="K199" i="1"/>
  <c r="P199" i="1"/>
  <c r="Q199" i="1"/>
  <c r="N199" i="1"/>
  <c r="J199" i="1"/>
  <c r="O199" i="1"/>
  <c r="R199" i="1"/>
  <c r="A199" i="1"/>
  <c r="L199" i="1"/>
  <c r="M199" i="1"/>
  <c r="C454" i="1"/>
  <c r="J454" i="1" s="1"/>
  <c r="C455" i="1"/>
  <c r="Q455" i="1" s="1"/>
  <c r="C456" i="1"/>
  <c r="P456" i="1" s="1"/>
  <c r="C457" i="1"/>
  <c r="O457" i="1" s="1"/>
  <c r="C458" i="1"/>
  <c r="N458" i="1" s="1"/>
  <c r="C459" i="1"/>
  <c r="M459" i="1" s="1"/>
  <c r="C460" i="1"/>
  <c r="L460" i="1" s="1"/>
  <c r="C461" i="1"/>
  <c r="K461" i="1" s="1"/>
  <c r="C462" i="1"/>
  <c r="J462" i="1" s="1"/>
  <c r="C463" i="1"/>
  <c r="Q463" i="1" s="1"/>
  <c r="C464" i="1"/>
  <c r="P464" i="1" s="1"/>
  <c r="C465" i="1"/>
  <c r="O465" i="1" s="1"/>
  <c r="C466" i="1"/>
  <c r="N466" i="1" s="1"/>
  <c r="C467" i="1"/>
  <c r="M467" i="1" s="1"/>
  <c r="C468" i="1"/>
  <c r="L468" i="1" s="1"/>
  <c r="C469" i="1"/>
  <c r="K469" i="1" s="1"/>
  <c r="C470" i="1"/>
  <c r="J470" i="1" s="1"/>
  <c r="C471" i="1"/>
  <c r="Q471" i="1" s="1"/>
  <c r="C472" i="1"/>
  <c r="P472" i="1" s="1"/>
  <c r="C473" i="1"/>
  <c r="O473" i="1" s="1"/>
  <c r="C453" i="1"/>
  <c r="K452" i="1"/>
  <c r="M484" i="1"/>
  <c r="Q489" i="1"/>
  <c r="N493" i="1"/>
  <c r="M494" i="1"/>
  <c r="K484" i="1"/>
  <c r="P484" i="1"/>
  <c r="Q484" i="1"/>
  <c r="M490" i="1"/>
  <c r="N490" i="1"/>
  <c r="O490" i="1"/>
  <c r="P490" i="1"/>
  <c r="M492" i="1"/>
  <c r="C406" i="1"/>
  <c r="A406" i="1" s="1"/>
  <c r="C407" i="1"/>
  <c r="A407" i="1" s="1"/>
  <c r="C408" i="1"/>
  <c r="P408" i="1" s="1"/>
  <c r="C409" i="1"/>
  <c r="A409" i="1" s="1"/>
  <c r="C410" i="1"/>
  <c r="A410" i="1" s="1"/>
  <c r="C411" i="1"/>
  <c r="M411" i="1" s="1"/>
  <c r="C412" i="1"/>
  <c r="L412" i="1" s="1"/>
  <c r="C413" i="1"/>
  <c r="A413" i="1" s="1"/>
  <c r="C414" i="1"/>
  <c r="A414" i="1" s="1"/>
  <c r="C415" i="1"/>
  <c r="B415" i="1" s="1"/>
  <c r="C416" i="1"/>
  <c r="A416" i="1" s="1"/>
  <c r="C417" i="1"/>
  <c r="A417" i="1" s="1"/>
  <c r="C418" i="1"/>
  <c r="A418" i="1" s="1"/>
  <c r="C419" i="1"/>
  <c r="M419" i="1" s="1"/>
  <c r="C420" i="1"/>
  <c r="L420" i="1" s="1"/>
  <c r="C421" i="1"/>
  <c r="A421" i="1" s="1"/>
  <c r="C422" i="1"/>
  <c r="B422" i="1" s="1"/>
  <c r="C423" i="1"/>
  <c r="B423" i="1" s="1"/>
  <c r="C424" i="1"/>
  <c r="A424" i="1" s="1"/>
  <c r="C425" i="1"/>
  <c r="A425" i="1" s="1"/>
  <c r="C426" i="1"/>
  <c r="A426" i="1" s="1"/>
  <c r="C382" i="1"/>
  <c r="B382" i="1" s="1"/>
  <c r="C397" i="1"/>
  <c r="A397" i="1" s="1"/>
  <c r="C398" i="1"/>
  <c r="A398" i="1" s="1"/>
  <c r="C399" i="1"/>
  <c r="A399" i="1" s="1"/>
  <c r="C400" i="1"/>
  <c r="P400" i="1" s="1"/>
  <c r="C401" i="1"/>
  <c r="O401" i="1" s="1"/>
  <c r="C402" i="1"/>
  <c r="A402" i="1" s="1"/>
  <c r="J357" i="1"/>
  <c r="K357" i="1"/>
  <c r="L357" i="1"/>
  <c r="M357" i="1"/>
  <c r="N357" i="1"/>
  <c r="O357" i="1"/>
  <c r="P357" i="1"/>
  <c r="Q357" i="1"/>
  <c r="R357" i="1"/>
  <c r="C373" i="1"/>
  <c r="B373" i="1" s="1"/>
  <c r="C374" i="1"/>
  <c r="A374" i="1" s="1"/>
  <c r="C375" i="1"/>
  <c r="B375" i="1" s="1"/>
  <c r="C376" i="1"/>
  <c r="A376" i="1" s="1"/>
  <c r="C377" i="1"/>
  <c r="B377" i="1" s="1"/>
  <c r="C378" i="1"/>
  <c r="L378" i="1" s="1"/>
  <c r="A357" i="1"/>
  <c r="B357" i="1"/>
  <c r="J330" i="1"/>
  <c r="K330" i="1"/>
  <c r="L330" i="1"/>
  <c r="M330" i="1"/>
  <c r="N330" i="1"/>
  <c r="O330" i="1"/>
  <c r="P330" i="1"/>
  <c r="Q330" i="1"/>
  <c r="R330" i="1"/>
  <c r="C323" i="1"/>
  <c r="K323" i="1" s="1"/>
  <c r="C324" i="1"/>
  <c r="A324" i="1" s="1"/>
  <c r="C325" i="1"/>
  <c r="B325" i="1" s="1"/>
  <c r="C326" i="1"/>
  <c r="P326" i="1" s="1"/>
  <c r="C327" i="1"/>
  <c r="A327" i="1" s="1"/>
  <c r="C328" i="1"/>
  <c r="B328" i="1" s="1"/>
  <c r="C308" i="1"/>
  <c r="B308" i="1" s="1"/>
  <c r="C256" i="1"/>
  <c r="C271" i="1"/>
  <c r="B271" i="1" s="1"/>
  <c r="C272" i="1"/>
  <c r="B272" i="1" s="1"/>
  <c r="C273" i="1"/>
  <c r="A273" i="1" s="1"/>
  <c r="C274" i="1"/>
  <c r="A274" i="1" s="1"/>
  <c r="C275" i="1"/>
  <c r="A275" i="1" s="1"/>
  <c r="C276" i="1"/>
  <c r="A276" i="1" s="1"/>
  <c r="A256" i="1" l="1"/>
  <c r="L256" i="1"/>
  <c r="M256" i="1"/>
  <c r="N256" i="1"/>
  <c r="O256" i="1"/>
  <c r="P256" i="1"/>
  <c r="Q256" i="1"/>
  <c r="J256" i="1"/>
  <c r="R256" i="1"/>
  <c r="K256" i="1"/>
  <c r="A471" i="1"/>
  <c r="O462" i="1"/>
  <c r="A463" i="1"/>
  <c r="L458" i="1"/>
  <c r="B459" i="1"/>
  <c r="O456" i="1"/>
  <c r="O472" i="1"/>
  <c r="O471" i="1"/>
  <c r="P469" i="1"/>
  <c r="K467" i="1"/>
  <c r="M466" i="1"/>
  <c r="Q462" i="1"/>
  <c r="Q460" i="1"/>
  <c r="B471" i="1"/>
  <c r="B462" i="1"/>
  <c r="P471" i="1"/>
  <c r="J469" i="1"/>
  <c r="J467" i="1"/>
  <c r="P462" i="1"/>
  <c r="K460" i="1"/>
  <c r="K458" i="1"/>
  <c r="B470" i="1"/>
  <c r="A459" i="1"/>
  <c r="Q470" i="1"/>
  <c r="Q468" i="1"/>
  <c r="L466" i="1"/>
  <c r="R461" i="1"/>
  <c r="R459" i="1"/>
  <c r="P455" i="1"/>
  <c r="R468" i="1"/>
  <c r="J460" i="1"/>
  <c r="B467" i="1"/>
  <c r="B458" i="1"/>
  <c r="P470" i="1"/>
  <c r="K468" i="1"/>
  <c r="K466" i="1"/>
  <c r="Q461" i="1"/>
  <c r="L459" i="1"/>
  <c r="O455" i="1"/>
  <c r="A467" i="1"/>
  <c r="B455" i="1"/>
  <c r="O470" i="1"/>
  <c r="J468" i="1"/>
  <c r="O464" i="1"/>
  <c r="P461" i="1"/>
  <c r="K459" i="1"/>
  <c r="Q454" i="1"/>
  <c r="B466" i="1"/>
  <c r="A455" i="1"/>
  <c r="R469" i="1"/>
  <c r="R467" i="1"/>
  <c r="P463" i="1"/>
  <c r="J461" i="1"/>
  <c r="J459" i="1"/>
  <c r="P454" i="1"/>
  <c r="B463" i="1"/>
  <c r="B454" i="1"/>
  <c r="Q469" i="1"/>
  <c r="L467" i="1"/>
  <c r="O463" i="1"/>
  <c r="R460" i="1"/>
  <c r="M458" i="1"/>
  <c r="O454" i="1"/>
  <c r="N473" i="1"/>
  <c r="N472" i="1"/>
  <c r="N465" i="1"/>
  <c r="N456" i="1"/>
  <c r="L473" i="1"/>
  <c r="M472" i="1"/>
  <c r="N471" i="1"/>
  <c r="L465" i="1"/>
  <c r="N463" i="1"/>
  <c r="L457" i="1"/>
  <c r="P495" i="1"/>
  <c r="K487" i="1"/>
  <c r="A470" i="1"/>
  <c r="A466" i="1"/>
  <c r="A462" i="1"/>
  <c r="A458" i="1"/>
  <c r="A454" i="1"/>
  <c r="K473" i="1"/>
  <c r="L472" i="1"/>
  <c r="M471" i="1"/>
  <c r="N470" i="1"/>
  <c r="O469" i="1"/>
  <c r="P468" i="1"/>
  <c r="Q467" i="1"/>
  <c r="R466" i="1"/>
  <c r="J466" i="1"/>
  <c r="K465" i="1"/>
  <c r="L464" i="1"/>
  <c r="M463" i="1"/>
  <c r="N462" i="1"/>
  <c r="O461" i="1"/>
  <c r="P460" i="1"/>
  <c r="Q459" i="1"/>
  <c r="R458" i="1"/>
  <c r="J458" i="1"/>
  <c r="K457" i="1"/>
  <c r="L456" i="1"/>
  <c r="M455" i="1"/>
  <c r="N454" i="1"/>
  <c r="M457" i="1"/>
  <c r="K495" i="1"/>
  <c r="J487" i="1"/>
  <c r="B473" i="1"/>
  <c r="B469" i="1"/>
  <c r="B465" i="1"/>
  <c r="B461" i="1"/>
  <c r="B457" i="1"/>
  <c r="R473" i="1"/>
  <c r="J473" i="1"/>
  <c r="K472" i="1"/>
  <c r="L471" i="1"/>
  <c r="M470" i="1"/>
  <c r="N469" i="1"/>
  <c r="O468" i="1"/>
  <c r="P467" i="1"/>
  <c r="Q466" i="1"/>
  <c r="R465" i="1"/>
  <c r="J465" i="1"/>
  <c r="K464" i="1"/>
  <c r="L463" i="1"/>
  <c r="M462" i="1"/>
  <c r="N461" i="1"/>
  <c r="O460" i="1"/>
  <c r="P459" i="1"/>
  <c r="Q458" i="1"/>
  <c r="R457" i="1"/>
  <c r="J457" i="1"/>
  <c r="K456" i="1"/>
  <c r="L455" i="1"/>
  <c r="M454" i="1"/>
  <c r="N457" i="1"/>
  <c r="M456" i="1"/>
  <c r="N455" i="1"/>
  <c r="A473" i="1"/>
  <c r="A469" i="1"/>
  <c r="A465" i="1"/>
  <c r="A461" i="1"/>
  <c r="A457" i="1"/>
  <c r="Q473" i="1"/>
  <c r="R472" i="1"/>
  <c r="J472" i="1"/>
  <c r="K471" i="1"/>
  <c r="L470" i="1"/>
  <c r="M469" i="1"/>
  <c r="N468" i="1"/>
  <c r="O467" i="1"/>
  <c r="P466" i="1"/>
  <c r="Q465" i="1"/>
  <c r="R464" i="1"/>
  <c r="J464" i="1"/>
  <c r="K463" i="1"/>
  <c r="L462" i="1"/>
  <c r="M461" i="1"/>
  <c r="N460" i="1"/>
  <c r="O459" i="1"/>
  <c r="P458" i="1"/>
  <c r="Q457" i="1"/>
  <c r="R456" i="1"/>
  <c r="J456" i="1"/>
  <c r="K455" i="1"/>
  <c r="L454" i="1"/>
  <c r="M465" i="1"/>
  <c r="N464" i="1"/>
  <c r="N487" i="1"/>
  <c r="M464" i="1"/>
  <c r="B472" i="1"/>
  <c r="B468" i="1"/>
  <c r="B464" i="1"/>
  <c r="B460" i="1"/>
  <c r="B456" i="1"/>
  <c r="P473" i="1"/>
  <c r="Q472" i="1"/>
  <c r="R471" i="1"/>
  <c r="J471" i="1"/>
  <c r="K470" i="1"/>
  <c r="L469" i="1"/>
  <c r="M468" i="1"/>
  <c r="N467" i="1"/>
  <c r="O466" i="1"/>
  <c r="P465" i="1"/>
  <c r="Q464" i="1"/>
  <c r="R463" i="1"/>
  <c r="J463" i="1"/>
  <c r="K462" i="1"/>
  <c r="L461" i="1"/>
  <c r="M460" i="1"/>
  <c r="N459" i="1"/>
  <c r="O458" i="1"/>
  <c r="P457" i="1"/>
  <c r="Q456" i="1"/>
  <c r="R455" i="1"/>
  <c r="J455" i="1"/>
  <c r="K454" i="1"/>
  <c r="M473" i="1"/>
  <c r="A472" i="1"/>
  <c r="A468" i="1"/>
  <c r="A464" i="1"/>
  <c r="A460" i="1"/>
  <c r="A456" i="1"/>
  <c r="R470" i="1"/>
  <c r="R462" i="1"/>
  <c r="R454" i="1"/>
  <c r="M493" i="1"/>
  <c r="P492" i="1"/>
  <c r="O484" i="1"/>
  <c r="N492" i="1"/>
  <c r="N484" i="1"/>
  <c r="L492" i="1"/>
  <c r="K492" i="1"/>
  <c r="P485" i="1"/>
  <c r="O485" i="1"/>
  <c r="L491" i="1"/>
  <c r="R486" i="1"/>
  <c r="Q494" i="1"/>
  <c r="L486" i="1"/>
  <c r="J486" i="1"/>
  <c r="Q483" i="1"/>
  <c r="Q452" i="1"/>
  <c r="N491" i="1"/>
  <c r="P487" i="1"/>
  <c r="R483" i="1"/>
  <c r="R452" i="1"/>
  <c r="J452" i="1"/>
  <c r="R495" i="1"/>
  <c r="K491" i="1"/>
  <c r="M487" i="1"/>
  <c r="O483" i="1"/>
  <c r="P452" i="1"/>
  <c r="B452" i="1"/>
  <c r="Q495" i="1"/>
  <c r="L487" i="1"/>
  <c r="J483" i="1"/>
  <c r="O452" i="1"/>
  <c r="A452" i="1"/>
  <c r="N452" i="1"/>
  <c r="M452" i="1"/>
  <c r="J495" i="1"/>
  <c r="Q491" i="1"/>
  <c r="L452" i="1"/>
  <c r="O491" i="1"/>
  <c r="R487" i="1"/>
  <c r="R496" i="1"/>
  <c r="R494" i="1"/>
  <c r="M491" i="1"/>
  <c r="P489" i="1"/>
  <c r="Q485" i="1"/>
  <c r="R488" i="1"/>
  <c r="J496" i="1"/>
  <c r="L494" i="1"/>
  <c r="Q486" i="1"/>
  <c r="K494" i="1"/>
  <c r="R491" i="1"/>
  <c r="J491" i="1"/>
  <c r="P486" i="1"/>
  <c r="M485" i="1"/>
  <c r="P483" i="1"/>
  <c r="Q496" i="1"/>
  <c r="J494" i="1"/>
  <c r="O486" i="1"/>
  <c r="P491" i="1"/>
  <c r="N486" i="1"/>
  <c r="L483" i="1"/>
  <c r="P496" i="1"/>
  <c r="O489" i="1"/>
  <c r="N489" i="1"/>
  <c r="N496" i="1"/>
  <c r="O495" i="1"/>
  <c r="P494" i="1"/>
  <c r="R492" i="1"/>
  <c r="J492" i="1"/>
  <c r="L490" i="1"/>
  <c r="M489" i="1"/>
  <c r="K485" i="1"/>
  <c r="M496" i="1"/>
  <c r="N495" i="1"/>
  <c r="O494" i="1"/>
  <c r="Q492" i="1"/>
  <c r="K490" i="1"/>
  <c r="L489" i="1"/>
  <c r="J485" i="1"/>
  <c r="O496" i="1"/>
  <c r="L496" i="1"/>
  <c r="M495" i="1"/>
  <c r="N494" i="1"/>
  <c r="R490" i="1"/>
  <c r="K489" i="1"/>
  <c r="J490" i="1"/>
  <c r="K496" i="1"/>
  <c r="L495" i="1"/>
  <c r="O492" i="1"/>
  <c r="Q490" i="1"/>
  <c r="R489" i="1"/>
  <c r="J489" i="1"/>
  <c r="R485" i="1"/>
  <c r="M486" i="1"/>
  <c r="N485" i="1"/>
  <c r="K486" i="1"/>
  <c r="L485" i="1"/>
  <c r="L493" i="1"/>
  <c r="Q488" i="1"/>
  <c r="K493" i="1"/>
  <c r="P488" i="1"/>
  <c r="R493" i="1"/>
  <c r="J493" i="1"/>
  <c r="O488" i="1"/>
  <c r="Q493" i="1"/>
  <c r="M488" i="1"/>
  <c r="P493" i="1"/>
  <c r="L488" i="1"/>
  <c r="O493" i="1"/>
  <c r="K488" i="1"/>
  <c r="J488" i="1"/>
  <c r="Q487" i="1"/>
  <c r="L484" i="1"/>
  <c r="M483" i="1"/>
  <c r="N488" i="1"/>
  <c r="O487" i="1"/>
  <c r="R484" i="1"/>
  <c r="J484" i="1"/>
  <c r="K483" i="1"/>
  <c r="N483" i="1"/>
  <c r="Q422" i="1"/>
  <c r="A373" i="1"/>
  <c r="B412" i="1"/>
  <c r="M426" i="1"/>
  <c r="P422" i="1"/>
  <c r="L419" i="1"/>
  <c r="P414" i="1"/>
  <c r="M410" i="1"/>
  <c r="L410" i="1"/>
  <c r="B424" i="1"/>
  <c r="B411" i="1"/>
  <c r="M418" i="1"/>
  <c r="R413" i="1"/>
  <c r="A411" i="1"/>
  <c r="L426" i="1"/>
  <c r="R421" i="1"/>
  <c r="L418" i="1"/>
  <c r="Q413" i="1"/>
  <c r="N425" i="1"/>
  <c r="Q421" i="1"/>
  <c r="N417" i="1"/>
  <c r="J413" i="1"/>
  <c r="N409" i="1"/>
  <c r="M425" i="1"/>
  <c r="J421" i="1"/>
  <c r="M417" i="1"/>
  <c r="R412" i="1"/>
  <c r="M409" i="1"/>
  <c r="O424" i="1"/>
  <c r="R420" i="1"/>
  <c r="O416" i="1"/>
  <c r="K412" i="1"/>
  <c r="O408" i="1"/>
  <c r="K411" i="1"/>
  <c r="A420" i="1"/>
  <c r="N424" i="1"/>
  <c r="K420" i="1"/>
  <c r="N416" i="1"/>
  <c r="J412" i="1"/>
  <c r="N408" i="1"/>
  <c r="P423" i="1"/>
  <c r="J420" i="1"/>
  <c r="Q414" i="1"/>
  <c r="L411" i="1"/>
  <c r="Q406" i="1"/>
  <c r="K419" i="1"/>
  <c r="P406" i="1"/>
  <c r="A423" i="1"/>
  <c r="B419" i="1"/>
  <c r="K426" i="1"/>
  <c r="L425" i="1"/>
  <c r="M424" i="1"/>
  <c r="N423" i="1"/>
  <c r="O422" i="1"/>
  <c r="P421" i="1"/>
  <c r="Q420" i="1"/>
  <c r="R419" i="1"/>
  <c r="J419" i="1"/>
  <c r="K418" i="1"/>
  <c r="L417" i="1"/>
  <c r="M416" i="1"/>
  <c r="N415" i="1"/>
  <c r="O414" i="1"/>
  <c r="P413" i="1"/>
  <c r="Q412" i="1"/>
  <c r="R411" i="1"/>
  <c r="J411" i="1"/>
  <c r="K410" i="1"/>
  <c r="L409" i="1"/>
  <c r="M408" i="1"/>
  <c r="N407" i="1"/>
  <c r="O406" i="1"/>
  <c r="P407" i="1"/>
  <c r="O415" i="1"/>
  <c r="O407" i="1"/>
  <c r="A419" i="1"/>
  <c r="R426" i="1"/>
  <c r="J426" i="1"/>
  <c r="K425" i="1"/>
  <c r="L424" i="1"/>
  <c r="M423" i="1"/>
  <c r="N422" i="1"/>
  <c r="O421" i="1"/>
  <c r="P420" i="1"/>
  <c r="Q419" i="1"/>
  <c r="R418" i="1"/>
  <c r="J418" i="1"/>
  <c r="K417" i="1"/>
  <c r="L416" i="1"/>
  <c r="M415" i="1"/>
  <c r="N414" i="1"/>
  <c r="O413" i="1"/>
  <c r="P412" i="1"/>
  <c r="Q411" i="1"/>
  <c r="R410" i="1"/>
  <c r="J410" i="1"/>
  <c r="K409" i="1"/>
  <c r="L408" i="1"/>
  <c r="M407" i="1"/>
  <c r="N406" i="1"/>
  <c r="A422" i="1"/>
  <c r="B409" i="1"/>
  <c r="Q426" i="1"/>
  <c r="R425" i="1"/>
  <c r="J425" i="1"/>
  <c r="K424" i="1"/>
  <c r="L423" i="1"/>
  <c r="M422" i="1"/>
  <c r="N421" i="1"/>
  <c r="O420" i="1"/>
  <c r="P419" i="1"/>
  <c r="Q418" i="1"/>
  <c r="R417" i="1"/>
  <c r="J417" i="1"/>
  <c r="K416" i="1"/>
  <c r="L415" i="1"/>
  <c r="M414" i="1"/>
  <c r="N413" i="1"/>
  <c r="O412" i="1"/>
  <c r="P411" i="1"/>
  <c r="Q410" i="1"/>
  <c r="R409" i="1"/>
  <c r="J409" i="1"/>
  <c r="K408" i="1"/>
  <c r="L407" i="1"/>
  <c r="M406" i="1"/>
  <c r="A415" i="1"/>
  <c r="P426" i="1"/>
  <c r="Q425" i="1"/>
  <c r="R424" i="1"/>
  <c r="J424" i="1"/>
  <c r="K423" i="1"/>
  <c r="L422" i="1"/>
  <c r="M421" i="1"/>
  <c r="N420" i="1"/>
  <c r="O419" i="1"/>
  <c r="P418" i="1"/>
  <c r="Q417" i="1"/>
  <c r="R416" i="1"/>
  <c r="J416" i="1"/>
  <c r="K415" i="1"/>
  <c r="L414" i="1"/>
  <c r="M413" i="1"/>
  <c r="N412" i="1"/>
  <c r="O411" i="1"/>
  <c r="P410" i="1"/>
  <c r="Q409" i="1"/>
  <c r="R408" i="1"/>
  <c r="J408" i="1"/>
  <c r="K407" i="1"/>
  <c r="L406" i="1"/>
  <c r="O423" i="1"/>
  <c r="A412" i="1"/>
  <c r="B408" i="1"/>
  <c r="O426" i="1"/>
  <c r="P425" i="1"/>
  <c r="Q424" i="1"/>
  <c r="R423" i="1"/>
  <c r="J423" i="1"/>
  <c r="K422" i="1"/>
  <c r="L421" i="1"/>
  <c r="M420" i="1"/>
  <c r="N419" i="1"/>
  <c r="O418" i="1"/>
  <c r="P417" i="1"/>
  <c r="Q416" i="1"/>
  <c r="R415" i="1"/>
  <c r="J415" i="1"/>
  <c r="K414" i="1"/>
  <c r="L413" i="1"/>
  <c r="M412" i="1"/>
  <c r="N411" i="1"/>
  <c r="O410" i="1"/>
  <c r="P409" i="1"/>
  <c r="Q408" i="1"/>
  <c r="R407" i="1"/>
  <c r="J407" i="1"/>
  <c r="K406" i="1"/>
  <c r="P415" i="1"/>
  <c r="A401" i="1"/>
  <c r="B420" i="1"/>
  <c r="B416" i="1"/>
  <c r="A408" i="1"/>
  <c r="N426" i="1"/>
  <c r="O425" i="1"/>
  <c r="P424" i="1"/>
  <c r="Q423" i="1"/>
  <c r="R422" i="1"/>
  <c r="J422" i="1"/>
  <c r="K421" i="1"/>
  <c r="N418" i="1"/>
  <c r="O417" i="1"/>
  <c r="P416" i="1"/>
  <c r="Q415" i="1"/>
  <c r="R414" i="1"/>
  <c r="J414" i="1"/>
  <c r="K413" i="1"/>
  <c r="N410" i="1"/>
  <c r="O409" i="1"/>
  <c r="Q407" i="1"/>
  <c r="R406" i="1"/>
  <c r="J406" i="1"/>
  <c r="B421" i="1"/>
  <c r="B413" i="1"/>
  <c r="B426" i="1"/>
  <c r="B418" i="1"/>
  <c r="B410" i="1"/>
  <c r="B407" i="1"/>
  <c r="B425" i="1"/>
  <c r="B417" i="1"/>
  <c r="B414" i="1"/>
  <c r="B406" i="1"/>
  <c r="B401" i="1"/>
  <c r="B398" i="1"/>
  <c r="M402" i="1"/>
  <c r="N401" i="1"/>
  <c r="O400" i="1"/>
  <c r="P399" i="1"/>
  <c r="Q398" i="1"/>
  <c r="R397" i="1"/>
  <c r="J397" i="1"/>
  <c r="Q382" i="1"/>
  <c r="L402" i="1"/>
  <c r="M401" i="1"/>
  <c r="N400" i="1"/>
  <c r="O399" i="1"/>
  <c r="P398" i="1"/>
  <c r="Q397" i="1"/>
  <c r="P382" i="1"/>
  <c r="K402" i="1"/>
  <c r="L401" i="1"/>
  <c r="M400" i="1"/>
  <c r="N399" i="1"/>
  <c r="O398" i="1"/>
  <c r="P397" i="1"/>
  <c r="O382" i="1"/>
  <c r="O375" i="1"/>
  <c r="R402" i="1"/>
  <c r="J402" i="1"/>
  <c r="K401" i="1"/>
  <c r="L400" i="1"/>
  <c r="M399" i="1"/>
  <c r="N398" i="1"/>
  <c r="O397" i="1"/>
  <c r="N382" i="1"/>
  <c r="N375" i="1"/>
  <c r="B400" i="1"/>
  <c r="Q402" i="1"/>
  <c r="R401" i="1"/>
  <c r="J401" i="1"/>
  <c r="K400" i="1"/>
  <c r="L399" i="1"/>
  <c r="M398" i="1"/>
  <c r="N397" i="1"/>
  <c r="M382" i="1"/>
  <c r="L375" i="1"/>
  <c r="A400" i="1"/>
  <c r="P402" i="1"/>
  <c r="Q401" i="1"/>
  <c r="R400" i="1"/>
  <c r="J400" i="1"/>
  <c r="K399" i="1"/>
  <c r="L398" i="1"/>
  <c r="M397" i="1"/>
  <c r="L382" i="1"/>
  <c r="O402" i="1"/>
  <c r="P401" i="1"/>
  <c r="Q400" i="1"/>
  <c r="R399" i="1"/>
  <c r="J399" i="1"/>
  <c r="K398" i="1"/>
  <c r="L397" i="1"/>
  <c r="K382" i="1"/>
  <c r="N402" i="1"/>
  <c r="Q399" i="1"/>
  <c r="R398" i="1"/>
  <c r="J398" i="1"/>
  <c r="K397" i="1"/>
  <c r="R382" i="1"/>
  <c r="J382" i="1"/>
  <c r="A382" i="1"/>
  <c r="B397" i="1"/>
  <c r="B402" i="1"/>
  <c r="B399" i="1"/>
  <c r="B378" i="1"/>
  <c r="K378" i="1"/>
  <c r="P374" i="1"/>
  <c r="L377" i="1"/>
  <c r="O374" i="1"/>
  <c r="N376" i="1"/>
  <c r="M374" i="1"/>
  <c r="Q378" i="1"/>
  <c r="M376" i="1"/>
  <c r="P373" i="1"/>
  <c r="K376" i="1"/>
  <c r="N373" i="1"/>
  <c r="A323" i="1"/>
  <c r="A378" i="1"/>
  <c r="R378" i="1"/>
  <c r="J378" i="1"/>
  <c r="K377" i="1"/>
  <c r="L376" i="1"/>
  <c r="M375" i="1"/>
  <c r="N374" i="1"/>
  <c r="O373" i="1"/>
  <c r="N326" i="1"/>
  <c r="P378" i="1"/>
  <c r="Q377" i="1"/>
  <c r="R376" i="1"/>
  <c r="J376" i="1"/>
  <c r="K375" i="1"/>
  <c r="L374" i="1"/>
  <c r="M373" i="1"/>
  <c r="J377" i="1"/>
  <c r="R323" i="1"/>
  <c r="B376" i="1"/>
  <c r="O378" i="1"/>
  <c r="P377" i="1"/>
  <c r="Q376" i="1"/>
  <c r="R375" i="1"/>
  <c r="J375" i="1"/>
  <c r="K374" i="1"/>
  <c r="L373" i="1"/>
  <c r="N378" i="1"/>
  <c r="O377" i="1"/>
  <c r="P376" i="1"/>
  <c r="Q375" i="1"/>
  <c r="R374" i="1"/>
  <c r="J374" i="1"/>
  <c r="K373" i="1"/>
  <c r="R377" i="1"/>
  <c r="M378" i="1"/>
  <c r="N377" i="1"/>
  <c r="O376" i="1"/>
  <c r="P375" i="1"/>
  <c r="Q374" i="1"/>
  <c r="R373" i="1"/>
  <c r="J373" i="1"/>
  <c r="M377" i="1"/>
  <c r="Q373" i="1"/>
  <c r="A375" i="1"/>
  <c r="A377" i="1"/>
  <c r="B374" i="1"/>
  <c r="K326" i="1"/>
  <c r="Q323" i="1"/>
  <c r="P325" i="1"/>
  <c r="N323" i="1"/>
  <c r="B323" i="1"/>
  <c r="O325" i="1"/>
  <c r="J323" i="1"/>
  <c r="L325" i="1"/>
  <c r="R308" i="1"/>
  <c r="Q324" i="1"/>
  <c r="O308" i="1"/>
  <c r="N327" i="1"/>
  <c r="P324" i="1"/>
  <c r="K308" i="1"/>
  <c r="A326" i="1"/>
  <c r="O326" i="1"/>
  <c r="M324" i="1"/>
  <c r="J308" i="1"/>
  <c r="L328" i="1"/>
  <c r="K328" i="1"/>
  <c r="L327" i="1"/>
  <c r="M326" i="1"/>
  <c r="N325" i="1"/>
  <c r="O324" i="1"/>
  <c r="P323" i="1"/>
  <c r="Q308" i="1"/>
  <c r="M327" i="1"/>
  <c r="B326" i="1"/>
  <c r="R328" i="1"/>
  <c r="J328" i="1"/>
  <c r="K327" i="1"/>
  <c r="L326" i="1"/>
  <c r="M325" i="1"/>
  <c r="N324" i="1"/>
  <c r="O323" i="1"/>
  <c r="P308" i="1"/>
  <c r="R327" i="1"/>
  <c r="P328" i="1"/>
  <c r="Q327" i="1"/>
  <c r="R326" i="1"/>
  <c r="J326" i="1"/>
  <c r="K325" i="1"/>
  <c r="L324" i="1"/>
  <c r="M323" i="1"/>
  <c r="N308" i="1"/>
  <c r="O328" i="1"/>
  <c r="P327" i="1"/>
  <c r="Q326" i="1"/>
  <c r="R325" i="1"/>
  <c r="J325" i="1"/>
  <c r="K324" i="1"/>
  <c r="L323" i="1"/>
  <c r="M308" i="1"/>
  <c r="M328" i="1"/>
  <c r="Q328" i="1"/>
  <c r="J327" i="1"/>
  <c r="N328" i="1"/>
  <c r="O327" i="1"/>
  <c r="Q325" i="1"/>
  <c r="R324" i="1"/>
  <c r="J324" i="1"/>
  <c r="L308" i="1"/>
  <c r="A325" i="1"/>
  <c r="A328" i="1"/>
  <c r="B327" i="1"/>
  <c r="B324" i="1"/>
  <c r="A308" i="1"/>
  <c r="L276" i="1"/>
  <c r="N274" i="1"/>
  <c r="P272" i="1"/>
  <c r="O272" i="1"/>
  <c r="M275" i="1"/>
  <c r="L275" i="1"/>
  <c r="K276" i="1"/>
  <c r="M274" i="1"/>
  <c r="O273" i="1"/>
  <c r="N273" i="1"/>
  <c r="P271" i="1"/>
  <c r="R276" i="1"/>
  <c r="J276" i="1"/>
  <c r="K275" i="1"/>
  <c r="L274" i="1"/>
  <c r="M273" i="1"/>
  <c r="N272" i="1"/>
  <c r="O271" i="1"/>
  <c r="Q276" i="1"/>
  <c r="R275" i="1"/>
  <c r="J275" i="1"/>
  <c r="K274" i="1"/>
  <c r="L273" i="1"/>
  <c r="M272" i="1"/>
  <c r="N271" i="1"/>
  <c r="P276" i="1"/>
  <c r="Q275" i="1"/>
  <c r="R274" i="1"/>
  <c r="J274" i="1"/>
  <c r="K273" i="1"/>
  <c r="L272" i="1"/>
  <c r="M271" i="1"/>
  <c r="O276" i="1"/>
  <c r="P275" i="1"/>
  <c r="Q274" i="1"/>
  <c r="R273" i="1"/>
  <c r="J273" i="1"/>
  <c r="K272" i="1"/>
  <c r="L271" i="1"/>
  <c r="N276" i="1"/>
  <c r="O275" i="1"/>
  <c r="P274" i="1"/>
  <c r="Q273" i="1"/>
  <c r="R272" i="1"/>
  <c r="J272" i="1"/>
  <c r="K271" i="1"/>
  <c r="Q271" i="1"/>
  <c r="M276" i="1"/>
  <c r="N275" i="1"/>
  <c r="O274" i="1"/>
  <c r="P273" i="1"/>
  <c r="Q272" i="1"/>
  <c r="R271" i="1"/>
  <c r="J271" i="1"/>
  <c r="B256" i="1"/>
  <c r="B276" i="1"/>
  <c r="A271" i="1"/>
  <c r="B273" i="1"/>
  <c r="A272" i="1"/>
  <c r="B275" i="1"/>
  <c r="B274" i="1"/>
  <c r="J331" i="1" l="1"/>
  <c r="K331" i="1"/>
  <c r="L331" i="1"/>
  <c r="M331" i="1"/>
  <c r="N331" i="1"/>
  <c r="O331" i="1"/>
  <c r="P331" i="1"/>
  <c r="Q331" i="1"/>
  <c r="R331" i="1"/>
  <c r="A331" i="1"/>
  <c r="B331" i="1"/>
  <c r="C332" i="1"/>
  <c r="A332" i="1" s="1"/>
  <c r="B4" i="18"/>
  <c r="F5" i="8" s="1"/>
  <c r="C237" i="1"/>
  <c r="P237" i="1" s="1"/>
  <c r="C236" i="1"/>
  <c r="R236" i="1" s="1"/>
  <c r="B235" i="1"/>
  <c r="F4" i="8" l="1"/>
  <c r="O332" i="1"/>
  <c r="N332" i="1"/>
  <c r="P332" i="1"/>
  <c r="M332" i="1"/>
  <c r="L332" i="1"/>
  <c r="K332" i="1"/>
  <c r="R332" i="1"/>
  <c r="J332" i="1"/>
  <c r="Q332" i="1"/>
  <c r="B332" i="1"/>
  <c r="M237" i="1"/>
  <c r="A237" i="1"/>
  <c r="L237" i="1"/>
  <c r="L236" i="1"/>
  <c r="O236" i="1"/>
  <c r="N236" i="1"/>
  <c r="M236" i="1"/>
  <c r="B236" i="1"/>
  <c r="K237" i="1"/>
  <c r="K236" i="1"/>
  <c r="Q237" i="1"/>
  <c r="Q236" i="1"/>
  <c r="R237" i="1"/>
  <c r="O237" i="1"/>
  <c r="N237" i="1"/>
  <c r="B237" i="1"/>
  <c r="A236" i="1"/>
  <c r="J237" i="1"/>
  <c r="J236" i="1"/>
  <c r="P236" i="1"/>
  <c r="C107" i="1"/>
  <c r="N107" i="1" s="1"/>
  <c r="C108" i="1"/>
  <c r="R108" i="1" s="1"/>
  <c r="C109" i="1"/>
  <c r="O109" i="1" s="1"/>
  <c r="C110" i="1"/>
  <c r="R110" i="1" s="1"/>
  <c r="C111" i="1"/>
  <c r="M111" i="1" s="1"/>
  <c r="C112" i="1"/>
  <c r="K112" i="1" s="1"/>
  <c r="C113" i="1"/>
  <c r="M113" i="1" s="1"/>
  <c r="C114" i="1"/>
  <c r="K114" i="1" s="1"/>
  <c r="C115" i="1"/>
  <c r="N115" i="1" s="1"/>
  <c r="C116" i="1"/>
  <c r="R116" i="1" s="1"/>
  <c r="C117" i="1"/>
  <c r="O117" i="1" s="1"/>
  <c r="C118" i="1"/>
  <c r="K118" i="1" s="1"/>
  <c r="C119" i="1"/>
  <c r="M119" i="1" s="1"/>
  <c r="C120" i="1"/>
  <c r="K120" i="1" s="1"/>
  <c r="C121" i="1"/>
  <c r="N121" i="1" s="1"/>
  <c r="C122" i="1"/>
  <c r="R122" i="1" s="1"/>
  <c r="C123" i="1"/>
  <c r="N123" i="1" s="1"/>
  <c r="C124" i="1"/>
  <c r="R124" i="1" s="1"/>
  <c r="C125" i="1"/>
  <c r="O125" i="1" s="1"/>
  <c r="C126" i="1"/>
  <c r="R126" i="1" s="1"/>
  <c r="C127" i="1"/>
  <c r="O127" i="1" s="1"/>
  <c r="C128" i="1"/>
  <c r="K128" i="1" s="1"/>
  <c r="C129" i="1"/>
  <c r="M129" i="1" s="1"/>
  <c r="C130" i="1"/>
  <c r="K130" i="1" s="1"/>
  <c r="C131" i="1"/>
  <c r="N131" i="1" s="1"/>
  <c r="C132" i="1"/>
  <c r="R132" i="1" s="1"/>
  <c r="C133" i="1"/>
  <c r="O133" i="1" s="1"/>
  <c r="C134" i="1"/>
  <c r="R134" i="1" s="1"/>
  <c r="C135" i="1"/>
  <c r="O135" i="1" s="1"/>
  <c r="C136" i="1"/>
  <c r="K136" i="1" s="1"/>
  <c r="C137" i="1"/>
  <c r="M137" i="1" s="1"/>
  <c r="C138" i="1"/>
  <c r="Q138" i="1" s="1"/>
  <c r="C139" i="1"/>
  <c r="M139" i="1" s="1"/>
  <c r="C140" i="1"/>
  <c r="R140" i="1" s="1"/>
  <c r="C141" i="1"/>
  <c r="M141" i="1" s="1"/>
  <c r="C142" i="1"/>
  <c r="K142" i="1" s="1"/>
  <c r="C143" i="1"/>
  <c r="O143" i="1" s="1"/>
  <c r="C144" i="1"/>
  <c r="R144" i="1" s="1"/>
  <c r="C145" i="1"/>
  <c r="N145" i="1" s="1"/>
  <c r="C146" i="1"/>
  <c r="K146" i="1" s="1"/>
  <c r="C106" i="1"/>
  <c r="K106" i="1" s="1"/>
  <c r="R105" i="1"/>
  <c r="Q105" i="1"/>
  <c r="P105" i="1"/>
  <c r="O105" i="1"/>
  <c r="N105" i="1"/>
  <c r="M105" i="1"/>
  <c r="L105" i="1"/>
  <c r="K105" i="1"/>
  <c r="J105" i="1"/>
  <c r="B105" i="1"/>
  <c r="A105" i="1"/>
  <c r="C75" i="1"/>
  <c r="P75" i="1" s="1"/>
  <c r="C76" i="1"/>
  <c r="A76" i="1" s="1"/>
  <c r="C77" i="1"/>
  <c r="O77" i="1" s="1"/>
  <c r="C78" i="1"/>
  <c r="O78" i="1" s="1"/>
  <c r="C79" i="1"/>
  <c r="L79" i="1" s="1"/>
  <c r="C80" i="1"/>
  <c r="A80" i="1" s="1"/>
  <c r="C81" i="1"/>
  <c r="A81" i="1" s="1"/>
  <c r="C82" i="1"/>
  <c r="Q82" i="1" s="1"/>
  <c r="C83" i="1"/>
  <c r="P83" i="1" s="1"/>
  <c r="C84" i="1"/>
  <c r="A84" i="1" s="1"/>
  <c r="C85" i="1"/>
  <c r="A85" i="1" s="1"/>
  <c r="C86" i="1"/>
  <c r="O86" i="1" s="1"/>
  <c r="C87" i="1"/>
  <c r="L87" i="1" s="1"/>
  <c r="C88" i="1"/>
  <c r="A88" i="1" s="1"/>
  <c r="C89" i="1"/>
  <c r="A89" i="1" s="1"/>
  <c r="C90" i="1"/>
  <c r="Q90" i="1" s="1"/>
  <c r="C91" i="1"/>
  <c r="P91" i="1" s="1"/>
  <c r="C92" i="1"/>
  <c r="A92" i="1" s="1"/>
  <c r="C93" i="1"/>
  <c r="A93" i="1" s="1"/>
  <c r="C94" i="1"/>
  <c r="O94" i="1" s="1"/>
  <c r="C95" i="1"/>
  <c r="M95" i="1" s="1"/>
  <c r="C96" i="1"/>
  <c r="A96" i="1" s="1"/>
  <c r="C97" i="1"/>
  <c r="A97" i="1" s="1"/>
  <c r="C98" i="1"/>
  <c r="Q98" i="1" s="1"/>
  <c r="C99" i="1"/>
  <c r="P99" i="1" s="1"/>
  <c r="C100" i="1"/>
  <c r="A100" i="1" s="1"/>
  <c r="C101" i="1"/>
  <c r="A101" i="1" s="1"/>
  <c r="C102" i="1"/>
  <c r="P102" i="1" s="1"/>
  <c r="C103" i="1"/>
  <c r="M103" i="1" s="1"/>
  <c r="C104" i="1"/>
  <c r="A104" i="1" s="1"/>
  <c r="B18" i="10" a="1"/>
  <c r="B18" i="10" s="1"/>
  <c r="C176" i="1"/>
  <c r="O176" i="1" s="1"/>
  <c r="C177" i="1"/>
  <c r="Q177" i="1" s="1"/>
  <c r="C178" i="1"/>
  <c r="L178" i="1" s="1"/>
  <c r="C179" i="1"/>
  <c r="K179" i="1" s="1"/>
  <c r="C180" i="1"/>
  <c r="K180" i="1" s="1"/>
  <c r="C181" i="1"/>
  <c r="P181" i="1" s="1"/>
  <c r="C182" i="1"/>
  <c r="P182" i="1" s="1"/>
  <c r="C183" i="1"/>
  <c r="O183" i="1" s="1"/>
  <c r="C184" i="1"/>
  <c r="L184" i="1" s="1"/>
  <c r="C185" i="1"/>
  <c r="P185" i="1" s="1"/>
  <c r="C175" i="1"/>
  <c r="K175" i="1" s="1"/>
  <c r="J174" i="1"/>
  <c r="K174" i="1"/>
  <c r="L174" i="1"/>
  <c r="M174" i="1"/>
  <c r="N174" i="1"/>
  <c r="O174" i="1"/>
  <c r="P174" i="1"/>
  <c r="Q174" i="1"/>
  <c r="R174" i="1"/>
  <c r="J186" i="1"/>
  <c r="K186" i="1"/>
  <c r="L186" i="1"/>
  <c r="M186" i="1"/>
  <c r="N186" i="1"/>
  <c r="O186" i="1"/>
  <c r="P186" i="1"/>
  <c r="Q186" i="1"/>
  <c r="R186" i="1"/>
  <c r="A174" i="1"/>
  <c r="B174" i="1"/>
  <c r="A186" i="1"/>
  <c r="B186" i="1"/>
  <c r="M133" i="1" l="1"/>
  <c r="K140" i="1"/>
  <c r="N117" i="1"/>
  <c r="N125" i="1"/>
  <c r="M181" i="1"/>
  <c r="A178" i="1"/>
  <c r="N133" i="1"/>
  <c r="N181" i="1"/>
  <c r="L181" i="1"/>
  <c r="K110" i="1"/>
  <c r="B87" i="1"/>
  <c r="O185" i="1"/>
  <c r="J177" i="1"/>
  <c r="A139" i="1"/>
  <c r="R106" i="1"/>
  <c r="N139" i="1"/>
  <c r="O139" i="1"/>
  <c r="O181" i="1"/>
  <c r="R77" i="1"/>
  <c r="A119" i="1"/>
  <c r="A127" i="1"/>
  <c r="N135" i="1"/>
  <c r="J181" i="1"/>
  <c r="A111" i="1"/>
  <c r="N119" i="1"/>
  <c r="N127" i="1"/>
  <c r="M135" i="1"/>
  <c r="N143" i="1"/>
  <c r="R180" i="1"/>
  <c r="O104" i="1"/>
  <c r="O111" i="1"/>
  <c r="O119" i="1"/>
  <c r="R128" i="1"/>
  <c r="R136" i="1"/>
  <c r="M143" i="1"/>
  <c r="O102" i="1"/>
  <c r="R112" i="1"/>
  <c r="R120" i="1"/>
  <c r="A94" i="1"/>
  <c r="Q180" i="1"/>
  <c r="R181" i="1"/>
  <c r="N180" i="1"/>
  <c r="N100" i="1"/>
  <c r="J180" i="1"/>
  <c r="L94" i="1"/>
  <c r="N179" i="1"/>
  <c r="J104" i="1"/>
  <c r="R97" i="1"/>
  <c r="K88" i="1"/>
  <c r="N77" i="1"/>
  <c r="L103" i="1"/>
  <c r="K96" i="1"/>
  <c r="J88" i="1"/>
  <c r="N76" i="1"/>
  <c r="N111" i="1"/>
  <c r="M117" i="1"/>
  <c r="M127" i="1"/>
  <c r="K178" i="1"/>
  <c r="Q102" i="1"/>
  <c r="J96" i="1"/>
  <c r="Q86" i="1"/>
  <c r="B103" i="1"/>
  <c r="A135" i="1"/>
  <c r="N101" i="1"/>
  <c r="N93" i="1"/>
  <c r="J85" i="1"/>
  <c r="N109" i="1"/>
  <c r="M125" i="1"/>
  <c r="K89" i="1"/>
  <c r="K182" i="1"/>
  <c r="J182" i="1"/>
  <c r="M101" i="1"/>
  <c r="O92" i="1"/>
  <c r="J81" i="1"/>
  <c r="M109" i="1"/>
  <c r="N141" i="1"/>
  <c r="M85" i="1"/>
  <c r="A182" i="1"/>
  <c r="R104" i="1"/>
  <c r="O100" i="1"/>
  <c r="N92" i="1"/>
  <c r="R80" i="1"/>
  <c r="K126" i="1"/>
  <c r="J94" i="1"/>
  <c r="J89" i="1"/>
  <c r="N86" i="1"/>
  <c r="R142" i="1"/>
  <c r="P180" i="1"/>
  <c r="L104" i="1"/>
  <c r="N102" i="1"/>
  <c r="K101" i="1"/>
  <c r="O97" i="1"/>
  <c r="L95" i="1"/>
  <c r="R93" i="1"/>
  <c r="K92" i="1"/>
  <c r="R88" i="1"/>
  <c r="M86" i="1"/>
  <c r="N84" i="1"/>
  <c r="J80" i="1"/>
  <c r="M77" i="1"/>
  <c r="A86" i="1"/>
  <c r="K134" i="1"/>
  <c r="Q97" i="1"/>
  <c r="O180" i="1"/>
  <c r="K104" i="1"/>
  <c r="M102" i="1"/>
  <c r="J101" i="1"/>
  <c r="N97" i="1"/>
  <c r="K95" i="1"/>
  <c r="O93" i="1"/>
  <c r="O91" i="1"/>
  <c r="O88" i="1"/>
  <c r="L86" i="1"/>
  <c r="O83" i="1"/>
  <c r="K79" i="1"/>
  <c r="J77" i="1"/>
  <c r="B79" i="1"/>
  <c r="N129" i="1"/>
  <c r="K97" i="1"/>
  <c r="R94" i="1"/>
  <c r="R89" i="1"/>
  <c r="R184" i="1"/>
  <c r="J102" i="1"/>
  <c r="J97" i="1"/>
  <c r="Q94" i="1"/>
  <c r="M93" i="1"/>
  <c r="Q89" i="1"/>
  <c r="R85" i="1"/>
  <c r="Q81" i="1"/>
  <c r="N78" i="1"/>
  <c r="R118" i="1"/>
  <c r="M121" i="1"/>
  <c r="Q176" i="1"/>
  <c r="L102" i="1"/>
  <c r="J86" i="1"/>
  <c r="R81" i="1"/>
  <c r="Q78" i="1"/>
  <c r="A78" i="1"/>
  <c r="M180" i="1"/>
  <c r="B180" i="1"/>
  <c r="K184" i="1"/>
  <c r="L180" i="1"/>
  <c r="K103" i="1"/>
  <c r="R101" i="1"/>
  <c r="K100" i="1"/>
  <c r="R96" i="1"/>
  <c r="N94" i="1"/>
  <c r="K93" i="1"/>
  <c r="O89" i="1"/>
  <c r="K87" i="1"/>
  <c r="O85" i="1"/>
  <c r="N81" i="1"/>
  <c r="M78" i="1"/>
  <c r="A102" i="1"/>
  <c r="A180" i="1"/>
  <c r="J184" i="1"/>
  <c r="R102" i="1"/>
  <c r="O101" i="1"/>
  <c r="O99" i="1"/>
  <c r="O96" i="1"/>
  <c r="M94" i="1"/>
  <c r="J93" i="1"/>
  <c r="N89" i="1"/>
  <c r="R86" i="1"/>
  <c r="N85" i="1"/>
  <c r="K81" i="1"/>
  <c r="L78" i="1"/>
  <c r="B95" i="1"/>
  <c r="R114" i="1"/>
  <c r="N137" i="1"/>
  <c r="K122" i="1"/>
  <c r="R130" i="1"/>
  <c r="R138" i="1"/>
  <c r="K138" i="1"/>
  <c r="R146" i="1"/>
  <c r="N113" i="1"/>
  <c r="Q104" i="1"/>
  <c r="R103" i="1"/>
  <c r="J103" i="1"/>
  <c r="K102" i="1"/>
  <c r="L101" i="1"/>
  <c r="M100" i="1"/>
  <c r="N99" i="1"/>
  <c r="O98" i="1"/>
  <c r="P97" i="1"/>
  <c r="Q96" i="1"/>
  <c r="R95" i="1"/>
  <c r="J95" i="1"/>
  <c r="K94" i="1"/>
  <c r="L93" i="1"/>
  <c r="M92" i="1"/>
  <c r="N91" i="1"/>
  <c r="O90" i="1"/>
  <c r="P89" i="1"/>
  <c r="Q88" i="1"/>
  <c r="R87" i="1"/>
  <c r="J87" i="1"/>
  <c r="K86" i="1"/>
  <c r="L85" i="1"/>
  <c r="M84" i="1"/>
  <c r="N83" i="1"/>
  <c r="O82" i="1"/>
  <c r="P81" i="1"/>
  <c r="Q80" i="1"/>
  <c r="R79" i="1"/>
  <c r="J79" i="1"/>
  <c r="K78" i="1"/>
  <c r="L77" i="1"/>
  <c r="M76" i="1"/>
  <c r="N75" i="1"/>
  <c r="A103" i="1"/>
  <c r="A99" i="1"/>
  <c r="A95" i="1"/>
  <c r="A91" i="1"/>
  <c r="A87" i="1"/>
  <c r="A83" i="1"/>
  <c r="A79" i="1"/>
  <c r="A75" i="1"/>
  <c r="M107" i="1"/>
  <c r="A113" i="1"/>
  <c r="M115" i="1"/>
  <c r="A121" i="1"/>
  <c r="M123" i="1"/>
  <c r="A129" i="1"/>
  <c r="M131" i="1"/>
  <c r="A137" i="1"/>
  <c r="O141" i="1"/>
  <c r="K144" i="1"/>
  <c r="P98" i="1"/>
  <c r="O75" i="1"/>
  <c r="B99" i="1"/>
  <c r="B91" i="1"/>
  <c r="B184" i="1"/>
  <c r="Q184" i="1"/>
  <c r="A184" i="1"/>
  <c r="B176" i="1"/>
  <c r="P184" i="1"/>
  <c r="K181" i="1"/>
  <c r="N176" i="1"/>
  <c r="P104" i="1"/>
  <c r="Q103" i="1"/>
  <c r="L100" i="1"/>
  <c r="M99" i="1"/>
  <c r="N98" i="1"/>
  <c r="P96" i="1"/>
  <c r="Q95" i="1"/>
  <c r="L92" i="1"/>
  <c r="M91" i="1"/>
  <c r="N90" i="1"/>
  <c r="P88" i="1"/>
  <c r="Q87" i="1"/>
  <c r="K85" i="1"/>
  <c r="L84" i="1"/>
  <c r="M83" i="1"/>
  <c r="N82" i="1"/>
  <c r="O81" i="1"/>
  <c r="P80" i="1"/>
  <c r="Q79" i="1"/>
  <c r="R78" i="1"/>
  <c r="J78" i="1"/>
  <c r="K77" i="1"/>
  <c r="L76" i="1"/>
  <c r="M75" i="1"/>
  <c r="B102" i="1"/>
  <c r="B98" i="1"/>
  <c r="B94" i="1"/>
  <c r="B90" i="1"/>
  <c r="B86" i="1"/>
  <c r="B82" i="1"/>
  <c r="B78" i="1"/>
  <c r="O107" i="1"/>
  <c r="O115" i="1"/>
  <c r="O123" i="1"/>
  <c r="O131" i="1"/>
  <c r="A145" i="1"/>
  <c r="P176" i="1"/>
  <c r="O184" i="1"/>
  <c r="P103" i="1"/>
  <c r="K76" i="1"/>
  <c r="L75" i="1"/>
  <c r="A90" i="1"/>
  <c r="A82" i="1"/>
  <c r="P90" i="1"/>
  <c r="B83" i="1"/>
  <c r="P95" i="1"/>
  <c r="L91" i="1"/>
  <c r="A98" i="1"/>
  <c r="B181" i="1"/>
  <c r="N184" i="1"/>
  <c r="Q181" i="1"/>
  <c r="L176" i="1"/>
  <c r="N104" i="1"/>
  <c r="O103" i="1"/>
  <c r="Q101" i="1"/>
  <c r="R100" i="1"/>
  <c r="J100" i="1"/>
  <c r="K99" i="1"/>
  <c r="L98" i="1"/>
  <c r="M97" i="1"/>
  <c r="N96" i="1"/>
  <c r="O95" i="1"/>
  <c r="P94" i="1"/>
  <c r="Q93" i="1"/>
  <c r="R92" i="1"/>
  <c r="J92" i="1"/>
  <c r="K91" i="1"/>
  <c r="L90" i="1"/>
  <c r="M89" i="1"/>
  <c r="N88" i="1"/>
  <c r="O87" i="1"/>
  <c r="P86" i="1"/>
  <c r="Q85" i="1"/>
  <c r="R84" i="1"/>
  <c r="J84" i="1"/>
  <c r="K83" i="1"/>
  <c r="L82" i="1"/>
  <c r="M81" i="1"/>
  <c r="N80" i="1"/>
  <c r="O79" i="1"/>
  <c r="P78" i="1"/>
  <c r="Q77" i="1"/>
  <c r="R76" i="1"/>
  <c r="J76" i="1"/>
  <c r="K75" i="1"/>
  <c r="B101" i="1"/>
  <c r="B97" i="1"/>
  <c r="B93" i="1"/>
  <c r="B89" i="1"/>
  <c r="B85" i="1"/>
  <c r="B81" i="1"/>
  <c r="B77" i="1"/>
  <c r="K108" i="1"/>
  <c r="O113" i="1"/>
  <c r="K116" i="1"/>
  <c r="O121" i="1"/>
  <c r="K124" i="1"/>
  <c r="O129" i="1"/>
  <c r="K132" i="1"/>
  <c r="O137" i="1"/>
  <c r="A143" i="1"/>
  <c r="M145" i="1"/>
  <c r="B177" i="1"/>
  <c r="A176" i="1"/>
  <c r="M176" i="1"/>
  <c r="L99" i="1"/>
  <c r="M98" i="1"/>
  <c r="M90" i="1"/>
  <c r="P87" i="1"/>
  <c r="K84" i="1"/>
  <c r="L83" i="1"/>
  <c r="M82" i="1"/>
  <c r="O80" i="1"/>
  <c r="P79" i="1"/>
  <c r="A181" i="1"/>
  <c r="M184" i="1"/>
  <c r="M104" i="1"/>
  <c r="N103" i="1"/>
  <c r="P101" i="1"/>
  <c r="Q100" i="1"/>
  <c r="R99" i="1"/>
  <c r="J99" i="1"/>
  <c r="K98" i="1"/>
  <c r="L97" i="1"/>
  <c r="M96" i="1"/>
  <c r="N95" i="1"/>
  <c r="P93" i="1"/>
  <c r="Q92" i="1"/>
  <c r="R91" i="1"/>
  <c r="J91" i="1"/>
  <c r="K90" i="1"/>
  <c r="L89" i="1"/>
  <c r="M88" i="1"/>
  <c r="N87" i="1"/>
  <c r="P85" i="1"/>
  <c r="Q84" i="1"/>
  <c r="R83" i="1"/>
  <c r="J83" i="1"/>
  <c r="K82" i="1"/>
  <c r="L81" i="1"/>
  <c r="M80" i="1"/>
  <c r="N79" i="1"/>
  <c r="P77" i="1"/>
  <c r="Q76" i="1"/>
  <c r="R75" i="1"/>
  <c r="J75" i="1"/>
  <c r="A77" i="1"/>
  <c r="A109" i="1"/>
  <c r="A117" i="1"/>
  <c r="A125" i="1"/>
  <c r="A133" i="1"/>
  <c r="O145" i="1"/>
  <c r="P82" i="1"/>
  <c r="B75" i="1"/>
  <c r="P100" i="1"/>
  <c r="Q99" i="1"/>
  <c r="R98" i="1"/>
  <c r="J98" i="1"/>
  <c r="L96" i="1"/>
  <c r="P92" i="1"/>
  <c r="Q91" i="1"/>
  <c r="R90" i="1"/>
  <c r="J90" i="1"/>
  <c r="L88" i="1"/>
  <c r="M87" i="1"/>
  <c r="P84" i="1"/>
  <c r="Q83" i="1"/>
  <c r="R82" i="1"/>
  <c r="J82" i="1"/>
  <c r="L80" i="1"/>
  <c r="M79" i="1"/>
  <c r="P76" i="1"/>
  <c r="Q75" i="1"/>
  <c r="B104" i="1"/>
  <c r="B100" i="1"/>
  <c r="B96" i="1"/>
  <c r="B92" i="1"/>
  <c r="B88" i="1"/>
  <c r="B84" i="1"/>
  <c r="B80" i="1"/>
  <c r="B76" i="1"/>
  <c r="A141" i="1"/>
  <c r="O84" i="1"/>
  <c r="K80" i="1"/>
  <c r="O76" i="1"/>
  <c r="A107" i="1"/>
  <c r="A115" i="1"/>
  <c r="A123" i="1"/>
  <c r="A131" i="1"/>
  <c r="L106" i="1"/>
  <c r="B107" i="1"/>
  <c r="P107" i="1"/>
  <c r="L108" i="1"/>
  <c r="B109" i="1"/>
  <c r="P109" i="1"/>
  <c r="L110" i="1"/>
  <c r="B111" i="1"/>
  <c r="P111" i="1"/>
  <c r="L112" i="1"/>
  <c r="B113" i="1"/>
  <c r="P113" i="1"/>
  <c r="L114" i="1"/>
  <c r="B115" i="1"/>
  <c r="P115" i="1"/>
  <c r="L116" i="1"/>
  <c r="B117" i="1"/>
  <c r="P117" i="1"/>
  <c r="L118" i="1"/>
  <c r="B119" i="1"/>
  <c r="P119" i="1"/>
  <c r="L120" i="1"/>
  <c r="B121" i="1"/>
  <c r="P121" i="1"/>
  <c r="L122" i="1"/>
  <c r="B123" i="1"/>
  <c r="P123" i="1"/>
  <c r="L124" i="1"/>
  <c r="B125" i="1"/>
  <c r="P125" i="1"/>
  <c r="L126" i="1"/>
  <c r="B127" i="1"/>
  <c r="P127" i="1"/>
  <c r="L128" i="1"/>
  <c r="B129" i="1"/>
  <c r="P129" i="1"/>
  <c r="L130" i="1"/>
  <c r="B131" i="1"/>
  <c r="P131" i="1"/>
  <c r="L132" i="1"/>
  <c r="B133" i="1"/>
  <c r="P133" i="1"/>
  <c r="L134" i="1"/>
  <c r="B135" i="1"/>
  <c r="P135" i="1"/>
  <c r="L136" i="1"/>
  <c r="B137" i="1"/>
  <c r="P137" i="1"/>
  <c r="L138" i="1"/>
  <c r="B139" i="1"/>
  <c r="P139" i="1"/>
  <c r="L140" i="1"/>
  <c r="B141" i="1"/>
  <c r="P141" i="1"/>
  <c r="L142" i="1"/>
  <c r="B143" i="1"/>
  <c r="P143" i="1"/>
  <c r="L144" i="1"/>
  <c r="B145" i="1"/>
  <c r="P145" i="1"/>
  <c r="L146" i="1"/>
  <c r="M106" i="1"/>
  <c r="Q107" i="1"/>
  <c r="M108" i="1"/>
  <c r="Q109" i="1"/>
  <c r="M110" i="1"/>
  <c r="Q111" i="1"/>
  <c r="M112" i="1"/>
  <c r="Q113" i="1"/>
  <c r="M114" i="1"/>
  <c r="Q115" i="1"/>
  <c r="M116" i="1"/>
  <c r="Q117" i="1"/>
  <c r="M118" i="1"/>
  <c r="Q119" i="1"/>
  <c r="M120" i="1"/>
  <c r="Q121" i="1"/>
  <c r="M122" i="1"/>
  <c r="Q123" i="1"/>
  <c r="M124" i="1"/>
  <c r="Q125" i="1"/>
  <c r="M126" i="1"/>
  <c r="Q127" i="1"/>
  <c r="M128" i="1"/>
  <c r="Q129" i="1"/>
  <c r="M130" i="1"/>
  <c r="Q131" i="1"/>
  <c r="M132" i="1"/>
  <c r="Q133" i="1"/>
  <c r="M134" i="1"/>
  <c r="Q135" i="1"/>
  <c r="M136" i="1"/>
  <c r="Q137" i="1"/>
  <c r="M138" i="1"/>
  <c r="Q139" i="1"/>
  <c r="M140" i="1"/>
  <c r="Q141" i="1"/>
  <c r="M142" i="1"/>
  <c r="Q143" i="1"/>
  <c r="M144" i="1"/>
  <c r="Q145" i="1"/>
  <c r="M146" i="1"/>
  <c r="N106" i="1"/>
  <c r="J107" i="1"/>
  <c r="R107" i="1"/>
  <c r="N108" i="1"/>
  <c r="J109" i="1"/>
  <c r="R109" i="1"/>
  <c r="N110" i="1"/>
  <c r="J111" i="1"/>
  <c r="R111" i="1"/>
  <c r="N112" i="1"/>
  <c r="J113" i="1"/>
  <c r="R113" i="1"/>
  <c r="N114" i="1"/>
  <c r="J115" i="1"/>
  <c r="R115" i="1"/>
  <c r="N116" i="1"/>
  <c r="J117" i="1"/>
  <c r="R117" i="1"/>
  <c r="N118" i="1"/>
  <c r="J119" i="1"/>
  <c r="R119" i="1"/>
  <c r="N120" i="1"/>
  <c r="J121" i="1"/>
  <c r="R121" i="1"/>
  <c r="N122" i="1"/>
  <c r="J123" i="1"/>
  <c r="R123" i="1"/>
  <c r="N124" i="1"/>
  <c r="J125" i="1"/>
  <c r="R125" i="1"/>
  <c r="N126" i="1"/>
  <c r="J127" i="1"/>
  <c r="R127" i="1"/>
  <c r="N128" i="1"/>
  <c r="J129" i="1"/>
  <c r="R129" i="1"/>
  <c r="N130" i="1"/>
  <c r="J131" i="1"/>
  <c r="R131" i="1"/>
  <c r="N132" i="1"/>
  <c r="J133" i="1"/>
  <c r="R133" i="1"/>
  <c r="N134" i="1"/>
  <c r="J135" i="1"/>
  <c r="R135" i="1"/>
  <c r="N136" i="1"/>
  <c r="J137" i="1"/>
  <c r="R137" i="1"/>
  <c r="N138" i="1"/>
  <c r="J139" i="1"/>
  <c r="R139" i="1"/>
  <c r="N140" i="1"/>
  <c r="J141" i="1"/>
  <c r="R141" i="1"/>
  <c r="N142" i="1"/>
  <c r="J143" i="1"/>
  <c r="R143" i="1"/>
  <c r="N144" i="1"/>
  <c r="J145" i="1"/>
  <c r="R145" i="1"/>
  <c r="N146" i="1"/>
  <c r="A106" i="1"/>
  <c r="O106" i="1"/>
  <c r="K107" i="1"/>
  <c r="A108" i="1"/>
  <c r="O108" i="1"/>
  <c r="K109" i="1"/>
  <c r="A110" i="1"/>
  <c r="O110" i="1"/>
  <c r="K111" i="1"/>
  <c r="A112" i="1"/>
  <c r="O112" i="1"/>
  <c r="K113" i="1"/>
  <c r="A114" i="1"/>
  <c r="O114" i="1"/>
  <c r="K115" i="1"/>
  <c r="A116" i="1"/>
  <c r="O116" i="1"/>
  <c r="K117" i="1"/>
  <c r="A118" i="1"/>
  <c r="O118" i="1"/>
  <c r="K119" i="1"/>
  <c r="A120" i="1"/>
  <c r="O120" i="1"/>
  <c r="K121" i="1"/>
  <c r="A122" i="1"/>
  <c r="O122" i="1"/>
  <c r="K123" i="1"/>
  <c r="A124" i="1"/>
  <c r="O124" i="1"/>
  <c r="K125" i="1"/>
  <c r="A126" i="1"/>
  <c r="O126" i="1"/>
  <c r="K127" i="1"/>
  <c r="A128" i="1"/>
  <c r="O128" i="1"/>
  <c r="K129" i="1"/>
  <c r="A130" i="1"/>
  <c r="O130" i="1"/>
  <c r="K131" i="1"/>
  <c r="A132" i="1"/>
  <c r="O132" i="1"/>
  <c r="K133" i="1"/>
  <c r="A134" i="1"/>
  <c r="O134" i="1"/>
  <c r="K135" i="1"/>
  <c r="A136" i="1"/>
  <c r="O136" i="1"/>
  <c r="K137" i="1"/>
  <c r="A138" i="1"/>
  <c r="O138" i="1"/>
  <c r="K139" i="1"/>
  <c r="A140" i="1"/>
  <c r="O140" i="1"/>
  <c r="K141" i="1"/>
  <c r="A142" i="1"/>
  <c r="O142" i="1"/>
  <c r="K143" i="1"/>
  <c r="A144" i="1"/>
  <c r="O144" i="1"/>
  <c r="K145" i="1"/>
  <c r="A146" i="1"/>
  <c r="O146" i="1"/>
  <c r="B106" i="1"/>
  <c r="P106" i="1"/>
  <c r="L107" i="1"/>
  <c r="B108" i="1"/>
  <c r="P108" i="1"/>
  <c r="L109" i="1"/>
  <c r="B110" i="1"/>
  <c r="P110" i="1"/>
  <c r="L111" i="1"/>
  <c r="B112" i="1"/>
  <c r="P112" i="1"/>
  <c r="L113" i="1"/>
  <c r="B114" i="1"/>
  <c r="P114" i="1"/>
  <c r="L115" i="1"/>
  <c r="B116" i="1"/>
  <c r="P116" i="1"/>
  <c r="L117" i="1"/>
  <c r="B118" i="1"/>
  <c r="P118" i="1"/>
  <c r="L119" i="1"/>
  <c r="B120" i="1"/>
  <c r="P120" i="1"/>
  <c r="L121" i="1"/>
  <c r="B122" i="1"/>
  <c r="P122" i="1"/>
  <c r="L123" i="1"/>
  <c r="B124" i="1"/>
  <c r="P124" i="1"/>
  <c r="L125" i="1"/>
  <c r="B126" i="1"/>
  <c r="P126" i="1"/>
  <c r="L127" i="1"/>
  <c r="B128" i="1"/>
  <c r="P128" i="1"/>
  <c r="L129" i="1"/>
  <c r="B130" i="1"/>
  <c r="P130" i="1"/>
  <c r="L131" i="1"/>
  <c r="B132" i="1"/>
  <c r="P132" i="1"/>
  <c r="L133" i="1"/>
  <c r="B134" i="1"/>
  <c r="P134" i="1"/>
  <c r="L135" i="1"/>
  <c r="B136" i="1"/>
  <c r="P136" i="1"/>
  <c r="L137" i="1"/>
  <c r="B138" i="1"/>
  <c r="P138" i="1"/>
  <c r="L139" i="1"/>
  <c r="B140" i="1"/>
  <c r="P140" i="1"/>
  <c r="L141" i="1"/>
  <c r="B142" i="1"/>
  <c r="P142" i="1"/>
  <c r="L143" i="1"/>
  <c r="B144" i="1"/>
  <c r="P144" i="1"/>
  <c r="L145" i="1"/>
  <c r="B146" i="1"/>
  <c r="P146" i="1"/>
  <c r="Q106" i="1"/>
  <c r="Q110" i="1"/>
  <c r="Q114" i="1"/>
  <c r="Q120" i="1"/>
  <c r="Q124" i="1"/>
  <c r="Q126" i="1"/>
  <c r="Q132" i="1"/>
  <c r="Q134" i="1"/>
  <c r="Q136" i="1"/>
  <c r="Q140" i="1"/>
  <c r="Q142" i="1"/>
  <c r="Q144" i="1"/>
  <c r="Q146" i="1"/>
  <c r="Q108" i="1"/>
  <c r="Q112" i="1"/>
  <c r="Q116" i="1"/>
  <c r="Q118" i="1"/>
  <c r="Q122" i="1"/>
  <c r="Q128" i="1"/>
  <c r="Q130" i="1"/>
  <c r="J106" i="1"/>
  <c r="J108" i="1"/>
  <c r="J110" i="1"/>
  <c r="J112" i="1"/>
  <c r="J114" i="1"/>
  <c r="J116" i="1"/>
  <c r="J118" i="1"/>
  <c r="J120" i="1"/>
  <c r="J122" i="1"/>
  <c r="J124" i="1"/>
  <c r="J126" i="1"/>
  <c r="J128" i="1"/>
  <c r="J130" i="1"/>
  <c r="J132" i="1"/>
  <c r="J134" i="1"/>
  <c r="J136" i="1"/>
  <c r="J138" i="1"/>
  <c r="J140" i="1"/>
  <c r="J142" i="1"/>
  <c r="J144" i="1"/>
  <c r="J146" i="1"/>
  <c r="R182" i="1"/>
  <c r="O182" i="1"/>
  <c r="N182" i="1"/>
  <c r="Q183" i="1"/>
  <c r="R177" i="1"/>
  <c r="R185" i="1"/>
  <c r="P177" i="1"/>
  <c r="A185" i="1"/>
  <c r="Q185" i="1"/>
  <c r="K177" i="1"/>
  <c r="J185" i="1"/>
  <c r="N185" i="1"/>
  <c r="N183" i="1"/>
  <c r="O177" i="1"/>
  <c r="M185" i="1"/>
  <c r="J183" i="1"/>
  <c r="N177" i="1"/>
  <c r="L185" i="1"/>
  <c r="O178" i="1"/>
  <c r="M177" i="1"/>
  <c r="B185" i="1"/>
  <c r="K185" i="1"/>
  <c r="N178" i="1"/>
  <c r="L177" i="1"/>
  <c r="A177" i="1"/>
  <c r="R183" i="1"/>
  <c r="R179" i="1"/>
  <c r="J179" i="1"/>
  <c r="B183" i="1"/>
  <c r="B179" i="1"/>
  <c r="Q179" i="1"/>
  <c r="A183" i="1"/>
  <c r="A179" i="1"/>
  <c r="L183" i="1"/>
  <c r="M182" i="1"/>
  <c r="P179" i="1"/>
  <c r="Q178" i="1"/>
  <c r="K176" i="1"/>
  <c r="M183" i="1"/>
  <c r="R178" i="1"/>
  <c r="J178" i="1"/>
  <c r="B182" i="1"/>
  <c r="B178" i="1"/>
  <c r="K183" i="1"/>
  <c r="L182" i="1"/>
  <c r="O179" i="1"/>
  <c r="P178" i="1"/>
  <c r="R176" i="1"/>
  <c r="J176" i="1"/>
  <c r="M179" i="1"/>
  <c r="P183" i="1"/>
  <c r="Q182" i="1"/>
  <c r="L179" i="1"/>
  <c r="M178" i="1"/>
  <c r="R175" i="1"/>
  <c r="B175" i="1"/>
  <c r="O175" i="1"/>
  <c r="A175" i="1"/>
  <c r="N175" i="1"/>
  <c r="M175" i="1"/>
  <c r="J175" i="1"/>
  <c r="Q175" i="1"/>
  <c r="P175" i="1"/>
  <c r="L175" i="1"/>
  <c r="A2" i="1" l="1"/>
  <c r="B2" i="1"/>
  <c r="J2" i="1"/>
  <c r="K2" i="1"/>
  <c r="L2" i="1"/>
  <c r="M2" i="1"/>
  <c r="N2" i="1"/>
  <c r="O2" i="1"/>
  <c r="P2" i="1"/>
  <c r="Q2" i="1"/>
  <c r="R2" i="1"/>
  <c r="J1609" i="1"/>
  <c r="K1609" i="1"/>
  <c r="L1609" i="1"/>
  <c r="M1609" i="1"/>
  <c r="N1609" i="1"/>
  <c r="O1609" i="1"/>
  <c r="P1609" i="1"/>
  <c r="Q1609" i="1"/>
  <c r="R1609" i="1"/>
  <c r="A1609" i="1"/>
  <c r="B1609" i="1"/>
  <c r="A863" i="1" l="1"/>
  <c r="B863" i="1"/>
  <c r="J863" i="1"/>
  <c r="K863" i="1"/>
  <c r="L863" i="1"/>
  <c r="M863" i="1"/>
  <c r="N863" i="1"/>
  <c r="O863" i="1"/>
  <c r="P863" i="1"/>
  <c r="Q863" i="1"/>
  <c r="R863" i="1"/>
  <c r="C1648" i="1"/>
  <c r="Q1648" i="1" s="1"/>
  <c r="C1649" i="1"/>
  <c r="P1649" i="1" s="1"/>
  <c r="C1650" i="1"/>
  <c r="O1650" i="1" s="1"/>
  <c r="C1651" i="1"/>
  <c r="N1651" i="1" s="1"/>
  <c r="C1652" i="1"/>
  <c r="M1652" i="1" s="1"/>
  <c r="C1653" i="1"/>
  <c r="L1653" i="1" s="1"/>
  <c r="C1654" i="1"/>
  <c r="R1654" i="1" s="1"/>
  <c r="C1655" i="1"/>
  <c r="P1655" i="1" s="1"/>
  <c r="C1656" i="1"/>
  <c r="Q1656" i="1" s="1"/>
  <c r="C1657" i="1"/>
  <c r="P1657" i="1" s="1"/>
  <c r="C1658" i="1"/>
  <c r="O1658" i="1" s="1"/>
  <c r="C1659" i="1"/>
  <c r="N1659" i="1" s="1"/>
  <c r="C1660" i="1"/>
  <c r="M1660" i="1" s="1"/>
  <c r="C1661" i="1"/>
  <c r="L1661" i="1" s="1"/>
  <c r="C1662" i="1"/>
  <c r="J1662" i="1" s="1"/>
  <c r="C1663" i="1"/>
  <c r="P1663" i="1" s="1"/>
  <c r="C1664" i="1"/>
  <c r="Q1664" i="1" s="1"/>
  <c r="C1665" i="1"/>
  <c r="P1665" i="1" s="1"/>
  <c r="C1666" i="1"/>
  <c r="O1666" i="1" s="1"/>
  <c r="C1667" i="1"/>
  <c r="N1667" i="1" s="1"/>
  <c r="C1668" i="1"/>
  <c r="M1668" i="1" s="1"/>
  <c r="C1669" i="1"/>
  <c r="L1669" i="1" s="1"/>
  <c r="C1670" i="1"/>
  <c r="J1670" i="1" s="1"/>
  <c r="C1647" i="1"/>
  <c r="B20" i="18"/>
  <c r="F103" i="8" s="1"/>
  <c r="B19" i="18"/>
  <c r="F102" i="8" s="1"/>
  <c r="B18" i="18"/>
  <c r="F101" i="8" s="1"/>
  <c r="J1671" i="1"/>
  <c r="K1671" i="1"/>
  <c r="L1671" i="1"/>
  <c r="M1671" i="1"/>
  <c r="N1671" i="1"/>
  <c r="O1671" i="1"/>
  <c r="P1671" i="1"/>
  <c r="Q1671" i="1"/>
  <c r="R1671" i="1"/>
  <c r="A1671" i="1"/>
  <c r="B1671" i="1"/>
  <c r="B1646" i="1"/>
  <c r="A859" i="1"/>
  <c r="B859" i="1"/>
  <c r="A860" i="1"/>
  <c r="B860" i="1"/>
  <c r="A861" i="1"/>
  <c r="B861" i="1"/>
  <c r="A862" i="1"/>
  <c r="B862" i="1"/>
  <c r="A1314" i="1"/>
  <c r="B1314" i="1"/>
  <c r="A1315" i="1"/>
  <c r="B1315" i="1"/>
  <c r="C1316" i="1"/>
  <c r="P1316" i="1" s="1"/>
  <c r="C1317" i="1"/>
  <c r="B1317" i="1" s="1"/>
  <c r="C1318" i="1"/>
  <c r="A1318" i="1" s="1"/>
  <c r="C1319" i="1"/>
  <c r="A1319" i="1" s="1"/>
  <c r="C1320" i="1"/>
  <c r="M1320" i="1" s="1"/>
  <c r="C1321" i="1"/>
  <c r="B1321" i="1" s="1"/>
  <c r="C1322" i="1"/>
  <c r="N1322" i="1" s="1"/>
  <c r="C1323" i="1"/>
  <c r="Q1323" i="1" s="1"/>
  <c r="C1324" i="1"/>
  <c r="Q1324" i="1" s="1"/>
  <c r="C1325" i="1"/>
  <c r="B1325" i="1" s="1"/>
  <c r="C1326" i="1"/>
  <c r="A1326" i="1" s="1"/>
  <c r="C1327" i="1"/>
  <c r="A1327" i="1" s="1"/>
  <c r="C1328" i="1"/>
  <c r="P1328" i="1" s="1"/>
  <c r="C1329" i="1"/>
  <c r="B1329" i="1" s="1"/>
  <c r="C1330" i="1"/>
  <c r="C1331" i="1"/>
  <c r="A1331" i="1" s="1"/>
  <c r="C1332" i="1"/>
  <c r="R1332" i="1" s="1"/>
  <c r="C1333" i="1"/>
  <c r="B1333" i="1" s="1"/>
  <c r="C1334" i="1"/>
  <c r="A1334" i="1" s="1"/>
  <c r="C1335" i="1"/>
  <c r="A1335" i="1" s="1"/>
  <c r="C1336" i="1"/>
  <c r="K1336" i="1" s="1"/>
  <c r="C1337" i="1"/>
  <c r="B1337" i="1" s="1"/>
  <c r="C1338" i="1"/>
  <c r="P1338" i="1" s="1"/>
  <c r="C1339" i="1"/>
  <c r="A1339" i="1" s="1"/>
  <c r="C1340" i="1"/>
  <c r="K1340" i="1" s="1"/>
  <c r="C1341" i="1"/>
  <c r="B1341" i="1" s="1"/>
  <c r="C1342" i="1"/>
  <c r="A1342" i="1" s="1"/>
  <c r="C1343" i="1"/>
  <c r="A1343" i="1" s="1"/>
  <c r="C1344" i="1"/>
  <c r="P1344" i="1" s="1"/>
  <c r="C1345" i="1"/>
  <c r="B1345" i="1" s="1"/>
  <c r="C1346" i="1"/>
  <c r="K1346" i="1" s="1"/>
  <c r="C1347" i="1"/>
  <c r="A1347" i="1" s="1"/>
  <c r="C1348" i="1"/>
  <c r="L1348" i="1" s="1"/>
  <c r="C1349" i="1"/>
  <c r="B1349" i="1" s="1"/>
  <c r="C1350" i="1"/>
  <c r="A1350" i="1" s="1"/>
  <c r="C1351" i="1"/>
  <c r="A1351" i="1" s="1"/>
  <c r="C1352" i="1"/>
  <c r="R1352" i="1" s="1"/>
  <c r="C1353" i="1"/>
  <c r="B1353" i="1" s="1"/>
  <c r="C1354" i="1"/>
  <c r="R1354" i="1" s="1"/>
  <c r="C1355" i="1"/>
  <c r="A1355" i="1" s="1"/>
  <c r="C1356" i="1"/>
  <c r="M1356" i="1" s="1"/>
  <c r="C1357" i="1"/>
  <c r="B1357" i="1" s="1"/>
  <c r="C1358" i="1"/>
  <c r="A1358" i="1" s="1"/>
  <c r="C1359" i="1"/>
  <c r="A1359" i="1" s="1"/>
  <c r="C1360" i="1"/>
  <c r="L1360" i="1" s="1"/>
  <c r="C1361" i="1"/>
  <c r="B1361" i="1" s="1"/>
  <c r="C1362" i="1"/>
  <c r="C1363" i="1"/>
  <c r="A1363" i="1" s="1"/>
  <c r="C1364" i="1"/>
  <c r="P1364" i="1" s="1"/>
  <c r="C1365" i="1"/>
  <c r="B1365" i="1" s="1"/>
  <c r="C1366" i="1"/>
  <c r="A1366" i="1" s="1"/>
  <c r="C1367" i="1"/>
  <c r="A1367" i="1" s="1"/>
  <c r="C1368" i="1"/>
  <c r="N1368" i="1" s="1"/>
  <c r="C1369" i="1"/>
  <c r="B1369" i="1" s="1"/>
  <c r="C1370" i="1"/>
  <c r="C1371" i="1"/>
  <c r="A1371" i="1" s="1"/>
  <c r="C1372" i="1"/>
  <c r="P1372" i="1" s="1"/>
  <c r="C1373" i="1"/>
  <c r="B1373" i="1" s="1"/>
  <c r="C1374" i="1"/>
  <c r="A1374" i="1" s="1"/>
  <c r="C1375" i="1"/>
  <c r="A1375" i="1" s="1"/>
  <c r="C1376" i="1"/>
  <c r="Q1376" i="1" s="1"/>
  <c r="C1377" i="1"/>
  <c r="O1377" i="1" s="1"/>
  <c r="C1378" i="1"/>
  <c r="A1378" i="1" s="1"/>
  <c r="C1379" i="1"/>
  <c r="A1379" i="1" s="1"/>
  <c r="C1380" i="1"/>
  <c r="Q1380" i="1" s="1"/>
  <c r="C1381" i="1"/>
  <c r="A1381" i="1" s="1"/>
  <c r="C1382" i="1"/>
  <c r="A1382" i="1" s="1"/>
  <c r="C1383" i="1"/>
  <c r="A1383" i="1" s="1"/>
  <c r="C1384" i="1"/>
  <c r="K1384" i="1" s="1"/>
  <c r="C1385" i="1"/>
  <c r="B1385" i="1" s="1"/>
  <c r="C1386" i="1"/>
  <c r="A1386" i="1" s="1"/>
  <c r="C1387" i="1"/>
  <c r="A1387" i="1" s="1"/>
  <c r="C1388" i="1"/>
  <c r="J1388" i="1" s="1"/>
  <c r="C1389" i="1"/>
  <c r="A1389" i="1" s="1"/>
  <c r="C1390" i="1"/>
  <c r="A1390" i="1" s="1"/>
  <c r="C1391" i="1"/>
  <c r="A1391" i="1" s="1"/>
  <c r="C1392" i="1"/>
  <c r="Q1392" i="1" s="1"/>
  <c r="C1393" i="1"/>
  <c r="B1393" i="1" s="1"/>
  <c r="C1394" i="1"/>
  <c r="A1394" i="1" s="1"/>
  <c r="C1395" i="1"/>
  <c r="A1395" i="1" s="1"/>
  <c r="C1396" i="1"/>
  <c r="J1396" i="1" s="1"/>
  <c r="C1397" i="1"/>
  <c r="A1397" i="1" s="1"/>
  <c r="C1398" i="1"/>
  <c r="A1398" i="1" s="1"/>
  <c r="C1399" i="1"/>
  <c r="A1399" i="1" s="1"/>
  <c r="C1400" i="1"/>
  <c r="N1400" i="1" s="1"/>
  <c r="C1401" i="1"/>
  <c r="B1401" i="1" s="1"/>
  <c r="C1402" i="1"/>
  <c r="B1402" i="1" s="1"/>
  <c r="C1403" i="1"/>
  <c r="A1403" i="1" s="1"/>
  <c r="C1404" i="1"/>
  <c r="R1404" i="1" s="1"/>
  <c r="C1405" i="1"/>
  <c r="A1405" i="1" s="1"/>
  <c r="C1406" i="1"/>
  <c r="A1406" i="1" s="1"/>
  <c r="C1407" i="1"/>
  <c r="A1407" i="1" s="1"/>
  <c r="C1408" i="1"/>
  <c r="P1408" i="1" s="1"/>
  <c r="C1409" i="1"/>
  <c r="B1409" i="1" s="1"/>
  <c r="C1410" i="1"/>
  <c r="A1410" i="1" s="1"/>
  <c r="C1411" i="1"/>
  <c r="A1411" i="1" s="1"/>
  <c r="C1412" i="1"/>
  <c r="R1412" i="1" s="1"/>
  <c r="C1413" i="1"/>
  <c r="A1413" i="1" s="1"/>
  <c r="C1414" i="1"/>
  <c r="A1414" i="1" s="1"/>
  <c r="C1415" i="1"/>
  <c r="A1415" i="1" s="1"/>
  <c r="C1416" i="1"/>
  <c r="R1416" i="1" s="1"/>
  <c r="C1417" i="1"/>
  <c r="B1417" i="1" s="1"/>
  <c r="C1418" i="1"/>
  <c r="B1418" i="1" s="1"/>
  <c r="C1419" i="1"/>
  <c r="A1419" i="1" s="1"/>
  <c r="C1420" i="1"/>
  <c r="L1420" i="1" s="1"/>
  <c r="C1421" i="1"/>
  <c r="A1421" i="1" s="1"/>
  <c r="C1422" i="1"/>
  <c r="A1422" i="1" s="1"/>
  <c r="C1423" i="1"/>
  <c r="A1423" i="1" s="1"/>
  <c r="C1424" i="1"/>
  <c r="L1424" i="1" s="1"/>
  <c r="C1425" i="1"/>
  <c r="B1425" i="1" s="1"/>
  <c r="C1426" i="1"/>
  <c r="B1426" i="1" s="1"/>
  <c r="C1427" i="1"/>
  <c r="A1427" i="1" s="1"/>
  <c r="I1970" i="1"/>
  <c r="I1971" i="1"/>
  <c r="I1972" i="1"/>
  <c r="I1973" i="1"/>
  <c r="I1975" i="1"/>
  <c r="I1976" i="1"/>
  <c r="I1977" i="1"/>
  <c r="I1978" i="1"/>
  <c r="I1980" i="1"/>
  <c r="I1981" i="1"/>
  <c r="I1982" i="1"/>
  <c r="I1983" i="1"/>
  <c r="I1990" i="1"/>
  <c r="I1991" i="1"/>
  <c r="I1992" i="1"/>
  <c r="I1993" i="1"/>
  <c r="I1995" i="1"/>
  <c r="I1996" i="1"/>
  <c r="I1997" i="1"/>
  <c r="I1998" i="1"/>
  <c r="I2000" i="1"/>
  <c r="I2001" i="1"/>
  <c r="I2002" i="1"/>
  <c r="I2003" i="1"/>
  <c r="I2005" i="1"/>
  <c r="I2006" i="1"/>
  <c r="I2007" i="1"/>
  <c r="I2008" i="1"/>
  <c r="I2015" i="1"/>
  <c r="I2016" i="1"/>
  <c r="I2017" i="1"/>
  <c r="I2018" i="1"/>
  <c r="I2020" i="1"/>
  <c r="I2021" i="1"/>
  <c r="I2022" i="1"/>
  <c r="I2023" i="1"/>
  <c r="A2025" i="1"/>
  <c r="B2025" i="1"/>
  <c r="J2025" i="1"/>
  <c r="K2025" i="1"/>
  <c r="L2025" i="1"/>
  <c r="M2025" i="1"/>
  <c r="N2025" i="1"/>
  <c r="O2025" i="1"/>
  <c r="P2025" i="1"/>
  <c r="Q2025" i="1"/>
  <c r="R2025" i="1"/>
  <c r="I691" i="15"/>
  <c r="B630" i="15"/>
  <c r="B676" i="15" s="1"/>
  <c r="B696" i="15" s="1"/>
  <c r="B598" i="15"/>
  <c r="B675" i="15" s="1"/>
  <c r="B511" i="15"/>
  <c r="B465" i="15"/>
  <c r="B60" i="15"/>
  <c r="B666" i="15" s="1"/>
  <c r="B62" i="15"/>
  <c r="B668" i="15" s="1"/>
  <c r="B691" i="15" s="1"/>
  <c r="J1576" i="1"/>
  <c r="K1576" i="1"/>
  <c r="L1576" i="1"/>
  <c r="M1576" i="1"/>
  <c r="N1576" i="1"/>
  <c r="O1576" i="1"/>
  <c r="P1576" i="1"/>
  <c r="Q1576" i="1"/>
  <c r="R1576" i="1"/>
  <c r="A1576" i="1"/>
  <c r="B1576" i="1"/>
  <c r="A62" i="1"/>
  <c r="B62" i="1"/>
  <c r="A63" i="1"/>
  <c r="B63" i="1"/>
  <c r="A147" i="1"/>
  <c r="B147" i="1"/>
  <c r="A148" i="1"/>
  <c r="B148" i="1"/>
  <c r="A160" i="1"/>
  <c r="B160" i="1"/>
  <c r="A162" i="1"/>
  <c r="B162" i="1"/>
  <c r="A200" i="1"/>
  <c r="B200" i="1"/>
  <c r="A215" i="1"/>
  <c r="B215" i="1"/>
  <c r="A233" i="1"/>
  <c r="B233" i="1"/>
  <c r="A234" i="1"/>
  <c r="B234" i="1"/>
  <c r="A235" i="1"/>
  <c r="A244" i="1"/>
  <c r="B244" i="1"/>
  <c r="A245" i="1"/>
  <c r="B245" i="1"/>
  <c r="A248" i="1"/>
  <c r="B248" i="1"/>
  <c r="A254" i="1"/>
  <c r="B254" i="1"/>
  <c r="A302" i="1"/>
  <c r="B302" i="1"/>
  <c r="A305" i="1"/>
  <c r="B305" i="1"/>
  <c r="A306" i="1"/>
  <c r="B306" i="1"/>
  <c r="A330" i="1"/>
  <c r="B330" i="1"/>
  <c r="A355" i="1"/>
  <c r="B355" i="1"/>
  <c r="A356" i="1"/>
  <c r="B356" i="1"/>
  <c r="A380" i="1"/>
  <c r="B380" i="1"/>
  <c r="A404" i="1"/>
  <c r="B404" i="1"/>
  <c r="A479" i="1"/>
  <c r="B479" i="1"/>
  <c r="A480" i="1"/>
  <c r="B480" i="1"/>
  <c r="A556" i="1"/>
  <c r="B556" i="1"/>
  <c r="A581" i="1"/>
  <c r="B581" i="1"/>
  <c r="A656" i="1"/>
  <c r="B656" i="1"/>
  <c r="A657" i="1"/>
  <c r="B657" i="1"/>
  <c r="A658" i="1"/>
  <c r="B658" i="1"/>
  <c r="A659" i="1"/>
  <c r="B659" i="1"/>
  <c r="A1565" i="1"/>
  <c r="B1565" i="1"/>
  <c r="A1568" i="1"/>
  <c r="B1568" i="1"/>
  <c r="A1572" i="1"/>
  <c r="B1572" i="1"/>
  <c r="A1595" i="1"/>
  <c r="B1595" i="1"/>
  <c r="A1604" i="1"/>
  <c r="B1604" i="1"/>
  <c r="A1605" i="1"/>
  <c r="B1605" i="1"/>
  <c r="A1606" i="1"/>
  <c r="B1606" i="1"/>
  <c r="A1607" i="1"/>
  <c r="B1607" i="1"/>
  <c r="A1608" i="1"/>
  <c r="B1608" i="1"/>
  <c r="A1610" i="1"/>
  <c r="B1610" i="1"/>
  <c r="A1611" i="1"/>
  <c r="B1611" i="1"/>
  <c r="A1612" i="1"/>
  <c r="B1612" i="1"/>
  <c r="A1613" i="1"/>
  <c r="B1613" i="1"/>
  <c r="A1614" i="1"/>
  <c r="B1614" i="1"/>
  <c r="A1615" i="1"/>
  <c r="B1615" i="1"/>
  <c r="A1616" i="1"/>
  <c r="B1616" i="1"/>
  <c r="A1618" i="1"/>
  <c r="B1618" i="1"/>
  <c r="A1624" i="1"/>
  <c r="B1624" i="1"/>
  <c r="A1645" i="1"/>
  <c r="B1645" i="1"/>
  <c r="A1646" i="1"/>
  <c r="A1672" i="1"/>
  <c r="B1672" i="1"/>
  <c r="A1675" i="1"/>
  <c r="B1675" i="1"/>
  <c r="A1687" i="1"/>
  <c r="B1687" i="1"/>
  <c r="A1702" i="1"/>
  <c r="B1702" i="1"/>
  <c r="A1841" i="1"/>
  <c r="B1841" i="1"/>
  <c r="A1904" i="1"/>
  <c r="B1904" i="1"/>
  <c r="A1906" i="1"/>
  <c r="B1906" i="1"/>
  <c r="A2024" i="1"/>
  <c r="B2024" i="1"/>
  <c r="A1969" i="1"/>
  <c r="B1969" i="1"/>
  <c r="A1974" i="1"/>
  <c r="B1974" i="1"/>
  <c r="A1979" i="1"/>
  <c r="B1979" i="1"/>
  <c r="A1989" i="1"/>
  <c r="B1989" i="1"/>
  <c r="A1994" i="1"/>
  <c r="B1994" i="1"/>
  <c r="A1999" i="1"/>
  <c r="B1999" i="1"/>
  <c r="A2004" i="1"/>
  <c r="B2004" i="1"/>
  <c r="A2014" i="1"/>
  <c r="B2014" i="1"/>
  <c r="A2019" i="1"/>
  <c r="B2019" i="1"/>
  <c r="J62" i="1"/>
  <c r="K62" i="1"/>
  <c r="L62" i="1"/>
  <c r="M62" i="1"/>
  <c r="N62" i="1"/>
  <c r="O62" i="1"/>
  <c r="P62" i="1"/>
  <c r="Q62" i="1"/>
  <c r="R62" i="1"/>
  <c r="J63" i="1"/>
  <c r="K63" i="1"/>
  <c r="L63" i="1"/>
  <c r="M63" i="1"/>
  <c r="N63" i="1"/>
  <c r="O63" i="1"/>
  <c r="P63" i="1"/>
  <c r="Q63" i="1"/>
  <c r="R63" i="1"/>
  <c r="J147" i="1"/>
  <c r="K147" i="1"/>
  <c r="L147" i="1"/>
  <c r="M147" i="1"/>
  <c r="N147" i="1"/>
  <c r="O147" i="1"/>
  <c r="P147" i="1"/>
  <c r="Q147" i="1"/>
  <c r="R147" i="1"/>
  <c r="J148" i="1"/>
  <c r="K148" i="1"/>
  <c r="L148" i="1"/>
  <c r="N148" i="1"/>
  <c r="O148" i="1"/>
  <c r="P148" i="1"/>
  <c r="Q148" i="1"/>
  <c r="R148" i="1"/>
  <c r="J160" i="1"/>
  <c r="K160" i="1"/>
  <c r="L160" i="1"/>
  <c r="M160" i="1"/>
  <c r="N160" i="1"/>
  <c r="O160" i="1"/>
  <c r="P160" i="1"/>
  <c r="Q160" i="1"/>
  <c r="R160" i="1"/>
  <c r="J162" i="1"/>
  <c r="K162" i="1"/>
  <c r="L162" i="1"/>
  <c r="N162" i="1"/>
  <c r="O162" i="1"/>
  <c r="P162" i="1"/>
  <c r="Q162" i="1"/>
  <c r="R162" i="1"/>
  <c r="J200" i="1"/>
  <c r="K200" i="1"/>
  <c r="L200" i="1"/>
  <c r="M200" i="1"/>
  <c r="N200" i="1"/>
  <c r="O200" i="1"/>
  <c r="P200" i="1"/>
  <c r="Q200" i="1"/>
  <c r="R200" i="1"/>
  <c r="J215" i="1"/>
  <c r="K215" i="1"/>
  <c r="L215" i="1"/>
  <c r="M215" i="1"/>
  <c r="N215" i="1"/>
  <c r="O215" i="1"/>
  <c r="P215" i="1"/>
  <c r="Q215" i="1"/>
  <c r="R215" i="1"/>
  <c r="J233" i="1"/>
  <c r="K233" i="1"/>
  <c r="L233" i="1"/>
  <c r="M233" i="1"/>
  <c r="N233" i="1"/>
  <c r="O233" i="1"/>
  <c r="P233" i="1"/>
  <c r="Q233" i="1"/>
  <c r="R233" i="1"/>
  <c r="J234" i="1"/>
  <c r="K234" i="1"/>
  <c r="L234" i="1"/>
  <c r="N234" i="1"/>
  <c r="O234" i="1"/>
  <c r="P234" i="1"/>
  <c r="Q234" i="1"/>
  <c r="R234" i="1"/>
  <c r="J235" i="1"/>
  <c r="K235" i="1"/>
  <c r="L235" i="1"/>
  <c r="M235" i="1"/>
  <c r="N235" i="1"/>
  <c r="O235" i="1"/>
  <c r="P235" i="1"/>
  <c r="Q235" i="1"/>
  <c r="R235" i="1"/>
  <c r="J244" i="1"/>
  <c r="K244" i="1"/>
  <c r="L244" i="1"/>
  <c r="M244" i="1"/>
  <c r="N244" i="1"/>
  <c r="O244" i="1"/>
  <c r="P244" i="1"/>
  <c r="Q244" i="1"/>
  <c r="R244" i="1"/>
  <c r="J245" i="1"/>
  <c r="K245" i="1"/>
  <c r="L245" i="1"/>
  <c r="M245" i="1"/>
  <c r="N245" i="1"/>
  <c r="O245" i="1"/>
  <c r="P245" i="1"/>
  <c r="Q245" i="1"/>
  <c r="R245" i="1"/>
  <c r="J248" i="1"/>
  <c r="K248" i="1"/>
  <c r="L248" i="1"/>
  <c r="M248" i="1"/>
  <c r="N248" i="1"/>
  <c r="O248" i="1"/>
  <c r="P248" i="1"/>
  <c r="Q248" i="1"/>
  <c r="R248" i="1"/>
  <c r="J254" i="1"/>
  <c r="K254" i="1"/>
  <c r="L254" i="1"/>
  <c r="M254" i="1"/>
  <c r="N254" i="1"/>
  <c r="O254" i="1"/>
  <c r="P254" i="1"/>
  <c r="Q254" i="1"/>
  <c r="R254" i="1"/>
  <c r="J302" i="1"/>
  <c r="K302" i="1"/>
  <c r="L302" i="1"/>
  <c r="M302" i="1"/>
  <c r="N302" i="1"/>
  <c r="O302" i="1"/>
  <c r="P302" i="1"/>
  <c r="Q302" i="1"/>
  <c r="R302" i="1"/>
  <c r="J305" i="1"/>
  <c r="K305" i="1"/>
  <c r="L305" i="1"/>
  <c r="M305" i="1"/>
  <c r="N305" i="1"/>
  <c r="O305" i="1"/>
  <c r="P305" i="1"/>
  <c r="Q305" i="1"/>
  <c r="R305" i="1"/>
  <c r="J306" i="1"/>
  <c r="K306" i="1"/>
  <c r="L306" i="1"/>
  <c r="M306" i="1"/>
  <c r="N306" i="1"/>
  <c r="O306" i="1"/>
  <c r="P306" i="1"/>
  <c r="Q306" i="1"/>
  <c r="R306" i="1"/>
  <c r="J355" i="1"/>
  <c r="K355" i="1"/>
  <c r="L355" i="1"/>
  <c r="M355" i="1"/>
  <c r="N355" i="1"/>
  <c r="O355" i="1"/>
  <c r="P355" i="1"/>
  <c r="Q355" i="1"/>
  <c r="R355" i="1"/>
  <c r="J356" i="1"/>
  <c r="K356" i="1"/>
  <c r="L356" i="1"/>
  <c r="M356" i="1"/>
  <c r="N356" i="1"/>
  <c r="O356" i="1"/>
  <c r="P356" i="1"/>
  <c r="Q356" i="1"/>
  <c r="R356" i="1"/>
  <c r="J380" i="1"/>
  <c r="K380" i="1"/>
  <c r="L380" i="1"/>
  <c r="M380" i="1"/>
  <c r="N380" i="1"/>
  <c r="O380" i="1"/>
  <c r="P380" i="1"/>
  <c r="Q380" i="1"/>
  <c r="R380" i="1"/>
  <c r="J404" i="1"/>
  <c r="K404" i="1"/>
  <c r="L404" i="1"/>
  <c r="M404" i="1"/>
  <c r="N404" i="1"/>
  <c r="O404" i="1"/>
  <c r="P404" i="1"/>
  <c r="Q404" i="1"/>
  <c r="R404" i="1"/>
  <c r="J479" i="1"/>
  <c r="K479" i="1"/>
  <c r="L479" i="1"/>
  <c r="M479" i="1"/>
  <c r="N479" i="1"/>
  <c r="O479" i="1"/>
  <c r="P479" i="1"/>
  <c r="Q479" i="1"/>
  <c r="R479" i="1"/>
  <c r="J480" i="1"/>
  <c r="K480" i="1"/>
  <c r="L480" i="1"/>
  <c r="M480" i="1"/>
  <c r="N480" i="1"/>
  <c r="O480" i="1"/>
  <c r="P480" i="1"/>
  <c r="Q480" i="1"/>
  <c r="R480" i="1"/>
  <c r="J556" i="1"/>
  <c r="K556" i="1"/>
  <c r="L556" i="1"/>
  <c r="M556" i="1"/>
  <c r="N556" i="1"/>
  <c r="O556" i="1"/>
  <c r="P556" i="1"/>
  <c r="Q556" i="1"/>
  <c r="R556" i="1"/>
  <c r="J581" i="1"/>
  <c r="K581" i="1"/>
  <c r="L581" i="1"/>
  <c r="M581" i="1"/>
  <c r="N581" i="1"/>
  <c r="O581" i="1"/>
  <c r="P581" i="1"/>
  <c r="Q581" i="1"/>
  <c r="R581" i="1"/>
  <c r="J656" i="1"/>
  <c r="K656" i="1"/>
  <c r="L656" i="1"/>
  <c r="M656" i="1"/>
  <c r="N656" i="1"/>
  <c r="O656" i="1"/>
  <c r="P656" i="1"/>
  <c r="Q656" i="1"/>
  <c r="R656" i="1"/>
  <c r="J657" i="1"/>
  <c r="K657" i="1"/>
  <c r="L657" i="1"/>
  <c r="M657" i="1"/>
  <c r="N657" i="1"/>
  <c r="O657" i="1"/>
  <c r="P657" i="1"/>
  <c r="Q657" i="1"/>
  <c r="R657" i="1"/>
  <c r="J658" i="1"/>
  <c r="K658" i="1"/>
  <c r="L658" i="1"/>
  <c r="M658" i="1"/>
  <c r="N658" i="1"/>
  <c r="O658" i="1"/>
  <c r="P658" i="1"/>
  <c r="Q658" i="1"/>
  <c r="R658" i="1"/>
  <c r="J1315" i="1"/>
  <c r="K1315" i="1"/>
  <c r="L1315" i="1"/>
  <c r="M1315" i="1"/>
  <c r="N1315" i="1"/>
  <c r="O1315" i="1"/>
  <c r="P1315" i="1"/>
  <c r="Q1315" i="1"/>
  <c r="R1315" i="1"/>
  <c r="J1314" i="1"/>
  <c r="K1314" i="1"/>
  <c r="L1314" i="1"/>
  <c r="M1314" i="1"/>
  <c r="N1314" i="1"/>
  <c r="O1314" i="1"/>
  <c r="P1314" i="1"/>
  <c r="Q1314" i="1"/>
  <c r="R1314" i="1"/>
  <c r="J659" i="1"/>
  <c r="K659" i="1"/>
  <c r="L659" i="1"/>
  <c r="M659" i="1"/>
  <c r="N659" i="1"/>
  <c r="O659" i="1"/>
  <c r="P659" i="1"/>
  <c r="Q659" i="1"/>
  <c r="R659" i="1"/>
  <c r="J859" i="1"/>
  <c r="K859" i="1"/>
  <c r="L859" i="1"/>
  <c r="M859" i="1"/>
  <c r="N859" i="1"/>
  <c r="O859" i="1"/>
  <c r="P859" i="1"/>
  <c r="Q859" i="1"/>
  <c r="R859" i="1"/>
  <c r="J860" i="1"/>
  <c r="K860" i="1"/>
  <c r="L860" i="1"/>
  <c r="M860" i="1"/>
  <c r="N860" i="1"/>
  <c r="O860" i="1"/>
  <c r="P860" i="1"/>
  <c r="Q860" i="1"/>
  <c r="R860" i="1"/>
  <c r="J861" i="1"/>
  <c r="K861" i="1"/>
  <c r="L861" i="1"/>
  <c r="M861" i="1"/>
  <c r="N861" i="1"/>
  <c r="O861" i="1"/>
  <c r="P861" i="1"/>
  <c r="Q861" i="1"/>
  <c r="R861" i="1"/>
  <c r="J862" i="1"/>
  <c r="K862" i="1"/>
  <c r="L862" i="1"/>
  <c r="M862" i="1"/>
  <c r="N862" i="1"/>
  <c r="O862" i="1"/>
  <c r="P862" i="1"/>
  <c r="Q862" i="1"/>
  <c r="R862" i="1"/>
  <c r="J1565" i="1"/>
  <c r="K1565" i="1"/>
  <c r="L1565" i="1"/>
  <c r="M1565" i="1"/>
  <c r="N1565" i="1"/>
  <c r="O1565" i="1"/>
  <c r="P1565" i="1"/>
  <c r="Q1565" i="1"/>
  <c r="R1565" i="1"/>
  <c r="J1568" i="1"/>
  <c r="K1568" i="1"/>
  <c r="L1568" i="1"/>
  <c r="M1568" i="1"/>
  <c r="N1568" i="1"/>
  <c r="O1568" i="1"/>
  <c r="P1568" i="1"/>
  <c r="Q1568" i="1"/>
  <c r="R1568" i="1"/>
  <c r="J1572" i="1"/>
  <c r="K1572" i="1"/>
  <c r="L1572" i="1"/>
  <c r="M1572" i="1"/>
  <c r="N1572" i="1"/>
  <c r="O1572" i="1"/>
  <c r="P1572" i="1"/>
  <c r="Q1572" i="1"/>
  <c r="R1572" i="1"/>
  <c r="J1595" i="1"/>
  <c r="K1595" i="1"/>
  <c r="L1595" i="1"/>
  <c r="M1595" i="1"/>
  <c r="N1595" i="1"/>
  <c r="O1595" i="1"/>
  <c r="P1595" i="1"/>
  <c r="Q1595" i="1"/>
  <c r="R1595" i="1"/>
  <c r="J1604" i="1"/>
  <c r="K1604" i="1"/>
  <c r="L1604" i="1"/>
  <c r="M1604" i="1"/>
  <c r="N1604" i="1"/>
  <c r="O1604" i="1"/>
  <c r="P1604" i="1"/>
  <c r="Q1604" i="1"/>
  <c r="R1604" i="1"/>
  <c r="J1605" i="1"/>
  <c r="K1605" i="1"/>
  <c r="L1605" i="1"/>
  <c r="M1605" i="1"/>
  <c r="N1605" i="1"/>
  <c r="O1605" i="1"/>
  <c r="P1605" i="1"/>
  <c r="Q1605" i="1"/>
  <c r="R1605" i="1"/>
  <c r="J1606" i="1"/>
  <c r="K1606" i="1"/>
  <c r="L1606" i="1"/>
  <c r="M1606" i="1"/>
  <c r="N1606" i="1"/>
  <c r="O1606" i="1"/>
  <c r="P1606" i="1"/>
  <c r="Q1606" i="1"/>
  <c r="R1606" i="1"/>
  <c r="J1607" i="1"/>
  <c r="K1607" i="1"/>
  <c r="L1607" i="1"/>
  <c r="M1607" i="1"/>
  <c r="N1607" i="1"/>
  <c r="O1607" i="1"/>
  <c r="P1607" i="1"/>
  <c r="Q1607" i="1"/>
  <c r="R1607" i="1"/>
  <c r="J1608" i="1"/>
  <c r="K1608" i="1"/>
  <c r="L1608" i="1"/>
  <c r="M1608" i="1"/>
  <c r="N1608" i="1"/>
  <c r="O1608" i="1"/>
  <c r="P1608" i="1"/>
  <c r="Q1608" i="1"/>
  <c r="R1608" i="1"/>
  <c r="J1610" i="1"/>
  <c r="K1610" i="1"/>
  <c r="L1610" i="1"/>
  <c r="M1610" i="1"/>
  <c r="N1610" i="1"/>
  <c r="O1610" i="1"/>
  <c r="P1610" i="1"/>
  <c r="Q1610" i="1"/>
  <c r="R1610" i="1"/>
  <c r="J1611" i="1"/>
  <c r="K1611" i="1"/>
  <c r="L1611" i="1"/>
  <c r="M1611" i="1"/>
  <c r="N1611" i="1"/>
  <c r="O1611" i="1"/>
  <c r="P1611" i="1"/>
  <c r="Q1611" i="1"/>
  <c r="R1611" i="1"/>
  <c r="J1612" i="1"/>
  <c r="K1612" i="1"/>
  <c r="L1612" i="1"/>
  <c r="M1612" i="1"/>
  <c r="N1612" i="1"/>
  <c r="O1612" i="1"/>
  <c r="P1612" i="1"/>
  <c r="Q1612" i="1"/>
  <c r="R1612" i="1"/>
  <c r="J1613" i="1"/>
  <c r="K1613" i="1"/>
  <c r="L1613" i="1"/>
  <c r="M1613" i="1"/>
  <c r="N1613" i="1"/>
  <c r="O1613" i="1"/>
  <c r="P1613" i="1"/>
  <c r="Q1613" i="1"/>
  <c r="R1613" i="1"/>
  <c r="J1614" i="1"/>
  <c r="K1614" i="1"/>
  <c r="L1614" i="1"/>
  <c r="M1614" i="1"/>
  <c r="N1614" i="1"/>
  <c r="O1614" i="1"/>
  <c r="P1614" i="1"/>
  <c r="Q1614" i="1"/>
  <c r="R1614" i="1"/>
  <c r="J1615" i="1"/>
  <c r="K1615" i="1"/>
  <c r="L1615" i="1"/>
  <c r="M1615" i="1"/>
  <c r="N1615" i="1"/>
  <c r="O1615" i="1"/>
  <c r="P1615" i="1"/>
  <c r="Q1615" i="1"/>
  <c r="R1615" i="1"/>
  <c r="J1616" i="1"/>
  <c r="K1616" i="1"/>
  <c r="L1616" i="1"/>
  <c r="M1616" i="1"/>
  <c r="N1616" i="1"/>
  <c r="O1616" i="1"/>
  <c r="P1616" i="1"/>
  <c r="Q1616" i="1"/>
  <c r="R1616" i="1"/>
  <c r="J1618" i="1"/>
  <c r="K1618" i="1"/>
  <c r="L1618" i="1"/>
  <c r="M1618" i="1"/>
  <c r="N1618" i="1"/>
  <c r="P1618" i="1"/>
  <c r="Q1618" i="1"/>
  <c r="R1618" i="1"/>
  <c r="J1624" i="1"/>
  <c r="K1624" i="1"/>
  <c r="L1624" i="1"/>
  <c r="M1624" i="1"/>
  <c r="N1624" i="1"/>
  <c r="O1624" i="1"/>
  <c r="P1624" i="1"/>
  <c r="Q1624" i="1"/>
  <c r="R1624" i="1"/>
  <c r="J1645" i="1"/>
  <c r="K1645" i="1"/>
  <c r="L1645" i="1"/>
  <c r="M1645" i="1"/>
  <c r="N1645" i="1"/>
  <c r="O1645" i="1"/>
  <c r="P1645" i="1"/>
  <c r="Q1645" i="1"/>
  <c r="R1645" i="1"/>
  <c r="J1646" i="1"/>
  <c r="K1646" i="1"/>
  <c r="L1646" i="1"/>
  <c r="M1646" i="1"/>
  <c r="N1646" i="1"/>
  <c r="O1646" i="1"/>
  <c r="P1646" i="1"/>
  <c r="Q1646" i="1"/>
  <c r="R1646" i="1"/>
  <c r="J1672" i="1"/>
  <c r="K1672" i="1"/>
  <c r="L1672" i="1"/>
  <c r="M1672" i="1"/>
  <c r="N1672" i="1"/>
  <c r="O1672" i="1"/>
  <c r="P1672" i="1"/>
  <c r="Q1672" i="1"/>
  <c r="R1672" i="1"/>
  <c r="J1675" i="1"/>
  <c r="K1675" i="1"/>
  <c r="L1675" i="1"/>
  <c r="M1675" i="1"/>
  <c r="N1675" i="1"/>
  <c r="O1675" i="1"/>
  <c r="P1675" i="1"/>
  <c r="Q1675" i="1"/>
  <c r="R1675" i="1"/>
  <c r="J1687" i="1"/>
  <c r="K1687" i="1"/>
  <c r="L1687" i="1"/>
  <c r="M1687" i="1"/>
  <c r="N1687" i="1"/>
  <c r="O1687" i="1"/>
  <c r="P1687" i="1"/>
  <c r="Q1687" i="1"/>
  <c r="R1687" i="1"/>
  <c r="J1702" i="1"/>
  <c r="K1702" i="1"/>
  <c r="L1702" i="1"/>
  <c r="M1702" i="1"/>
  <c r="N1702" i="1"/>
  <c r="O1702" i="1"/>
  <c r="P1702" i="1"/>
  <c r="Q1702" i="1"/>
  <c r="R1702" i="1"/>
  <c r="J1841" i="1"/>
  <c r="K1841" i="1"/>
  <c r="L1841" i="1"/>
  <c r="M1841" i="1"/>
  <c r="N1841" i="1"/>
  <c r="O1841" i="1"/>
  <c r="P1841" i="1"/>
  <c r="Q1841" i="1"/>
  <c r="R1841" i="1"/>
  <c r="K1847" i="1"/>
  <c r="K1848" i="1"/>
  <c r="K1872" i="1"/>
  <c r="K1897" i="1"/>
  <c r="J1904" i="1"/>
  <c r="K1904" i="1"/>
  <c r="L1904" i="1"/>
  <c r="M1904" i="1"/>
  <c r="N1904" i="1"/>
  <c r="O1904" i="1"/>
  <c r="P1904" i="1"/>
  <c r="Q1904" i="1"/>
  <c r="R1904" i="1"/>
  <c r="J1906" i="1"/>
  <c r="K1906" i="1"/>
  <c r="L1906" i="1"/>
  <c r="M1906" i="1"/>
  <c r="N1906" i="1"/>
  <c r="O1906" i="1"/>
  <c r="P1906" i="1"/>
  <c r="Q1906" i="1"/>
  <c r="R1906" i="1"/>
  <c r="K1912" i="1"/>
  <c r="K1913" i="1"/>
  <c r="K1937" i="1"/>
  <c r="K1962" i="1"/>
  <c r="J2024" i="1"/>
  <c r="K2024" i="1"/>
  <c r="L2024" i="1"/>
  <c r="M2024" i="1"/>
  <c r="N2024" i="1"/>
  <c r="O2024" i="1"/>
  <c r="P2024" i="1"/>
  <c r="Q2024" i="1"/>
  <c r="R2024" i="1"/>
  <c r="J1969" i="1"/>
  <c r="K1969" i="1"/>
  <c r="L1969" i="1"/>
  <c r="M1969" i="1"/>
  <c r="N1969" i="1"/>
  <c r="O1969" i="1"/>
  <c r="P1969" i="1"/>
  <c r="Q1969" i="1"/>
  <c r="R1969" i="1"/>
  <c r="J1974" i="1"/>
  <c r="K1974" i="1"/>
  <c r="L1974" i="1"/>
  <c r="M1974" i="1"/>
  <c r="N1974" i="1"/>
  <c r="O1974" i="1"/>
  <c r="R1974" i="1"/>
  <c r="J1979" i="1"/>
  <c r="K1979" i="1"/>
  <c r="L1979" i="1"/>
  <c r="M1979" i="1"/>
  <c r="N1979" i="1"/>
  <c r="O1979" i="1"/>
  <c r="R1979" i="1"/>
  <c r="J1989" i="1"/>
  <c r="K1989" i="1"/>
  <c r="L1989" i="1"/>
  <c r="M1989" i="1"/>
  <c r="N1989" i="1"/>
  <c r="O1989" i="1"/>
  <c r="R1989" i="1"/>
  <c r="J1994" i="1"/>
  <c r="K1994" i="1"/>
  <c r="L1994" i="1"/>
  <c r="M1994" i="1"/>
  <c r="N1994" i="1"/>
  <c r="O1994" i="1"/>
  <c r="R1994" i="1"/>
  <c r="J1999" i="1"/>
  <c r="K1999" i="1"/>
  <c r="L1999" i="1"/>
  <c r="M1999" i="1"/>
  <c r="N1999" i="1"/>
  <c r="O1999" i="1"/>
  <c r="R1999" i="1"/>
  <c r="J2004" i="1"/>
  <c r="K2004" i="1"/>
  <c r="L2004" i="1"/>
  <c r="M2004" i="1"/>
  <c r="N2004" i="1"/>
  <c r="O2004" i="1"/>
  <c r="R2004" i="1"/>
  <c r="J2014" i="1"/>
  <c r="K2014" i="1"/>
  <c r="L2014" i="1"/>
  <c r="M2014" i="1"/>
  <c r="N2014" i="1"/>
  <c r="O2014" i="1"/>
  <c r="R2014" i="1"/>
  <c r="J2019" i="1"/>
  <c r="K2019" i="1"/>
  <c r="L2019" i="1"/>
  <c r="M2019" i="1"/>
  <c r="N2019" i="1"/>
  <c r="O2019" i="1"/>
  <c r="R2019" i="1"/>
  <c r="K121" i="19"/>
  <c r="Q2019" i="1" s="1"/>
  <c r="K120" i="19"/>
  <c r="Q2014" i="1" s="1"/>
  <c r="K118" i="19"/>
  <c r="Q2004" i="1" s="1"/>
  <c r="K117" i="19"/>
  <c r="Q1999" i="1" s="1"/>
  <c r="K116" i="19"/>
  <c r="Q1994" i="1" s="1"/>
  <c r="K115" i="19"/>
  <c r="Q1989" i="1" s="1"/>
  <c r="K113" i="19"/>
  <c r="Q1979" i="1" s="1"/>
  <c r="K112" i="19"/>
  <c r="Q1974" i="1" s="1"/>
  <c r="J121" i="19"/>
  <c r="P2019" i="1" s="1"/>
  <c r="J120" i="19"/>
  <c r="P2014" i="1" s="1"/>
  <c r="J118" i="19"/>
  <c r="P2004" i="1" s="1"/>
  <c r="J117" i="19"/>
  <c r="P1999" i="1" s="1"/>
  <c r="J116" i="19"/>
  <c r="P1994" i="1" s="1"/>
  <c r="J115" i="19"/>
  <c r="P1989" i="1" s="1"/>
  <c r="J113" i="19"/>
  <c r="P1979" i="1" s="1"/>
  <c r="J112" i="19"/>
  <c r="P1974" i="1" s="1"/>
  <c r="L110" i="19"/>
  <c r="R1962" i="1" s="1"/>
  <c r="K110" i="19"/>
  <c r="Q1962" i="1" s="1"/>
  <c r="J110" i="19"/>
  <c r="P1962" i="1" s="1"/>
  <c r="I110" i="19"/>
  <c r="H110" i="19"/>
  <c r="N1962" i="1" s="1"/>
  <c r="G110" i="19"/>
  <c r="M1962" i="1" s="1"/>
  <c r="F110" i="19"/>
  <c r="L1962" i="1" s="1"/>
  <c r="D110" i="19"/>
  <c r="J1962" i="1" s="1"/>
  <c r="L109" i="19"/>
  <c r="R1937" i="1" s="1"/>
  <c r="K109" i="19"/>
  <c r="Q1937" i="1" s="1"/>
  <c r="J109" i="19"/>
  <c r="P1937" i="1" s="1"/>
  <c r="I109" i="19"/>
  <c r="O1937" i="1" s="1"/>
  <c r="H109" i="19"/>
  <c r="N1937" i="1" s="1"/>
  <c r="G109" i="19"/>
  <c r="M1937" i="1" s="1"/>
  <c r="F109" i="19"/>
  <c r="L1937" i="1" s="1"/>
  <c r="D109" i="19"/>
  <c r="J1937" i="1" s="1"/>
  <c r="L108" i="19"/>
  <c r="R1936" i="1" s="1"/>
  <c r="K108" i="19"/>
  <c r="Q1936" i="1" s="1"/>
  <c r="J108" i="19"/>
  <c r="P1936" i="1" s="1"/>
  <c r="I108" i="19"/>
  <c r="O1936" i="1" s="1"/>
  <c r="H108" i="19"/>
  <c r="N1936" i="1" s="1"/>
  <c r="G108" i="19"/>
  <c r="M1936" i="1" s="1"/>
  <c r="F108" i="19"/>
  <c r="L1936" i="1" s="1"/>
  <c r="D108" i="19"/>
  <c r="J1936" i="1" s="1"/>
  <c r="L107" i="19"/>
  <c r="R1912" i="1" s="1"/>
  <c r="K107" i="19"/>
  <c r="Q1912" i="1" s="1"/>
  <c r="J107" i="19"/>
  <c r="P1912" i="1" s="1"/>
  <c r="I107" i="19"/>
  <c r="O1912" i="1" s="1"/>
  <c r="H107" i="19"/>
  <c r="N1912" i="1" s="1"/>
  <c r="G107" i="19"/>
  <c r="M1912" i="1" s="1"/>
  <c r="F107" i="19"/>
  <c r="L1912" i="1" s="1"/>
  <c r="D107" i="19"/>
  <c r="J1912" i="1" s="1"/>
  <c r="B107" i="19"/>
  <c r="B1912" i="1" s="1"/>
  <c r="B108" i="19"/>
  <c r="B1936" i="1" s="1"/>
  <c r="B109" i="19"/>
  <c r="B1937" i="1" s="1"/>
  <c r="B110" i="19"/>
  <c r="B1962" i="1" s="1"/>
  <c r="A108" i="19"/>
  <c r="A1936" i="1" s="1"/>
  <c r="A109" i="19"/>
  <c r="A1937" i="1" s="1"/>
  <c r="A110" i="19"/>
  <c r="A1962" i="1" s="1"/>
  <c r="A107" i="19"/>
  <c r="A1912" i="1" s="1"/>
  <c r="L103" i="19"/>
  <c r="R1897" i="1" s="1"/>
  <c r="K103" i="19"/>
  <c r="Q1897" i="1" s="1"/>
  <c r="J103" i="19"/>
  <c r="P1897" i="1" s="1"/>
  <c r="I103" i="19"/>
  <c r="O1897" i="1" s="1"/>
  <c r="H103" i="19"/>
  <c r="N1897" i="1" s="1"/>
  <c r="G103" i="19"/>
  <c r="M1897" i="1" s="1"/>
  <c r="F103" i="19"/>
  <c r="L1897" i="1" s="1"/>
  <c r="D103" i="19"/>
  <c r="J1897" i="1" s="1"/>
  <c r="L102" i="19"/>
  <c r="K102" i="19"/>
  <c r="J102" i="19"/>
  <c r="P1872" i="1" s="1"/>
  <c r="I102" i="19"/>
  <c r="O1872" i="1" s="1"/>
  <c r="H102" i="19"/>
  <c r="N1872" i="1" s="1"/>
  <c r="G102" i="19"/>
  <c r="M1872" i="1" s="1"/>
  <c r="F102" i="19"/>
  <c r="L1872" i="1" s="1"/>
  <c r="D102" i="19"/>
  <c r="J1872" i="1" s="1"/>
  <c r="L101" i="19"/>
  <c r="R1871" i="1" s="1"/>
  <c r="K101" i="19"/>
  <c r="Q1871" i="1" s="1"/>
  <c r="J101" i="19"/>
  <c r="P1871" i="1" s="1"/>
  <c r="I101" i="19"/>
  <c r="O1871" i="1" s="1"/>
  <c r="H101" i="19"/>
  <c r="N1871" i="1" s="1"/>
  <c r="G101" i="19"/>
  <c r="M1871" i="1" s="1"/>
  <c r="F101" i="19"/>
  <c r="L1871" i="1" s="1"/>
  <c r="D101" i="19"/>
  <c r="J1871" i="1" s="1"/>
  <c r="L100" i="19"/>
  <c r="R1847" i="1" s="1"/>
  <c r="K100" i="19"/>
  <c r="Q1847" i="1" s="1"/>
  <c r="J100" i="19"/>
  <c r="P1847" i="1" s="1"/>
  <c r="I100" i="19"/>
  <c r="O1847" i="1" s="1"/>
  <c r="H100" i="19"/>
  <c r="N1847" i="1" s="1"/>
  <c r="G100" i="19"/>
  <c r="M1847" i="1" s="1"/>
  <c r="F100" i="19"/>
  <c r="L1847" i="1" s="1"/>
  <c r="D100" i="19"/>
  <c r="J1847" i="1" s="1"/>
  <c r="B103" i="19"/>
  <c r="B1897" i="1" s="1"/>
  <c r="A103" i="19"/>
  <c r="A1897" i="1" s="1"/>
  <c r="B102" i="19"/>
  <c r="B1872" i="1" s="1"/>
  <c r="A102" i="19"/>
  <c r="A1872" i="1" s="1"/>
  <c r="B101" i="19"/>
  <c r="B1871" i="1" s="1"/>
  <c r="A101" i="19"/>
  <c r="A1871" i="1" s="1"/>
  <c r="B100" i="19"/>
  <c r="B1847" i="1" s="1"/>
  <c r="A100" i="19"/>
  <c r="A1847" i="1" s="1"/>
  <c r="G21" i="19"/>
  <c r="M234" i="1" s="1"/>
  <c r="G13" i="19"/>
  <c r="M162" i="1" s="1"/>
  <c r="G10" i="19"/>
  <c r="M148" i="1" s="1"/>
  <c r="C558" i="1"/>
  <c r="B558" i="1" s="1"/>
  <c r="C559" i="1"/>
  <c r="C560" i="1"/>
  <c r="P560" i="1" s="1"/>
  <c r="C561" i="1"/>
  <c r="C562" i="1"/>
  <c r="C563" i="1"/>
  <c r="O563" i="1" s="1"/>
  <c r="C564" i="1"/>
  <c r="C565" i="1"/>
  <c r="C566" i="1"/>
  <c r="A566" i="1" s="1"/>
  <c r="C567" i="1"/>
  <c r="C568" i="1"/>
  <c r="M568" i="1" s="1"/>
  <c r="C569" i="1"/>
  <c r="C570" i="1"/>
  <c r="C571" i="1"/>
  <c r="Q571" i="1" s="1"/>
  <c r="C572" i="1"/>
  <c r="K572" i="1" s="1"/>
  <c r="C573" i="1"/>
  <c r="C574" i="1"/>
  <c r="Q574" i="1" s="1"/>
  <c r="C575" i="1"/>
  <c r="C576" i="1"/>
  <c r="B576" i="1" s="1"/>
  <c r="C577" i="1"/>
  <c r="C578" i="1"/>
  <c r="M578" i="1" s="1"/>
  <c r="C579" i="1"/>
  <c r="B579" i="1" s="1"/>
  <c r="C580" i="1"/>
  <c r="C557"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C1945" i="1"/>
  <c r="C1946" i="1"/>
  <c r="K1946" i="1" s="1"/>
  <c r="C1947" i="1"/>
  <c r="C1948" i="1"/>
  <c r="C1949" i="1"/>
  <c r="C1950" i="1"/>
  <c r="C1951" i="1"/>
  <c r="C1952" i="1"/>
  <c r="K1952" i="1" s="1"/>
  <c r="C1953" i="1"/>
  <c r="C1954" i="1"/>
  <c r="C1955" i="1"/>
  <c r="C1956" i="1"/>
  <c r="C1957" i="1"/>
  <c r="C1958" i="1"/>
  <c r="C1959" i="1"/>
  <c r="C1960" i="1"/>
  <c r="C1961" i="1"/>
  <c r="C1880" i="1"/>
  <c r="C1881" i="1"/>
  <c r="C1882" i="1"/>
  <c r="C1883" i="1"/>
  <c r="C1884" i="1"/>
  <c r="C1885" i="1"/>
  <c r="C1886" i="1"/>
  <c r="C1887" i="1"/>
  <c r="C1888" i="1"/>
  <c r="C1889" i="1"/>
  <c r="C1890" i="1"/>
  <c r="C1891" i="1"/>
  <c r="C1892" i="1"/>
  <c r="C1893" i="1"/>
  <c r="C1894" i="1"/>
  <c r="C1895" i="1"/>
  <c r="C1896" i="1"/>
  <c r="C1573" i="1"/>
  <c r="Q1573" i="1" s="1"/>
  <c r="C1569" i="1"/>
  <c r="C723" i="1"/>
  <c r="C724" i="1"/>
  <c r="R724" i="1" s="1"/>
  <c r="C725" i="1"/>
  <c r="C726" i="1"/>
  <c r="A726" i="1" s="1"/>
  <c r="C727" i="1"/>
  <c r="J727" i="1" s="1"/>
  <c r="C728" i="1"/>
  <c r="C729" i="1"/>
  <c r="M729" i="1" s="1"/>
  <c r="C730" i="1"/>
  <c r="P730" i="1" s="1"/>
  <c r="C731" i="1"/>
  <c r="K731" i="1" s="1"/>
  <c r="C732" i="1"/>
  <c r="C733" i="1"/>
  <c r="Q733" i="1" s="1"/>
  <c r="C734" i="1"/>
  <c r="C735" i="1"/>
  <c r="B735" i="1" s="1"/>
  <c r="C736" i="1"/>
  <c r="P736" i="1" s="1"/>
  <c r="C737" i="1"/>
  <c r="C738" i="1"/>
  <c r="C739" i="1"/>
  <c r="C740" i="1"/>
  <c r="L740" i="1" s="1"/>
  <c r="C741" i="1"/>
  <c r="K741" i="1" s="1"/>
  <c r="C742" i="1"/>
  <c r="P742" i="1" s="1"/>
  <c r="C743" i="1"/>
  <c r="C744" i="1"/>
  <c r="M744" i="1" s="1"/>
  <c r="C745" i="1"/>
  <c r="C746" i="1"/>
  <c r="M746" i="1" s="1"/>
  <c r="C747" i="1"/>
  <c r="P747" i="1" s="1"/>
  <c r="C748" i="1"/>
  <c r="J748" i="1" s="1"/>
  <c r="C749" i="1"/>
  <c r="C750" i="1"/>
  <c r="N750" i="1" s="1"/>
  <c r="C751" i="1"/>
  <c r="C752" i="1"/>
  <c r="M752" i="1" s="1"/>
  <c r="C753" i="1"/>
  <c r="M753" i="1" s="1"/>
  <c r="C754" i="1"/>
  <c r="C755" i="1"/>
  <c r="C756" i="1"/>
  <c r="C757" i="1"/>
  <c r="L757" i="1" s="1"/>
  <c r="C758" i="1"/>
  <c r="K758" i="1" s="1"/>
  <c r="C759" i="1"/>
  <c r="J759" i="1" s="1"/>
  <c r="C760" i="1"/>
  <c r="M760" i="1" s="1"/>
  <c r="C761" i="1"/>
  <c r="C762" i="1"/>
  <c r="J762" i="1" s="1"/>
  <c r="C763" i="1"/>
  <c r="A763" i="1" s="1"/>
  <c r="C764" i="1"/>
  <c r="P764" i="1" s="1"/>
  <c r="C765" i="1"/>
  <c r="Q765" i="1" s="1"/>
  <c r="C766" i="1"/>
  <c r="A766" i="1" s="1"/>
  <c r="C767" i="1"/>
  <c r="N767" i="1" s="1"/>
  <c r="C768" i="1"/>
  <c r="R768" i="1" s="1"/>
  <c r="C769" i="1"/>
  <c r="O769" i="1" s="1"/>
  <c r="C770" i="1"/>
  <c r="C771" i="1"/>
  <c r="N771" i="1" s="1"/>
  <c r="C772" i="1"/>
  <c r="R772" i="1" s="1"/>
  <c r="C773" i="1"/>
  <c r="O773" i="1" s="1"/>
  <c r="C774" i="1"/>
  <c r="R774" i="1" s="1"/>
  <c r="C775" i="1"/>
  <c r="C776" i="1"/>
  <c r="R776" i="1" s="1"/>
  <c r="C777" i="1"/>
  <c r="Q777" i="1" s="1"/>
  <c r="C778" i="1"/>
  <c r="P778" i="1" s="1"/>
  <c r="C779" i="1"/>
  <c r="O779" i="1" s="1"/>
  <c r="C780" i="1"/>
  <c r="J780" i="1" s="1"/>
  <c r="C781" i="1"/>
  <c r="C782" i="1"/>
  <c r="A782" i="1" s="1"/>
  <c r="C783" i="1"/>
  <c r="C784" i="1"/>
  <c r="L784" i="1" s="1"/>
  <c r="C785" i="1"/>
  <c r="K785" i="1" s="1"/>
  <c r="C786" i="1"/>
  <c r="B786" i="1" s="1"/>
  <c r="C787" i="1"/>
  <c r="C788" i="1"/>
  <c r="C789" i="1"/>
  <c r="C790" i="1"/>
  <c r="B790" i="1" s="1"/>
  <c r="C791" i="1"/>
  <c r="K791" i="1" s="1"/>
  <c r="C792" i="1"/>
  <c r="J792" i="1" s="1"/>
  <c r="C793" i="1"/>
  <c r="P793" i="1" s="1"/>
  <c r="C794" i="1"/>
  <c r="A794" i="1" s="1"/>
  <c r="C795" i="1"/>
  <c r="B795" i="1" s="1"/>
  <c r="C796" i="1"/>
  <c r="B796" i="1" s="1"/>
  <c r="C797" i="1"/>
  <c r="N797" i="1" s="1"/>
  <c r="C798" i="1"/>
  <c r="L798" i="1" s="1"/>
  <c r="C799" i="1"/>
  <c r="C800" i="1"/>
  <c r="C801" i="1"/>
  <c r="C802" i="1"/>
  <c r="C803" i="1"/>
  <c r="J803" i="1" s="1"/>
  <c r="C804" i="1"/>
  <c r="B804" i="1" s="1"/>
  <c r="C805" i="1"/>
  <c r="N805" i="1" s="1"/>
  <c r="C806" i="1"/>
  <c r="M806" i="1" s="1"/>
  <c r="C807" i="1"/>
  <c r="C808" i="1"/>
  <c r="A808" i="1" s="1"/>
  <c r="C809" i="1"/>
  <c r="A809" i="1" s="1"/>
  <c r="C810" i="1"/>
  <c r="P810" i="1" s="1"/>
  <c r="C811" i="1"/>
  <c r="Q811" i="1" s="1"/>
  <c r="C812" i="1"/>
  <c r="R812" i="1" s="1"/>
  <c r="C813" i="1"/>
  <c r="C814" i="1"/>
  <c r="C815" i="1"/>
  <c r="C816" i="1"/>
  <c r="P816" i="1" s="1"/>
  <c r="C817" i="1"/>
  <c r="A817" i="1" s="1"/>
  <c r="C818" i="1"/>
  <c r="P818" i="1" s="1"/>
  <c r="C819" i="1"/>
  <c r="C820" i="1"/>
  <c r="B820" i="1" s="1"/>
  <c r="C821" i="1"/>
  <c r="R821" i="1" s="1"/>
  <c r="C822" i="1"/>
  <c r="P822" i="1" s="1"/>
  <c r="C823" i="1"/>
  <c r="R823" i="1" s="1"/>
  <c r="C824" i="1"/>
  <c r="Q824" i="1" s="1"/>
  <c r="C825" i="1"/>
  <c r="A825" i="1" s="1"/>
  <c r="C826" i="1"/>
  <c r="P826" i="1" s="1"/>
  <c r="C827" i="1"/>
  <c r="C828" i="1"/>
  <c r="C829" i="1"/>
  <c r="M829" i="1" s="1"/>
  <c r="C830" i="1"/>
  <c r="Q830" i="1" s="1"/>
  <c r="C831" i="1"/>
  <c r="J831" i="1" s="1"/>
  <c r="C832" i="1"/>
  <c r="N832" i="1" s="1"/>
  <c r="C833" i="1"/>
  <c r="C834" i="1"/>
  <c r="C835" i="1"/>
  <c r="O835" i="1" s="1"/>
  <c r="C836" i="1"/>
  <c r="Q836" i="1" s="1"/>
  <c r="C837" i="1"/>
  <c r="M837" i="1" s="1"/>
  <c r="C838" i="1"/>
  <c r="A838" i="1" s="1"/>
  <c r="C839" i="1"/>
  <c r="C840" i="1"/>
  <c r="C841" i="1"/>
  <c r="O841" i="1" s="1"/>
  <c r="C842" i="1"/>
  <c r="C843" i="1"/>
  <c r="B843" i="1" s="1"/>
  <c r="C844" i="1"/>
  <c r="C845" i="1"/>
  <c r="O845" i="1" s="1"/>
  <c r="C846" i="1"/>
  <c r="K846" i="1" s="1"/>
  <c r="C847" i="1"/>
  <c r="M847" i="1" s="1"/>
  <c r="C848" i="1"/>
  <c r="M848" i="1" s="1"/>
  <c r="C849" i="1"/>
  <c r="C850" i="1"/>
  <c r="J850" i="1" s="1"/>
  <c r="C851" i="1"/>
  <c r="C852" i="1"/>
  <c r="C853" i="1"/>
  <c r="C854" i="1"/>
  <c r="C855" i="1"/>
  <c r="J855" i="1" s="1"/>
  <c r="C856" i="1"/>
  <c r="J856" i="1" s="1"/>
  <c r="C857" i="1"/>
  <c r="O857" i="1" s="1"/>
  <c r="C858" i="1"/>
  <c r="R858" i="1" s="1"/>
  <c r="C1428" i="1"/>
  <c r="J1428" i="1" s="1"/>
  <c r="C1429" i="1"/>
  <c r="C1430" i="1"/>
  <c r="C1431" i="1"/>
  <c r="K1431" i="1" s="1"/>
  <c r="C1432" i="1"/>
  <c r="J1432" i="1" s="1"/>
  <c r="C1433" i="1"/>
  <c r="A1433" i="1" s="1"/>
  <c r="C1434" i="1"/>
  <c r="K1434" i="1" s="1"/>
  <c r="C1435" i="1"/>
  <c r="O1435" i="1" s="1"/>
  <c r="C1436" i="1"/>
  <c r="K1436" i="1" s="1"/>
  <c r="C1437" i="1"/>
  <c r="M1437" i="1" s="1"/>
  <c r="C1438" i="1"/>
  <c r="L1438" i="1" s="1"/>
  <c r="C1439" i="1"/>
  <c r="J1439" i="1" s="1"/>
  <c r="C1440" i="1"/>
  <c r="C1441" i="1"/>
  <c r="L1441" i="1" s="1"/>
  <c r="C1442" i="1"/>
  <c r="Q1442" i="1" s="1"/>
  <c r="C1443" i="1"/>
  <c r="A1443" i="1" s="1"/>
  <c r="C1444" i="1"/>
  <c r="P1444" i="1" s="1"/>
  <c r="C1445" i="1"/>
  <c r="N1445" i="1" s="1"/>
  <c r="C1446" i="1"/>
  <c r="B1446" i="1" s="1"/>
  <c r="C1447" i="1"/>
  <c r="J1447" i="1" s="1"/>
  <c r="C1448" i="1"/>
  <c r="Q1448" i="1" s="1"/>
  <c r="C1449" i="1"/>
  <c r="A1449" i="1" s="1"/>
  <c r="C1450" i="1"/>
  <c r="L1450" i="1" s="1"/>
  <c r="C1451" i="1"/>
  <c r="R1451" i="1" s="1"/>
  <c r="C1452" i="1"/>
  <c r="C1453" i="1"/>
  <c r="C1454" i="1"/>
  <c r="C1455" i="1"/>
  <c r="B1455" i="1" s="1"/>
  <c r="C1456" i="1"/>
  <c r="N1456" i="1" s="1"/>
  <c r="C1457" i="1"/>
  <c r="C1458" i="1"/>
  <c r="C1459" i="1"/>
  <c r="C1460" i="1"/>
  <c r="R1460" i="1" s="1"/>
  <c r="C1461" i="1"/>
  <c r="N1461" i="1" s="1"/>
  <c r="C1462" i="1"/>
  <c r="P1462" i="1" s="1"/>
  <c r="C1463" i="1"/>
  <c r="M1463" i="1" s="1"/>
  <c r="C1464" i="1"/>
  <c r="Q1464" i="1" s="1"/>
  <c r="C1465" i="1"/>
  <c r="L1465" i="1" s="1"/>
  <c r="C1466" i="1"/>
  <c r="Q1466" i="1" s="1"/>
  <c r="C1467" i="1"/>
  <c r="M1467" i="1" s="1"/>
  <c r="C1468" i="1"/>
  <c r="C1469" i="1"/>
  <c r="C1470" i="1"/>
  <c r="C1471" i="1"/>
  <c r="K1471" i="1" s="1"/>
  <c r="C1472" i="1"/>
  <c r="R1472" i="1" s="1"/>
  <c r="C1473" i="1"/>
  <c r="B1473" i="1" s="1"/>
  <c r="C1474" i="1"/>
  <c r="N1474" i="1" s="1"/>
  <c r="C1475" i="1"/>
  <c r="L1475" i="1" s="1"/>
  <c r="C1476" i="1"/>
  <c r="M1476" i="1" s="1"/>
  <c r="C1477" i="1"/>
  <c r="C1478" i="1"/>
  <c r="M1478" i="1" s="1"/>
  <c r="C1479" i="1"/>
  <c r="L1479" i="1" s="1"/>
  <c r="C1480" i="1"/>
  <c r="L1480" i="1" s="1"/>
  <c r="C1481" i="1"/>
  <c r="P1481" i="1" s="1"/>
  <c r="C1482" i="1"/>
  <c r="C1483" i="1"/>
  <c r="L1483" i="1" s="1"/>
  <c r="C1484" i="1"/>
  <c r="C1485" i="1"/>
  <c r="C1486" i="1"/>
  <c r="K1486" i="1" s="1"/>
  <c r="C1487" i="1"/>
  <c r="O1487" i="1" s="1"/>
  <c r="C1488" i="1"/>
  <c r="N1488" i="1" s="1"/>
  <c r="C1489" i="1"/>
  <c r="J1489" i="1" s="1"/>
  <c r="C1490" i="1"/>
  <c r="C1491" i="1"/>
  <c r="O1491" i="1" s="1"/>
  <c r="C1492" i="1"/>
  <c r="B1492" i="1" s="1"/>
  <c r="C1493" i="1"/>
  <c r="C1494" i="1"/>
  <c r="C1495" i="1"/>
  <c r="O1495" i="1" s="1"/>
  <c r="C1496" i="1"/>
  <c r="O1496" i="1" s="1"/>
  <c r="C1497" i="1"/>
  <c r="C1498" i="1"/>
  <c r="J1498" i="1" s="1"/>
  <c r="C1499" i="1"/>
  <c r="B1499" i="1" s="1"/>
  <c r="C1500" i="1"/>
  <c r="O1500" i="1" s="1"/>
  <c r="C1501" i="1"/>
  <c r="J1501" i="1" s="1"/>
  <c r="C1502" i="1"/>
  <c r="M1502" i="1" s="1"/>
  <c r="C1503" i="1"/>
  <c r="K1503" i="1" s="1"/>
  <c r="C1504" i="1"/>
  <c r="P1504" i="1" s="1"/>
  <c r="C1505" i="1"/>
  <c r="J1505" i="1" s="1"/>
  <c r="C1506" i="1"/>
  <c r="L1506" i="1" s="1"/>
  <c r="C1507" i="1"/>
  <c r="L1507" i="1" s="1"/>
  <c r="C1508" i="1"/>
  <c r="J1508" i="1" s="1"/>
  <c r="C1509" i="1"/>
  <c r="N1509" i="1" s="1"/>
  <c r="C1510" i="1"/>
  <c r="C1511" i="1"/>
  <c r="B1511" i="1" s="1"/>
  <c r="C1512" i="1"/>
  <c r="C1513" i="1"/>
  <c r="R1513" i="1" s="1"/>
  <c r="C1514" i="1"/>
  <c r="C1515" i="1"/>
  <c r="Q1515" i="1" s="1"/>
  <c r="C1516" i="1"/>
  <c r="O1516" i="1" s="1"/>
  <c r="C1517" i="1"/>
  <c r="Q1517" i="1" s="1"/>
  <c r="C1518" i="1"/>
  <c r="M1518" i="1" s="1"/>
  <c r="C1519" i="1"/>
  <c r="J1519" i="1" s="1"/>
  <c r="C1520" i="1"/>
  <c r="K1520" i="1" s="1"/>
  <c r="C1521" i="1"/>
  <c r="B1521" i="1" s="1"/>
  <c r="C1522" i="1"/>
  <c r="C1523" i="1"/>
  <c r="A1523" i="1" s="1"/>
  <c r="C1524" i="1"/>
  <c r="R1524" i="1" s="1"/>
  <c r="C1525" i="1"/>
  <c r="C1526" i="1"/>
  <c r="P1526" i="1" s="1"/>
  <c r="C1527" i="1"/>
  <c r="L1527" i="1" s="1"/>
  <c r="C1528" i="1"/>
  <c r="B1528" i="1" s="1"/>
  <c r="C1529" i="1"/>
  <c r="B1529" i="1" s="1"/>
  <c r="C1530" i="1"/>
  <c r="N1530" i="1" s="1"/>
  <c r="C1531" i="1"/>
  <c r="C1532" i="1"/>
  <c r="C1533" i="1"/>
  <c r="C1534" i="1"/>
  <c r="C1535" i="1"/>
  <c r="N1535" i="1" s="1"/>
  <c r="C1536" i="1"/>
  <c r="C1537" i="1"/>
  <c r="C1538" i="1"/>
  <c r="C1539" i="1"/>
  <c r="J1539" i="1" s="1"/>
  <c r="C1540" i="1"/>
  <c r="C1541" i="1"/>
  <c r="C1542" i="1"/>
  <c r="C1543" i="1"/>
  <c r="R1543" i="1" s="1"/>
  <c r="C1544" i="1"/>
  <c r="J1544" i="1" s="1"/>
  <c r="C1545" i="1"/>
  <c r="R1545" i="1" s="1"/>
  <c r="C1546" i="1"/>
  <c r="J1546" i="1" s="1"/>
  <c r="C1547" i="1"/>
  <c r="A1547" i="1" s="1"/>
  <c r="C1548" i="1"/>
  <c r="Q1548" i="1" s="1"/>
  <c r="C1549" i="1"/>
  <c r="B1549" i="1" s="1"/>
  <c r="C1550" i="1"/>
  <c r="C1551" i="1"/>
  <c r="L1551" i="1" s="1"/>
  <c r="C1552" i="1"/>
  <c r="C1553" i="1"/>
  <c r="O1553" i="1" s="1"/>
  <c r="C1554" i="1"/>
  <c r="M1554" i="1" s="1"/>
  <c r="C1555" i="1"/>
  <c r="N1555" i="1" s="1"/>
  <c r="C1556" i="1"/>
  <c r="B1556" i="1" s="1"/>
  <c r="C1557" i="1"/>
  <c r="C1558" i="1"/>
  <c r="R1558" i="1" s="1"/>
  <c r="C1559" i="1"/>
  <c r="C1560" i="1"/>
  <c r="L1560" i="1" s="1"/>
  <c r="C1561" i="1"/>
  <c r="K1561" i="1" s="1"/>
  <c r="C1562" i="1"/>
  <c r="P1562" i="1" s="1"/>
  <c r="C1563" i="1"/>
  <c r="C1564" i="1"/>
  <c r="Q1414" i="1"/>
  <c r="L1414" i="1"/>
  <c r="M1414" i="1"/>
  <c r="C597" i="1"/>
  <c r="N597" i="1" s="1"/>
  <c r="C598" i="1"/>
  <c r="C599" i="1"/>
  <c r="O599" i="1" s="1"/>
  <c r="C600" i="1"/>
  <c r="B600" i="1" s="1"/>
  <c r="C601" i="1"/>
  <c r="M601" i="1" s="1"/>
  <c r="C602" i="1"/>
  <c r="B602" i="1" s="1"/>
  <c r="C603" i="1"/>
  <c r="L603" i="1" s="1"/>
  <c r="C604" i="1"/>
  <c r="N604" i="1" s="1"/>
  <c r="C605" i="1"/>
  <c r="R605" i="1" s="1"/>
  <c r="C606" i="1"/>
  <c r="C607" i="1"/>
  <c r="C608" i="1"/>
  <c r="C609" i="1"/>
  <c r="C610" i="1"/>
  <c r="C611" i="1"/>
  <c r="L611" i="1" s="1"/>
  <c r="C612" i="1"/>
  <c r="C613" i="1"/>
  <c r="J613" i="1" s="1"/>
  <c r="C614" i="1"/>
  <c r="C615" i="1"/>
  <c r="A615" i="1" s="1"/>
  <c r="C616" i="1"/>
  <c r="K616" i="1" s="1"/>
  <c r="C617" i="1"/>
  <c r="C618" i="1"/>
  <c r="P618" i="1" s="1"/>
  <c r="C619" i="1"/>
  <c r="C620" i="1"/>
  <c r="K620" i="1" s="1"/>
  <c r="C621" i="1"/>
  <c r="L621" i="1" s="1"/>
  <c r="C622" i="1"/>
  <c r="C623" i="1"/>
  <c r="C624" i="1"/>
  <c r="M624" i="1" s="1"/>
  <c r="C625" i="1"/>
  <c r="N625" i="1" s="1"/>
  <c r="C626" i="1"/>
  <c r="P626" i="1" s="1"/>
  <c r="C627" i="1"/>
  <c r="N627" i="1" s="1"/>
  <c r="C628" i="1"/>
  <c r="C629" i="1"/>
  <c r="L629" i="1" s="1"/>
  <c r="C630" i="1"/>
  <c r="G152" i="13"/>
  <c r="G139" i="13"/>
  <c r="C583" i="1"/>
  <c r="C584" i="1"/>
  <c r="A584" i="1" s="1"/>
  <c r="C585" i="1"/>
  <c r="N585" i="1" s="1"/>
  <c r="C586" i="1"/>
  <c r="A586" i="1" s="1"/>
  <c r="C587" i="1"/>
  <c r="B587" i="1" s="1"/>
  <c r="C588" i="1"/>
  <c r="C589" i="1"/>
  <c r="L589" i="1" s="1"/>
  <c r="C590" i="1"/>
  <c r="C591" i="1"/>
  <c r="C592" i="1"/>
  <c r="L592" i="1" s="1"/>
  <c r="C593" i="1"/>
  <c r="C594" i="1"/>
  <c r="C595" i="1"/>
  <c r="K595" i="1" s="1"/>
  <c r="C596" i="1"/>
  <c r="C582" i="1"/>
  <c r="P582" i="1" s="1"/>
  <c r="C383" i="1"/>
  <c r="C384" i="1"/>
  <c r="C385" i="1"/>
  <c r="C386" i="1"/>
  <c r="C387" i="1"/>
  <c r="C388" i="1"/>
  <c r="C389" i="1"/>
  <c r="C390" i="1"/>
  <c r="C391" i="1"/>
  <c r="C392" i="1"/>
  <c r="C393" i="1"/>
  <c r="C394" i="1"/>
  <c r="C395" i="1"/>
  <c r="C396" i="1"/>
  <c r="C381" i="1"/>
  <c r="R381" i="1" s="1"/>
  <c r="I213" i="13"/>
  <c r="B215" i="13"/>
  <c r="H213" i="13"/>
  <c r="G213" i="13"/>
  <c r="B214" i="13"/>
  <c r="F213" i="13"/>
  <c r="E213" i="13"/>
  <c r="D213" i="13"/>
  <c r="C213" i="13"/>
  <c r="B213" i="13"/>
  <c r="C221" i="13"/>
  <c r="D221" i="13"/>
  <c r="E221" i="13"/>
  <c r="B221" i="13"/>
  <c r="B222" i="13"/>
  <c r="C205" i="13"/>
  <c r="D205" i="13"/>
  <c r="E205" i="13"/>
  <c r="F205" i="13"/>
  <c r="G205" i="13"/>
  <c r="H205" i="13"/>
  <c r="I205" i="13"/>
  <c r="B207" i="13"/>
  <c r="B205" i="13"/>
  <c r="C173" i="1"/>
  <c r="L173" i="1" s="1"/>
  <c r="C172" i="1"/>
  <c r="B172" i="1" s="1"/>
  <c r="C171" i="1"/>
  <c r="C170" i="1"/>
  <c r="C169" i="1"/>
  <c r="C168" i="1"/>
  <c r="K168" i="1" s="1"/>
  <c r="C167" i="1"/>
  <c r="A167" i="1" s="1"/>
  <c r="C166" i="1"/>
  <c r="C165" i="1"/>
  <c r="O165" i="1" s="1"/>
  <c r="C164" i="1"/>
  <c r="A164" i="1" s="1"/>
  <c r="C1677" i="1"/>
  <c r="A1677" i="1" s="1"/>
  <c r="C1678" i="1"/>
  <c r="P1678" i="1" s="1"/>
  <c r="C1679" i="1"/>
  <c r="M1679" i="1" s="1"/>
  <c r="C1680" i="1"/>
  <c r="R1680" i="1" s="1"/>
  <c r="C1681" i="1"/>
  <c r="O1681" i="1" s="1"/>
  <c r="C1682" i="1"/>
  <c r="A1682" i="1" s="1"/>
  <c r="C1683" i="1"/>
  <c r="L1683" i="1" s="1"/>
  <c r="C1684" i="1"/>
  <c r="C1685" i="1"/>
  <c r="P1685" i="1" s="1"/>
  <c r="C1686" i="1"/>
  <c r="K1686" i="1" s="1"/>
  <c r="C1676" i="1"/>
  <c r="O1676" i="1" s="1"/>
  <c r="P1374" i="1"/>
  <c r="Q1374" i="1"/>
  <c r="J1374" i="1"/>
  <c r="R1374" i="1"/>
  <c r="M1374" i="1"/>
  <c r="P1358" i="1"/>
  <c r="R1334" i="1"/>
  <c r="L1334" i="1"/>
  <c r="O1334" i="1"/>
  <c r="K1334" i="1"/>
  <c r="L1394" i="1"/>
  <c r="N1394" i="1"/>
  <c r="R139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C1976" i="1"/>
  <c r="B1976" i="1" s="1"/>
  <c r="C1977" i="1"/>
  <c r="C1978" i="1"/>
  <c r="M1978" i="1" s="1"/>
  <c r="C1975" i="1"/>
  <c r="B1975" i="1" s="1"/>
  <c r="C1981" i="1"/>
  <c r="N1981" i="1" s="1"/>
  <c r="C1982" i="1"/>
  <c r="L1982" i="1" s="1"/>
  <c r="C1983" i="1"/>
  <c r="C1980" i="1"/>
  <c r="C1991" i="1"/>
  <c r="M1991" i="1" s="1"/>
  <c r="C1992" i="1"/>
  <c r="M1992" i="1" s="1"/>
  <c r="C1993" i="1"/>
  <c r="L1993" i="1" s="1"/>
  <c r="C1990" i="1"/>
  <c r="A1990" i="1" s="1"/>
  <c r="C1996" i="1"/>
  <c r="C1997" i="1"/>
  <c r="N1997" i="1" s="1"/>
  <c r="C1998" i="1"/>
  <c r="J1998" i="1" s="1"/>
  <c r="C1995" i="1"/>
  <c r="B1995" i="1" s="1"/>
  <c r="C2001" i="1"/>
  <c r="O2001" i="1" s="1"/>
  <c r="C2002" i="1"/>
  <c r="C2003" i="1"/>
  <c r="B2003" i="1" s="1"/>
  <c r="C2000" i="1"/>
  <c r="O2000" i="1" s="1"/>
  <c r="C2006" i="1"/>
  <c r="R2006" i="1" s="1"/>
  <c r="C2007" i="1"/>
  <c r="O2007" i="1" s="1"/>
  <c r="C2008" i="1"/>
  <c r="B2008" i="1" s="1"/>
  <c r="C2005" i="1"/>
  <c r="C2016" i="1"/>
  <c r="J2016" i="1" s="1"/>
  <c r="C2017" i="1"/>
  <c r="C2018" i="1"/>
  <c r="O2018" i="1" s="1"/>
  <c r="C2015" i="1"/>
  <c r="B2015" i="1" s="1"/>
  <c r="C2020" i="1"/>
  <c r="C2021" i="1"/>
  <c r="A2021" i="1" s="1"/>
  <c r="C2022" i="1"/>
  <c r="K2022" i="1" s="1"/>
  <c r="C2023" i="1"/>
  <c r="C1970" i="1"/>
  <c r="J1970" i="1" s="1"/>
  <c r="C1971" i="1"/>
  <c r="K1971" i="1" s="1"/>
  <c r="C1972" i="1"/>
  <c r="C1973" i="1"/>
  <c r="P1973" i="1" s="1"/>
  <c r="B10" i="18"/>
  <c r="F47" i="8" s="1"/>
  <c r="B12" i="18"/>
  <c r="F81" i="8" s="1"/>
  <c r="B13" i="18"/>
  <c r="F80" i="8" s="1"/>
  <c r="B14" i="18"/>
  <c r="F67" i="8" s="1"/>
  <c r="B11" i="18"/>
  <c r="F53" i="8" s="1"/>
  <c r="B31" i="18"/>
  <c r="F167" i="8" s="1"/>
  <c r="B7" i="18"/>
  <c r="F34" i="8" s="1"/>
  <c r="B5" i="18"/>
  <c r="F9" i="8" s="1"/>
  <c r="B51" i="18"/>
  <c r="O527" i="1" s="1"/>
  <c r="B50" i="18"/>
  <c r="B46" i="18"/>
  <c r="F214" i="8" s="1"/>
  <c r="B45" i="18"/>
  <c r="F211" i="8" s="1"/>
  <c r="B44" i="18"/>
  <c r="F210" i="8" s="1"/>
  <c r="B42" i="18"/>
  <c r="F209" i="8" s="1"/>
  <c r="B41" i="18"/>
  <c r="F208" i="8" s="1"/>
  <c r="B40" i="18"/>
  <c r="F206" i="8" s="1"/>
  <c r="B39" i="18"/>
  <c r="F204" i="8" s="1"/>
  <c r="B38" i="18"/>
  <c r="F202" i="8" s="1"/>
  <c r="B37" i="18"/>
  <c r="F201" i="8" s="1"/>
  <c r="B36" i="18"/>
  <c r="F184" i="8" s="1"/>
  <c r="B35" i="18"/>
  <c r="F175" i="8" s="1"/>
  <c r="B34" i="18"/>
  <c r="F172" i="8"/>
  <c r="B33" i="18"/>
  <c r="F171" i="8" s="1"/>
  <c r="B32" i="18"/>
  <c r="F174" i="8" s="1"/>
  <c r="B30" i="18"/>
  <c r="B29" i="18"/>
  <c r="F129" i="8" s="1"/>
  <c r="B28" i="18"/>
  <c r="F133" i="8" s="1"/>
  <c r="B27" i="18"/>
  <c r="B26" i="18"/>
  <c r="F122" i="8" s="1"/>
  <c r="B25" i="18"/>
  <c r="F139" i="8" s="1"/>
  <c r="B24" i="18"/>
  <c r="F138" i="8" s="1"/>
  <c r="B23" i="18"/>
  <c r="F109" i="8" s="1"/>
  <c r="B22" i="18"/>
  <c r="B21" i="18"/>
  <c r="F99" i="8" s="1"/>
  <c r="B16" i="18"/>
  <c r="F106" i="8" s="1"/>
  <c r="B15" i="18"/>
  <c r="B9" i="18"/>
  <c r="F76" i="8" s="1"/>
  <c r="B8" i="18"/>
  <c r="F43" i="8" s="1"/>
  <c r="B6" i="18"/>
  <c r="F24" i="8" s="1"/>
  <c r="B3" i="18"/>
  <c r="F155" i="8" s="1"/>
  <c r="C263" i="1"/>
  <c r="B263" i="1" s="1"/>
  <c r="C322" i="1"/>
  <c r="O322" i="1" s="1"/>
  <c r="C321" i="1"/>
  <c r="N321" i="1" s="1"/>
  <c r="C320" i="1"/>
  <c r="R320" i="1" s="1"/>
  <c r="C319" i="1"/>
  <c r="L319" i="1" s="1"/>
  <c r="C318" i="1"/>
  <c r="O318" i="1" s="1"/>
  <c r="C317" i="1"/>
  <c r="C316" i="1"/>
  <c r="P316" i="1" s="1"/>
  <c r="C315" i="1"/>
  <c r="R315" i="1" s="1"/>
  <c r="C314" i="1"/>
  <c r="B314" i="1" s="1"/>
  <c r="C313" i="1"/>
  <c r="M313" i="1" s="1"/>
  <c r="C312" i="1"/>
  <c r="P312" i="1" s="1"/>
  <c r="C311" i="1"/>
  <c r="C310" i="1"/>
  <c r="Q310" i="1" s="1"/>
  <c r="C309" i="1"/>
  <c r="C307" i="1"/>
  <c r="J307" i="1" s="1"/>
  <c r="C1968" i="1"/>
  <c r="C1903" i="1"/>
  <c r="C481" i="1"/>
  <c r="Q481" i="1" s="1"/>
  <c r="C1575" i="1"/>
  <c r="K1575" i="1" s="1"/>
  <c r="C1574" i="1"/>
  <c r="J1574" i="1" s="1"/>
  <c r="C1570" i="1"/>
  <c r="O1570" i="1" s="1"/>
  <c r="C1571" i="1"/>
  <c r="J1571" i="1" s="1"/>
  <c r="C1701" i="1"/>
  <c r="O1701" i="1" s="1"/>
  <c r="C1700" i="1"/>
  <c r="P1700" i="1" s="1"/>
  <c r="C1699" i="1"/>
  <c r="C1698" i="1"/>
  <c r="Q1698" i="1" s="1"/>
  <c r="C1697" i="1"/>
  <c r="C1696" i="1"/>
  <c r="C1695" i="1"/>
  <c r="J1695" i="1" s="1"/>
  <c r="C1694" i="1"/>
  <c r="L1694" i="1" s="1"/>
  <c r="C1693" i="1"/>
  <c r="N1693" i="1" s="1"/>
  <c r="C1692" i="1"/>
  <c r="R1692" i="1" s="1"/>
  <c r="C1691" i="1"/>
  <c r="C1690" i="1"/>
  <c r="O1690" i="1" s="1"/>
  <c r="C1689" i="1"/>
  <c r="C1688" i="1"/>
  <c r="C372" i="1"/>
  <c r="Q372" i="1" s="1"/>
  <c r="C371" i="1"/>
  <c r="N371" i="1" s="1"/>
  <c r="C370" i="1"/>
  <c r="N370" i="1" s="1"/>
  <c r="C270" i="1"/>
  <c r="K270" i="1" s="1"/>
  <c r="C269" i="1"/>
  <c r="R269" i="1" s="1"/>
  <c r="C268" i="1"/>
  <c r="C1674" i="1"/>
  <c r="K1674" i="1" s="1"/>
  <c r="C1673" i="1"/>
  <c r="C667" i="1"/>
  <c r="C668" i="1"/>
  <c r="C669" i="1"/>
  <c r="A669" i="1" s="1"/>
  <c r="C670" i="1"/>
  <c r="L670" i="1" s="1"/>
  <c r="C671" i="1"/>
  <c r="O671" i="1" s="1"/>
  <c r="C672" i="1"/>
  <c r="C673" i="1"/>
  <c r="Q673" i="1" s="1"/>
  <c r="C674" i="1"/>
  <c r="A674" i="1" s="1"/>
  <c r="C675" i="1"/>
  <c r="R675" i="1" s="1"/>
  <c r="C676" i="1"/>
  <c r="Q676" i="1" s="1"/>
  <c r="C677" i="1"/>
  <c r="A677" i="1" s="1"/>
  <c r="C678" i="1"/>
  <c r="R678" i="1" s="1"/>
  <c r="C679" i="1"/>
  <c r="O679" i="1" s="1"/>
  <c r="C680" i="1"/>
  <c r="B680" i="1" s="1"/>
  <c r="C681" i="1"/>
  <c r="R681" i="1" s="1"/>
  <c r="C682" i="1"/>
  <c r="K682" i="1" s="1"/>
  <c r="C683" i="1"/>
  <c r="M683" i="1" s="1"/>
  <c r="C684" i="1"/>
  <c r="J684" i="1" s="1"/>
  <c r="C685" i="1"/>
  <c r="L685" i="1" s="1"/>
  <c r="C686" i="1"/>
  <c r="C687" i="1"/>
  <c r="B687" i="1" s="1"/>
  <c r="C688" i="1"/>
  <c r="J688" i="1" s="1"/>
  <c r="C689" i="1"/>
  <c r="B689" i="1" s="1"/>
  <c r="C690" i="1"/>
  <c r="C691" i="1"/>
  <c r="C692" i="1"/>
  <c r="C693" i="1"/>
  <c r="Q693" i="1" s="1"/>
  <c r="C694" i="1"/>
  <c r="C695" i="1"/>
  <c r="M695" i="1" s="1"/>
  <c r="C696" i="1"/>
  <c r="C697" i="1"/>
  <c r="B697" i="1" s="1"/>
  <c r="C698" i="1"/>
  <c r="Q698" i="1" s="1"/>
  <c r="C699" i="1"/>
  <c r="J699" i="1" s="1"/>
  <c r="C700" i="1"/>
  <c r="C701" i="1"/>
  <c r="J701" i="1" s="1"/>
  <c r="C702" i="1"/>
  <c r="O702" i="1" s="1"/>
  <c r="C703" i="1"/>
  <c r="K703" i="1" s="1"/>
  <c r="C704" i="1"/>
  <c r="C705" i="1"/>
  <c r="J705" i="1" s="1"/>
  <c r="C706" i="1"/>
  <c r="C707" i="1"/>
  <c r="K707" i="1" s="1"/>
  <c r="C708" i="1"/>
  <c r="M708" i="1" s="1"/>
  <c r="C709" i="1"/>
  <c r="K709" i="1" s="1"/>
  <c r="C710" i="1"/>
  <c r="O710" i="1" s="1"/>
  <c r="C711" i="1"/>
  <c r="R711" i="1" s="1"/>
  <c r="C712" i="1"/>
  <c r="C713" i="1"/>
  <c r="C714" i="1"/>
  <c r="Q714" i="1" s="1"/>
  <c r="C715" i="1"/>
  <c r="P715" i="1" s="1"/>
  <c r="C716" i="1"/>
  <c r="L716" i="1" s="1"/>
  <c r="C717" i="1"/>
  <c r="A717" i="1" s="1"/>
  <c r="C718" i="1"/>
  <c r="C719" i="1"/>
  <c r="A719" i="1" s="1"/>
  <c r="C720" i="1"/>
  <c r="A720" i="1" s="1"/>
  <c r="C721" i="1"/>
  <c r="A721" i="1" s="1"/>
  <c r="C722" i="1"/>
  <c r="J722" i="1" s="1"/>
  <c r="C666" i="1"/>
  <c r="C665" i="1"/>
  <c r="R665" i="1" s="1"/>
  <c r="C1603" i="1"/>
  <c r="J1603" i="1" s="1"/>
  <c r="C1602" i="1"/>
  <c r="J1602" i="1" s="1"/>
  <c r="C1601" i="1"/>
  <c r="C1600" i="1"/>
  <c r="C1599" i="1"/>
  <c r="R1599" i="1" s="1"/>
  <c r="C1598" i="1"/>
  <c r="B1598" i="1" s="1"/>
  <c r="C1597" i="1"/>
  <c r="C1596" i="1"/>
  <c r="L1596" i="1" s="1"/>
  <c r="C1640" i="1"/>
  <c r="C1641" i="1"/>
  <c r="L1641" i="1" s="1"/>
  <c r="C1642" i="1"/>
  <c r="C1643" i="1"/>
  <c r="R1643" i="1" s="1"/>
  <c r="C1644" i="1"/>
  <c r="P1644" i="1" s="1"/>
  <c r="Q1714" i="1"/>
  <c r="B1716" i="1"/>
  <c r="Q1718" i="1"/>
  <c r="C204" i="1"/>
  <c r="C209" i="1"/>
  <c r="B209" i="1" s="1"/>
  <c r="C214" i="1"/>
  <c r="J214" i="1" s="1"/>
  <c r="C202" i="1"/>
  <c r="K202" i="1" s="1"/>
  <c r="C203" i="1"/>
  <c r="J203" i="1" s="1"/>
  <c r="C205" i="1"/>
  <c r="Q205" i="1" s="1"/>
  <c r="C206" i="1"/>
  <c r="M206" i="1" s="1"/>
  <c r="C207" i="1"/>
  <c r="O207" i="1" s="1"/>
  <c r="C208" i="1"/>
  <c r="C210" i="1"/>
  <c r="Q210" i="1" s="1"/>
  <c r="C211" i="1"/>
  <c r="Q211" i="1" s="1"/>
  <c r="C212" i="1"/>
  <c r="P212" i="1" s="1"/>
  <c r="C213" i="1"/>
  <c r="P213" i="1" s="1"/>
  <c r="B17" i="10"/>
  <c r="C1567" i="1"/>
  <c r="K1567" i="1" s="1"/>
  <c r="C1566" i="1"/>
  <c r="C61" i="1"/>
  <c r="C60" i="1"/>
  <c r="C59" i="1"/>
  <c r="M59" i="1" s="1"/>
  <c r="C58" i="1"/>
  <c r="M58" i="1" s="1"/>
  <c r="C57" i="1"/>
  <c r="M57" i="1" s="1"/>
  <c r="C56" i="1"/>
  <c r="B56" i="1" s="1"/>
  <c r="C55" i="1"/>
  <c r="K55" i="1" s="1"/>
  <c r="C54" i="1"/>
  <c r="C53" i="1"/>
  <c r="C52" i="1"/>
  <c r="C51" i="1"/>
  <c r="C50" i="1"/>
  <c r="N50" i="1" s="1"/>
  <c r="C49" i="1"/>
  <c r="A49" i="1" s="1"/>
  <c r="C48" i="1"/>
  <c r="A48" i="1" s="1"/>
  <c r="C47" i="1"/>
  <c r="R47" i="1" s="1"/>
  <c r="C46" i="1"/>
  <c r="N46" i="1" s="1"/>
  <c r="C45" i="1"/>
  <c r="A45" i="1" s="1"/>
  <c r="C44" i="1"/>
  <c r="Q44" i="1" s="1"/>
  <c r="C43" i="1"/>
  <c r="C42" i="1"/>
  <c r="K42" i="1" s="1"/>
  <c r="C41" i="1"/>
  <c r="A41" i="1" s="1"/>
  <c r="C40" i="1"/>
  <c r="J40" i="1" s="1"/>
  <c r="C39" i="1"/>
  <c r="C38" i="1"/>
  <c r="N38" i="1" s="1"/>
  <c r="C37" i="1"/>
  <c r="C36" i="1"/>
  <c r="C35" i="1"/>
  <c r="B35" i="1" s="1"/>
  <c r="C34" i="1"/>
  <c r="Q34" i="1" s="1"/>
  <c r="C33" i="1"/>
  <c r="C32" i="1"/>
  <c r="O32" i="1" s="1"/>
  <c r="C31" i="1"/>
  <c r="R31" i="1" s="1"/>
  <c r="C30" i="1"/>
  <c r="J30" i="1" s="1"/>
  <c r="C29" i="1"/>
  <c r="C28" i="1"/>
  <c r="B28" i="1" s="1"/>
  <c r="C27" i="1"/>
  <c r="Q27" i="1" s="1"/>
  <c r="C26" i="1"/>
  <c r="M26" i="1" s="1"/>
  <c r="C25" i="1"/>
  <c r="M25" i="1" s="1"/>
  <c r="C24" i="1"/>
  <c r="B24" i="1" s="1"/>
  <c r="C23" i="1"/>
  <c r="A23" i="1" s="1"/>
  <c r="C22" i="1"/>
  <c r="L22" i="1" s="1"/>
  <c r="C21" i="1"/>
  <c r="R21" i="1" s="1"/>
  <c r="C20" i="1"/>
  <c r="C19" i="1"/>
  <c r="A19" i="1" s="1"/>
  <c r="C18" i="1"/>
  <c r="O18" i="1" s="1"/>
  <c r="C17" i="1"/>
  <c r="O17" i="1" s="1"/>
  <c r="C16" i="1"/>
  <c r="N16" i="1" s="1"/>
  <c r="C15" i="1"/>
  <c r="B15" i="1" s="1"/>
  <c r="C14" i="1"/>
  <c r="R14" i="1" s="1"/>
  <c r="C13" i="1"/>
  <c r="C12" i="1"/>
  <c r="C11" i="1"/>
  <c r="C10" i="1"/>
  <c r="C9" i="1"/>
  <c r="C8" i="1"/>
  <c r="C7" i="1"/>
  <c r="C6" i="1"/>
  <c r="C5" i="1"/>
  <c r="C4" i="1"/>
  <c r="C3" i="1"/>
  <c r="C405" i="1"/>
  <c r="N405" i="1" s="1"/>
  <c r="C365" i="1"/>
  <c r="J365" i="1" s="1"/>
  <c r="C664" i="1"/>
  <c r="C663" i="1"/>
  <c r="B663" i="1" s="1"/>
  <c r="C662" i="1"/>
  <c r="C661" i="1"/>
  <c r="P661" i="1" s="1"/>
  <c r="C660" i="1"/>
  <c r="A660" i="1" s="1"/>
  <c r="C478" i="1"/>
  <c r="C477" i="1"/>
  <c r="C1921" i="1"/>
  <c r="B186" i="13"/>
  <c r="B187" i="13"/>
  <c r="C151" i="1"/>
  <c r="C152" i="1"/>
  <c r="O152" i="1" s="1"/>
  <c r="C153" i="1"/>
  <c r="L153" i="1" s="1"/>
  <c r="C154" i="1"/>
  <c r="R154" i="1" s="1"/>
  <c r="C155" i="1"/>
  <c r="C156" i="1"/>
  <c r="Q156" i="1" s="1"/>
  <c r="C157" i="1"/>
  <c r="L157" i="1" s="1"/>
  <c r="C158" i="1"/>
  <c r="O158" i="1" s="1"/>
  <c r="C159" i="1"/>
  <c r="C149" i="1"/>
  <c r="R149" i="1"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C74" i="1"/>
  <c r="C73" i="1"/>
  <c r="Q73" i="1" s="1"/>
  <c r="C72" i="1"/>
  <c r="J72" i="1" s="1"/>
  <c r="C71" i="1"/>
  <c r="B71" i="1" s="1"/>
  <c r="C70" i="1"/>
  <c r="M70" i="1" s="1"/>
  <c r="C69" i="1"/>
  <c r="C68" i="1"/>
  <c r="J68" i="1" s="1"/>
  <c r="C67" i="1"/>
  <c r="Q67" i="1" s="1"/>
  <c r="C66" i="1"/>
  <c r="A66" i="1" s="1"/>
  <c r="C65" i="1"/>
  <c r="O65" i="1" s="1"/>
  <c r="C64" i="1"/>
  <c r="C1923" i="1"/>
  <c r="C267" i="1"/>
  <c r="K267" i="1" s="1"/>
  <c r="C369" i="1"/>
  <c r="Q369" i="1" s="1"/>
  <c r="C1922" i="1"/>
  <c r="C266" i="1"/>
  <c r="R266" i="1" s="1"/>
  <c r="C368" i="1"/>
  <c r="C1639" i="1"/>
  <c r="A1639" i="1" s="1"/>
  <c r="L1713" i="1"/>
  <c r="C163" i="1"/>
  <c r="C1638" i="1"/>
  <c r="K1638" i="1" s="1"/>
  <c r="B161" i="13"/>
  <c r="G140" i="13"/>
  <c r="G141" i="13"/>
  <c r="G142" i="13"/>
  <c r="G143" i="13"/>
  <c r="G144" i="13"/>
  <c r="G145" i="13"/>
  <c r="G146" i="13"/>
  <c r="G147" i="13"/>
  <c r="G148" i="13"/>
  <c r="G149" i="13"/>
  <c r="G150" i="13"/>
  <c r="G151" i="13"/>
  <c r="G153" i="13"/>
  <c r="B162" i="13"/>
  <c r="G154" i="13"/>
  <c r="G155" i="13"/>
  <c r="G156" i="13"/>
  <c r="B167" i="13"/>
  <c r="B181" i="13"/>
  <c r="B176" i="13"/>
  <c r="B171" i="13"/>
  <c r="B172" i="13"/>
  <c r="A127" i="13"/>
  <c r="A128" i="13"/>
  <c r="A130" i="13"/>
  <c r="A116" i="13"/>
  <c r="A117" i="13"/>
  <c r="A101" i="13"/>
  <c r="A102" i="13"/>
  <c r="B88" i="13"/>
  <c r="A91" i="13"/>
  <c r="A93" i="13"/>
  <c r="A94" i="13"/>
  <c r="A96" i="13"/>
  <c r="C1619" i="1"/>
  <c r="A1619" i="1" s="1"/>
  <c r="C1620" i="1"/>
  <c r="C1621" i="1"/>
  <c r="N1621" i="1" s="1"/>
  <c r="C1622" i="1"/>
  <c r="C1623" i="1"/>
  <c r="A1623" i="1" s="1"/>
  <c r="C257" i="1"/>
  <c r="B257" i="1" s="1"/>
  <c r="C258" i="1"/>
  <c r="C259" i="1"/>
  <c r="P259" i="1" s="1"/>
  <c r="C260" i="1"/>
  <c r="J260" i="1" s="1"/>
  <c r="C261" i="1"/>
  <c r="N261" i="1" s="1"/>
  <c r="C262" i="1"/>
  <c r="J262" i="1" s="1"/>
  <c r="C264" i="1"/>
  <c r="C265" i="1"/>
  <c r="R265" i="1" s="1"/>
  <c r="C255" i="1"/>
  <c r="J255" i="1" s="1"/>
  <c r="C366" i="1"/>
  <c r="Q366" i="1" s="1"/>
  <c r="C367" i="1"/>
  <c r="C201" i="1"/>
  <c r="M201" i="1" s="1"/>
  <c r="C221" i="1"/>
  <c r="A221" i="1" s="1"/>
  <c r="C222" i="1"/>
  <c r="O222" i="1" s="1"/>
  <c r="C223" i="1"/>
  <c r="C224" i="1"/>
  <c r="R224" i="1" s="1"/>
  <c r="C225" i="1"/>
  <c r="B225" i="1" s="1"/>
  <c r="C226" i="1"/>
  <c r="C227" i="1"/>
  <c r="C228" i="1"/>
  <c r="A228" i="1" s="1"/>
  <c r="C229" i="1"/>
  <c r="K229" i="1" s="1"/>
  <c r="C230" i="1"/>
  <c r="B230" i="1" s="1"/>
  <c r="C231" i="1"/>
  <c r="C232" i="1"/>
  <c r="O232" i="1" s="1"/>
  <c r="B194" i="13"/>
  <c r="B196" i="13"/>
  <c r="B197" i="13"/>
  <c r="C1967" i="1"/>
  <c r="C1966" i="1"/>
  <c r="C1965" i="1"/>
  <c r="C1964" i="1"/>
  <c r="C1963" i="1"/>
  <c r="C1944" i="1"/>
  <c r="C1943" i="1"/>
  <c r="C1942" i="1"/>
  <c r="C1941" i="1"/>
  <c r="C1940" i="1"/>
  <c r="C1939" i="1"/>
  <c r="C1938" i="1"/>
  <c r="C1920" i="1"/>
  <c r="K1920" i="1" s="1"/>
  <c r="C1919" i="1"/>
  <c r="C1918" i="1"/>
  <c r="C1917" i="1"/>
  <c r="C1916" i="1"/>
  <c r="C1915" i="1"/>
  <c r="C1914" i="1"/>
  <c r="C1902" i="1"/>
  <c r="C1901" i="1"/>
  <c r="K1901" i="1" s="1"/>
  <c r="C1900" i="1"/>
  <c r="C1899" i="1"/>
  <c r="C1898" i="1"/>
  <c r="C1911" i="1"/>
  <c r="C1910" i="1"/>
  <c r="N1910" i="1" s="1"/>
  <c r="C1909" i="1"/>
  <c r="N1909" i="1" s="1"/>
  <c r="C1908" i="1"/>
  <c r="B1908" i="1" s="1"/>
  <c r="C1907" i="1"/>
  <c r="N1907" i="1" s="1"/>
  <c r="C1879" i="1"/>
  <c r="C1878" i="1"/>
  <c r="C1877" i="1"/>
  <c r="C1876" i="1"/>
  <c r="C1875" i="1"/>
  <c r="C1874" i="1"/>
  <c r="K1874" i="1" s="1"/>
  <c r="C1873" i="1"/>
  <c r="C1849" i="1"/>
  <c r="C1843" i="1"/>
  <c r="C1844" i="1"/>
  <c r="A1844" i="1" s="1"/>
  <c r="C1845" i="1"/>
  <c r="C1846" i="1"/>
  <c r="C1842" i="1"/>
  <c r="C1637" i="1"/>
  <c r="C1626" i="1"/>
  <c r="C1627" i="1"/>
  <c r="P1627" i="1" s="1"/>
  <c r="C1628" i="1"/>
  <c r="B1628" i="1" s="1"/>
  <c r="C1629" i="1"/>
  <c r="J1629" i="1" s="1"/>
  <c r="C1630" i="1"/>
  <c r="A1630" i="1" s="1"/>
  <c r="C1631" i="1"/>
  <c r="Q1631" i="1" s="1"/>
  <c r="C1632" i="1"/>
  <c r="C1633" i="1"/>
  <c r="K1633" i="1" s="1"/>
  <c r="C1634" i="1"/>
  <c r="L1634" i="1" s="1"/>
  <c r="C1635" i="1"/>
  <c r="B1635" i="1" s="1"/>
  <c r="C1636" i="1"/>
  <c r="C1625" i="1"/>
  <c r="K1625" i="1" s="1"/>
  <c r="C359" i="1"/>
  <c r="B359" i="1" s="1"/>
  <c r="C360" i="1"/>
  <c r="C361" i="1"/>
  <c r="R361" i="1" s="1"/>
  <c r="C362" i="1"/>
  <c r="C363" i="1"/>
  <c r="L363" i="1" s="1"/>
  <c r="C364" i="1"/>
  <c r="R364" i="1" s="1"/>
  <c r="C358" i="1"/>
  <c r="N358" i="1" s="1"/>
  <c r="C250" i="1"/>
  <c r="P250" i="1" s="1"/>
  <c r="C251" i="1"/>
  <c r="C252" i="1"/>
  <c r="A252" i="1" s="1"/>
  <c r="C253" i="1"/>
  <c r="C249" i="1"/>
  <c r="A249" i="1" s="1"/>
  <c r="C247" i="1"/>
  <c r="C246" i="1"/>
  <c r="P246" i="1" s="1"/>
  <c r="C217" i="1"/>
  <c r="L217" i="1" s="1"/>
  <c r="C218" i="1"/>
  <c r="C219" i="1"/>
  <c r="K219" i="1" s="1"/>
  <c r="C220" i="1"/>
  <c r="C216" i="1"/>
  <c r="C150" i="1"/>
  <c r="L150" i="1" s="1"/>
  <c r="A1710" i="1"/>
  <c r="O1709" i="1"/>
  <c r="B1708" i="1"/>
  <c r="L1707" i="1"/>
  <c r="N1704" i="1"/>
  <c r="C1703" i="1"/>
  <c r="R505" i="1"/>
  <c r="F92" i="8"/>
  <c r="F73" i="8"/>
  <c r="B159" i="13"/>
  <c r="F72" i="8"/>
  <c r="F96" i="8"/>
  <c r="F135" i="8"/>
  <c r="F189" i="8"/>
  <c r="F136" i="8"/>
  <c r="F124" i="8"/>
  <c r="B188" i="13"/>
  <c r="B189" i="13"/>
  <c r="F98" i="8"/>
  <c r="F29" i="8"/>
  <c r="F50" i="8"/>
  <c r="F126" i="8"/>
  <c r="B160" i="13"/>
  <c r="F97" i="8"/>
  <c r="A131" i="13"/>
  <c r="F130" i="8"/>
  <c r="A118" i="13"/>
  <c r="A120" i="13"/>
  <c r="A121" i="13"/>
  <c r="F28" i="8"/>
  <c r="F59" i="8"/>
  <c r="F125" i="8"/>
  <c r="F173" i="8"/>
  <c r="B163" i="13"/>
  <c r="A103" i="13"/>
  <c r="A105" i="13"/>
  <c r="A106" i="13"/>
  <c r="F93" i="8"/>
  <c r="F151" i="8"/>
  <c r="F25" i="8"/>
  <c r="F94" i="8"/>
  <c r="F38" i="8"/>
  <c r="F89" i="8"/>
  <c r="F95" i="8"/>
  <c r="F33" i="8"/>
  <c r="F91" i="8"/>
  <c r="F90" i="8"/>
  <c r="F61" i="8"/>
  <c r="A122" i="13"/>
  <c r="A111" i="13"/>
  <c r="A107" i="13"/>
  <c r="F213" i="8" l="1"/>
  <c r="F104" i="8"/>
  <c r="F105" i="8"/>
  <c r="M1342" i="1"/>
  <c r="L1422" i="1"/>
  <c r="K1342" i="1"/>
  <c r="N1342" i="1"/>
  <c r="L1342" i="1"/>
  <c r="N1366" i="1"/>
  <c r="O1366" i="1"/>
  <c r="N1422" i="1"/>
  <c r="K1326" i="1"/>
  <c r="O1318" i="1"/>
  <c r="J1326" i="1"/>
  <c r="R1418" i="1"/>
  <c r="Q1366" i="1"/>
  <c r="M1422" i="1"/>
  <c r="P1422" i="1"/>
  <c r="M1402" i="1"/>
  <c r="J1366" i="1"/>
  <c r="P1366" i="1"/>
  <c r="L1326" i="1"/>
  <c r="P1322" i="1"/>
  <c r="Q1398" i="1"/>
  <c r="R1326" i="1"/>
  <c r="R1398" i="1"/>
  <c r="M1398" i="1"/>
  <c r="L1398" i="1"/>
  <c r="M1358" i="1"/>
  <c r="O1358" i="1"/>
  <c r="O1418" i="1"/>
  <c r="L1318" i="1"/>
  <c r="K1318" i="1"/>
  <c r="N1358" i="1"/>
  <c r="J1318" i="1"/>
  <c r="Q1358" i="1"/>
  <c r="M1426" i="1"/>
  <c r="R1402" i="1"/>
  <c r="R1382" i="1"/>
  <c r="B731" i="1"/>
  <c r="Q1386" i="1"/>
  <c r="O1350" i="1"/>
  <c r="J1382" i="1"/>
  <c r="N1410" i="1"/>
  <c r="L1410" i="1"/>
  <c r="P1426" i="1"/>
  <c r="K1382" i="1"/>
  <c r="J1386" i="1"/>
  <c r="N1350" i="1"/>
  <c r="Q1382" i="1"/>
  <c r="A1517" i="1"/>
  <c r="L1350" i="1"/>
  <c r="K1350" i="1"/>
  <c r="L1386" i="1"/>
  <c r="P1350" i="1"/>
  <c r="N1390" i="1"/>
  <c r="K1406" i="1"/>
  <c r="L1390" i="1"/>
  <c r="N1406" i="1"/>
  <c r="M1410" i="1"/>
  <c r="R1390" i="1"/>
  <c r="L1406" i="1"/>
  <c r="J1390" i="1"/>
  <c r="P1983" i="1"/>
  <c r="N1918" i="1"/>
  <c r="N1922" i="1"/>
  <c r="F199" i="8"/>
  <c r="M1316" i="1"/>
  <c r="F149" i="8"/>
  <c r="F39" i="8"/>
  <c r="F8" i="8"/>
  <c r="F134" i="8"/>
  <c r="F15" i="8"/>
  <c r="F27" i="8"/>
  <c r="F153" i="8"/>
  <c r="F11" i="8"/>
  <c r="F22" i="8"/>
  <c r="F169" i="8"/>
  <c r="F20" i="8"/>
  <c r="F2" i="8"/>
  <c r="F17" i="8"/>
  <c r="F13" i="8"/>
  <c r="F14" i="8"/>
  <c r="F148" i="8"/>
  <c r="F30" i="8"/>
  <c r="F21" i="8"/>
  <c r="F6" i="8"/>
  <c r="F16" i="8"/>
  <c r="F107" i="8"/>
  <c r="F10" i="8"/>
  <c r="F37" i="8"/>
  <c r="F150" i="8"/>
  <c r="F19" i="8"/>
  <c r="F183" i="8"/>
  <c r="F31" i="8"/>
  <c r="F32" i="8"/>
  <c r="F152" i="8"/>
  <c r="F3" i="8"/>
  <c r="F40" i="8"/>
  <c r="F182" i="8"/>
  <c r="F7" i="8"/>
  <c r="F12" i="8"/>
  <c r="F36" i="8"/>
  <c r="F35" i="8"/>
  <c r="F158" i="8"/>
  <c r="F166" i="8"/>
  <c r="F165" i="8"/>
  <c r="F207" i="8"/>
  <c r="F203" i="8"/>
  <c r="F696" i="15"/>
  <c r="C695" i="15"/>
  <c r="B679" i="15"/>
  <c r="B678" i="15" s="1"/>
  <c r="B688" i="15" s="1"/>
  <c r="C694" i="15"/>
  <c r="E693" i="15"/>
  <c r="B689" i="15"/>
  <c r="C693" i="15"/>
  <c r="O1913" i="1"/>
  <c r="Q1404" i="1"/>
  <c r="Q1396" i="1"/>
  <c r="J1404" i="1"/>
  <c r="P1412" i="1"/>
  <c r="R1340" i="1"/>
  <c r="K1348" i="1"/>
  <c r="L1341" i="1"/>
  <c r="L1356" i="1"/>
  <c r="N1381" i="1"/>
  <c r="J1412" i="1"/>
  <c r="O1364" i="1"/>
  <c r="R1420" i="1"/>
  <c r="K1357" i="1"/>
  <c r="N1372" i="1"/>
  <c r="N1397" i="1"/>
  <c r="M1317" i="1"/>
  <c r="P1324" i="1"/>
  <c r="P1380" i="1"/>
  <c r="J1413" i="1"/>
  <c r="P1332" i="1"/>
  <c r="O1388" i="1"/>
  <c r="J1332" i="1"/>
  <c r="P1325" i="1"/>
  <c r="L1317" i="1"/>
  <c r="O1325" i="1"/>
  <c r="R1341" i="1"/>
  <c r="Q1357" i="1"/>
  <c r="L1381" i="1"/>
  <c r="M1397" i="1"/>
  <c r="K1413" i="1"/>
  <c r="R1317" i="1"/>
  <c r="L1325" i="1"/>
  <c r="J1341" i="1"/>
  <c r="M1365" i="1"/>
  <c r="K1381" i="1"/>
  <c r="J1397" i="1"/>
  <c r="Q1413" i="1"/>
  <c r="Q1325" i="1"/>
  <c r="O1349" i="1"/>
  <c r="L1365" i="1"/>
  <c r="O1389" i="1"/>
  <c r="O1405" i="1"/>
  <c r="L1421" i="1"/>
  <c r="P1333" i="1"/>
  <c r="K1349" i="1"/>
  <c r="J1365" i="1"/>
  <c r="P1389" i="1"/>
  <c r="L1405" i="1"/>
  <c r="O1421" i="1"/>
  <c r="L1333" i="1"/>
  <c r="R1349" i="1"/>
  <c r="O1373" i="1"/>
  <c r="L1389" i="1"/>
  <c r="N1405" i="1"/>
  <c r="K1421" i="1"/>
  <c r="J1333" i="1"/>
  <c r="M1357" i="1"/>
  <c r="N1373" i="1"/>
  <c r="Q1389" i="1"/>
  <c r="Q1405" i="1"/>
  <c r="Q1333" i="1"/>
  <c r="N1357" i="1"/>
  <c r="R1373" i="1"/>
  <c r="R1413" i="1"/>
  <c r="F163" i="8"/>
  <c r="F176" i="8"/>
  <c r="F164" i="8"/>
  <c r="F157" i="8"/>
  <c r="F205" i="8"/>
  <c r="F170" i="8"/>
  <c r="F143" i="8"/>
  <c r="F140" i="8"/>
  <c r="F141" i="8"/>
  <c r="F200" i="8"/>
  <c r="F212" i="8"/>
  <c r="F160" i="8"/>
  <c r="F146" i="8"/>
  <c r="F168" i="8"/>
  <c r="F147" i="8"/>
  <c r="F188" i="8"/>
  <c r="F128" i="8"/>
  <c r="F159" i="8"/>
  <c r="F179" i="8"/>
  <c r="F100" i="8"/>
  <c r="F185" i="8"/>
  <c r="F144" i="8"/>
  <c r="F178" i="8"/>
  <c r="F42" i="8"/>
  <c r="L1316" i="1"/>
  <c r="O1324" i="1"/>
  <c r="O1332" i="1"/>
  <c r="Q1340" i="1"/>
  <c r="J1340" i="1"/>
  <c r="R1348" i="1"/>
  <c r="K1356" i="1"/>
  <c r="L1364" i="1"/>
  <c r="M1372" i="1"/>
  <c r="O1380" i="1"/>
  <c r="M1388" i="1"/>
  <c r="O1404" i="1"/>
  <c r="O1396" i="1"/>
  <c r="M1412" i="1"/>
  <c r="O1420" i="1"/>
  <c r="J1420" i="1"/>
  <c r="M1324" i="1"/>
  <c r="M1332" i="1"/>
  <c r="P1340" i="1"/>
  <c r="P1348" i="1"/>
  <c r="J1348" i="1"/>
  <c r="R1356" i="1"/>
  <c r="K1364" i="1"/>
  <c r="L1372" i="1"/>
  <c r="M1380" i="1"/>
  <c r="N1388" i="1"/>
  <c r="N1404" i="1"/>
  <c r="M1396" i="1"/>
  <c r="Q1412" i="1"/>
  <c r="M1420" i="1"/>
  <c r="L1324" i="1"/>
  <c r="Q1332" i="1"/>
  <c r="O1340" i="1"/>
  <c r="N1348" i="1"/>
  <c r="Q1356" i="1"/>
  <c r="J1356" i="1"/>
  <c r="R1364" i="1"/>
  <c r="K1372" i="1"/>
  <c r="L1380" i="1"/>
  <c r="P1388" i="1"/>
  <c r="P1404" i="1"/>
  <c r="N1396" i="1"/>
  <c r="O1412" i="1"/>
  <c r="K1420" i="1"/>
  <c r="J1316" i="1"/>
  <c r="R1316" i="1"/>
  <c r="K1324" i="1"/>
  <c r="N1332" i="1"/>
  <c r="M1340" i="1"/>
  <c r="O1348" i="1"/>
  <c r="P1356" i="1"/>
  <c r="N1364" i="1"/>
  <c r="J1364" i="1"/>
  <c r="R1372" i="1"/>
  <c r="K1380" i="1"/>
  <c r="L1388" i="1"/>
  <c r="M1404" i="1"/>
  <c r="P1396" i="1"/>
  <c r="N1412" i="1"/>
  <c r="Q1420" i="1"/>
  <c r="O1316" i="1"/>
  <c r="J1324" i="1"/>
  <c r="L1332" i="1"/>
  <c r="N1340" i="1"/>
  <c r="M1348" i="1"/>
  <c r="O1356" i="1"/>
  <c r="M1364" i="1"/>
  <c r="Q1372" i="1"/>
  <c r="J1372" i="1"/>
  <c r="R1380" i="1"/>
  <c r="K1388" i="1"/>
  <c r="K1404" i="1"/>
  <c r="L1396" i="1"/>
  <c r="K1412" i="1"/>
  <c r="P1420" i="1"/>
  <c r="Q1316" i="1"/>
  <c r="R1324" i="1"/>
  <c r="K1332" i="1"/>
  <c r="L1340" i="1"/>
  <c r="Q1348" i="1"/>
  <c r="N1356" i="1"/>
  <c r="Q1364" i="1"/>
  <c r="O1372" i="1"/>
  <c r="N1380" i="1"/>
  <c r="J1380" i="1"/>
  <c r="R1388" i="1"/>
  <c r="L1404" i="1"/>
  <c r="R1396" i="1"/>
  <c r="L1412" i="1"/>
  <c r="N1420" i="1"/>
  <c r="K1316" i="1"/>
  <c r="N1316" i="1"/>
  <c r="N1324" i="1"/>
  <c r="Q1388" i="1"/>
  <c r="K1396" i="1"/>
  <c r="Q691" i="1"/>
  <c r="K691" i="1"/>
  <c r="L691" i="1"/>
  <c r="M691" i="1"/>
  <c r="N691" i="1"/>
  <c r="O691" i="1"/>
  <c r="P691" i="1"/>
  <c r="J691" i="1"/>
  <c r="O1406" i="1"/>
  <c r="K1414" i="1"/>
  <c r="O1422" i="1"/>
  <c r="Q1326" i="1"/>
  <c r="J1334" i="1"/>
  <c r="R1342" i="1"/>
  <c r="M1350" i="1"/>
  <c r="L1358" i="1"/>
  <c r="M1366" i="1"/>
  <c r="K1374" i="1"/>
  <c r="N1382" i="1"/>
  <c r="P1382" i="1"/>
  <c r="Q1390" i="1"/>
  <c r="J1398" i="1"/>
  <c r="R1406" i="1"/>
  <c r="N1414" i="1"/>
  <c r="K1422" i="1"/>
  <c r="O1326" i="1"/>
  <c r="P1326" i="1"/>
  <c r="Q1334" i="1"/>
  <c r="J1342" i="1"/>
  <c r="R1350" i="1"/>
  <c r="K1358" i="1"/>
  <c r="L1366" i="1"/>
  <c r="O1374" i="1"/>
  <c r="O1382" i="1"/>
  <c r="M1390" i="1"/>
  <c r="P1390" i="1"/>
  <c r="N1398" i="1"/>
  <c r="P1398" i="1"/>
  <c r="J1406" i="1"/>
  <c r="R1414" i="1"/>
  <c r="Q1422" i="1"/>
  <c r="P1318" i="1"/>
  <c r="N1326" i="1"/>
  <c r="N1334" i="1"/>
  <c r="P1334" i="1"/>
  <c r="Q1342" i="1"/>
  <c r="J1350" i="1"/>
  <c r="R1358" i="1"/>
  <c r="K1366" i="1"/>
  <c r="L1374" i="1"/>
  <c r="M1382" i="1"/>
  <c r="K1390" i="1"/>
  <c r="K1398" i="1"/>
  <c r="Q1406" i="1"/>
  <c r="P1406" i="1"/>
  <c r="J1414" i="1"/>
  <c r="R1422" i="1"/>
  <c r="R1318" i="1"/>
  <c r="N1318" i="1"/>
  <c r="Q1318" i="1"/>
  <c r="M1318" i="1"/>
  <c r="M1326" i="1"/>
  <c r="M1334" i="1"/>
  <c r="O1342" i="1"/>
  <c r="P1342" i="1"/>
  <c r="Q1350" i="1"/>
  <c r="J1358" i="1"/>
  <c r="R1366" i="1"/>
  <c r="N1374" i="1"/>
  <c r="L1382" i="1"/>
  <c r="O1390" i="1"/>
  <c r="O1398" i="1"/>
  <c r="M1406" i="1"/>
  <c r="O1414" i="1"/>
  <c r="P1414" i="1"/>
  <c r="J1422" i="1"/>
  <c r="B1965" i="1"/>
  <c r="P1848" i="1"/>
  <c r="P1866" i="1"/>
  <c r="P1850" i="1"/>
  <c r="P1863" i="1"/>
  <c r="P1868" i="1"/>
  <c r="P1852" i="1"/>
  <c r="P1865" i="1"/>
  <c r="P1855" i="1"/>
  <c r="P1870" i="1"/>
  <c r="P1869" i="1"/>
  <c r="P1861" i="1"/>
  <c r="P1858" i="1"/>
  <c r="P1857" i="1"/>
  <c r="P1853" i="1"/>
  <c r="P1860" i="1"/>
  <c r="P1859" i="1"/>
  <c r="P1864" i="1"/>
  <c r="P1851" i="1"/>
  <c r="P1856" i="1"/>
  <c r="P1862" i="1"/>
  <c r="P1854" i="1"/>
  <c r="P1867" i="1"/>
  <c r="O1925" i="1"/>
  <c r="O1933" i="1"/>
  <c r="O1928" i="1"/>
  <c r="O1926" i="1"/>
  <c r="O1934" i="1"/>
  <c r="O1927" i="1"/>
  <c r="O1929" i="1"/>
  <c r="O1930" i="1"/>
  <c r="O1931" i="1"/>
  <c r="O1924" i="1"/>
  <c r="O1932" i="1"/>
  <c r="O1935" i="1"/>
  <c r="Q1848" i="1"/>
  <c r="Q1865" i="1"/>
  <c r="Q1858" i="1"/>
  <c r="Q1853" i="1"/>
  <c r="Q1852" i="1"/>
  <c r="Q1870" i="1"/>
  <c r="Q1857" i="1"/>
  <c r="Q1861" i="1"/>
  <c r="Q1862" i="1"/>
  <c r="Q1864" i="1"/>
  <c r="Q1854" i="1"/>
  <c r="Q1869" i="1"/>
  <c r="Q1868" i="1"/>
  <c r="Q1860" i="1"/>
  <c r="Q1867" i="1"/>
  <c r="Q1856" i="1"/>
  <c r="Q1859" i="1"/>
  <c r="Q1851" i="1"/>
  <c r="Q1863" i="1"/>
  <c r="Q1866" i="1"/>
  <c r="Q1850" i="1"/>
  <c r="Q1855" i="1"/>
  <c r="B1913" i="1"/>
  <c r="B1927" i="1"/>
  <c r="B1926" i="1"/>
  <c r="B1929" i="1"/>
  <c r="B1935" i="1"/>
  <c r="B1928" i="1"/>
  <c r="B1934" i="1"/>
  <c r="B1933" i="1"/>
  <c r="B1930" i="1"/>
  <c r="B1925" i="1"/>
  <c r="B1932" i="1"/>
  <c r="B1931" i="1"/>
  <c r="B1924" i="1"/>
  <c r="P1913" i="1"/>
  <c r="P1924" i="1"/>
  <c r="P1932" i="1"/>
  <c r="P1934" i="1"/>
  <c r="P1925" i="1"/>
  <c r="P1933" i="1"/>
  <c r="P1927" i="1"/>
  <c r="P1928" i="1"/>
  <c r="P1929" i="1"/>
  <c r="P1930" i="1"/>
  <c r="P1926" i="1"/>
  <c r="P1935" i="1"/>
  <c r="P1931" i="1"/>
  <c r="R1848" i="1"/>
  <c r="R1858" i="1"/>
  <c r="R1869" i="1"/>
  <c r="R1852" i="1"/>
  <c r="R1861" i="1"/>
  <c r="R1865" i="1"/>
  <c r="R1856" i="1"/>
  <c r="R1863" i="1"/>
  <c r="R1853" i="1"/>
  <c r="R1868" i="1"/>
  <c r="R1867" i="1"/>
  <c r="R1859" i="1"/>
  <c r="R1851" i="1"/>
  <c r="R1855" i="1"/>
  <c r="R1866" i="1"/>
  <c r="R1864" i="1"/>
  <c r="R1850" i="1"/>
  <c r="R1857" i="1"/>
  <c r="R1870" i="1"/>
  <c r="R1854" i="1"/>
  <c r="R1862" i="1"/>
  <c r="R1860" i="1"/>
  <c r="Q1913" i="1"/>
  <c r="Q1931" i="1"/>
  <c r="Q1925" i="1"/>
  <c r="Q1924" i="1"/>
  <c r="Q1932" i="1"/>
  <c r="Q1934" i="1"/>
  <c r="Q1927" i="1"/>
  <c r="Q1935" i="1"/>
  <c r="Q1928" i="1"/>
  <c r="Q1929" i="1"/>
  <c r="Q1933" i="1"/>
  <c r="Q1930" i="1"/>
  <c r="Q1926" i="1"/>
  <c r="J1848" i="1"/>
  <c r="J1852" i="1"/>
  <c r="J1857" i="1"/>
  <c r="J1865" i="1"/>
  <c r="J1864" i="1"/>
  <c r="J1854" i="1"/>
  <c r="J1869" i="1"/>
  <c r="J1858" i="1"/>
  <c r="J1861" i="1"/>
  <c r="J1862" i="1"/>
  <c r="J1860" i="1"/>
  <c r="J1856" i="1"/>
  <c r="J1866" i="1"/>
  <c r="J1863" i="1"/>
  <c r="J1853" i="1"/>
  <c r="J1867" i="1"/>
  <c r="J1859" i="1"/>
  <c r="J1851" i="1"/>
  <c r="J1850" i="1"/>
  <c r="J1855" i="1"/>
  <c r="J1870" i="1"/>
  <c r="J1868" i="1"/>
  <c r="J1913" i="1"/>
  <c r="J1930" i="1"/>
  <c r="J1932" i="1"/>
  <c r="J1931" i="1"/>
  <c r="J1924" i="1"/>
  <c r="J1925" i="1"/>
  <c r="J1926" i="1"/>
  <c r="J1934" i="1"/>
  <c r="J1927" i="1"/>
  <c r="J1935" i="1"/>
  <c r="J1928" i="1"/>
  <c r="J1933" i="1"/>
  <c r="J1929" i="1"/>
  <c r="R1913" i="1"/>
  <c r="R1930" i="1"/>
  <c r="R1931" i="1"/>
  <c r="R1926" i="1"/>
  <c r="R1934" i="1"/>
  <c r="R1927" i="1"/>
  <c r="R1935" i="1"/>
  <c r="R1928" i="1"/>
  <c r="R1925" i="1"/>
  <c r="R1929" i="1"/>
  <c r="R1924" i="1"/>
  <c r="R1932" i="1"/>
  <c r="R1933" i="1"/>
  <c r="O1848" i="1"/>
  <c r="O1867" i="1"/>
  <c r="O1866" i="1"/>
  <c r="O1856" i="1"/>
  <c r="O1870" i="1"/>
  <c r="O1862" i="1"/>
  <c r="O1868" i="1"/>
  <c r="O1860" i="1"/>
  <c r="O1858" i="1"/>
  <c r="O1854" i="1"/>
  <c r="O1861" i="1"/>
  <c r="O1859" i="1"/>
  <c r="O1850" i="1"/>
  <c r="O1855" i="1"/>
  <c r="O1864" i="1"/>
  <c r="O1863" i="1"/>
  <c r="O1865" i="1"/>
  <c r="O1853" i="1"/>
  <c r="O1852" i="1"/>
  <c r="O1851" i="1"/>
  <c r="O1857" i="1"/>
  <c r="O1869" i="1"/>
  <c r="O514" i="1"/>
  <c r="O518" i="1"/>
  <c r="O522" i="1"/>
  <c r="O523" i="1"/>
  <c r="O515" i="1"/>
  <c r="O506" i="1"/>
  <c r="O521" i="1"/>
  <c r="O510" i="1"/>
  <c r="O526" i="1"/>
  <c r="O516" i="1"/>
  <c r="O513" i="1"/>
  <c r="O507" i="1"/>
  <c r="O524" i="1"/>
  <c r="O508" i="1"/>
  <c r="O520" i="1"/>
  <c r="O512" i="1"/>
  <c r="O519" i="1"/>
  <c r="O517" i="1"/>
  <c r="O511" i="1"/>
  <c r="O525" i="1"/>
  <c r="O509" i="1"/>
  <c r="L1848" i="1"/>
  <c r="L1854" i="1"/>
  <c r="L1863" i="1"/>
  <c r="L1868" i="1"/>
  <c r="L1862" i="1"/>
  <c r="L1860" i="1"/>
  <c r="L1853" i="1"/>
  <c r="L1864" i="1"/>
  <c r="L1858" i="1"/>
  <c r="L1866" i="1"/>
  <c r="L1850" i="1"/>
  <c r="L1852" i="1"/>
  <c r="L1870" i="1"/>
  <c r="L1856" i="1"/>
  <c r="L1867" i="1"/>
  <c r="L1869" i="1"/>
  <c r="L1859" i="1"/>
  <c r="L1855" i="1"/>
  <c r="L1861" i="1"/>
  <c r="L1851" i="1"/>
  <c r="L1865" i="1"/>
  <c r="L1857" i="1"/>
  <c r="L1913" i="1"/>
  <c r="L1928" i="1"/>
  <c r="L1929" i="1"/>
  <c r="L1931" i="1"/>
  <c r="L1924" i="1"/>
  <c r="L1932" i="1"/>
  <c r="L1925" i="1"/>
  <c r="L1933" i="1"/>
  <c r="L1926" i="1"/>
  <c r="L1934" i="1"/>
  <c r="L1930" i="1"/>
  <c r="L1927" i="1"/>
  <c r="L1935" i="1"/>
  <c r="B1879" i="1"/>
  <c r="B1887" i="1"/>
  <c r="A1848" i="1"/>
  <c r="A1852" i="1"/>
  <c r="A1863" i="1"/>
  <c r="A1858" i="1"/>
  <c r="A1861" i="1"/>
  <c r="A1850" i="1"/>
  <c r="A1862" i="1"/>
  <c r="A1869" i="1"/>
  <c r="A1860" i="1"/>
  <c r="A1854" i="1"/>
  <c r="A1866" i="1"/>
  <c r="A1853" i="1"/>
  <c r="A1856" i="1"/>
  <c r="A1851" i="1"/>
  <c r="A1870" i="1"/>
  <c r="A1867" i="1"/>
  <c r="A1855" i="1"/>
  <c r="A1868" i="1"/>
  <c r="A1865" i="1"/>
  <c r="A1859" i="1"/>
  <c r="A1857" i="1"/>
  <c r="A1864" i="1"/>
  <c r="M1848" i="1"/>
  <c r="M1865" i="1"/>
  <c r="M1852" i="1"/>
  <c r="M1856" i="1"/>
  <c r="M1855" i="1"/>
  <c r="M1867" i="1"/>
  <c r="M1850" i="1"/>
  <c r="M1857" i="1"/>
  <c r="M1859" i="1"/>
  <c r="M1864" i="1"/>
  <c r="M1854" i="1"/>
  <c r="M1851" i="1"/>
  <c r="M1869" i="1"/>
  <c r="M1853" i="1"/>
  <c r="M1863" i="1"/>
  <c r="M1866" i="1"/>
  <c r="M1862" i="1"/>
  <c r="M1870" i="1"/>
  <c r="M1861" i="1"/>
  <c r="M1868" i="1"/>
  <c r="M1858" i="1"/>
  <c r="M1860" i="1"/>
  <c r="M1913" i="1"/>
  <c r="M1927" i="1"/>
  <c r="M1935" i="1"/>
  <c r="M1928" i="1"/>
  <c r="M1931" i="1"/>
  <c r="M1924" i="1"/>
  <c r="M1932" i="1"/>
  <c r="M1925" i="1"/>
  <c r="M1933" i="1"/>
  <c r="M1926" i="1"/>
  <c r="M1934" i="1"/>
  <c r="M1929" i="1"/>
  <c r="M1930" i="1"/>
  <c r="O1849" i="1"/>
  <c r="O1963" i="1"/>
  <c r="B1848" i="1"/>
  <c r="B1853" i="1"/>
  <c r="B1855" i="1"/>
  <c r="B1857" i="1"/>
  <c r="B1870" i="1"/>
  <c r="B1859" i="1"/>
  <c r="B1865" i="1"/>
  <c r="B1862" i="1"/>
  <c r="B1854" i="1"/>
  <c r="B1850" i="1"/>
  <c r="B1863" i="1"/>
  <c r="B1851" i="1"/>
  <c r="B1867" i="1"/>
  <c r="B1858" i="1"/>
  <c r="B1852" i="1"/>
  <c r="B1860" i="1"/>
  <c r="B1869" i="1"/>
  <c r="B1856" i="1"/>
  <c r="B1866" i="1"/>
  <c r="B1864" i="1"/>
  <c r="B1868" i="1"/>
  <c r="B1861" i="1"/>
  <c r="N1852" i="1"/>
  <c r="N1854" i="1"/>
  <c r="N1859" i="1"/>
  <c r="N1855" i="1"/>
  <c r="N1860" i="1"/>
  <c r="N1851" i="1"/>
  <c r="N1856" i="1"/>
  <c r="N1862" i="1"/>
  <c r="N1866" i="1"/>
  <c r="N1858" i="1"/>
  <c r="N1853" i="1"/>
  <c r="N1861" i="1"/>
  <c r="N1850" i="1"/>
  <c r="N1864" i="1"/>
  <c r="N1869" i="1"/>
  <c r="N1868" i="1"/>
  <c r="N1867" i="1"/>
  <c r="N1863" i="1"/>
  <c r="N1865" i="1"/>
  <c r="N1870" i="1"/>
  <c r="N1857" i="1"/>
  <c r="A1913" i="1"/>
  <c r="A1926" i="1"/>
  <c r="A1930" i="1"/>
  <c r="A1929" i="1"/>
  <c r="A1934" i="1"/>
  <c r="A1924" i="1"/>
  <c r="A1932" i="1"/>
  <c r="A1931" i="1"/>
  <c r="A1927" i="1"/>
  <c r="A1925" i="1"/>
  <c r="A1933" i="1"/>
  <c r="A1928" i="1"/>
  <c r="A1935" i="1"/>
  <c r="N1913" i="1"/>
  <c r="N1926" i="1"/>
  <c r="N1934" i="1"/>
  <c r="N1928" i="1"/>
  <c r="N1927" i="1"/>
  <c r="N1935" i="1"/>
  <c r="N1930" i="1"/>
  <c r="N1931" i="1"/>
  <c r="N1924" i="1"/>
  <c r="N1932" i="1"/>
  <c r="N1929" i="1"/>
  <c r="N1925" i="1"/>
  <c r="N1933" i="1"/>
  <c r="K1375" i="1"/>
  <c r="O1343" i="1"/>
  <c r="M1423" i="1"/>
  <c r="J675" i="1"/>
  <c r="P1692" i="1"/>
  <c r="L1978" i="1"/>
  <c r="K1993" i="1"/>
  <c r="O321" i="1"/>
  <c r="J1693" i="1"/>
  <c r="M697" i="1"/>
  <c r="M320" i="1"/>
  <c r="L709" i="1"/>
  <c r="O683" i="1"/>
  <c r="N671" i="1"/>
  <c r="K1343" i="1"/>
  <c r="M1367" i="1"/>
  <c r="O1335" i="1"/>
  <c r="Q391" i="1"/>
  <c r="J391" i="1"/>
  <c r="R391" i="1"/>
  <c r="K391" i="1"/>
  <c r="L391" i="1"/>
  <c r="M391" i="1"/>
  <c r="N391" i="1"/>
  <c r="O391" i="1"/>
  <c r="P391" i="1"/>
  <c r="Q383" i="1"/>
  <c r="J383" i="1"/>
  <c r="R383" i="1"/>
  <c r="K383" i="1"/>
  <c r="L383" i="1"/>
  <c r="M383" i="1"/>
  <c r="N383" i="1"/>
  <c r="O383" i="1"/>
  <c r="P383" i="1"/>
  <c r="Q1343" i="1"/>
  <c r="N1375" i="1"/>
  <c r="P1391" i="1"/>
  <c r="J390" i="1"/>
  <c r="R390" i="1"/>
  <c r="K390" i="1"/>
  <c r="L390" i="1"/>
  <c r="M390" i="1"/>
  <c r="N390" i="1"/>
  <c r="O390" i="1"/>
  <c r="P390" i="1"/>
  <c r="Q390" i="1"/>
  <c r="L1415" i="1"/>
  <c r="L1997" i="1"/>
  <c r="P1319" i="1"/>
  <c r="R1351" i="1"/>
  <c r="J1383" i="1"/>
  <c r="L396" i="1"/>
  <c r="M396" i="1"/>
  <c r="N396" i="1"/>
  <c r="O396" i="1"/>
  <c r="P396" i="1"/>
  <c r="Q396" i="1"/>
  <c r="J396" i="1"/>
  <c r="R396" i="1"/>
  <c r="K396" i="1"/>
  <c r="L388" i="1"/>
  <c r="M388" i="1"/>
  <c r="N388" i="1"/>
  <c r="O388" i="1"/>
  <c r="P388" i="1"/>
  <c r="Q388" i="1"/>
  <c r="J388" i="1"/>
  <c r="R388" i="1"/>
  <c r="K388" i="1"/>
  <c r="Q260" i="1"/>
  <c r="P1997" i="1"/>
  <c r="L1319" i="1"/>
  <c r="P1351" i="1"/>
  <c r="N1383" i="1"/>
  <c r="M1327" i="1"/>
  <c r="M395" i="1"/>
  <c r="N395" i="1"/>
  <c r="O395" i="1"/>
  <c r="P395" i="1"/>
  <c r="Q395" i="1"/>
  <c r="J395" i="1"/>
  <c r="R395" i="1"/>
  <c r="K395" i="1"/>
  <c r="L395" i="1"/>
  <c r="M387" i="1"/>
  <c r="N387" i="1"/>
  <c r="O387" i="1"/>
  <c r="P387" i="1"/>
  <c r="Q387" i="1"/>
  <c r="J387" i="1"/>
  <c r="R387" i="1"/>
  <c r="K387" i="1"/>
  <c r="L387" i="1"/>
  <c r="K389" i="1"/>
  <c r="L389" i="1"/>
  <c r="M389" i="1"/>
  <c r="N389" i="1"/>
  <c r="O389" i="1"/>
  <c r="P389" i="1"/>
  <c r="Q389" i="1"/>
  <c r="J389" i="1"/>
  <c r="R389" i="1"/>
  <c r="M2021" i="1"/>
  <c r="K1359" i="1"/>
  <c r="K1327" i="1"/>
  <c r="N394" i="1"/>
  <c r="O394" i="1"/>
  <c r="P394" i="1"/>
  <c r="Q394" i="1"/>
  <c r="J394" i="1"/>
  <c r="R394" i="1"/>
  <c r="K394" i="1"/>
  <c r="L394" i="1"/>
  <c r="M394" i="1"/>
  <c r="N386" i="1"/>
  <c r="O386" i="1"/>
  <c r="P386" i="1"/>
  <c r="Q386" i="1"/>
  <c r="J386" i="1"/>
  <c r="R386" i="1"/>
  <c r="K386" i="1"/>
  <c r="L386" i="1"/>
  <c r="M386" i="1"/>
  <c r="K2021" i="1"/>
  <c r="Q1359" i="1"/>
  <c r="R1335" i="1"/>
  <c r="O393" i="1"/>
  <c r="P393" i="1"/>
  <c r="Q393" i="1"/>
  <c r="J393" i="1"/>
  <c r="R393" i="1"/>
  <c r="K393" i="1"/>
  <c r="L393" i="1"/>
  <c r="M393" i="1"/>
  <c r="N393" i="1"/>
  <c r="O385" i="1"/>
  <c r="P385" i="1"/>
  <c r="Q385" i="1"/>
  <c r="J385" i="1"/>
  <c r="R385" i="1"/>
  <c r="K385" i="1"/>
  <c r="L385" i="1"/>
  <c r="M385" i="1"/>
  <c r="N385" i="1"/>
  <c r="R1367" i="1"/>
  <c r="M1335" i="1"/>
  <c r="P392" i="1"/>
  <c r="Q392" i="1"/>
  <c r="J392" i="1"/>
  <c r="R392" i="1"/>
  <c r="K392" i="1"/>
  <c r="L392" i="1"/>
  <c r="M392" i="1"/>
  <c r="N392" i="1"/>
  <c r="O392" i="1"/>
  <c r="A384" i="1"/>
  <c r="P384" i="1"/>
  <c r="Q384" i="1"/>
  <c r="J384" i="1"/>
  <c r="R384" i="1"/>
  <c r="K384" i="1"/>
  <c r="L384" i="1"/>
  <c r="M384" i="1"/>
  <c r="N384" i="1"/>
  <c r="O384" i="1"/>
  <c r="O1319" i="1"/>
  <c r="P1343" i="1"/>
  <c r="Q1351" i="1"/>
  <c r="J1359" i="1"/>
  <c r="N1367" i="1"/>
  <c r="L1375" i="1"/>
  <c r="R1383" i="1"/>
  <c r="L1327" i="1"/>
  <c r="N1335" i="1"/>
  <c r="R1391" i="1"/>
  <c r="N1423" i="1"/>
  <c r="J1343" i="1"/>
  <c r="N1351" i="1"/>
  <c r="O1351" i="1"/>
  <c r="P1359" i="1"/>
  <c r="Q1367" i="1"/>
  <c r="J1375" i="1"/>
  <c r="M1383" i="1"/>
  <c r="R1327" i="1"/>
  <c r="L1335" i="1"/>
  <c r="O1391" i="1"/>
  <c r="N1399" i="1"/>
  <c r="J1319" i="1"/>
  <c r="R1343" i="1"/>
  <c r="L1351" i="1"/>
  <c r="R1359" i="1"/>
  <c r="O1359" i="1"/>
  <c r="P1367" i="1"/>
  <c r="Q1375" i="1"/>
  <c r="K1383" i="1"/>
  <c r="J1327" i="1"/>
  <c r="J1335" i="1"/>
  <c r="M1399" i="1"/>
  <c r="N1319" i="1"/>
  <c r="N1343" i="1"/>
  <c r="M1351" i="1"/>
  <c r="N1359" i="1"/>
  <c r="L1367" i="1"/>
  <c r="O1367" i="1"/>
  <c r="P1375" i="1"/>
  <c r="Q1383" i="1"/>
  <c r="Q1327" i="1"/>
  <c r="K1335" i="1"/>
  <c r="K1407" i="1"/>
  <c r="R1319" i="1"/>
  <c r="M1319" i="1"/>
  <c r="M1343" i="1"/>
  <c r="K1351" i="1"/>
  <c r="M1359" i="1"/>
  <c r="J1367" i="1"/>
  <c r="R1375" i="1"/>
  <c r="O1375" i="1"/>
  <c r="P1383" i="1"/>
  <c r="P1327" i="1"/>
  <c r="Q1335" i="1"/>
  <c r="R1407" i="1"/>
  <c r="K1319" i="1"/>
  <c r="Q1319" i="1"/>
  <c r="L1343" i="1"/>
  <c r="J1351" i="1"/>
  <c r="L1359" i="1"/>
  <c r="K1367" i="1"/>
  <c r="M1375" i="1"/>
  <c r="L1383" i="1"/>
  <c r="O1383" i="1"/>
  <c r="N1327" i="1"/>
  <c r="O1327" i="1"/>
  <c r="P1335" i="1"/>
  <c r="N1415" i="1"/>
  <c r="Q17" i="1"/>
  <c r="P67" i="1"/>
  <c r="P260" i="1"/>
  <c r="R210" i="1"/>
  <c r="N152" i="1"/>
  <c r="O67" i="1"/>
  <c r="J1619" i="1"/>
  <c r="K260" i="1"/>
  <c r="R228" i="1"/>
  <c r="Q1944" i="1"/>
  <c r="Q1914" i="1"/>
  <c r="Q1939" i="1"/>
  <c r="P2018" i="1"/>
  <c r="P2017" i="1"/>
  <c r="L1886" i="1"/>
  <c r="L1890" i="1"/>
  <c r="M321" i="1"/>
  <c r="M1693" i="1"/>
  <c r="B260" i="1"/>
  <c r="N2000" i="1"/>
  <c r="A321" i="1"/>
  <c r="J676" i="1"/>
  <c r="M2000" i="1"/>
  <c r="L1973" i="1"/>
  <c r="P1693" i="1"/>
  <c r="K201" i="1"/>
  <c r="A313" i="1"/>
  <c r="P676" i="1"/>
  <c r="R201" i="1"/>
  <c r="N2015" i="1"/>
  <c r="O676" i="1"/>
  <c r="J1973" i="1"/>
  <c r="M2015" i="1"/>
  <c r="N1990" i="1"/>
  <c r="Q1619" i="1"/>
  <c r="J228" i="1"/>
  <c r="A2015" i="1"/>
  <c r="Q722" i="1"/>
  <c r="Q149" i="1"/>
  <c r="J149" i="1"/>
  <c r="N1970" i="1"/>
  <c r="R679" i="1"/>
  <c r="N1329" i="1"/>
  <c r="L152" i="1"/>
  <c r="M1321" i="1"/>
  <c r="K1321" i="1"/>
  <c r="L1369" i="1"/>
  <c r="Q213" i="1"/>
  <c r="J1409" i="1"/>
  <c r="P152" i="1"/>
  <c r="K17" i="1"/>
  <c r="M1329" i="1"/>
  <c r="K1369" i="1"/>
  <c r="P1417" i="1"/>
  <c r="M2003" i="1"/>
  <c r="J695" i="1"/>
  <c r="N149" i="1"/>
  <c r="N67" i="1"/>
  <c r="P1619" i="1"/>
  <c r="O260" i="1"/>
  <c r="A260" i="1"/>
  <c r="J201" i="1"/>
  <c r="Q228" i="1"/>
  <c r="K1317" i="1"/>
  <c r="R1321" i="1"/>
  <c r="O1997" i="1"/>
  <c r="A2008" i="1"/>
  <c r="P481" i="1"/>
  <c r="Q685" i="1"/>
  <c r="K28" i="1"/>
  <c r="N1325" i="1"/>
  <c r="O1333" i="1"/>
  <c r="O1341" i="1"/>
  <c r="Q1341" i="1"/>
  <c r="J1349" i="1"/>
  <c r="R1357" i="1"/>
  <c r="K1365" i="1"/>
  <c r="L1373" i="1"/>
  <c r="M1381" i="1"/>
  <c r="N1389" i="1"/>
  <c r="O1337" i="1"/>
  <c r="O1397" i="1"/>
  <c r="P1405" i="1"/>
  <c r="N1413" i="1"/>
  <c r="P1421" i="1"/>
  <c r="Q1421" i="1"/>
  <c r="Q1417" i="1"/>
  <c r="A2003" i="1"/>
  <c r="M707" i="1"/>
  <c r="A149" i="1"/>
  <c r="M67" i="1"/>
  <c r="N1619" i="1"/>
  <c r="N260" i="1"/>
  <c r="Q201" i="1"/>
  <c r="B201" i="1"/>
  <c r="P228" i="1"/>
  <c r="J1317" i="1"/>
  <c r="Q1321" i="1"/>
  <c r="O684" i="1"/>
  <c r="R2007" i="1"/>
  <c r="R318" i="1"/>
  <c r="L1698" i="1"/>
  <c r="M1325" i="1"/>
  <c r="N1333" i="1"/>
  <c r="N1341" i="1"/>
  <c r="P1349" i="1"/>
  <c r="Q1349" i="1"/>
  <c r="J1357" i="1"/>
  <c r="R1365" i="1"/>
  <c r="K1373" i="1"/>
  <c r="O1381" i="1"/>
  <c r="M1389" i="1"/>
  <c r="N1337" i="1"/>
  <c r="P1385" i="1"/>
  <c r="L1397" i="1"/>
  <c r="R1405" i="1"/>
  <c r="L1413" i="1"/>
  <c r="N1421" i="1"/>
  <c r="L1425" i="1"/>
  <c r="R685" i="1"/>
  <c r="J318" i="1"/>
  <c r="J481" i="1"/>
  <c r="M260" i="1"/>
  <c r="P201" i="1"/>
  <c r="O228" i="1"/>
  <c r="J1345" i="1"/>
  <c r="J1425" i="1"/>
  <c r="R67" i="1"/>
  <c r="L260" i="1"/>
  <c r="O201" i="1"/>
  <c r="N228" i="1"/>
  <c r="P1317" i="1"/>
  <c r="O1321" i="1"/>
  <c r="R1982" i="1"/>
  <c r="N2007" i="1"/>
  <c r="L310" i="1"/>
  <c r="M1690" i="1"/>
  <c r="A1674" i="1"/>
  <c r="R705" i="1"/>
  <c r="P1353" i="1"/>
  <c r="K1325" i="1"/>
  <c r="M1333" i="1"/>
  <c r="P1341" i="1"/>
  <c r="N1349" i="1"/>
  <c r="L1357" i="1"/>
  <c r="P1365" i="1"/>
  <c r="Q1365" i="1"/>
  <c r="J1373" i="1"/>
  <c r="R1381" i="1"/>
  <c r="K1389" i="1"/>
  <c r="O1345" i="1"/>
  <c r="R1393" i="1"/>
  <c r="R1397" i="1"/>
  <c r="M1405" i="1"/>
  <c r="P1413" i="1"/>
  <c r="J1421" i="1"/>
  <c r="Q1401" i="1"/>
  <c r="P1441" i="1"/>
  <c r="L67" i="1"/>
  <c r="M1619" i="1"/>
  <c r="A201" i="1"/>
  <c r="O1982" i="1"/>
  <c r="K1698" i="1"/>
  <c r="M705" i="1"/>
  <c r="L1619" i="1"/>
  <c r="B228" i="1"/>
  <c r="J67" i="1"/>
  <c r="N1321" i="1"/>
  <c r="L1353" i="1"/>
  <c r="R1325" i="1"/>
  <c r="K1333" i="1"/>
  <c r="M1341" i="1"/>
  <c r="M1349" i="1"/>
  <c r="P1357" i="1"/>
  <c r="N1365" i="1"/>
  <c r="M1373" i="1"/>
  <c r="Q1373" i="1"/>
  <c r="J1381" i="1"/>
  <c r="R1389" i="1"/>
  <c r="R1361" i="1"/>
  <c r="Q1393" i="1"/>
  <c r="K1397" i="1"/>
  <c r="J1405" i="1"/>
  <c r="O1413" i="1"/>
  <c r="M1421" i="1"/>
  <c r="N1401" i="1"/>
  <c r="J1481" i="1"/>
  <c r="J1321" i="1"/>
  <c r="K67" i="1"/>
  <c r="P1321" i="1"/>
  <c r="J2007" i="1"/>
  <c r="K1385" i="1"/>
  <c r="P314" i="1"/>
  <c r="B67" i="1"/>
  <c r="A67" i="1"/>
  <c r="K1619" i="1"/>
  <c r="B1619" i="1"/>
  <c r="R260" i="1"/>
  <c r="N201" i="1"/>
  <c r="L228" i="1"/>
  <c r="Q1317" i="1"/>
  <c r="O1317" i="1"/>
  <c r="P1982" i="1"/>
  <c r="B2007" i="1"/>
  <c r="K310" i="1"/>
  <c r="L1690" i="1"/>
  <c r="P673" i="1"/>
  <c r="A711" i="1"/>
  <c r="K1978" i="1"/>
  <c r="M1694" i="1"/>
  <c r="A152" i="1"/>
  <c r="R1619" i="1"/>
  <c r="L201" i="1"/>
  <c r="K228" i="1"/>
  <c r="N1317" i="1"/>
  <c r="L1321" i="1"/>
  <c r="B1982" i="1"/>
  <c r="R2021" i="1"/>
  <c r="Q679" i="1"/>
  <c r="M717" i="1"/>
  <c r="O1353" i="1"/>
  <c r="J1325" i="1"/>
  <c r="R1333" i="1"/>
  <c r="K1341" i="1"/>
  <c r="L1349" i="1"/>
  <c r="O1357" i="1"/>
  <c r="O1365" i="1"/>
  <c r="P1373" i="1"/>
  <c r="P1381" i="1"/>
  <c r="Q1381" i="1"/>
  <c r="J1389" i="1"/>
  <c r="K1329" i="1"/>
  <c r="Q1361" i="1"/>
  <c r="P1397" i="1"/>
  <c r="Q1397" i="1"/>
  <c r="K1405" i="1"/>
  <c r="M1413" i="1"/>
  <c r="R1421" i="1"/>
  <c r="N1409" i="1"/>
  <c r="K152" i="1"/>
  <c r="P149" i="1"/>
  <c r="P358" i="1"/>
  <c r="K213" i="1"/>
  <c r="L17" i="1"/>
  <c r="A320" i="1"/>
  <c r="A1692" i="1"/>
  <c r="M671" i="1"/>
  <c r="P683" i="1"/>
  <c r="L697" i="1"/>
  <c r="Q709" i="1"/>
  <c r="R152" i="1"/>
  <c r="B152" i="1"/>
  <c r="O149" i="1"/>
  <c r="P1710" i="1"/>
  <c r="R213" i="1"/>
  <c r="N17" i="1"/>
  <c r="L312" i="1"/>
  <c r="K1700" i="1"/>
  <c r="P269" i="1"/>
  <c r="P671" i="1"/>
  <c r="B683" i="1"/>
  <c r="A697" i="1"/>
  <c r="N715" i="1"/>
  <c r="B1710" i="1"/>
  <c r="J213" i="1"/>
  <c r="M17" i="1"/>
  <c r="K312" i="1"/>
  <c r="O1700" i="1"/>
  <c r="L269" i="1"/>
  <c r="K677" i="1"/>
  <c r="A683" i="1"/>
  <c r="R703" i="1"/>
  <c r="M715" i="1"/>
  <c r="L715" i="1"/>
  <c r="J152" i="1"/>
  <c r="K149" i="1"/>
  <c r="B149" i="1"/>
  <c r="O213" i="1"/>
  <c r="B17" i="1"/>
  <c r="K320" i="1"/>
  <c r="N312" i="1"/>
  <c r="M1700" i="1"/>
  <c r="A269" i="1"/>
  <c r="R677" i="1"/>
  <c r="Q703" i="1"/>
  <c r="N1543" i="1"/>
  <c r="B1449" i="1"/>
  <c r="L320" i="1"/>
  <c r="O312" i="1"/>
  <c r="N1700" i="1"/>
  <c r="J269" i="1"/>
  <c r="J677" i="1"/>
  <c r="O703" i="1"/>
  <c r="Q152" i="1"/>
  <c r="L149" i="1"/>
  <c r="J320" i="1"/>
  <c r="M312" i="1"/>
  <c r="J1692" i="1"/>
  <c r="B269" i="1"/>
  <c r="Q683" i="1"/>
  <c r="B703" i="1"/>
  <c r="N687" i="1"/>
  <c r="N213" i="1"/>
  <c r="A213" i="1"/>
  <c r="Q320" i="1"/>
  <c r="Q1692" i="1"/>
  <c r="K671" i="1"/>
  <c r="R683" i="1"/>
  <c r="N697" i="1"/>
  <c r="A703" i="1"/>
  <c r="R691" i="1"/>
  <c r="M205" i="1"/>
  <c r="O1465" i="1"/>
  <c r="L1344" i="1"/>
  <c r="J1336" i="1"/>
  <c r="P1320" i="1"/>
  <c r="J56" i="1"/>
  <c r="N1992" i="1"/>
  <c r="K804" i="1"/>
  <c r="K1328" i="1"/>
  <c r="J1360" i="1"/>
  <c r="L1376" i="1"/>
  <c r="J1352" i="1"/>
  <c r="J1368" i="1"/>
  <c r="M149" i="1"/>
  <c r="M152" i="1"/>
  <c r="F74" i="8"/>
  <c r="F70" i="8"/>
  <c r="F79" i="8"/>
  <c r="F51" i="8"/>
  <c r="F156" i="8"/>
  <c r="F187" i="8"/>
  <c r="F63" i="8"/>
  <c r="F69" i="8"/>
  <c r="F46" i="8"/>
  <c r="F186" i="8"/>
  <c r="F75" i="8"/>
  <c r="F108" i="8"/>
  <c r="F49" i="8"/>
  <c r="F83" i="8"/>
  <c r="F71" i="8"/>
  <c r="F41" i="8"/>
  <c r="F161" i="8"/>
  <c r="F162" i="8"/>
  <c r="F154" i="8"/>
  <c r="F65" i="8"/>
  <c r="F48" i="8"/>
  <c r="F77" i="8"/>
  <c r="F180" i="8"/>
  <c r="F45" i="8"/>
  <c r="F44" i="8"/>
  <c r="F78" i="8"/>
  <c r="F62" i="8"/>
  <c r="F196" i="8"/>
  <c r="F197" i="8"/>
  <c r="F198" i="8"/>
  <c r="F194" i="8"/>
  <c r="F195" i="8"/>
  <c r="F191" i="8"/>
  <c r="F192" i="8"/>
  <c r="F193" i="8"/>
  <c r="F68" i="8"/>
  <c r="F66" i="8"/>
  <c r="F181" i="8"/>
  <c r="F132" i="8"/>
  <c r="F131" i="8"/>
  <c r="F88" i="8"/>
  <c r="F123" i="8"/>
  <c r="F127" i="8"/>
  <c r="L2000" i="1"/>
  <c r="L2015" i="1"/>
  <c r="K16" i="1"/>
  <c r="Q318" i="1"/>
  <c r="R310" i="1"/>
  <c r="O481" i="1"/>
  <c r="R1698" i="1"/>
  <c r="R1690" i="1"/>
  <c r="M1674" i="1"/>
  <c r="M673" i="1"/>
  <c r="P679" i="1"/>
  <c r="P685" i="1"/>
  <c r="Q705" i="1"/>
  <c r="N717" i="1"/>
  <c r="Q1973" i="1"/>
  <c r="R1386" i="1"/>
  <c r="O1394" i="1"/>
  <c r="R1331" i="1"/>
  <c r="Q1410" i="1"/>
  <c r="R1521" i="1"/>
  <c r="N1426" i="1"/>
  <c r="P1402" i="1"/>
  <c r="M1418" i="1"/>
  <c r="K2000" i="1"/>
  <c r="K2015" i="1"/>
  <c r="A1621" i="1"/>
  <c r="P318" i="1"/>
  <c r="P310" i="1"/>
  <c r="N481" i="1"/>
  <c r="J1698" i="1"/>
  <c r="J1690" i="1"/>
  <c r="R1674" i="1"/>
  <c r="L673" i="1"/>
  <c r="M679" i="1"/>
  <c r="K685" i="1"/>
  <c r="O705" i="1"/>
  <c r="L717" i="1"/>
  <c r="B1973" i="1"/>
  <c r="P1386" i="1"/>
  <c r="K1394" i="1"/>
  <c r="O1410" i="1"/>
  <c r="A1527" i="1"/>
  <c r="R1426" i="1"/>
  <c r="L1426" i="1"/>
  <c r="N1402" i="1"/>
  <c r="J1418" i="1"/>
  <c r="R2000" i="1"/>
  <c r="B2000" i="1"/>
  <c r="R2015" i="1"/>
  <c r="M1844" i="1"/>
  <c r="B318" i="1"/>
  <c r="O310" i="1"/>
  <c r="M481" i="1"/>
  <c r="P1698" i="1"/>
  <c r="Q1690" i="1"/>
  <c r="J1674" i="1"/>
  <c r="J673" i="1"/>
  <c r="J679" i="1"/>
  <c r="N685" i="1"/>
  <c r="A705" i="1"/>
  <c r="Q717" i="1"/>
  <c r="O1386" i="1"/>
  <c r="J1394" i="1"/>
  <c r="P1410" i="1"/>
  <c r="O1426" i="1"/>
  <c r="Q1402" i="1"/>
  <c r="L1402" i="1"/>
  <c r="N1418" i="1"/>
  <c r="J795" i="1"/>
  <c r="J2000" i="1"/>
  <c r="A2000" i="1"/>
  <c r="J2015" i="1"/>
  <c r="M318" i="1"/>
  <c r="A318" i="1"/>
  <c r="B310" i="1"/>
  <c r="L481" i="1"/>
  <c r="O1698" i="1"/>
  <c r="P1690" i="1"/>
  <c r="Q1674" i="1"/>
  <c r="K673" i="1"/>
  <c r="N679" i="1"/>
  <c r="A685" i="1"/>
  <c r="P711" i="1"/>
  <c r="K1386" i="1"/>
  <c r="Q1394" i="1"/>
  <c r="K1410" i="1"/>
  <c r="K1426" i="1"/>
  <c r="O1402" i="1"/>
  <c r="Q1418" i="1"/>
  <c r="L1418" i="1"/>
  <c r="O795" i="1"/>
  <c r="P1965" i="1"/>
  <c r="L318" i="1"/>
  <c r="N1698" i="1"/>
  <c r="N673" i="1"/>
  <c r="Q1378" i="1"/>
  <c r="N1386" i="1"/>
  <c r="P1394" i="1"/>
  <c r="Q1526" i="1"/>
  <c r="J1410" i="1"/>
  <c r="J1426" i="1"/>
  <c r="K1402" i="1"/>
  <c r="P1418" i="1"/>
  <c r="B821" i="1"/>
  <c r="Q2000" i="1"/>
  <c r="P2015" i="1"/>
  <c r="Q2015" i="1"/>
  <c r="N310" i="1"/>
  <c r="A310" i="1"/>
  <c r="A481" i="1"/>
  <c r="N1690" i="1"/>
  <c r="O1674" i="1"/>
  <c r="B679" i="1"/>
  <c r="K711" i="1"/>
  <c r="A1635" i="1"/>
  <c r="O2015" i="1"/>
  <c r="B1596" i="1"/>
  <c r="K318" i="1"/>
  <c r="M310" i="1"/>
  <c r="B481" i="1"/>
  <c r="A1698" i="1"/>
  <c r="B1690" i="1"/>
  <c r="N1674" i="1"/>
  <c r="A673" i="1"/>
  <c r="A679" i="1"/>
  <c r="J711" i="1"/>
  <c r="O1973" i="1"/>
  <c r="R1990" i="1"/>
  <c r="N1378" i="1"/>
  <c r="M1386" i="1"/>
  <c r="M1394" i="1"/>
  <c r="A1558" i="1"/>
  <c r="R1410" i="1"/>
  <c r="Q1426" i="1"/>
  <c r="J1402" i="1"/>
  <c r="K1418" i="1"/>
  <c r="N1427" i="1"/>
  <c r="R1596" i="1"/>
  <c r="N1716" i="1"/>
  <c r="N205" i="1"/>
  <c r="R32" i="1"/>
  <c r="O1998" i="1"/>
  <c r="J1320" i="1"/>
  <c r="L1320" i="1"/>
  <c r="Q1336" i="1"/>
  <c r="O1328" i="1"/>
  <c r="P1360" i="1"/>
  <c r="M1352" i="1"/>
  <c r="L1368" i="1"/>
  <c r="O1344" i="1"/>
  <c r="J1596" i="1"/>
  <c r="M1716" i="1"/>
  <c r="B205" i="1"/>
  <c r="N24" i="1"/>
  <c r="L1901" i="1"/>
  <c r="N2008" i="1"/>
  <c r="R1320" i="1"/>
  <c r="M1336" i="1"/>
  <c r="M1328" i="1"/>
  <c r="N1328" i="1"/>
  <c r="O1360" i="1"/>
  <c r="L1352" i="1"/>
  <c r="M1368" i="1"/>
  <c r="M1344" i="1"/>
  <c r="N1344" i="1"/>
  <c r="N1596" i="1"/>
  <c r="A1716" i="1"/>
  <c r="A205" i="1"/>
  <c r="M16" i="1"/>
  <c r="A1901" i="1"/>
  <c r="M2008" i="1"/>
  <c r="Q1320" i="1"/>
  <c r="R1336" i="1"/>
  <c r="L1328" i="1"/>
  <c r="K1360" i="1"/>
  <c r="N1360" i="1"/>
  <c r="K1352" i="1"/>
  <c r="K1368" i="1"/>
  <c r="K1344" i="1"/>
  <c r="M1434" i="1"/>
  <c r="A1709" i="1"/>
  <c r="R1716" i="1"/>
  <c r="L205" i="1"/>
  <c r="R56" i="1"/>
  <c r="L1629" i="1"/>
  <c r="N1983" i="1"/>
  <c r="L2022" i="1"/>
  <c r="O1320" i="1"/>
  <c r="P1336" i="1"/>
  <c r="R1328" i="1"/>
  <c r="R1360" i="1"/>
  <c r="J1376" i="1"/>
  <c r="P1352" i="1"/>
  <c r="R1368" i="1"/>
  <c r="J1344" i="1"/>
  <c r="Q1596" i="1"/>
  <c r="J1716" i="1"/>
  <c r="K205" i="1"/>
  <c r="K48" i="1"/>
  <c r="L1998" i="1"/>
  <c r="B2022" i="1"/>
  <c r="N1320" i="1"/>
  <c r="O1336" i="1"/>
  <c r="J1328" i="1"/>
  <c r="Q1360" i="1"/>
  <c r="O1352" i="1"/>
  <c r="P1368" i="1"/>
  <c r="R1344" i="1"/>
  <c r="R1400" i="1"/>
  <c r="M1596" i="1"/>
  <c r="Q1716" i="1"/>
  <c r="J205" i="1"/>
  <c r="L48" i="1"/>
  <c r="K1998" i="1"/>
  <c r="K1320" i="1"/>
  <c r="L1336" i="1"/>
  <c r="N1336" i="1"/>
  <c r="Q1328" i="1"/>
  <c r="M1360" i="1"/>
  <c r="Q1352" i="1"/>
  <c r="N1352" i="1"/>
  <c r="O1368" i="1"/>
  <c r="Q1344" i="1"/>
  <c r="K1596" i="1"/>
  <c r="P1716" i="1"/>
  <c r="P205" i="1"/>
  <c r="B40" i="1"/>
  <c r="Q1368" i="1"/>
  <c r="O1939" i="1"/>
  <c r="M222" i="1"/>
  <c r="K1331" i="1"/>
  <c r="P1914" i="1"/>
  <c r="M1339" i="1"/>
  <c r="L1347" i="1"/>
  <c r="Q1909" i="1"/>
  <c r="J232" i="1"/>
  <c r="P1371" i="1"/>
  <c r="M1355" i="1"/>
  <c r="O847" i="1"/>
  <c r="P1714" i="1"/>
  <c r="R1874" i="1"/>
  <c r="J267" i="1"/>
  <c r="J1363" i="1"/>
  <c r="Q1395" i="1"/>
  <c r="N58" i="1"/>
  <c r="L1849" i="1"/>
  <c r="L266" i="1"/>
  <c r="N1379" i="1"/>
  <c r="P1560" i="1"/>
  <c r="O1403" i="1"/>
  <c r="O34" i="1"/>
  <c r="O1627" i="1"/>
  <c r="Q1387" i="1"/>
  <c r="A1489" i="1"/>
  <c r="J1411" i="1"/>
  <c r="Q757" i="1"/>
  <c r="P763" i="1"/>
  <c r="N18" i="1"/>
  <c r="J1635" i="1"/>
  <c r="N1323" i="1"/>
  <c r="L1432" i="1"/>
  <c r="J1419" i="1"/>
  <c r="P202" i="1"/>
  <c r="K58" i="1"/>
  <c r="K34" i="1"/>
  <c r="B18" i="1"/>
  <c r="L1965" i="1"/>
  <c r="M1939" i="1"/>
  <c r="O1914" i="1"/>
  <c r="O1909" i="1"/>
  <c r="Q1874" i="1"/>
  <c r="K1849" i="1"/>
  <c r="N1627" i="1"/>
  <c r="Q1635" i="1"/>
  <c r="P267" i="1"/>
  <c r="B266" i="1"/>
  <c r="O262" i="1"/>
  <c r="L230" i="1"/>
  <c r="M364" i="1"/>
  <c r="L1339" i="1"/>
  <c r="M1371" i="1"/>
  <c r="M1323" i="1"/>
  <c r="Q1331" i="1"/>
  <c r="N1347" i="1"/>
  <c r="K1347" i="1"/>
  <c r="L1355" i="1"/>
  <c r="M1363" i="1"/>
  <c r="J1379" i="1"/>
  <c r="P1387" i="1"/>
  <c r="O1395" i="1"/>
  <c r="J1403" i="1"/>
  <c r="Q1411" i="1"/>
  <c r="R1419" i="1"/>
  <c r="J1427" i="1"/>
  <c r="K1965" i="1"/>
  <c r="L1939" i="1"/>
  <c r="N1914" i="1"/>
  <c r="M1909" i="1"/>
  <c r="N1874" i="1"/>
  <c r="J1849" i="1"/>
  <c r="M1627" i="1"/>
  <c r="P1635" i="1"/>
  <c r="Q267" i="1"/>
  <c r="L262" i="1"/>
  <c r="K230" i="1"/>
  <c r="Q1339" i="1"/>
  <c r="K1339" i="1"/>
  <c r="L1371" i="1"/>
  <c r="L1323" i="1"/>
  <c r="P1331" i="1"/>
  <c r="J1347" i="1"/>
  <c r="Q1355" i="1"/>
  <c r="K1355" i="1"/>
  <c r="L1363" i="1"/>
  <c r="M1379" i="1"/>
  <c r="N1387" i="1"/>
  <c r="M1395" i="1"/>
  <c r="Q1403" i="1"/>
  <c r="N1411" i="1"/>
  <c r="P1419" i="1"/>
  <c r="L1427" i="1"/>
  <c r="R1965" i="1"/>
  <c r="A1939" i="1"/>
  <c r="K1909" i="1"/>
  <c r="L1909" i="1"/>
  <c r="M1874" i="1"/>
  <c r="K1627" i="1"/>
  <c r="L1627" i="1"/>
  <c r="O1635" i="1"/>
  <c r="B267" i="1"/>
  <c r="P262" i="1"/>
  <c r="R230" i="1"/>
  <c r="P1339" i="1"/>
  <c r="O1371" i="1"/>
  <c r="K1371" i="1"/>
  <c r="K1323" i="1"/>
  <c r="N1331" i="1"/>
  <c r="R1347" i="1"/>
  <c r="O1355" i="1"/>
  <c r="R1363" i="1"/>
  <c r="K1363" i="1"/>
  <c r="L1379" i="1"/>
  <c r="M1387" i="1"/>
  <c r="P1395" i="1"/>
  <c r="K1395" i="1"/>
  <c r="M1403" i="1"/>
  <c r="L1411" i="1"/>
  <c r="O1419" i="1"/>
  <c r="R1427" i="1"/>
  <c r="B58" i="1"/>
  <c r="R34" i="1"/>
  <c r="M1598" i="1"/>
  <c r="B34" i="1"/>
  <c r="O1598" i="1"/>
  <c r="B202" i="1"/>
  <c r="A50" i="1"/>
  <c r="R26" i="1"/>
  <c r="K1914" i="1"/>
  <c r="J1909" i="1"/>
  <c r="B1909" i="1"/>
  <c r="B1874" i="1"/>
  <c r="R1627" i="1"/>
  <c r="B1627" i="1"/>
  <c r="N1635" i="1"/>
  <c r="A267" i="1"/>
  <c r="Q1621" i="1"/>
  <c r="N262" i="1"/>
  <c r="P230" i="1"/>
  <c r="N1339" i="1"/>
  <c r="J1371" i="1"/>
  <c r="P1323" i="1"/>
  <c r="J1331" i="1"/>
  <c r="Q1347" i="1"/>
  <c r="P1355" i="1"/>
  <c r="Q1363" i="1"/>
  <c r="R1379" i="1"/>
  <c r="K1379" i="1"/>
  <c r="L1387" i="1"/>
  <c r="J1455" i="1"/>
  <c r="N1395" i="1"/>
  <c r="L1403" i="1"/>
  <c r="K1403" i="1"/>
  <c r="M1411" i="1"/>
  <c r="L1419" i="1"/>
  <c r="Q1427" i="1"/>
  <c r="O1965" i="1"/>
  <c r="R202" i="1"/>
  <c r="J202" i="1"/>
  <c r="Q50" i="1"/>
  <c r="A1598" i="1"/>
  <c r="L212" i="1"/>
  <c r="O42" i="1"/>
  <c r="K26" i="1"/>
  <c r="K1939" i="1"/>
  <c r="J1914" i="1"/>
  <c r="R1909" i="1"/>
  <c r="A1909" i="1"/>
  <c r="A1874" i="1"/>
  <c r="J1627" i="1"/>
  <c r="A1627" i="1"/>
  <c r="M1635" i="1"/>
  <c r="M266" i="1"/>
  <c r="P1621" i="1"/>
  <c r="B262" i="1"/>
  <c r="A230" i="1"/>
  <c r="J1339" i="1"/>
  <c r="N1371" i="1"/>
  <c r="R1323" i="1"/>
  <c r="O1331" i="1"/>
  <c r="P1347" i="1"/>
  <c r="N1355" i="1"/>
  <c r="P1363" i="1"/>
  <c r="P1379" i="1"/>
  <c r="O1387" i="1"/>
  <c r="K1387" i="1"/>
  <c r="Q1495" i="1"/>
  <c r="Q1431" i="1"/>
  <c r="J1395" i="1"/>
  <c r="R1403" i="1"/>
  <c r="R1411" i="1"/>
  <c r="K1411" i="1"/>
  <c r="M1419" i="1"/>
  <c r="O1427" i="1"/>
  <c r="O212" i="1"/>
  <c r="N42" i="1"/>
  <c r="K18" i="1"/>
  <c r="R1939" i="1"/>
  <c r="L1874" i="1"/>
  <c r="N267" i="1"/>
  <c r="P266" i="1"/>
  <c r="M1621" i="1"/>
  <c r="Q222" i="1"/>
  <c r="R1339" i="1"/>
  <c r="R1371" i="1"/>
  <c r="J1323" i="1"/>
  <c r="M1331" i="1"/>
  <c r="O1347" i="1"/>
  <c r="J1355" i="1"/>
  <c r="O1363" i="1"/>
  <c r="Q1379" i="1"/>
  <c r="J1387" i="1"/>
  <c r="J1511" i="1"/>
  <c r="N1463" i="1"/>
  <c r="L1395" i="1"/>
  <c r="P1403" i="1"/>
  <c r="P1411" i="1"/>
  <c r="Q1419" i="1"/>
  <c r="K1419" i="1"/>
  <c r="M1427" i="1"/>
  <c r="M1714" i="1"/>
  <c r="R1914" i="1"/>
  <c r="P1909" i="1"/>
  <c r="P1849" i="1"/>
  <c r="Q1627" i="1"/>
  <c r="K1635" i="1"/>
  <c r="L1635" i="1"/>
  <c r="K1714" i="1"/>
  <c r="O58" i="1"/>
  <c r="L42" i="1"/>
  <c r="J18" i="1"/>
  <c r="Q661" i="1"/>
  <c r="R1635" i="1"/>
  <c r="L267" i="1"/>
  <c r="N266" i="1"/>
  <c r="B1621" i="1"/>
  <c r="P222" i="1"/>
  <c r="O1339" i="1"/>
  <c r="Q1371" i="1"/>
  <c r="O1323" i="1"/>
  <c r="L1331" i="1"/>
  <c r="M1347" i="1"/>
  <c r="R1355" i="1"/>
  <c r="N1363" i="1"/>
  <c r="O1379" i="1"/>
  <c r="R1387" i="1"/>
  <c r="B1535" i="1"/>
  <c r="M1487" i="1"/>
  <c r="R1395" i="1"/>
  <c r="N1403" i="1"/>
  <c r="O1411" i="1"/>
  <c r="N1419" i="1"/>
  <c r="P1427" i="1"/>
  <c r="K1427" i="1"/>
  <c r="P73" i="1"/>
  <c r="J65" i="1"/>
  <c r="L73" i="1"/>
  <c r="P65" i="1"/>
  <c r="Q65" i="1"/>
  <c r="K73" i="1"/>
  <c r="L65" i="1"/>
  <c r="R73" i="1"/>
  <c r="M65" i="1"/>
  <c r="J73" i="1"/>
  <c r="B65" i="1"/>
  <c r="B73" i="1"/>
  <c r="N73" i="1"/>
  <c r="N66" i="1"/>
  <c r="R65" i="1"/>
  <c r="P1903" i="1"/>
  <c r="B1939" i="1"/>
  <c r="Q1849" i="1"/>
  <c r="R1902" i="1"/>
  <c r="O1962" i="1"/>
  <c r="O1966" i="1"/>
  <c r="N1882" i="1"/>
  <c r="B1948" i="1"/>
  <c r="P2000" i="1"/>
  <c r="A1849" i="1"/>
  <c r="N1896" i="1"/>
  <c r="J1888" i="1"/>
  <c r="R314" i="1"/>
  <c r="A1903" i="1"/>
  <c r="A1571" i="1"/>
  <c r="O669" i="1"/>
  <c r="P689" i="1"/>
  <c r="R707" i="1"/>
  <c r="Q314" i="1"/>
  <c r="P1694" i="1"/>
  <c r="B669" i="1"/>
  <c r="K689" i="1"/>
  <c r="P707" i="1"/>
  <c r="B320" i="1"/>
  <c r="B312" i="1"/>
  <c r="B1692" i="1"/>
  <c r="O269" i="1"/>
  <c r="L677" i="1"/>
  <c r="P697" i="1"/>
  <c r="A224" i="1"/>
  <c r="M1455" i="1"/>
  <c r="A1495" i="1"/>
  <c r="M1431" i="1"/>
  <c r="J1471" i="1"/>
  <c r="L695" i="1"/>
  <c r="P1551" i="1"/>
  <c r="N1439" i="1"/>
  <c r="N1487" i="1"/>
  <c r="B1383" i="1"/>
  <c r="J322" i="1"/>
  <c r="B1694" i="1"/>
  <c r="J370" i="1"/>
  <c r="N1479" i="1"/>
  <c r="O1519" i="1"/>
  <c r="N1551" i="1"/>
  <c r="K1439" i="1"/>
  <c r="L1487" i="1"/>
  <c r="P322" i="1"/>
  <c r="K314" i="1"/>
  <c r="O370" i="1"/>
  <c r="K695" i="1"/>
  <c r="N322" i="1"/>
  <c r="A314" i="1"/>
  <c r="N1571" i="1"/>
  <c r="B370" i="1"/>
  <c r="A695" i="1"/>
  <c r="M709" i="1"/>
  <c r="J1479" i="1"/>
  <c r="N1519" i="1"/>
  <c r="L1447" i="1"/>
  <c r="N314" i="1"/>
  <c r="B675" i="1"/>
  <c r="M1995" i="1"/>
  <c r="K1479" i="1"/>
  <c r="M1519" i="1"/>
  <c r="O1447" i="1"/>
  <c r="P1527" i="1"/>
  <c r="M322" i="1"/>
  <c r="N1903" i="1"/>
  <c r="R1571" i="1"/>
  <c r="M669" i="1"/>
  <c r="R701" i="1"/>
  <c r="K322" i="1"/>
  <c r="K1903" i="1"/>
  <c r="B1571" i="1"/>
  <c r="L669" i="1"/>
  <c r="J689" i="1"/>
  <c r="M701" i="1"/>
  <c r="N721" i="1"/>
  <c r="M1495" i="1"/>
  <c r="M1535" i="1"/>
  <c r="B1447" i="1"/>
  <c r="O1527" i="1"/>
  <c r="P30" i="1"/>
  <c r="L761" i="1"/>
  <c r="Q761" i="1"/>
  <c r="N728" i="1"/>
  <c r="J728" i="1"/>
  <c r="J754" i="1"/>
  <c r="B754" i="1"/>
  <c r="J313" i="1"/>
  <c r="O1693" i="1"/>
  <c r="R722" i="1"/>
  <c r="R1970" i="1"/>
  <c r="B741" i="1"/>
  <c r="K1540" i="1"/>
  <c r="O1540" i="1"/>
  <c r="J251" i="1"/>
  <c r="R251" i="1"/>
  <c r="N1845" i="1"/>
  <c r="R1845" i="1"/>
  <c r="N1641" i="1"/>
  <c r="K715" i="1"/>
  <c r="O715" i="1"/>
  <c r="A715" i="1"/>
  <c r="R715" i="1"/>
  <c r="B715" i="1"/>
  <c r="J715" i="1"/>
  <c r="Q715" i="1"/>
  <c r="N709" i="1"/>
  <c r="P709" i="1"/>
  <c r="R709" i="1"/>
  <c r="B709" i="1"/>
  <c r="O709" i="1"/>
  <c r="M703" i="1"/>
  <c r="L703" i="1"/>
  <c r="N703" i="1"/>
  <c r="P703" i="1"/>
  <c r="J703" i="1"/>
  <c r="Q697" i="1"/>
  <c r="O697" i="1"/>
  <c r="J697" i="1"/>
  <c r="R697" i="1"/>
  <c r="K697" i="1"/>
  <c r="J683" i="1"/>
  <c r="K683" i="1"/>
  <c r="L683" i="1"/>
  <c r="N683" i="1"/>
  <c r="B677" i="1"/>
  <c r="O677" i="1"/>
  <c r="P677" i="1"/>
  <c r="N677" i="1"/>
  <c r="M677" i="1"/>
  <c r="Q677" i="1"/>
  <c r="Q671" i="1"/>
  <c r="R671" i="1"/>
  <c r="A671" i="1"/>
  <c r="J671" i="1"/>
  <c r="B671" i="1"/>
  <c r="L671" i="1"/>
  <c r="Q269" i="1"/>
  <c r="K269" i="1"/>
  <c r="M269" i="1"/>
  <c r="N269" i="1"/>
  <c r="L1692" i="1"/>
  <c r="K1692" i="1"/>
  <c r="M1692" i="1"/>
  <c r="N1692" i="1"/>
  <c r="O1692" i="1"/>
  <c r="Q1700" i="1"/>
  <c r="A1700" i="1"/>
  <c r="J1700" i="1"/>
  <c r="B1700" i="1"/>
  <c r="R1700" i="1"/>
  <c r="L1700" i="1"/>
  <c r="Q312" i="1"/>
  <c r="J312" i="1"/>
  <c r="A312" i="1"/>
  <c r="R312" i="1"/>
  <c r="N320" i="1"/>
  <c r="O320" i="1"/>
  <c r="P320" i="1"/>
  <c r="M1971" i="1"/>
  <c r="N1971" i="1"/>
  <c r="O1971" i="1"/>
  <c r="R1971" i="1"/>
  <c r="O1977" i="1"/>
  <c r="B1977" i="1"/>
  <c r="N1921" i="1"/>
  <c r="Q1921" i="1"/>
  <c r="J1921" i="1"/>
  <c r="P14" i="1"/>
  <c r="M14" i="1"/>
  <c r="M38" i="1"/>
  <c r="O38" i="1"/>
  <c r="J54" i="1"/>
  <c r="P54" i="1"/>
  <c r="L1566" i="1"/>
  <c r="A1566" i="1"/>
  <c r="B1566" i="1"/>
  <c r="K1718" i="1"/>
  <c r="R1718" i="1"/>
  <c r="B722" i="1"/>
  <c r="L722" i="1"/>
  <c r="M722" i="1"/>
  <c r="O722" i="1"/>
  <c r="R676" i="1"/>
  <c r="K676" i="1"/>
  <c r="M676" i="1"/>
  <c r="L1693" i="1"/>
  <c r="K1693" i="1"/>
  <c r="O313" i="1"/>
  <c r="N313" i="1"/>
  <c r="P313" i="1"/>
  <c r="Q313" i="1"/>
  <c r="L321" i="1"/>
  <c r="P321" i="1"/>
  <c r="J321" i="1"/>
  <c r="O1970" i="1"/>
  <c r="B1970" i="1"/>
  <c r="A1970" i="1"/>
  <c r="M1970" i="1"/>
  <c r="M1378" i="1"/>
  <c r="J1385" i="1"/>
  <c r="P1393" i="1"/>
  <c r="O1401" i="1"/>
  <c r="Q1409" i="1"/>
  <c r="L1417" i="1"/>
  <c r="P1425" i="1"/>
  <c r="K1378" i="1"/>
  <c r="L1378" i="1"/>
  <c r="R1385" i="1"/>
  <c r="L1393" i="1"/>
  <c r="P1401" i="1"/>
  <c r="M1401" i="1"/>
  <c r="O1409" i="1"/>
  <c r="K1417" i="1"/>
  <c r="N1425" i="1"/>
  <c r="P675" i="1"/>
  <c r="N689" i="1"/>
  <c r="L707" i="1"/>
  <c r="L721" i="1"/>
  <c r="M228" i="1"/>
  <c r="P24" i="1"/>
  <c r="K1621" i="1"/>
  <c r="L222" i="1"/>
  <c r="M230" i="1"/>
  <c r="P1674" i="1"/>
  <c r="R673" i="1"/>
  <c r="L679" i="1"/>
  <c r="O685" i="1"/>
  <c r="B691" i="1"/>
  <c r="N705" i="1"/>
  <c r="Q711" i="1"/>
  <c r="Q157" i="1"/>
  <c r="R1378" i="1"/>
  <c r="O1385" i="1"/>
  <c r="J1393" i="1"/>
  <c r="L1478" i="1"/>
  <c r="L1401" i="1"/>
  <c r="R1409" i="1"/>
  <c r="M1409" i="1"/>
  <c r="O1417" i="1"/>
  <c r="K1425" i="1"/>
  <c r="L1623" i="1"/>
  <c r="O157" i="1"/>
  <c r="P1378" i="1"/>
  <c r="N1385" i="1"/>
  <c r="O1393" i="1"/>
  <c r="J1401" i="1"/>
  <c r="P1409" i="1"/>
  <c r="N1417" i="1"/>
  <c r="M1417" i="1"/>
  <c r="O1425" i="1"/>
  <c r="B797" i="1"/>
  <c r="O1378" i="1"/>
  <c r="Q1385" i="1"/>
  <c r="M1385" i="1"/>
  <c r="N1393" i="1"/>
  <c r="P1502" i="1"/>
  <c r="K1401" i="1"/>
  <c r="L1409" i="1"/>
  <c r="J1417" i="1"/>
  <c r="R1425" i="1"/>
  <c r="M1425" i="1"/>
  <c r="Q835" i="1"/>
  <c r="J1378" i="1"/>
  <c r="L1385" i="1"/>
  <c r="K1393" i="1"/>
  <c r="M1393" i="1"/>
  <c r="R1401" i="1"/>
  <c r="K1409" i="1"/>
  <c r="R1417" i="1"/>
  <c r="Q1425" i="1"/>
  <c r="B1424" i="1"/>
  <c r="M1424" i="1"/>
  <c r="R1424" i="1"/>
  <c r="Q1424" i="1"/>
  <c r="K1424" i="1"/>
  <c r="N1424" i="1"/>
  <c r="O1424" i="1"/>
  <c r="P1424" i="1"/>
  <c r="J1424" i="1"/>
  <c r="B1416" i="1"/>
  <c r="J1416" i="1"/>
  <c r="K1416" i="1"/>
  <c r="O1416" i="1"/>
  <c r="L1416" i="1"/>
  <c r="M1416" i="1"/>
  <c r="N1416" i="1"/>
  <c r="Q1416" i="1"/>
  <c r="P1416" i="1"/>
  <c r="B1408" i="1"/>
  <c r="O1408" i="1"/>
  <c r="R1408" i="1"/>
  <c r="L1408" i="1"/>
  <c r="K1408" i="1"/>
  <c r="M1408" i="1"/>
  <c r="Q1408" i="1"/>
  <c r="N1408" i="1"/>
  <c r="J1408" i="1"/>
  <c r="B1400" i="1"/>
  <c r="P1400" i="1"/>
  <c r="L1400" i="1"/>
  <c r="O1400" i="1"/>
  <c r="Q1400" i="1"/>
  <c r="J1400" i="1"/>
  <c r="K1400" i="1"/>
  <c r="M1400" i="1"/>
  <c r="B1392" i="1"/>
  <c r="M1392" i="1"/>
  <c r="N1392" i="1"/>
  <c r="R1392" i="1"/>
  <c r="O1392" i="1"/>
  <c r="P1392" i="1"/>
  <c r="J1392" i="1"/>
  <c r="K1392" i="1"/>
  <c r="L1392" i="1"/>
  <c r="B1384" i="1"/>
  <c r="J1384" i="1"/>
  <c r="L1384" i="1"/>
  <c r="N1384" i="1"/>
  <c r="Q1384" i="1"/>
  <c r="O1384" i="1"/>
  <c r="P1384" i="1"/>
  <c r="M1384" i="1"/>
  <c r="R1384" i="1"/>
  <c r="B1377" i="1"/>
  <c r="L1377" i="1"/>
  <c r="Q1377" i="1"/>
  <c r="R1377" i="1"/>
  <c r="J1377" i="1"/>
  <c r="K1377" i="1"/>
  <c r="M1377" i="1"/>
  <c r="P1377" i="1"/>
  <c r="N1377" i="1"/>
  <c r="P251" i="1"/>
  <c r="O478" i="1"/>
  <c r="K478" i="1"/>
  <c r="B321" i="1"/>
  <c r="B313" i="1"/>
  <c r="B1693" i="1"/>
  <c r="B676" i="1"/>
  <c r="A722" i="1"/>
  <c r="R1709" i="1"/>
  <c r="Q1845" i="1"/>
  <c r="Q1970" i="1"/>
  <c r="M56" i="1"/>
  <c r="M24" i="1"/>
  <c r="R16" i="1"/>
  <c r="L478" i="1"/>
  <c r="M1963" i="1"/>
  <c r="L1907" i="1"/>
  <c r="R1844" i="1"/>
  <c r="M1625" i="1"/>
  <c r="K1708" i="1"/>
  <c r="Q1602" i="1"/>
  <c r="B1718" i="1"/>
  <c r="N54" i="1"/>
  <c r="M30" i="1"/>
  <c r="Q71" i="1"/>
  <c r="Q1623" i="1"/>
  <c r="N232" i="1"/>
  <c r="K1322" i="1"/>
  <c r="A157" i="1"/>
  <c r="J32" i="1"/>
  <c r="A32" i="1"/>
  <c r="M48" i="1"/>
  <c r="N48" i="1"/>
  <c r="R321" i="1"/>
  <c r="R313" i="1"/>
  <c r="R1693" i="1"/>
  <c r="L676" i="1"/>
  <c r="A676" i="1"/>
  <c r="J1709" i="1"/>
  <c r="M1944" i="1"/>
  <c r="P1845" i="1"/>
  <c r="P1970" i="1"/>
  <c r="L56" i="1"/>
  <c r="O40" i="1"/>
  <c r="K32" i="1"/>
  <c r="L24" i="1"/>
  <c r="J16" i="1"/>
  <c r="R478" i="1"/>
  <c r="B1963" i="1"/>
  <c r="P1907" i="1"/>
  <c r="P1844" i="1"/>
  <c r="L1625" i="1"/>
  <c r="P1602" i="1"/>
  <c r="R207" i="1"/>
  <c r="A54" i="1"/>
  <c r="K30" i="1"/>
  <c r="N71" i="1"/>
  <c r="M1639" i="1"/>
  <c r="L232" i="1"/>
  <c r="R1322" i="1"/>
  <c r="M854" i="1"/>
  <c r="A854" i="1"/>
  <c r="P854" i="1"/>
  <c r="N848" i="1"/>
  <c r="Q848" i="1"/>
  <c r="A848" i="1"/>
  <c r="K848" i="1"/>
  <c r="L848" i="1"/>
  <c r="J842" i="1"/>
  <c r="P842" i="1"/>
  <c r="P828" i="1"/>
  <c r="B828" i="1"/>
  <c r="J828" i="1"/>
  <c r="R828" i="1"/>
  <c r="L828" i="1"/>
  <c r="M828" i="1"/>
  <c r="A822" i="1"/>
  <c r="J822" i="1"/>
  <c r="R822" i="1"/>
  <c r="K822" i="1"/>
  <c r="L822" i="1"/>
  <c r="O822" i="1"/>
  <c r="A816" i="1"/>
  <c r="B816" i="1"/>
  <c r="J816" i="1"/>
  <c r="R816" i="1"/>
  <c r="K816" i="1"/>
  <c r="O816" i="1"/>
  <c r="Q816" i="1"/>
  <c r="A810" i="1"/>
  <c r="B810" i="1"/>
  <c r="J810" i="1"/>
  <c r="L810" i="1"/>
  <c r="N810" i="1"/>
  <c r="O810" i="1"/>
  <c r="Q810" i="1"/>
  <c r="J796" i="1"/>
  <c r="R796" i="1"/>
  <c r="M796" i="1"/>
  <c r="N796" i="1"/>
  <c r="O796" i="1"/>
  <c r="P796" i="1"/>
  <c r="R790" i="1"/>
  <c r="L790" i="1"/>
  <c r="M790" i="1"/>
  <c r="O790" i="1"/>
  <c r="Q790" i="1"/>
  <c r="A790" i="1"/>
  <c r="O784" i="1"/>
  <c r="K784" i="1"/>
  <c r="P784" i="1"/>
  <c r="R784" i="1"/>
  <c r="Q784" i="1"/>
  <c r="A784" i="1"/>
  <c r="B784" i="1"/>
  <c r="Q778" i="1"/>
  <c r="R778" i="1"/>
  <c r="J778" i="1"/>
  <c r="M778" i="1"/>
  <c r="K778" i="1"/>
  <c r="A778" i="1"/>
  <c r="B778" i="1"/>
  <c r="R764" i="1"/>
  <c r="J764" i="1"/>
  <c r="M764" i="1"/>
  <c r="B764" i="1"/>
  <c r="N764" i="1"/>
  <c r="O764" i="1"/>
  <c r="M758" i="1"/>
  <c r="Q758" i="1"/>
  <c r="R758" i="1"/>
  <c r="A758" i="1"/>
  <c r="L758" i="1"/>
  <c r="O758" i="1"/>
  <c r="P758" i="1"/>
  <c r="R752" i="1"/>
  <c r="J752" i="1"/>
  <c r="L752" i="1"/>
  <c r="N752" i="1"/>
  <c r="O752" i="1"/>
  <c r="K752" i="1"/>
  <c r="R746" i="1"/>
  <c r="B746" i="1"/>
  <c r="L746" i="1"/>
  <c r="O746" i="1"/>
  <c r="K746" i="1"/>
  <c r="J746" i="1"/>
  <c r="B732" i="1"/>
  <c r="L732" i="1"/>
  <c r="N732" i="1"/>
  <c r="O732" i="1"/>
  <c r="P732" i="1"/>
  <c r="Q732" i="1"/>
  <c r="R732" i="1"/>
  <c r="B726" i="1"/>
  <c r="L726" i="1"/>
  <c r="N726" i="1"/>
  <c r="P726" i="1"/>
  <c r="Q726" i="1"/>
  <c r="J726" i="1"/>
  <c r="R726" i="1"/>
  <c r="A1370" i="1"/>
  <c r="L1370" i="1"/>
  <c r="J1370" i="1"/>
  <c r="M1370" i="1"/>
  <c r="N1370" i="1"/>
  <c r="K1370" i="1"/>
  <c r="O1370" i="1"/>
  <c r="P1370" i="1"/>
  <c r="Q1370" i="1"/>
  <c r="A1330" i="1"/>
  <c r="P1330" i="1"/>
  <c r="J1330" i="1"/>
  <c r="K1330" i="1"/>
  <c r="O1330" i="1"/>
  <c r="Q1330" i="1"/>
  <c r="L1330" i="1"/>
  <c r="R1330" i="1"/>
  <c r="M1330" i="1"/>
  <c r="Q1709" i="1"/>
  <c r="L1944" i="1"/>
  <c r="M1845" i="1"/>
  <c r="P40" i="1"/>
  <c r="P32" i="1"/>
  <c r="J24" i="1"/>
  <c r="B16" i="1"/>
  <c r="Q478" i="1"/>
  <c r="O1920" i="1"/>
  <c r="K1907" i="1"/>
  <c r="O1844" i="1"/>
  <c r="B1602" i="1"/>
  <c r="N207" i="1"/>
  <c r="M46" i="1"/>
  <c r="P22" i="1"/>
  <c r="R365" i="1"/>
  <c r="K1639" i="1"/>
  <c r="P265" i="1"/>
  <c r="B232" i="1"/>
  <c r="J1322" i="1"/>
  <c r="O249" i="1"/>
  <c r="K717" i="1"/>
  <c r="R717" i="1"/>
  <c r="O828" i="1"/>
  <c r="A1362" i="1"/>
  <c r="P1362" i="1"/>
  <c r="L1362" i="1"/>
  <c r="R1362" i="1"/>
  <c r="M1362" i="1"/>
  <c r="N1362" i="1"/>
  <c r="J1362" i="1"/>
  <c r="K1362" i="1"/>
  <c r="O1362" i="1"/>
  <c r="A1338" i="1"/>
  <c r="K1338" i="1"/>
  <c r="O1338" i="1"/>
  <c r="Q1338" i="1"/>
  <c r="R1338" i="1"/>
  <c r="L1338" i="1"/>
  <c r="J1338" i="1"/>
  <c r="M1338" i="1"/>
  <c r="N1338" i="1"/>
  <c r="J1625" i="1"/>
  <c r="N1625" i="1"/>
  <c r="R1629" i="1"/>
  <c r="N1629" i="1"/>
  <c r="N1880" i="1"/>
  <c r="K1880" i="1"/>
  <c r="Q1954" i="1"/>
  <c r="K1954" i="1"/>
  <c r="N1709" i="1"/>
  <c r="K1944" i="1"/>
  <c r="A1845" i="1"/>
  <c r="Q48" i="1"/>
  <c r="M32" i="1"/>
  <c r="P478" i="1"/>
  <c r="N1920" i="1"/>
  <c r="Q1907" i="1"/>
  <c r="N1844" i="1"/>
  <c r="Q1625" i="1"/>
  <c r="M1641" i="1"/>
  <c r="A207" i="1"/>
  <c r="Q265" i="1"/>
  <c r="Q1362" i="1"/>
  <c r="J1564" i="1"/>
  <c r="M1564" i="1"/>
  <c r="J1532" i="1"/>
  <c r="A1532" i="1"/>
  <c r="J1484" i="1"/>
  <c r="P1484" i="1"/>
  <c r="Q1484" i="1"/>
  <c r="K1452" i="1"/>
  <c r="Q1452" i="1"/>
  <c r="L1444" i="1"/>
  <c r="R1444" i="1"/>
  <c r="A1354" i="1"/>
  <c r="K1354" i="1"/>
  <c r="J1354" i="1"/>
  <c r="L1354" i="1"/>
  <c r="O1354" i="1"/>
  <c r="M1354" i="1"/>
  <c r="N1354" i="1"/>
  <c r="P1354" i="1"/>
  <c r="Q1354" i="1"/>
  <c r="A1346" i="1"/>
  <c r="O1346" i="1"/>
  <c r="P1346" i="1"/>
  <c r="Q1346" i="1"/>
  <c r="L1346" i="1"/>
  <c r="R1346" i="1"/>
  <c r="M1346" i="1"/>
  <c r="N1346" i="1"/>
  <c r="J1346" i="1"/>
  <c r="A1322" i="1"/>
  <c r="M1322" i="1"/>
  <c r="J1845" i="1"/>
  <c r="O1322" i="1"/>
  <c r="O71" i="1"/>
  <c r="J71" i="1"/>
  <c r="K24" i="1"/>
  <c r="A24" i="1"/>
  <c r="R40" i="1"/>
  <c r="L40" i="1"/>
  <c r="Q56" i="1"/>
  <c r="K56" i="1"/>
  <c r="N1330" i="1"/>
  <c r="K1709" i="1"/>
  <c r="R1944" i="1"/>
  <c r="P48" i="1"/>
  <c r="K40" i="1"/>
  <c r="L32" i="1"/>
  <c r="O16" i="1"/>
  <c r="B478" i="1"/>
  <c r="R1901" i="1"/>
  <c r="B1907" i="1"/>
  <c r="Q1629" i="1"/>
  <c r="B1625" i="1"/>
  <c r="R1879" i="1"/>
  <c r="J38" i="1"/>
  <c r="O14" i="1"/>
  <c r="L1921" i="1"/>
  <c r="K265" i="1"/>
  <c r="L1322" i="1"/>
  <c r="A709" i="1"/>
  <c r="J709" i="1"/>
  <c r="R1370" i="1"/>
  <c r="B1709" i="1"/>
  <c r="B1944" i="1"/>
  <c r="L1845" i="1"/>
  <c r="P56" i="1"/>
  <c r="J48" i="1"/>
  <c r="N40" i="1"/>
  <c r="Q24" i="1"/>
  <c r="P16" i="1"/>
  <c r="A478" i="1"/>
  <c r="O1901" i="1"/>
  <c r="M1629" i="1"/>
  <c r="A1625" i="1"/>
  <c r="M224" i="1"/>
  <c r="Q1322" i="1"/>
  <c r="O365" i="1"/>
  <c r="M365" i="1"/>
  <c r="R22" i="1"/>
  <c r="K22" i="1"/>
  <c r="L46" i="1"/>
  <c r="B46" i="1"/>
  <c r="Q1566" i="1"/>
  <c r="P1566" i="1"/>
  <c r="O1641" i="1"/>
  <c r="A1641" i="1"/>
  <c r="Q773" i="1"/>
  <c r="A843" i="1"/>
  <c r="N318" i="1"/>
  <c r="J310" i="1"/>
  <c r="M1698" i="1"/>
  <c r="B1698" i="1"/>
  <c r="O673" i="1"/>
  <c r="B673" i="1"/>
  <c r="K679" i="1"/>
  <c r="P705" i="1"/>
  <c r="L711" i="1"/>
  <c r="N1977" i="1"/>
  <c r="A1373" i="1"/>
  <c r="M9" i="1"/>
  <c r="N9" i="1"/>
  <c r="A9" i="1"/>
  <c r="O9" i="1"/>
  <c r="B9" i="1"/>
  <c r="P9" i="1"/>
  <c r="L9" i="1"/>
  <c r="Q9" i="1"/>
  <c r="J9" i="1"/>
  <c r="R9" i="1"/>
  <c r="K9" i="1"/>
  <c r="N666" i="1"/>
  <c r="R666" i="1"/>
  <c r="L1688" i="1"/>
  <c r="B1688" i="1"/>
  <c r="J1696" i="1"/>
  <c r="K1696" i="1"/>
  <c r="M217" i="1"/>
  <c r="J17" i="1"/>
  <c r="P1596" i="1"/>
  <c r="O1716" i="1"/>
  <c r="R205" i="1"/>
  <c r="N56" i="1"/>
  <c r="R48" i="1"/>
  <c r="B48" i="1"/>
  <c r="M40" i="1"/>
  <c r="N32" i="1"/>
  <c r="O24" i="1"/>
  <c r="Q16" i="1"/>
  <c r="A16" i="1"/>
  <c r="J478" i="1"/>
  <c r="Q262" i="1"/>
  <c r="J222" i="1"/>
  <c r="J230" i="1"/>
  <c r="P359" i="1"/>
  <c r="J1997" i="1"/>
  <c r="A2007" i="1"/>
  <c r="R2008" i="1"/>
  <c r="O1602" i="1"/>
  <c r="K1641" i="1"/>
  <c r="N1718" i="1"/>
  <c r="J207" i="1"/>
  <c r="M1566" i="1"/>
  <c r="Q54" i="1"/>
  <c r="K46" i="1"/>
  <c r="A46" i="1"/>
  <c r="B38" i="1"/>
  <c r="A30" i="1"/>
  <c r="B22" i="1"/>
  <c r="L14" i="1"/>
  <c r="Q365" i="1"/>
  <c r="N1602" i="1"/>
  <c r="J1641" i="1"/>
  <c r="M1718" i="1"/>
  <c r="Q207" i="1"/>
  <c r="K1566" i="1"/>
  <c r="L54" i="1"/>
  <c r="J46" i="1"/>
  <c r="Q38" i="1"/>
  <c r="Q30" i="1"/>
  <c r="Q22" i="1"/>
  <c r="A22" i="1"/>
  <c r="B14" i="1"/>
  <c r="P365" i="1"/>
  <c r="Q316" i="1"/>
  <c r="K3" i="1"/>
  <c r="L3" i="1"/>
  <c r="M3" i="1"/>
  <c r="R3" i="1"/>
  <c r="N3" i="1"/>
  <c r="O3" i="1"/>
  <c r="B3" i="1"/>
  <c r="J3" i="1"/>
  <c r="P3" i="1"/>
  <c r="A3" i="1"/>
  <c r="Q3" i="1"/>
  <c r="K11" i="1"/>
  <c r="L11" i="1"/>
  <c r="J11" i="1"/>
  <c r="M11" i="1"/>
  <c r="R11" i="1"/>
  <c r="N11" i="1"/>
  <c r="O11" i="1"/>
  <c r="P11" i="1"/>
  <c r="Q11" i="1"/>
  <c r="K1644" i="1"/>
  <c r="R1644" i="1"/>
  <c r="J717" i="1"/>
  <c r="B717" i="1"/>
  <c r="P717" i="1"/>
  <c r="B711" i="1"/>
  <c r="M711" i="1"/>
  <c r="N711" i="1"/>
  <c r="K705" i="1"/>
  <c r="L705" i="1"/>
  <c r="A691" i="1"/>
  <c r="M685" i="1"/>
  <c r="B685" i="1"/>
  <c r="J685" i="1"/>
  <c r="B1674" i="1"/>
  <c r="L1674" i="1"/>
  <c r="A1690" i="1"/>
  <c r="K1690" i="1"/>
  <c r="K481" i="1"/>
  <c r="R481" i="1"/>
  <c r="K1973" i="1"/>
  <c r="M1973" i="1"/>
  <c r="J1990" i="1"/>
  <c r="O1990" i="1"/>
  <c r="K1602" i="1"/>
  <c r="P1641" i="1"/>
  <c r="L1718" i="1"/>
  <c r="P207" i="1"/>
  <c r="R1566" i="1"/>
  <c r="K54" i="1"/>
  <c r="R46" i="1"/>
  <c r="L38" i="1"/>
  <c r="O30" i="1"/>
  <c r="N22" i="1"/>
  <c r="K14" i="1"/>
  <c r="A365" i="1"/>
  <c r="A4" i="1"/>
  <c r="J4" i="1"/>
  <c r="R4" i="1"/>
  <c r="B4" i="1"/>
  <c r="K4" i="1"/>
  <c r="L4" i="1"/>
  <c r="M4" i="1"/>
  <c r="N4" i="1"/>
  <c r="Q4" i="1"/>
  <c r="O4" i="1"/>
  <c r="P4" i="1"/>
  <c r="B12" i="1"/>
  <c r="J12" i="1"/>
  <c r="R12" i="1"/>
  <c r="K12" i="1"/>
  <c r="L12" i="1"/>
  <c r="M12" i="1"/>
  <c r="N12" i="1"/>
  <c r="Q12" i="1"/>
  <c r="O12" i="1"/>
  <c r="P12" i="1"/>
  <c r="K722" i="1"/>
  <c r="M213" i="1"/>
  <c r="P17" i="1"/>
  <c r="A17" i="1"/>
  <c r="O1596" i="1"/>
  <c r="A1596" i="1"/>
  <c r="O205" i="1"/>
  <c r="O48" i="1"/>
  <c r="Q40" i="1"/>
  <c r="A40" i="1"/>
  <c r="R24" i="1"/>
  <c r="L16" i="1"/>
  <c r="O219" i="1"/>
  <c r="N1982" i="1"/>
  <c r="B1997" i="1"/>
  <c r="L2021" i="1"/>
  <c r="J1983" i="1"/>
  <c r="K2008" i="1"/>
  <c r="B705" i="1"/>
  <c r="O711" i="1"/>
  <c r="O717" i="1"/>
  <c r="O1921" i="1"/>
  <c r="R1973" i="1"/>
  <c r="R157" i="1"/>
  <c r="P155" i="1"/>
  <c r="B155" i="1"/>
  <c r="K365" i="1"/>
  <c r="B365" i="1"/>
  <c r="N365" i="1"/>
  <c r="P6" i="1"/>
  <c r="Q6" i="1"/>
  <c r="J6" i="1"/>
  <c r="R6" i="1"/>
  <c r="K6" i="1"/>
  <c r="A6" i="1"/>
  <c r="L6" i="1"/>
  <c r="O6" i="1"/>
  <c r="B6" i="1"/>
  <c r="M6" i="1"/>
  <c r="N6" i="1"/>
  <c r="A14" i="1"/>
  <c r="Q14" i="1"/>
  <c r="J14" i="1"/>
  <c r="M22" i="1"/>
  <c r="J22" i="1"/>
  <c r="L30" i="1"/>
  <c r="R30" i="1"/>
  <c r="B30" i="1"/>
  <c r="K38" i="1"/>
  <c r="A38" i="1"/>
  <c r="R38" i="1"/>
  <c r="P46" i="1"/>
  <c r="Q46" i="1"/>
  <c r="B54" i="1"/>
  <c r="R54" i="1"/>
  <c r="M54" i="1"/>
  <c r="J1566" i="1"/>
  <c r="O1566" i="1"/>
  <c r="M207" i="1"/>
  <c r="B207" i="1"/>
  <c r="K207" i="1"/>
  <c r="A1718" i="1"/>
  <c r="O1718" i="1"/>
  <c r="P1718" i="1"/>
  <c r="Q1641" i="1"/>
  <c r="R1641" i="1"/>
  <c r="L1602" i="1"/>
  <c r="R1602" i="1"/>
  <c r="M1602" i="1"/>
  <c r="A1602" i="1"/>
  <c r="B1641" i="1"/>
  <c r="J1718" i="1"/>
  <c r="L207" i="1"/>
  <c r="N1566" i="1"/>
  <c r="O54" i="1"/>
  <c r="O46" i="1"/>
  <c r="P38" i="1"/>
  <c r="N30" i="1"/>
  <c r="O22" i="1"/>
  <c r="N14" i="1"/>
  <c r="L365" i="1"/>
  <c r="K1921" i="1"/>
  <c r="K1703" i="1"/>
  <c r="P1703" i="1"/>
  <c r="O7" i="1"/>
  <c r="B7" i="1"/>
  <c r="P7" i="1"/>
  <c r="Q7" i="1"/>
  <c r="J7" i="1"/>
  <c r="R7" i="1"/>
  <c r="K7" i="1"/>
  <c r="N7" i="1"/>
  <c r="L7" i="1"/>
  <c r="A7" i="1"/>
  <c r="M7" i="1"/>
  <c r="A8" i="1"/>
  <c r="N8" i="1"/>
  <c r="B8" i="1"/>
  <c r="O8" i="1"/>
  <c r="P8" i="1"/>
  <c r="Q8" i="1"/>
  <c r="J8" i="1"/>
  <c r="R8" i="1"/>
  <c r="M8" i="1"/>
  <c r="K8" i="1"/>
  <c r="L8" i="1"/>
  <c r="P694" i="1"/>
  <c r="O694" i="1"/>
  <c r="K1537" i="1"/>
  <c r="M1537" i="1"/>
  <c r="A1497" i="1"/>
  <c r="P1497" i="1"/>
  <c r="A1457" i="1"/>
  <c r="B1457" i="1"/>
  <c r="R1479" i="1"/>
  <c r="L1535" i="1"/>
  <c r="O1551" i="1"/>
  <c r="J1527" i="1"/>
  <c r="R1449" i="1"/>
  <c r="K1489" i="1"/>
  <c r="L1529" i="1"/>
  <c r="Q1990" i="1"/>
  <c r="L1537" i="1"/>
  <c r="O1559" i="1"/>
  <c r="K1559" i="1"/>
  <c r="K1543" i="1"/>
  <c r="P1543" i="1"/>
  <c r="P1519" i="1"/>
  <c r="L1519" i="1"/>
  <c r="O1511" i="1"/>
  <c r="N1511" i="1"/>
  <c r="J1503" i="1"/>
  <c r="O1503" i="1"/>
  <c r="L1495" i="1"/>
  <c r="R1495" i="1"/>
  <c r="O1471" i="1"/>
  <c r="R1471" i="1"/>
  <c r="N1455" i="1"/>
  <c r="A1455" i="1"/>
  <c r="P1447" i="1"/>
  <c r="Q1447" i="1"/>
  <c r="N1431" i="1"/>
  <c r="O1431" i="1"/>
  <c r="K799" i="1"/>
  <c r="Q799" i="1"/>
  <c r="P1457" i="1"/>
  <c r="O1497" i="1"/>
  <c r="N1545" i="1"/>
  <c r="R1534" i="1"/>
  <c r="B1534" i="1"/>
  <c r="A1446" i="1"/>
  <c r="L1446" i="1"/>
  <c r="B734" i="1"/>
  <c r="Q734" i="1"/>
  <c r="O1505" i="1"/>
  <c r="Q1545" i="1"/>
  <c r="A857" i="1"/>
  <c r="R1455" i="1"/>
  <c r="Q1479" i="1"/>
  <c r="R1511" i="1"/>
  <c r="B1519" i="1"/>
  <c r="M1543" i="1"/>
  <c r="P1439" i="1"/>
  <c r="J1463" i="1"/>
  <c r="K1487" i="1"/>
  <c r="R1559" i="1"/>
  <c r="B1465" i="1"/>
  <c r="B1505" i="1"/>
  <c r="M1553" i="1"/>
  <c r="J1500" i="1"/>
  <c r="A1500" i="1"/>
  <c r="R1428" i="1"/>
  <c r="M1428" i="1"/>
  <c r="K733" i="1"/>
  <c r="N793" i="1"/>
  <c r="J848" i="1"/>
  <c r="O848" i="1"/>
  <c r="K828" i="1"/>
  <c r="A828" i="1"/>
  <c r="Q828" i="1"/>
  <c r="B822" i="1"/>
  <c r="N822" i="1"/>
  <c r="M816" i="1"/>
  <c r="L816" i="1"/>
  <c r="R810" i="1"/>
  <c r="K810" i="1"/>
  <c r="L796" i="1"/>
  <c r="A796" i="1"/>
  <c r="Q796" i="1"/>
  <c r="J790" i="1"/>
  <c r="N790" i="1"/>
  <c r="M784" i="1"/>
  <c r="J784" i="1"/>
  <c r="O778" i="1"/>
  <c r="N778" i="1"/>
  <c r="K764" i="1"/>
  <c r="A764" i="1"/>
  <c r="Q764" i="1"/>
  <c r="N758" i="1"/>
  <c r="J758" i="1"/>
  <c r="A752" i="1"/>
  <c r="P752" i="1"/>
  <c r="P746" i="1"/>
  <c r="N746" i="1"/>
  <c r="K732" i="1"/>
  <c r="A732" i="1"/>
  <c r="M732" i="1"/>
  <c r="O726" i="1"/>
  <c r="K726" i="1"/>
  <c r="B1880" i="1"/>
  <c r="L1455" i="1"/>
  <c r="B1479" i="1"/>
  <c r="K1511" i="1"/>
  <c r="P1535" i="1"/>
  <c r="B1543" i="1"/>
  <c r="Q1439" i="1"/>
  <c r="A1463" i="1"/>
  <c r="A1487" i="1"/>
  <c r="J1559" i="1"/>
  <c r="J1433" i="1"/>
  <c r="P1473" i="1"/>
  <c r="J1513" i="1"/>
  <c r="J1553" i="1"/>
  <c r="A765" i="1"/>
  <c r="A735" i="1"/>
  <c r="A795" i="1"/>
  <c r="R795" i="1"/>
  <c r="L224" i="1"/>
  <c r="P224" i="1"/>
  <c r="R1623" i="1"/>
  <c r="N1623" i="1"/>
  <c r="J1639" i="1"/>
  <c r="Q1639" i="1"/>
  <c r="Q5" i="1"/>
  <c r="J5" i="1"/>
  <c r="R5" i="1"/>
  <c r="P5" i="1"/>
  <c r="A5" i="1"/>
  <c r="K5" i="1"/>
  <c r="B5" i="1"/>
  <c r="L5" i="1"/>
  <c r="M5" i="1"/>
  <c r="N5" i="1"/>
  <c r="O5" i="1"/>
  <c r="Q13" i="1"/>
  <c r="J13" i="1"/>
  <c r="R13" i="1"/>
  <c r="K13" i="1"/>
  <c r="P13" i="1"/>
  <c r="L13" i="1"/>
  <c r="M13" i="1"/>
  <c r="N13" i="1"/>
  <c r="O13" i="1"/>
  <c r="N1518" i="1"/>
  <c r="K1455" i="1"/>
  <c r="N1495" i="1"/>
  <c r="L1511" i="1"/>
  <c r="O1535" i="1"/>
  <c r="J1551" i="1"/>
  <c r="P1431" i="1"/>
  <c r="B1439" i="1"/>
  <c r="B1463" i="1"/>
  <c r="P1503" i="1"/>
  <c r="Q1444" i="1"/>
  <c r="B1564" i="1"/>
  <c r="K1441" i="1"/>
  <c r="L1481" i="1"/>
  <c r="K1521" i="1"/>
  <c r="R1561" i="1"/>
  <c r="M726" i="1"/>
  <c r="J732" i="1"/>
  <c r="Q746" i="1"/>
  <c r="A746" i="1"/>
  <c r="B752" i="1"/>
  <c r="B758" i="1"/>
  <c r="L764" i="1"/>
  <c r="L778" i="1"/>
  <c r="N784" i="1"/>
  <c r="K790" i="1"/>
  <c r="K796" i="1"/>
  <c r="M810" i="1"/>
  <c r="N816" i="1"/>
  <c r="M822" i="1"/>
  <c r="N828" i="1"/>
  <c r="L821" i="1"/>
  <c r="B848" i="1"/>
  <c r="R799" i="1"/>
  <c r="L10" i="1"/>
  <c r="M10" i="1"/>
  <c r="N10" i="1"/>
  <c r="O10" i="1"/>
  <c r="A10" i="1"/>
  <c r="P10" i="1"/>
  <c r="K10" i="1"/>
  <c r="B10" i="1"/>
  <c r="Q10" i="1"/>
  <c r="J10" i="1"/>
  <c r="R10" i="1"/>
  <c r="L1914" i="1"/>
  <c r="P1874" i="1"/>
  <c r="A1944" i="1"/>
  <c r="J1963" i="1"/>
  <c r="Q1901" i="1"/>
  <c r="N1888" i="1"/>
  <c r="N1963" i="1"/>
  <c r="N1965" i="1"/>
  <c r="N1939" i="1"/>
  <c r="A1914" i="1"/>
  <c r="N1849" i="1"/>
  <c r="M1965" i="1"/>
  <c r="M150" i="1"/>
  <c r="N1941" i="1"/>
  <c r="O1946" i="1"/>
  <c r="L1893" i="1"/>
  <c r="L1885" i="1"/>
  <c r="M1849" i="1"/>
  <c r="R1920" i="1"/>
  <c r="R1921" i="1"/>
  <c r="R1903" i="1"/>
  <c r="N1946" i="1"/>
  <c r="B1884" i="1"/>
  <c r="A1920" i="1"/>
  <c r="Q2007" i="1"/>
  <c r="A1943" i="1"/>
  <c r="Q1998" i="1"/>
  <c r="Q1965" i="1"/>
  <c r="J1965" i="1"/>
  <c r="P1921" i="1"/>
  <c r="A1921" i="1"/>
  <c r="P1901" i="1"/>
  <c r="Q2006" i="1"/>
  <c r="N1848" i="1"/>
  <c r="J1903" i="1"/>
  <c r="J1874" i="1"/>
  <c r="Q1895" i="1"/>
  <c r="A1961" i="1"/>
  <c r="N1953" i="1"/>
  <c r="N1945" i="1"/>
  <c r="J1939" i="1"/>
  <c r="M1914" i="1"/>
  <c r="R1849" i="1"/>
  <c r="P1944" i="1"/>
  <c r="A1968" i="1"/>
  <c r="M1920" i="1"/>
  <c r="B1921" i="1"/>
  <c r="B1900" i="1"/>
  <c r="P1939" i="1"/>
  <c r="Q2021" i="1"/>
  <c r="A1963" i="1"/>
  <c r="J1954" i="1"/>
  <c r="B1914" i="1"/>
  <c r="B1849" i="1"/>
  <c r="Q1982" i="1"/>
  <c r="M1921" i="1"/>
  <c r="Q1950" i="1"/>
  <c r="L1883" i="1"/>
  <c r="R1949" i="1"/>
  <c r="A1965" i="1"/>
  <c r="O1874" i="1"/>
  <c r="O1876" i="1"/>
  <c r="B1916" i="1"/>
  <c r="R1946" i="1"/>
  <c r="Q1948" i="1"/>
  <c r="H679" i="15"/>
  <c r="H678" i="15" s="1"/>
  <c r="D696" i="15"/>
  <c r="E679" i="15"/>
  <c r="G679" i="15"/>
  <c r="B694" i="15"/>
  <c r="D694" i="15"/>
  <c r="F679" i="15"/>
  <c r="B685" i="15"/>
  <c r="G693" i="15"/>
  <c r="F693" i="15"/>
  <c r="B693" i="15"/>
  <c r="D679" i="15"/>
  <c r="C679" i="15"/>
  <c r="D693" i="15"/>
  <c r="E696" i="15"/>
  <c r="D695" i="15"/>
  <c r="J695" i="15" s="1"/>
  <c r="J692" i="15"/>
  <c r="B708" i="15"/>
  <c r="J690" i="15"/>
  <c r="J691" i="15"/>
  <c r="B707" i="15"/>
  <c r="P669" i="1"/>
  <c r="O675" i="1"/>
  <c r="Q689" i="1"/>
  <c r="N695" i="1"/>
  <c r="A701" i="1"/>
  <c r="B721" i="1"/>
  <c r="L1598" i="1"/>
  <c r="L202" i="1"/>
  <c r="L58" i="1"/>
  <c r="R50" i="1"/>
  <c r="N34" i="1"/>
  <c r="L18" i="1"/>
  <c r="M1709" i="1"/>
  <c r="N1944" i="1"/>
  <c r="O1944" i="1"/>
  <c r="K1845" i="1"/>
  <c r="B1845" i="1"/>
  <c r="Q1963" i="1"/>
  <c r="Q1920" i="1"/>
  <c r="J1920" i="1"/>
  <c r="N1901" i="1"/>
  <c r="J1907" i="1"/>
  <c r="A1907" i="1"/>
  <c r="J1844" i="1"/>
  <c r="P1629" i="1"/>
  <c r="B1629" i="1"/>
  <c r="P1625" i="1"/>
  <c r="N251" i="1"/>
  <c r="J1708" i="1"/>
  <c r="O1879" i="1"/>
  <c r="J1982" i="1"/>
  <c r="K1997" i="1"/>
  <c r="A1997" i="1"/>
  <c r="M2007" i="1"/>
  <c r="O2021" i="1"/>
  <c r="O1983" i="1"/>
  <c r="Q2008" i="1"/>
  <c r="R2022" i="1"/>
  <c r="M71" i="1"/>
  <c r="O1639" i="1"/>
  <c r="P1639" i="1"/>
  <c r="P1623" i="1"/>
  <c r="O265" i="1"/>
  <c r="O224" i="1"/>
  <c r="Q232" i="1"/>
  <c r="J157" i="1"/>
  <c r="R257" i="1"/>
  <c r="A263" i="1"/>
  <c r="N307" i="1"/>
  <c r="M372" i="1"/>
  <c r="L1709" i="1"/>
  <c r="P1963" i="1"/>
  <c r="P1920" i="1"/>
  <c r="B1920" i="1"/>
  <c r="M1901" i="1"/>
  <c r="R1907" i="1"/>
  <c r="Q1844" i="1"/>
  <c r="O1629" i="1"/>
  <c r="A1629" i="1"/>
  <c r="O1625" i="1"/>
  <c r="M251" i="1"/>
  <c r="O1708" i="1"/>
  <c r="M1879" i="1"/>
  <c r="K1982" i="1"/>
  <c r="R1997" i="1"/>
  <c r="K2007" i="1"/>
  <c r="L2007" i="1"/>
  <c r="N2021" i="1"/>
  <c r="K71" i="1"/>
  <c r="L71" i="1"/>
  <c r="N1639" i="1"/>
  <c r="B1639" i="1"/>
  <c r="B1623" i="1"/>
  <c r="M265" i="1"/>
  <c r="N224" i="1"/>
  <c r="P232" i="1"/>
  <c r="P157" i="1"/>
  <c r="K1968" i="1"/>
  <c r="A307" i="1"/>
  <c r="P1643" i="1"/>
  <c r="O616" i="1"/>
  <c r="B624" i="1"/>
  <c r="Q1550" i="1"/>
  <c r="J1550" i="1"/>
  <c r="N1542" i="1"/>
  <c r="O1542" i="1"/>
  <c r="A1510" i="1"/>
  <c r="O1510" i="1"/>
  <c r="J1494" i="1"/>
  <c r="R1494" i="1"/>
  <c r="N1494" i="1"/>
  <c r="B1470" i="1"/>
  <c r="J1470" i="1"/>
  <c r="O1470" i="1"/>
  <c r="R1454" i="1"/>
  <c r="L1454" i="1"/>
  <c r="O1430" i="1"/>
  <c r="P1430" i="1"/>
  <c r="J1430" i="1"/>
  <c r="R71" i="1"/>
  <c r="A71" i="1"/>
  <c r="L1639" i="1"/>
  <c r="M1623" i="1"/>
  <c r="L265" i="1"/>
  <c r="A265" i="1"/>
  <c r="K224" i="1"/>
  <c r="M232" i="1"/>
  <c r="N157" i="1"/>
  <c r="N1696" i="1"/>
  <c r="P28" i="1"/>
  <c r="N1923" i="1"/>
  <c r="L1923" i="1"/>
  <c r="R51" i="1"/>
  <c r="P51" i="1"/>
  <c r="Q625" i="1"/>
  <c r="A625" i="1"/>
  <c r="B617" i="1"/>
  <c r="P617" i="1"/>
  <c r="O609" i="1"/>
  <c r="B609" i="1"/>
  <c r="L609" i="1"/>
  <c r="O601" i="1"/>
  <c r="R601" i="1"/>
  <c r="J167" i="1"/>
  <c r="R167" i="1"/>
  <c r="M167" i="1"/>
  <c r="N167" i="1"/>
  <c r="B608" i="1"/>
  <c r="N608" i="1"/>
  <c r="R608" i="1"/>
  <c r="K600" i="1"/>
  <c r="R600" i="1"/>
  <c r="M600" i="1"/>
  <c r="J575" i="1"/>
  <c r="P575" i="1"/>
  <c r="P567" i="1"/>
  <c r="L567" i="1"/>
  <c r="K559" i="1"/>
  <c r="O559" i="1"/>
  <c r="O1571" i="1"/>
  <c r="K1694" i="1"/>
  <c r="M370" i="1"/>
  <c r="K675" i="1"/>
  <c r="A689" i="1"/>
  <c r="P701" i="1"/>
  <c r="B707" i="1"/>
  <c r="J721" i="1"/>
  <c r="J1598" i="1"/>
  <c r="N1714" i="1"/>
  <c r="R212" i="1"/>
  <c r="P50" i="1"/>
  <c r="J42" i="1"/>
  <c r="O26" i="1"/>
  <c r="N661" i="1"/>
  <c r="P1709" i="1"/>
  <c r="P1603" i="1"/>
  <c r="J1944" i="1"/>
  <c r="O1845" i="1"/>
  <c r="J154" i="1"/>
  <c r="K1963" i="1"/>
  <c r="L1963" i="1"/>
  <c r="L1920" i="1"/>
  <c r="J1901" i="1"/>
  <c r="B1901" i="1"/>
  <c r="O1907" i="1"/>
  <c r="L1844" i="1"/>
  <c r="B1844" i="1"/>
  <c r="K1629" i="1"/>
  <c r="R1625" i="1"/>
  <c r="L359" i="1"/>
  <c r="P219" i="1"/>
  <c r="M1982" i="1"/>
  <c r="A1982" i="1"/>
  <c r="Q1997" i="1"/>
  <c r="P2007" i="1"/>
  <c r="J2021" i="1"/>
  <c r="B2021" i="1"/>
  <c r="K1983" i="1"/>
  <c r="M1998" i="1"/>
  <c r="O2022" i="1"/>
  <c r="P71" i="1"/>
  <c r="R1639" i="1"/>
  <c r="K1623" i="1"/>
  <c r="J224" i="1"/>
  <c r="B224" i="1"/>
  <c r="K232" i="1"/>
  <c r="K221" i="1"/>
  <c r="M157" i="1"/>
  <c r="B157" i="1"/>
  <c r="L660" i="1"/>
  <c r="N1688" i="1"/>
  <c r="B693" i="1"/>
  <c r="K625" i="1"/>
  <c r="B265" i="1"/>
  <c r="N265" i="1"/>
  <c r="A667" i="1"/>
  <c r="J667" i="1"/>
  <c r="Q1903" i="1"/>
  <c r="K1571" i="1"/>
  <c r="R1694" i="1"/>
  <c r="L370" i="1"/>
  <c r="L675" i="1"/>
  <c r="Q695" i="1"/>
  <c r="O701" i="1"/>
  <c r="A707" i="1"/>
  <c r="P721" i="1"/>
  <c r="R1598" i="1"/>
  <c r="B1714" i="1"/>
  <c r="J212" i="1"/>
  <c r="B42" i="1"/>
  <c r="R1963" i="1"/>
  <c r="M1907" i="1"/>
  <c r="K1844" i="1"/>
  <c r="R359" i="1"/>
  <c r="B219" i="1"/>
  <c r="M1997" i="1"/>
  <c r="P2021" i="1"/>
  <c r="R1983" i="1"/>
  <c r="B1998" i="1"/>
  <c r="N2022" i="1"/>
  <c r="J1623" i="1"/>
  <c r="J265" i="1"/>
  <c r="Q224" i="1"/>
  <c r="R232" i="1"/>
  <c r="A232" i="1"/>
  <c r="K157" i="1"/>
  <c r="J1688" i="1"/>
  <c r="B699" i="1"/>
  <c r="A1973" i="1"/>
  <c r="N1973" i="1"/>
  <c r="P1990" i="1"/>
  <c r="M1990" i="1"/>
  <c r="B850" i="1"/>
  <c r="N1441" i="1"/>
  <c r="N1457" i="1"/>
  <c r="A1465" i="1"/>
  <c r="O1481" i="1"/>
  <c r="R1497" i="1"/>
  <c r="A1505" i="1"/>
  <c r="J1521" i="1"/>
  <c r="J1537" i="1"/>
  <c r="K1553" i="1"/>
  <c r="R785" i="1"/>
  <c r="M821" i="1"/>
  <c r="A734" i="1"/>
  <c r="N856" i="1"/>
  <c r="M1530" i="1"/>
  <c r="P1433" i="1"/>
  <c r="B1441" i="1"/>
  <c r="L1457" i="1"/>
  <c r="K1473" i="1"/>
  <c r="B1481" i="1"/>
  <c r="Q1497" i="1"/>
  <c r="N1513" i="1"/>
  <c r="M1529" i="1"/>
  <c r="Q1537" i="1"/>
  <c r="R1553" i="1"/>
  <c r="O754" i="1"/>
  <c r="J1661" i="1"/>
  <c r="P1455" i="1"/>
  <c r="O1479" i="1"/>
  <c r="K1495" i="1"/>
  <c r="Q1511" i="1"/>
  <c r="R1535" i="1"/>
  <c r="O1543" i="1"/>
  <c r="K1551" i="1"/>
  <c r="J1431" i="1"/>
  <c r="M1439" i="1"/>
  <c r="R1463" i="1"/>
  <c r="A1471" i="1"/>
  <c r="L1503" i="1"/>
  <c r="Q1559" i="1"/>
  <c r="P1500" i="1"/>
  <c r="R1433" i="1"/>
  <c r="O1449" i="1"/>
  <c r="Q1473" i="1"/>
  <c r="P1489" i="1"/>
  <c r="K1505" i="1"/>
  <c r="O1513" i="1"/>
  <c r="R1529" i="1"/>
  <c r="M1545" i="1"/>
  <c r="N1561" i="1"/>
  <c r="Q752" i="1"/>
  <c r="P790" i="1"/>
  <c r="Q822" i="1"/>
  <c r="O757" i="1"/>
  <c r="P847" i="1"/>
  <c r="R848" i="1"/>
  <c r="B760" i="1"/>
  <c r="N735" i="1"/>
  <c r="R773" i="1"/>
  <c r="L1880" i="1"/>
  <c r="Q1433" i="1"/>
  <c r="L1449" i="1"/>
  <c r="P1465" i="1"/>
  <c r="O1473" i="1"/>
  <c r="Q1489" i="1"/>
  <c r="L1505" i="1"/>
  <c r="B1513" i="1"/>
  <c r="J1529" i="1"/>
  <c r="K1545" i="1"/>
  <c r="M1561" i="1"/>
  <c r="N792" i="1"/>
  <c r="K1449" i="1"/>
  <c r="N1465" i="1"/>
  <c r="B1489" i="1"/>
  <c r="L1521" i="1"/>
  <c r="L1561" i="1"/>
  <c r="M792" i="1"/>
  <c r="O1717" i="1"/>
  <c r="A1717" i="1"/>
  <c r="M1717" i="1"/>
  <c r="M1691" i="1"/>
  <c r="J1691" i="1"/>
  <c r="R1978" i="1"/>
  <c r="A1978" i="1"/>
  <c r="M1993" i="1"/>
  <c r="L2003" i="1"/>
  <c r="M2018" i="1"/>
  <c r="N2018" i="1"/>
  <c r="M66" i="1"/>
  <c r="O1603" i="1"/>
  <c r="N23" i="1"/>
  <c r="Q504" i="1"/>
  <c r="K504" i="1"/>
  <c r="Q1705" i="1"/>
  <c r="A1705" i="1"/>
  <c r="R362" i="1"/>
  <c r="B362" i="1"/>
  <c r="M362" i="1"/>
  <c r="P362" i="1"/>
  <c r="N478" i="1"/>
  <c r="M478" i="1"/>
  <c r="B32" i="1"/>
  <c r="Q32" i="1"/>
  <c r="A56" i="1"/>
  <c r="O56" i="1"/>
  <c r="L1716" i="1"/>
  <c r="K1716" i="1"/>
  <c r="P1971" i="1"/>
  <c r="A1971" i="1"/>
  <c r="Q1971" i="1"/>
  <c r="B1971" i="1"/>
  <c r="J1971" i="1"/>
  <c r="L1971" i="1"/>
  <c r="A2017" i="1"/>
  <c r="M2017" i="1"/>
  <c r="M2002" i="1"/>
  <c r="J2002" i="1"/>
  <c r="K2002" i="1"/>
  <c r="L66" i="1"/>
  <c r="M1603" i="1"/>
  <c r="M1558" i="1"/>
  <c r="N1558" i="1"/>
  <c r="O1558" i="1"/>
  <c r="P1558" i="1"/>
  <c r="Q1558" i="1"/>
  <c r="J1558" i="1"/>
  <c r="L1558" i="1"/>
  <c r="A1550" i="1"/>
  <c r="L1550" i="1"/>
  <c r="K1550" i="1"/>
  <c r="M1550" i="1"/>
  <c r="N1550" i="1"/>
  <c r="O1550" i="1"/>
  <c r="P1550" i="1"/>
  <c r="B1550" i="1"/>
  <c r="R1550" i="1"/>
  <c r="Q1542" i="1"/>
  <c r="A1542" i="1"/>
  <c r="J1542" i="1"/>
  <c r="B1542" i="1"/>
  <c r="R1542" i="1"/>
  <c r="L1542" i="1"/>
  <c r="K1542" i="1"/>
  <c r="M1542" i="1"/>
  <c r="P1542" i="1"/>
  <c r="N1534" i="1"/>
  <c r="O1534" i="1"/>
  <c r="P1534" i="1"/>
  <c r="Q1534" i="1"/>
  <c r="A1534" i="1"/>
  <c r="J1534" i="1"/>
  <c r="M1534" i="1"/>
  <c r="B1526" i="1"/>
  <c r="R1526" i="1"/>
  <c r="L1526" i="1"/>
  <c r="K1526" i="1"/>
  <c r="M1526" i="1"/>
  <c r="N1526" i="1"/>
  <c r="O1526" i="1"/>
  <c r="A1526" i="1"/>
  <c r="J1526" i="1"/>
  <c r="P1518" i="1"/>
  <c r="Q1518" i="1"/>
  <c r="A1518" i="1"/>
  <c r="J1518" i="1"/>
  <c r="B1518" i="1"/>
  <c r="R1518" i="1"/>
  <c r="L1518" i="1"/>
  <c r="K1518" i="1"/>
  <c r="O1518" i="1"/>
  <c r="R1510" i="1"/>
  <c r="M1510" i="1"/>
  <c r="K1510" i="1"/>
  <c r="L1510" i="1"/>
  <c r="N1510" i="1"/>
  <c r="J1510" i="1"/>
  <c r="Q1510" i="1"/>
  <c r="A1502" i="1"/>
  <c r="N1502" i="1"/>
  <c r="B1502" i="1"/>
  <c r="O1502" i="1"/>
  <c r="J1502" i="1"/>
  <c r="Q1502" i="1"/>
  <c r="R1502" i="1"/>
  <c r="L1502" i="1"/>
  <c r="K1502" i="1"/>
  <c r="M1494" i="1"/>
  <c r="P1494" i="1"/>
  <c r="O1494" i="1"/>
  <c r="A1494" i="1"/>
  <c r="Q1494" i="1"/>
  <c r="B1494" i="1"/>
  <c r="K1494" i="1"/>
  <c r="L1494" i="1"/>
  <c r="J1486" i="1"/>
  <c r="Q1486" i="1"/>
  <c r="R1486" i="1"/>
  <c r="L1486" i="1"/>
  <c r="M1486" i="1"/>
  <c r="P1486" i="1"/>
  <c r="B1486" i="1"/>
  <c r="O1486" i="1"/>
  <c r="O1478" i="1"/>
  <c r="A1478" i="1"/>
  <c r="Q1478" i="1"/>
  <c r="B1478" i="1"/>
  <c r="K1478" i="1"/>
  <c r="J1478" i="1"/>
  <c r="N1478" i="1"/>
  <c r="R1478" i="1"/>
  <c r="P1478" i="1"/>
  <c r="L1470" i="1"/>
  <c r="M1470" i="1"/>
  <c r="P1470" i="1"/>
  <c r="K1470" i="1"/>
  <c r="A1470" i="1"/>
  <c r="N1470" i="1"/>
  <c r="R1470" i="1"/>
  <c r="B1462" i="1"/>
  <c r="K1462" i="1"/>
  <c r="J1462" i="1"/>
  <c r="N1462" i="1"/>
  <c r="R1462" i="1"/>
  <c r="L1462" i="1"/>
  <c r="M1462" i="1"/>
  <c r="A1462" i="1"/>
  <c r="Q1462" i="1"/>
  <c r="P1454" i="1"/>
  <c r="K1454" i="1"/>
  <c r="A1454" i="1"/>
  <c r="N1454" i="1"/>
  <c r="B1454" i="1"/>
  <c r="O1454" i="1"/>
  <c r="J1454" i="1"/>
  <c r="Q1454" i="1"/>
  <c r="M1454" i="1"/>
  <c r="M1446" i="1"/>
  <c r="O1446" i="1"/>
  <c r="Q1446" i="1"/>
  <c r="K1446" i="1"/>
  <c r="J1446" i="1"/>
  <c r="P1446" i="1"/>
  <c r="R1446" i="1"/>
  <c r="A1438" i="1"/>
  <c r="K1438" i="1"/>
  <c r="B1438" i="1"/>
  <c r="M1438" i="1"/>
  <c r="P1438" i="1"/>
  <c r="Q1438" i="1"/>
  <c r="J1438" i="1"/>
  <c r="R1438" i="1"/>
  <c r="O1438" i="1"/>
  <c r="L1430" i="1"/>
  <c r="M1430" i="1"/>
  <c r="Q1430" i="1"/>
  <c r="A1430" i="1"/>
  <c r="K1430" i="1"/>
  <c r="B1430" i="1"/>
  <c r="N1430" i="1"/>
  <c r="R1430" i="1"/>
  <c r="L672" i="1"/>
  <c r="N672" i="1"/>
  <c r="J268" i="1"/>
  <c r="B268" i="1"/>
  <c r="K268" i="1"/>
  <c r="M1699" i="1"/>
  <c r="A1699" i="1"/>
  <c r="J1699" i="1"/>
  <c r="B319" i="1"/>
  <c r="J319" i="1"/>
  <c r="P1972" i="1"/>
  <c r="L1972" i="1"/>
  <c r="Q1978" i="1"/>
  <c r="Q1993" i="1"/>
  <c r="J1993" i="1"/>
  <c r="R2003" i="1"/>
  <c r="K2018" i="1"/>
  <c r="A2018" i="1"/>
  <c r="B66" i="1"/>
  <c r="L1603" i="1"/>
  <c r="A1940" i="1"/>
  <c r="Q1940" i="1"/>
  <c r="R698" i="1"/>
  <c r="N698" i="1"/>
  <c r="P1978" i="1"/>
  <c r="P1993" i="1"/>
  <c r="B1993" i="1"/>
  <c r="J2003" i="1"/>
  <c r="R2018" i="1"/>
  <c r="R66" i="1"/>
  <c r="K1603" i="1"/>
  <c r="O672" i="1"/>
  <c r="M361" i="1"/>
  <c r="J150" i="1"/>
  <c r="N1438" i="1"/>
  <c r="O1462" i="1"/>
  <c r="N1486" i="1"/>
  <c r="P1510" i="1"/>
  <c r="K1534" i="1"/>
  <c r="K1558" i="1"/>
  <c r="J1640" i="1"/>
  <c r="A1640" i="1"/>
  <c r="J1978" i="1"/>
  <c r="B1978" i="1"/>
  <c r="R1993" i="1"/>
  <c r="K2003" i="1"/>
  <c r="L2018" i="1"/>
  <c r="B2018" i="1"/>
  <c r="O1978" i="1"/>
  <c r="O1993" i="1"/>
  <c r="A1993" i="1"/>
  <c r="Q2003" i="1"/>
  <c r="J2018" i="1"/>
  <c r="K66" i="1"/>
  <c r="R1603" i="1"/>
  <c r="Q678" i="1"/>
  <c r="Q1640" i="1"/>
  <c r="L1705" i="1"/>
  <c r="A311" i="1"/>
  <c r="J311" i="1"/>
  <c r="M311" i="1"/>
  <c r="M1956" i="1"/>
  <c r="Q1956" i="1"/>
  <c r="N1956" i="1"/>
  <c r="N1978" i="1"/>
  <c r="N1993" i="1"/>
  <c r="O2003" i="1"/>
  <c r="P2003" i="1"/>
  <c r="Q2018" i="1"/>
  <c r="Q66" i="1"/>
  <c r="B1603" i="1"/>
  <c r="O678" i="1"/>
  <c r="O55" i="1"/>
  <c r="L1977" i="1"/>
  <c r="N1446" i="1"/>
  <c r="Q1470" i="1"/>
  <c r="A1486" i="1"/>
  <c r="B1510" i="1"/>
  <c r="L1534" i="1"/>
  <c r="B1558" i="1"/>
  <c r="N1626" i="1"/>
  <c r="M1626" i="1"/>
  <c r="N2003" i="1"/>
  <c r="P66" i="1"/>
  <c r="A1603" i="1"/>
  <c r="M154" i="1"/>
  <c r="A1691" i="1"/>
  <c r="Q684" i="1"/>
  <c r="B55" i="1"/>
  <c r="Q1353" i="1"/>
  <c r="Q1391" i="1"/>
  <c r="M1376" i="1"/>
  <c r="O1329" i="1"/>
  <c r="Q1337" i="1"/>
  <c r="K1345" i="1"/>
  <c r="J1361" i="1"/>
  <c r="P1369" i="1"/>
  <c r="J1399" i="1"/>
  <c r="J1407" i="1"/>
  <c r="R1415" i="1"/>
  <c r="R1423" i="1"/>
  <c r="O1423" i="1"/>
  <c r="M728" i="1"/>
  <c r="A830" i="1"/>
  <c r="Q694" i="1"/>
  <c r="Q70" i="1"/>
  <c r="P225" i="1"/>
  <c r="M1570" i="1"/>
  <c r="K1353" i="1"/>
  <c r="M1391" i="1"/>
  <c r="P1376" i="1"/>
  <c r="J1329" i="1"/>
  <c r="R1337" i="1"/>
  <c r="M1337" i="1"/>
  <c r="N1345" i="1"/>
  <c r="O1361" i="1"/>
  <c r="J1369" i="1"/>
  <c r="B167" i="1"/>
  <c r="K1399" i="1"/>
  <c r="P1407" i="1"/>
  <c r="M1415" i="1"/>
  <c r="J1423" i="1"/>
  <c r="M734" i="1"/>
  <c r="R760" i="1"/>
  <c r="Q792" i="1"/>
  <c r="K1391" i="1"/>
  <c r="O1376" i="1"/>
  <c r="R1329" i="1"/>
  <c r="P1337" i="1"/>
  <c r="R1345" i="1"/>
  <c r="M1345" i="1"/>
  <c r="N1361" i="1"/>
  <c r="O1369" i="1"/>
  <c r="Q1399" i="1"/>
  <c r="M1407" i="1"/>
  <c r="J1415" i="1"/>
  <c r="P1423" i="1"/>
  <c r="O359" i="1"/>
  <c r="N219" i="1"/>
  <c r="N1708" i="1"/>
  <c r="J1879" i="1"/>
  <c r="R1923" i="1"/>
  <c r="N1353" i="1"/>
  <c r="L1391" i="1"/>
  <c r="R1376" i="1"/>
  <c r="N1376" i="1"/>
  <c r="P1329" i="1"/>
  <c r="L1337" i="1"/>
  <c r="P1345" i="1"/>
  <c r="P1361" i="1"/>
  <c r="M1361" i="1"/>
  <c r="N1369" i="1"/>
  <c r="N592" i="1"/>
  <c r="R1399" i="1"/>
  <c r="O1399" i="1"/>
  <c r="Q1407" i="1"/>
  <c r="P1415" i="1"/>
  <c r="L1423" i="1"/>
  <c r="R740" i="1"/>
  <c r="Q766" i="1"/>
  <c r="A804" i="1"/>
  <c r="Q1896" i="1"/>
  <c r="K566" i="1"/>
  <c r="A359" i="1"/>
  <c r="L219" i="1"/>
  <c r="L1708" i="1"/>
  <c r="P1879" i="1"/>
  <c r="K1713" i="1"/>
  <c r="R720" i="1"/>
  <c r="A44" i="1"/>
  <c r="J1353" i="1"/>
  <c r="M1353" i="1"/>
  <c r="J1391" i="1"/>
  <c r="K1376" i="1"/>
  <c r="L1329" i="1"/>
  <c r="K1337" i="1"/>
  <c r="Q1345" i="1"/>
  <c r="K1361" i="1"/>
  <c r="Q1369" i="1"/>
  <c r="M1369" i="1"/>
  <c r="K167" i="1"/>
  <c r="P1399" i="1"/>
  <c r="N1407" i="1"/>
  <c r="O1407" i="1"/>
  <c r="Q1415" i="1"/>
  <c r="K1423" i="1"/>
  <c r="A740" i="1"/>
  <c r="B772" i="1"/>
  <c r="J809" i="1"/>
  <c r="A1896" i="1"/>
  <c r="Q251" i="1"/>
  <c r="R219" i="1"/>
  <c r="A1708" i="1"/>
  <c r="A1879" i="1"/>
  <c r="O720" i="1"/>
  <c r="R1353" i="1"/>
  <c r="N1391" i="1"/>
  <c r="Q1329" i="1"/>
  <c r="J1337" i="1"/>
  <c r="L1345" i="1"/>
  <c r="L1361" i="1"/>
  <c r="R1369" i="1"/>
  <c r="Q167" i="1"/>
  <c r="L1399" i="1"/>
  <c r="L1407" i="1"/>
  <c r="K1415" i="1"/>
  <c r="O1415" i="1"/>
  <c r="Q1423" i="1"/>
  <c r="P728" i="1"/>
  <c r="P830" i="1"/>
  <c r="O66" i="1"/>
  <c r="N1603" i="1"/>
  <c r="P154" i="1"/>
  <c r="Q154" i="1"/>
  <c r="P319" i="1"/>
  <c r="P311" i="1"/>
  <c r="P1699" i="1"/>
  <c r="Q1691" i="1"/>
  <c r="O268" i="1"/>
  <c r="J672" i="1"/>
  <c r="M678" i="1"/>
  <c r="P684" i="1"/>
  <c r="M698" i="1"/>
  <c r="M1640" i="1"/>
  <c r="J1717" i="1"/>
  <c r="J55" i="1"/>
  <c r="P1940" i="1"/>
  <c r="R221" i="1"/>
  <c r="P23" i="1"/>
  <c r="N610" i="1"/>
  <c r="K610" i="1"/>
  <c r="N154" i="1"/>
  <c r="B154" i="1"/>
  <c r="O319" i="1"/>
  <c r="O311" i="1"/>
  <c r="O1699" i="1"/>
  <c r="P1691" i="1"/>
  <c r="N268" i="1"/>
  <c r="R672" i="1"/>
  <c r="K678" i="1"/>
  <c r="N684" i="1"/>
  <c r="L698" i="1"/>
  <c r="L1640" i="1"/>
  <c r="Q1717" i="1"/>
  <c r="R55" i="1"/>
  <c r="B23" i="1"/>
  <c r="L154" i="1"/>
  <c r="A154" i="1"/>
  <c r="A319" i="1"/>
  <c r="N311" i="1"/>
  <c r="N1699" i="1"/>
  <c r="N1691" i="1"/>
  <c r="R268" i="1"/>
  <c r="P672" i="1"/>
  <c r="J678" i="1"/>
  <c r="K684" i="1"/>
  <c r="K698" i="1"/>
  <c r="R1640" i="1"/>
  <c r="P1717" i="1"/>
  <c r="P55" i="1"/>
  <c r="L1626" i="1"/>
  <c r="M1684" i="1"/>
  <c r="R1684" i="1"/>
  <c r="L1684" i="1"/>
  <c r="O154" i="1"/>
  <c r="K247" i="1"/>
  <c r="R247" i="1"/>
  <c r="P1634" i="1"/>
  <c r="J1634" i="1"/>
  <c r="K1634" i="1"/>
  <c r="J1626" i="1"/>
  <c r="A1626" i="1"/>
  <c r="R1626" i="1"/>
  <c r="B1626" i="1"/>
  <c r="K1626" i="1"/>
  <c r="O1626" i="1"/>
  <c r="P1626" i="1"/>
  <c r="Q1626" i="1"/>
  <c r="A1875" i="1"/>
  <c r="P1875" i="1"/>
  <c r="R1875" i="1"/>
  <c r="K1875" i="1"/>
  <c r="B1915" i="1"/>
  <c r="O1915" i="1"/>
  <c r="P1915" i="1"/>
  <c r="M1940" i="1"/>
  <c r="N1940" i="1"/>
  <c r="O1940" i="1"/>
  <c r="B1940" i="1"/>
  <c r="J1940" i="1"/>
  <c r="K1940" i="1"/>
  <c r="R1940" i="1"/>
  <c r="L1940" i="1"/>
  <c r="O229" i="1"/>
  <c r="P229" i="1"/>
  <c r="P221" i="1"/>
  <c r="Q221" i="1"/>
  <c r="J221" i="1"/>
  <c r="B221" i="1"/>
  <c r="L221" i="1"/>
  <c r="N221" i="1"/>
  <c r="M221" i="1"/>
  <c r="O221" i="1"/>
  <c r="K74" i="1"/>
  <c r="Q74" i="1"/>
  <c r="J74" i="1"/>
  <c r="R74" i="1"/>
  <c r="N74" i="1"/>
  <c r="J477" i="1"/>
  <c r="K477" i="1"/>
  <c r="R405" i="1"/>
  <c r="B405" i="1"/>
  <c r="M405" i="1"/>
  <c r="O405" i="1"/>
  <c r="L405" i="1"/>
  <c r="M23" i="1"/>
  <c r="O23" i="1"/>
  <c r="R23" i="1"/>
  <c r="K23" i="1"/>
  <c r="Q23" i="1"/>
  <c r="J23" i="1"/>
  <c r="L23" i="1"/>
  <c r="M39" i="1"/>
  <c r="J39" i="1"/>
  <c r="N39" i="1"/>
  <c r="O39" i="1"/>
  <c r="P39" i="1"/>
  <c r="A39" i="1"/>
  <c r="Q39" i="1"/>
  <c r="B39" i="1"/>
  <c r="R39" i="1"/>
  <c r="L55" i="1"/>
  <c r="A55" i="1"/>
  <c r="Q55" i="1"/>
  <c r="L1567" i="1"/>
  <c r="Q1567" i="1"/>
  <c r="J1567" i="1"/>
  <c r="R1567" i="1"/>
  <c r="B1567" i="1"/>
  <c r="M1567" i="1"/>
  <c r="K1717" i="1"/>
  <c r="R1717" i="1"/>
  <c r="N1717" i="1"/>
  <c r="K1640" i="1"/>
  <c r="O1640" i="1"/>
  <c r="N1640" i="1"/>
  <c r="N704" i="1"/>
  <c r="Q704" i="1"/>
  <c r="R704" i="1"/>
  <c r="K704" i="1"/>
  <c r="L704" i="1"/>
  <c r="M704" i="1"/>
  <c r="B698" i="1"/>
  <c r="O698" i="1"/>
  <c r="J698" i="1"/>
  <c r="L684" i="1"/>
  <c r="M684" i="1"/>
  <c r="A678" i="1"/>
  <c r="N678" i="1"/>
  <c r="L678" i="1"/>
  <c r="Q672" i="1"/>
  <c r="A672" i="1"/>
  <c r="K672" i="1"/>
  <c r="P268" i="1"/>
  <c r="Q268" i="1"/>
  <c r="L268" i="1"/>
  <c r="B1691" i="1"/>
  <c r="K1691" i="1"/>
  <c r="O1691" i="1"/>
  <c r="Q1699" i="1"/>
  <c r="B1699" i="1"/>
  <c r="K1699" i="1"/>
  <c r="Q311" i="1"/>
  <c r="B311" i="1"/>
  <c r="K311" i="1"/>
  <c r="N319" i="1"/>
  <c r="M319" i="1"/>
  <c r="Q319" i="1"/>
  <c r="J1972" i="1"/>
  <c r="Q1972" i="1"/>
  <c r="R1972" i="1"/>
  <c r="M1972" i="1"/>
  <c r="N1972" i="1"/>
  <c r="A1972" i="1"/>
  <c r="O1972" i="1"/>
  <c r="A855" i="1"/>
  <c r="N855" i="1"/>
  <c r="B855" i="1"/>
  <c r="P855" i="1"/>
  <c r="Q855" i="1"/>
  <c r="O855" i="1"/>
  <c r="R855" i="1"/>
  <c r="K855" i="1"/>
  <c r="L855" i="1"/>
  <c r="M855" i="1"/>
  <c r="K849" i="1"/>
  <c r="L849" i="1"/>
  <c r="M849" i="1"/>
  <c r="B849" i="1"/>
  <c r="P849" i="1"/>
  <c r="Q849" i="1"/>
  <c r="O849" i="1"/>
  <c r="J849" i="1"/>
  <c r="R849" i="1"/>
  <c r="M835" i="1"/>
  <c r="A835" i="1"/>
  <c r="N835" i="1"/>
  <c r="B835" i="1"/>
  <c r="P835" i="1"/>
  <c r="J835" i="1"/>
  <c r="R835" i="1"/>
  <c r="K835" i="1"/>
  <c r="L835" i="1"/>
  <c r="R829" i="1"/>
  <c r="K829" i="1"/>
  <c r="L829" i="1"/>
  <c r="B829" i="1"/>
  <c r="N829" i="1"/>
  <c r="A829" i="1"/>
  <c r="P829" i="1"/>
  <c r="Q829" i="1"/>
  <c r="O829" i="1"/>
  <c r="J829" i="1"/>
  <c r="A823" i="1"/>
  <c r="P823" i="1"/>
  <c r="Q823" i="1"/>
  <c r="O823" i="1"/>
  <c r="J823" i="1"/>
  <c r="K823" i="1"/>
  <c r="L823" i="1"/>
  <c r="M823" i="1"/>
  <c r="B823" i="1"/>
  <c r="N823" i="1"/>
  <c r="L817" i="1"/>
  <c r="M817" i="1"/>
  <c r="B817" i="1"/>
  <c r="N817" i="1"/>
  <c r="Q817" i="1"/>
  <c r="O817" i="1"/>
  <c r="J817" i="1"/>
  <c r="R817" i="1"/>
  <c r="K817" i="1"/>
  <c r="B803" i="1"/>
  <c r="N803" i="1"/>
  <c r="A803" i="1"/>
  <c r="P803" i="1"/>
  <c r="Q803" i="1"/>
  <c r="O803" i="1"/>
  <c r="R803" i="1"/>
  <c r="K803" i="1"/>
  <c r="L803" i="1"/>
  <c r="M803" i="1"/>
  <c r="K797" i="1"/>
  <c r="L797" i="1"/>
  <c r="M797" i="1"/>
  <c r="A797" i="1"/>
  <c r="P797" i="1"/>
  <c r="Q797" i="1"/>
  <c r="O797" i="1"/>
  <c r="J797" i="1"/>
  <c r="R797" i="1"/>
  <c r="Q791" i="1"/>
  <c r="O791" i="1"/>
  <c r="J791" i="1"/>
  <c r="R791" i="1"/>
  <c r="L791" i="1"/>
  <c r="M791" i="1"/>
  <c r="B791" i="1"/>
  <c r="N791" i="1"/>
  <c r="A791" i="1"/>
  <c r="P791" i="1"/>
  <c r="O785" i="1"/>
  <c r="B785" i="1"/>
  <c r="P785" i="1"/>
  <c r="A785" i="1"/>
  <c r="Q785" i="1"/>
  <c r="M785" i="1"/>
  <c r="N785" i="1"/>
  <c r="J785" i="1"/>
  <c r="L785" i="1"/>
  <c r="A771" i="1"/>
  <c r="L771" i="1"/>
  <c r="K771" i="1"/>
  <c r="J771" i="1"/>
  <c r="M771" i="1"/>
  <c r="O771" i="1"/>
  <c r="P771" i="1"/>
  <c r="Q771" i="1"/>
  <c r="B771" i="1"/>
  <c r="R771" i="1"/>
  <c r="J765" i="1"/>
  <c r="L765" i="1"/>
  <c r="B765" i="1"/>
  <c r="P765" i="1"/>
  <c r="K765" i="1"/>
  <c r="R765" i="1"/>
  <c r="M765" i="1"/>
  <c r="N765" i="1"/>
  <c r="O765" i="1"/>
  <c r="M759" i="1"/>
  <c r="N759" i="1"/>
  <c r="O759" i="1"/>
  <c r="R759" i="1"/>
  <c r="A759" i="1"/>
  <c r="Q759" i="1"/>
  <c r="B759" i="1"/>
  <c r="P759" i="1"/>
  <c r="K759" i="1"/>
  <c r="L759" i="1"/>
  <c r="A753" i="1"/>
  <c r="L753" i="1"/>
  <c r="B753" i="1"/>
  <c r="P753" i="1"/>
  <c r="K753" i="1"/>
  <c r="Q753" i="1"/>
  <c r="N753" i="1"/>
  <c r="O753" i="1"/>
  <c r="J753" i="1"/>
  <c r="R753" i="1"/>
  <c r="K739" i="1"/>
  <c r="P739" i="1"/>
  <c r="M739" i="1"/>
  <c r="N739" i="1"/>
  <c r="J739" i="1"/>
  <c r="R739" i="1"/>
  <c r="A739" i="1"/>
  <c r="L739" i="1"/>
  <c r="B739" i="1"/>
  <c r="Q739" i="1"/>
  <c r="J733" i="1"/>
  <c r="A733" i="1"/>
  <c r="R733" i="1"/>
  <c r="B733" i="1"/>
  <c r="L733" i="1"/>
  <c r="M733" i="1"/>
  <c r="N733" i="1"/>
  <c r="O733" i="1"/>
  <c r="P733" i="1"/>
  <c r="N727" i="1"/>
  <c r="O727" i="1"/>
  <c r="P727" i="1"/>
  <c r="A727" i="1"/>
  <c r="R727" i="1"/>
  <c r="B727" i="1"/>
  <c r="Q727" i="1"/>
  <c r="K727" i="1"/>
  <c r="L727" i="1"/>
  <c r="M727" i="1"/>
  <c r="J66" i="1"/>
  <c r="Q1603" i="1"/>
  <c r="K154" i="1"/>
  <c r="K319" i="1"/>
  <c r="L311" i="1"/>
  <c r="L1699" i="1"/>
  <c r="L1691" i="1"/>
  <c r="A268" i="1"/>
  <c r="B672" i="1"/>
  <c r="B678" i="1"/>
  <c r="B684" i="1"/>
  <c r="P698" i="1"/>
  <c r="P1640" i="1"/>
  <c r="L1717" i="1"/>
  <c r="N55" i="1"/>
  <c r="K1972" i="1"/>
  <c r="K39" i="1"/>
  <c r="L74" i="1"/>
  <c r="L594" i="1"/>
  <c r="O594" i="1"/>
  <c r="A594" i="1"/>
  <c r="N849" i="1"/>
  <c r="R319" i="1"/>
  <c r="R311" i="1"/>
  <c r="R1699" i="1"/>
  <c r="R1691" i="1"/>
  <c r="M268" i="1"/>
  <c r="M672" i="1"/>
  <c r="P678" i="1"/>
  <c r="R684" i="1"/>
  <c r="A684" i="1"/>
  <c r="A698" i="1"/>
  <c r="B1640" i="1"/>
  <c r="B1717" i="1"/>
  <c r="M55" i="1"/>
  <c r="B1972" i="1"/>
  <c r="L39" i="1"/>
  <c r="O739" i="1"/>
  <c r="P817" i="1"/>
  <c r="A849" i="1"/>
  <c r="O167" i="1"/>
  <c r="P616" i="1"/>
  <c r="J617" i="1"/>
  <c r="L728" i="1"/>
  <c r="J740" i="1"/>
  <c r="A754" i="1"/>
  <c r="K772" i="1"/>
  <c r="O786" i="1"/>
  <c r="O804" i="1"/>
  <c r="A818" i="1"/>
  <c r="M857" i="1"/>
  <c r="N779" i="1"/>
  <c r="O825" i="1"/>
  <c r="K1896" i="1"/>
  <c r="B1662" i="1"/>
  <c r="N1657" i="1"/>
  <c r="Q617" i="1"/>
  <c r="L760" i="1"/>
  <c r="J772" i="1"/>
  <c r="A786" i="1"/>
  <c r="M804" i="1"/>
  <c r="M824" i="1"/>
  <c r="O850" i="1"/>
  <c r="R1896" i="1"/>
  <c r="P559" i="1"/>
  <c r="A1662" i="1"/>
  <c r="P1656" i="1"/>
  <c r="A12" i="1"/>
  <c r="M830" i="1"/>
  <c r="Q850" i="1"/>
  <c r="B1394" i="1"/>
  <c r="B1654" i="1"/>
  <c r="O1656" i="1"/>
  <c r="B1386" i="1"/>
  <c r="R1670" i="1"/>
  <c r="J1654" i="1"/>
  <c r="A1365" i="1"/>
  <c r="Q1670" i="1"/>
  <c r="K1652" i="1"/>
  <c r="P740" i="1"/>
  <c r="P754" i="1"/>
  <c r="N766" i="1"/>
  <c r="P792" i="1"/>
  <c r="N818" i="1"/>
  <c r="O836" i="1"/>
  <c r="Q856" i="1"/>
  <c r="B805" i="1"/>
  <c r="Q1880" i="1"/>
  <c r="A1954" i="1"/>
  <c r="R1669" i="1"/>
  <c r="K740" i="1"/>
  <c r="N754" i="1"/>
  <c r="L766" i="1"/>
  <c r="R798" i="1"/>
  <c r="M818" i="1"/>
  <c r="P836" i="1"/>
  <c r="Q837" i="1"/>
  <c r="M811" i="1"/>
  <c r="L1954" i="1"/>
  <c r="L1888" i="1"/>
  <c r="M1666" i="1"/>
  <c r="P381" i="1"/>
  <c r="O772" i="1"/>
  <c r="Q786" i="1"/>
  <c r="Q798" i="1"/>
  <c r="B818" i="1"/>
  <c r="B836" i="1"/>
  <c r="M825" i="1"/>
  <c r="M1701" i="1"/>
  <c r="N1703" i="1"/>
  <c r="A1703" i="1"/>
  <c r="J1703" i="1"/>
  <c r="R1703" i="1"/>
  <c r="L1703" i="1"/>
  <c r="M1703" i="1"/>
  <c r="L1711" i="1"/>
  <c r="A1711" i="1"/>
  <c r="J246" i="1"/>
  <c r="B246" i="1"/>
  <c r="M246" i="1"/>
  <c r="N246" i="1"/>
  <c r="O246" i="1"/>
  <c r="R246" i="1"/>
  <c r="L246" i="1"/>
  <c r="A364" i="1"/>
  <c r="N364" i="1"/>
  <c r="B364" i="1"/>
  <c r="O364" i="1"/>
  <c r="Q364" i="1"/>
  <c r="P364" i="1"/>
  <c r="J364" i="1"/>
  <c r="K364" i="1"/>
  <c r="L364" i="1"/>
  <c r="Q230" i="1"/>
  <c r="N230" i="1"/>
  <c r="O230" i="1"/>
  <c r="N222" i="1"/>
  <c r="A222" i="1"/>
  <c r="R222" i="1"/>
  <c r="B222" i="1"/>
  <c r="K222" i="1"/>
  <c r="A262" i="1"/>
  <c r="M262" i="1"/>
  <c r="R262" i="1"/>
  <c r="K262" i="1"/>
  <c r="L1621" i="1"/>
  <c r="J1621" i="1"/>
  <c r="R1621" i="1"/>
  <c r="J266" i="1"/>
  <c r="O266" i="1"/>
  <c r="Q266" i="1"/>
  <c r="A266" i="1"/>
  <c r="K266" i="1"/>
  <c r="R267" i="1"/>
  <c r="M267" i="1"/>
  <c r="O267" i="1"/>
  <c r="N65" i="1"/>
  <c r="A65" i="1"/>
  <c r="K65" i="1"/>
  <c r="A73" i="1"/>
  <c r="O73" i="1"/>
  <c r="M73" i="1"/>
  <c r="Q170" i="1"/>
  <c r="J170" i="1"/>
  <c r="Q321" i="1"/>
  <c r="K313" i="1"/>
  <c r="L313" i="1"/>
  <c r="Q1693" i="1"/>
  <c r="A1693" i="1"/>
  <c r="N676" i="1"/>
  <c r="N722" i="1"/>
  <c r="L213" i="1"/>
  <c r="B213" i="1"/>
  <c r="R17" i="1"/>
  <c r="K1970" i="1"/>
  <c r="L1970" i="1"/>
  <c r="K259" i="1"/>
  <c r="K170" i="1"/>
  <c r="J41" i="1"/>
  <c r="B1706" i="1"/>
  <c r="A1706" i="1"/>
  <c r="N1706" i="1"/>
  <c r="Q1706" i="1"/>
  <c r="K1706" i="1"/>
  <c r="O216" i="1"/>
  <c r="A216" i="1"/>
  <c r="K216" i="1"/>
  <c r="N216" i="1"/>
  <c r="P216" i="1"/>
  <c r="R216" i="1"/>
  <c r="P253" i="1"/>
  <c r="K253" i="1"/>
  <c r="L253" i="1"/>
  <c r="O253" i="1"/>
  <c r="N253" i="1"/>
  <c r="B361" i="1"/>
  <c r="A361" i="1"/>
  <c r="N361" i="1"/>
  <c r="Q361" i="1"/>
  <c r="A1632" i="1"/>
  <c r="R1632" i="1"/>
  <c r="Q1842" i="1"/>
  <c r="A1842" i="1"/>
  <c r="M1842" i="1"/>
  <c r="J1877" i="1"/>
  <c r="N1877" i="1"/>
  <c r="P1898" i="1"/>
  <c r="N1898" i="1"/>
  <c r="L1898" i="1"/>
  <c r="K1917" i="1"/>
  <c r="J1917" i="1"/>
  <c r="R1917" i="1"/>
  <c r="B1942" i="1"/>
  <c r="R1942" i="1"/>
  <c r="M1942" i="1"/>
  <c r="A227" i="1"/>
  <c r="K227" i="1"/>
  <c r="B68" i="1"/>
  <c r="M68" i="1"/>
  <c r="N68" i="1"/>
  <c r="Q68" i="1"/>
  <c r="L68" i="1"/>
  <c r="A68" i="1"/>
  <c r="K1597" i="1"/>
  <c r="A1597" i="1"/>
  <c r="M1597" i="1"/>
  <c r="K696" i="1"/>
  <c r="M696" i="1"/>
  <c r="A690" i="1"/>
  <c r="B690" i="1"/>
  <c r="K690" i="1"/>
  <c r="N690" i="1"/>
  <c r="J253" i="1"/>
  <c r="B1917" i="1"/>
  <c r="N1557" i="1"/>
  <c r="B1557" i="1"/>
  <c r="M1557" i="1"/>
  <c r="O1557" i="1"/>
  <c r="P1557" i="1"/>
  <c r="R1557" i="1"/>
  <c r="K1557" i="1"/>
  <c r="A1557" i="1"/>
  <c r="L1557" i="1"/>
  <c r="N1541" i="1"/>
  <c r="K1541" i="1"/>
  <c r="L1541" i="1"/>
  <c r="B1541" i="1"/>
  <c r="O1541" i="1"/>
  <c r="Q1541" i="1"/>
  <c r="J1541" i="1"/>
  <c r="A1533" i="1"/>
  <c r="B1533" i="1"/>
  <c r="B1525" i="1"/>
  <c r="M1525" i="1"/>
  <c r="N1525" i="1"/>
  <c r="P1525" i="1"/>
  <c r="Q1525" i="1"/>
  <c r="R1525" i="1"/>
  <c r="L1525" i="1"/>
  <c r="A1525" i="1"/>
  <c r="J1509" i="1"/>
  <c r="Q1509" i="1"/>
  <c r="A1509" i="1"/>
  <c r="R1509" i="1"/>
  <c r="L1509" i="1"/>
  <c r="O1509" i="1"/>
  <c r="P1501" i="1"/>
  <c r="B1501" i="1"/>
  <c r="A1493" i="1"/>
  <c r="O1493" i="1"/>
  <c r="B1493" i="1"/>
  <c r="P1493" i="1"/>
  <c r="K1493" i="1"/>
  <c r="R1493" i="1"/>
  <c r="M1493" i="1"/>
  <c r="Q1493" i="1"/>
  <c r="J1493" i="1"/>
  <c r="L1493" i="1"/>
  <c r="A1485" i="1"/>
  <c r="B1485" i="1"/>
  <c r="M1485" i="1"/>
  <c r="P1485" i="1"/>
  <c r="R1485" i="1"/>
  <c r="L1485" i="1"/>
  <c r="A1477" i="1"/>
  <c r="O1477" i="1"/>
  <c r="B1477" i="1"/>
  <c r="K1477" i="1"/>
  <c r="K1469" i="1"/>
  <c r="R1469" i="1"/>
  <c r="J1461" i="1"/>
  <c r="B1461" i="1"/>
  <c r="K1461" i="1"/>
  <c r="M1461" i="1"/>
  <c r="L1461" i="1"/>
  <c r="O1461" i="1"/>
  <c r="R1461" i="1"/>
  <c r="O1453" i="1"/>
  <c r="B1453" i="1"/>
  <c r="J1453" i="1"/>
  <c r="L1453" i="1"/>
  <c r="O1445" i="1"/>
  <c r="P1445" i="1"/>
  <c r="J1445" i="1"/>
  <c r="A1445" i="1"/>
  <c r="L1445" i="1"/>
  <c r="Q1445" i="1"/>
  <c r="R1445" i="1"/>
  <c r="K1445" i="1"/>
  <c r="M1445" i="1"/>
  <c r="R1437" i="1"/>
  <c r="A1437" i="1"/>
  <c r="B1437" i="1"/>
  <c r="K1437" i="1"/>
  <c r="J1437" i="1"/>
  <c r="N1437" i="1"/>
  <c r="L1437" i="1"/>
  <c r="O1437" i="1"/>
  <c r="B1429" i="1"/>
  <c r="O1429" i="1"/>
  <c r="N1429" i="1"/>
  <c r="J216" i="1"/>
  <c r="Q690" i="1"/>
  <c r="Q1877" i="1"/>
  <c r="B1445" i="1"/>
  <c r="N1485" i="1"/>
  <c r="K321" i="1"/>
  <c r="P722" i="1"/>
  <c r="M1706" i="1"/>
  <c r="R690" i="1"/>
  <c r="Q246" i="1"/>
  <c r="N1493" i="1"/>
  <c r="M1541" i="1"/>
  <c r="P1706" i="1"/>
  <c r="M1632" i="1"/>
  <c r="R1711" i="1"/>
  <c r="J1557" i="1"/>
  <c r="J1525" i="1"/>
  <c r="K1533" i="1"/>
  <c r="P586" i="1"/>
  <c r="R616" i="1"/>
  <c r="P609" i="1"/>
  <c r="L627" i="1"/>
  <c r="B1559" i="1"/>
  <c r="O1428" i="1"/>
  <c r="A1484" i="1"/>
  <c r="P848" i="1"/>
  <c r="O734" i="1"/>
  <c r="O760" i="1"/>
  <c r="P772" i="1"/>
  <c r="R786" i="1"/>
  <c r="A792" i="1"/>
  <c r="B824" i="1"/>
  <c r="P856" i="1"/>
  <c r="J735" i="1"/>
  <c r="K779" i="1"/>
  <c r="P1954" i="1"/>
  <c r="B1888" i="1"/>
  <c r="Q1885" i="1"/>
  <c r="M559" i="1"/>
  <c r="A567" i="1"/>
  <c r="B1670" i="1"/>
  <c r="B1650" i="1"/>
  <c r="K1668" i="1"/>
  <c r="O1664" i="1"/>
  <c r="L1659" i="1"/>
  <c r="R1653" i="1"/>
  <c r="M1650" i="1"/>
  <c r="P1713" i="1"/>
  <c r="P257" i="1"/>
  <c r="P688" i="1"/>
  <c r="A35" i="1"/>
  <c r="N719" i="1"/>
  <c r="L44" i="1"/>
  <c r="K798" i="1"/>
  <c r="A824" i="1"/>
  <c r="L559" i="1"/>
  <c r="B567" i="1"/>
  <c r="A1426" i="1"/>
  <c r="B1355" i="1"/>
  <c r="B1666" i="1"/>
  <c r="A1650" i="1"/>
  <c r="M1667" i="1"/>
  <c r="Q1663" i="1"/>
  <c r="N1658" i="1"/>
  <c r="K1653" i="1"/>
  <c r="O1649" i="1"/>
  <c r="N255" i="1"/>
  <c r="L688" i="1"/>
  <c r="R19" i="1"/>
  <c r="M719" i="1"/>
  <c r="R44" i="1"/>
  <c r="R165" i="1"/>
  <c r="J597" i="1"/>
  <c r="Q1952" i="1"/>
  <c r="J559" i="1"/>
  <c r="K575" i="1"/>
  <c r="B1410" i="1"/>
  <c r="A1666" i="1"/>
  <c r="L1667" i="1"/>
  <c r="R1661" i="1"/>
  <c r="M1658" i="1"/>
  <c r="J1653" i="1"/>
  <c r="N1649" i="1"/>
  <c r="N1666" i="1"/>
  <c r="K1661" i="1"/>
  <c r="O1657" i="1"/>
  <c r="L1652" i="1"/>
  <c r="P1648" i="1"/>
  <c r="O1648" i="1"/>
  <c r="R1882" i="1"/>
  <c r="B1658" i="1"/>
  <c r="K1669" i="1"/>
  <c r="O1665" i="1"/>
  <c r="L1660" i="1"/>
  <c r="M1651" i="1"/>
  <c r="M1922" i="1"/>
  <c r="P1893" i="1"/>
  <c r="K567" i="1"/>
  <c r="A1658" i="1"/>
  <c r="J1669" i="1"/>
  <c r="N1665" i="1"/>
  <c r="K1660" i="1"/>
  <c r="L1651" i="1"/>
  <c r="R1922" i="1"/>
  <c r="M371" i="1"/>
  <c r="A211" i="1"/>
  <c r="O699" i="1"/>
  <c r="R1961" i="1"/>
  <c r="Q567" i="1"/>
  <c r="L1668" i="1"/>
  <c r="P1664" i="1"/>
  <c r="M1659" i="1"/>
  <c r="N1650" i="1"/>
  <c r="P1946" i="1"/>
  <c r="R1888" i="1"/>
  <c r="R1881" i="1"/>
  <c r="P1948" i="1"/>
  <c r="Q1872" i="1"/>
  <c r="Q1892" i="1"/>
  <c r="R1872" i="1"/>
  <c r="P1953" i="1"/>
  <c r="K1843" i="1"/>
  <c r="L1843" i="1"/>
  <c r="O1843" i="1"/>
  <c r="P1843" i="1"/>
  <c r="Q1843" i="1"/>
  <c r="M1843" i="1"/>
  <c r="J1843" i="1"/>
  <c r="A1843" i="1"/>
  <c r="N1843" i="1"/>
  <c r="Q1873" i="1"/>
  <c r="K1873" i="1"/>
  <c r="R1908" i="1"/>
  <c r="A1908" i="1"/>
  <c r="L1908" i="1"/>
  <c r="N1908" i="1"/>
  <c r="P1908" i="1"/>
  <c r="O1938" i="1"/>
  <c r="J1938" i="1"/>
  <c r="B1938" i="1"/>
  <c r="Q1938" i="1"/>
  <c r="K1938" i="1"/>
  <c r="A1938" i="1"/>
  <c r="R1938" i="1"/>
  <c r="L1938" i="1"/>
  <c r="M1938" i="1"/>
  <c r="N1938" i="1"/>
  <c r="R264" i="1"/>
  <c r="M264" i="1"/>
  <c r="B264" i="1"/>
  <c r="L264" i="1"/>
  <c r="N264" i="1"/>
  <c r="P264" i="1"/>
  <c r="J264" i="1"/>
  <c r="K264" i="1"/>
  <c r="O264" i="1"/>
  <c r="N368" i="1"/>
  <c r="O368" i="1"/>
  <c r="Q72" i="1"/>
  <c r="B72" i="1"/>
  <c r="P72" i="1"/>
  <c r="M72" i="1"/>
  <c r="N72" i="1"/>
  <c r="M29" i="1"/>
  <c r="O29" i="1"/>
  <c r="A29" i="1"/>
  <c r="R29" i="1"/>
  <c r="K29" i="1"/>
  <c r="B29" i="1"/>
  <c r="L29" i="1"/>
  <c r="N29" i="1"/>
  <c r="P29" i="1"/>
  <c r="J29" i="1"/>
  <c r="B53" i="1"/>
  <c r="J53" i="1"/>
  <c r="Q53" i="1"/>
  <c r="M53" i="1"/>
  <c r="O53" i="1"/>
  <c r="P53" i="1"/>
  <c r="N53" i="1"/>
  <c r="R53" i="1"/>
  <c r="K53" i="1"/>
  <c r="L53" i="1"/>
  <c r="P1642" i="1"/>
  <c r="Q1642" i="1"/>
  <c r="R1642" i="1"/>
  <c r="J1642" i="1"/>
  <c r="K1642" i="1"/>
  <c r="L1642" i="1"/>
  <c r="A1642" i="1"/>
  <c r="B1642" i="1"/>
  <c r="M1642" i="1"/>
  <c r="N1642" i="1"/>
  <c r="M686" i="1"/>
  <c r="K686" i="1"/>
  <c r="A686" i="1"/>
  <c r="L686" i="1"/>
  <c r="J686" i="1"/>
  <c r="N686" i="1"/>
  <c r="O686" i="1"/>
  <c r="P686" i="1"/>
  <c r="Q686" i="1"/>
  <c r="R686" i="1"/>
  <c r="J1697" i="1"/>
  <c r="R1697" i="1"/>
  <c r="M1697" i="1"/>
  <c r="A1697" i="1"/>
  <c r="N1697" i="1"/>
  <c r="B1697" i="1"/>
  <c r="O1697" i="1"/>
  <c r="P1697" i="1"/>
  <c r="Q1697" i="1"/>
  <c r="K1697" i="1"/>
  <c r="J309" i="1"/>
  <c r="B309" i="1"/>
  <c r="N309" i="1"/>
  <c r="L309" i="1"/>
  <c r="M309" i="1"/>
  <c r="O309" i="1"/>
  <c r="A309" i="1"/>
  <c r="P309" i="1"/>
  <c r="Q309" i="1"/>
  <c r="R309" i="1"/>
  <c r="L2020" i="1"/>
  <c r="R2020" i="1"/>
  <c r="N2020" i="1"/>
  <c r="O2020" i="1"/>
  <c r="K2020" i="1"/>
  <c r="A2020" i="1"/>
  <c r="Q2020" i="1"/>
  <c r="B1981" i="1"/>
  <c r="O1981" i="1"/>
  <c r="L1981" i="1"/>
  <c r="J1981" i="1"/>
  <c r="K1981" i="1"/>
  <c r="M1981" i="1"/>
  <c r="O72" i="1"/>
  <c r="R1981" i="1"/>
  <c r="Q29" i="1"/>
  <c r="B1843" i="1"/>
  <c r="N505" i="1"/>
  <c r="B505" i="1"/>
  <c r="Q505" i="1"/>
  <c r="K505" i="1"/>
  <c r="L505" i="1"/>
  <c r="L1710" i="1"/>
  <c r="N1710" i="1"/>
  <c r="J1710" i="1"/>
  <c r="Q1710" i="1"/>
  <c r="R1710" i="1"/>
  <c r="J217" i="1"/>
  <c r="Q217" i="1"/>
  <c r="K217" i="1"/>
  <c r="N217" i="1"/>
  <c r="A217" i="1"/>
  <c r="O217" i="1"/>
  <c r="K358" i="1"/>
  <c r="B358" i="1"/>
  <c r="M358" i="1"/>
  <c r="Q358" i="1"/>
  <c r="J358" i="1"/>
  <c r="P1636" i="1"/>
  <c r="L1636" i="1"/>
  <c r="A1636" i="1"/>
  <c r="M1636" i="1"/>
  <c r="B1636" i="1"/>
  <c r="J1636" i="1"/>
  <c r="N1636" i="1"/>
  <c r="O1636" i="1"/>
  <c r="K664" i="1"/>
  <c r="O664" i="1"/>
  <c r="B664" i="1"/>
  <c r="R664" i="1"/>
  <c r="P664" i="1"/>
  <c r="A664" i="1"/>
  <c r="Q664" i="1"/>
  <c r="N664" i="1"/>
  <c r="J664" i="1"/>
  <c r="L664" i="1"/>
  <c r="A13" i="1"/>
  <c r="B13" i="1"/>
  <c r="L37" i="1"/>
  <c r="M37" i="1"/>
  <c r="B37" i="1"/>
  <c r="J37" i="1"/>
  <c r="A37" i="1"/>
  <c r="O37" i="1"/>
  <c r="P37" i="1"/>
  <c r="Q37" i="1"/>
  <c r="K37" i="1"/>
  <c r="N37" i="1"/>
  <c r="R37" i="1"/>
  <c r="L208" i="1"/>
  <c r="B208" i="1"/>
  <c r="J208" i="1"/>
  <c r="K208" i="1"/>
  <c r="N208" i="1"/>
  <c r="O208" i="1"/>
  <c r="P208" i="1"/>
  <c r="Q208" i="1"/>
  <c r="R208" i="1"/>
  <c r="A208" i="1"/>
  <c r="Q1601" i="1"/>
  <c r="R1601" i="1"/>
  <c r="L1601" i="1"/>
  <c r="N1601" i="1"/>
  <c r="O1601" i="1"/>
  <c r="P1601" i="1"/>
  <c r="A1601" i="1"/>
  <c r="B1601" i="1"/>
  <c r="M1601" i="1"/>
  <c r="J1601" i="1"/>
  <c r="B718" i="1"/>
  <c r="O718" i="1"/>
  <c r="A718" i="1"/>
  <c r="L718" i="1"/>
  <c r="J718" i="1"/>
  <c r="R718" i="1"/>
  <c r="K718" i="1"/>
  <c r="M718" i="1"/>
  <c r="N718" i="1"/>
  <c r="P718" i="1"/>
  <c r="N680" i="1"/>
  <c r="O680" i="1"/>
  <c r="M680" i="1"/>
  <c r="J680" i="1"/>
  <c r="R680" i="1"/>
  <c r="K680" i="1"/>
  <c r="L680" i="1"/>
  <c r="P680" i="1"/>
  <c r="A680" i="1"/>
  <c r="Q680" i="1"/>
  <c r="B1673" i="1"/>
  <c r="M1673" i="1"/>
  <c r="Q1673" i="1"/>
  <c r="A1673" i="1"/>
  <c r="O1673" i="1"/>
  <c r="P1673" i="1"/>
  <c r="J1673" i="1"/>
  <c r="R1673" i="1"/>
  <c r="K1673" i="1"/>
  <c r="L1673" i="1"/>
  <c r="A1689" i="1"/>
  <c r="L1689" i="1"/>
  <c r="K1689" i="1"/>
  <c r="N1689" i="1"/>
  <c r="B1689" i="1"/>
  <c r="O1689" i="1"/>
  <c r="P1689" i="1"/>
  <c r="Q1689" i="1"/>
  <c r="J1689" i="1"/>
  <c r="R1689" i="1"/>
  <c r="J2006" i="1"/>
  <c r="A2006" i="1"/>
  <c r="K2006" i="1"/>
  <c r="M2006" i="1"/>
  <c r="L2006" i="1"/>
  <c r="O2006" i="1"/>
  <c r="P2006" i="1"/>
  <c r="L358" i="1"/>
  <c r="R217" i="1"/>
  <c r="P505" i="1"/>
  <c r="L72" i="1"/>
  <c r="Q1981" i="1"/>
  <c r="N2006" i="1"/>
  <c r="L1697" i="1"/>
  <c r="B686" i="1"/>
  <c r="K1601" i="1"/>
  <c r="K1964" i="1"/>
  <c r="R1964" i="1"/>
  <c r="B1964" i="1"/>
  <c r="N223" i="1"/>
  <c r="J223" i="1"/>
  <c r="M223" i="1"/>
  <c r="Q223" i="1"/>
  <c r="A223" i="1"/>
  <c r="O223" i="1"/>
  <c r="R223" i="1"/>
  <c r="K223" i="1"/>
  <c r="B223" i="1"/>
  <c r="P223" i="1"/>
  <c r="L1622" i="1"/>
  <c r="A1622" i="1"/>
  <c r="N1622" i="1"/>
  <c r="B1622" i="1"/>
  <c r="P1622" i="1"/>
  <c r="Q1622" i="1"/>
  <c r="J1622" i="1"/>
  <c r="R1622" i="1"/>
  <c r="K453" i="1"/>
  <c r="B453" i="1"/>
  <c r="M64" i="1"/>
  <c r="P64" i="1"/>
  <c r="Q64" i="1"/>
  <c r="A64" i="1"/>
  <c r="J64" i="1"/>
  <c r="B64" i="1"/>
  <c r="K64" i="1"/>
  <c r="N64" i="1"/>
  <c r="R64" i="1"/>
  <c r="K156" i="1"/>
  <c r="M156" i="1"/>
  <c r="J156" i="1"/>
  <c r="A156" i="1"/>
  <c r="L156" i="1"/>
  <c r="B156" i="1"/>
  <c r="N156" i="1"/>
  <c r="O156" i="1"/>
  <c r="R156" i="1"/>
  <c r="P156" i="1"/>
  <c r="K21" i="1"/>
  <c r="M21" i="1"/>
  <c r="J21" i="1"/>
  <c r="L21" i="1"/>
  <c r="Q21" i="1"/>
  <c r="A21" i="1"/>
  <c r="B21" i="1"/>
  <c r="N21" i="1"/>
  <c r="O21" i="1"/>
  <c r="P21" i="1"/>
  <c r="Q45" i="1"/>
  <c r="J45" i="1"/>
  <c r="L45" i="1"/>
  <c r="B45" i="1"/>
  <c r="O45" i="1"/>
  <c r="P45" i="1"/>
  <c r="N45" i="1"/>
  <c r="K45" i="1"/>
  <c r="M45" i="1"/>
  <c r="R45" i="1"/>
  <c r="L61" i="1"/>
  <c r="O61" i="1"/>
  <c r="N61" i="1"/>
  <c r="P61" i="1"/>
  <c r="K61" i="1"/>
  <c r="M61" i="1"/>
  <c r="Q61" i="1"/>
  <c r="R61" i="1"/>
  <c r="J61" i="1"/>
  <c r="A61" i="1"/>
  <c r="B204" i="1"/>
  <c r="L204" i="1"/>
  <c r="K204" i="1"/>
  <c r="A204" i="1"/>
  <c r="N204" i="1"/>
  <c r="J204" i="1"/>
  <c r="R204" i="1"/>
  <c r="M204" i="1"/>
  <c r="O204" i="1"/>
  <c r="P204" i="1"/>
  <c r="R712" i="1"/>
  <c r="M712" i="1"/>
  <c r="Q712" i="1"/>
  <c r="J712" i="1"/>
  <c r="K712" i="1"/>
  <c r="L712" i="1"/>
  <c r="A712" i="1"/>
  <c r="O712" i="1"/>
  <c r="B712" i="1"/>
  <c r="N712" i="1"/>
  <c r="P706" i="1"/>
  <c r="R706" i="1"/>
  <c r="Q706" i="1"/>
  <c r="J706" i="1"/>
  <c r="K706" i="1"/>
  <c r="M706" i="1"/>
  <c r="L706" i="1"/>
  <c r="A706" i="1"/>
  <c r="O706" i="1"/>
  <c r="B706" i="1"/>
  <c r="Q692" i="1"/>
  <c r="N692" i="1"/>
  <c r="O692" i="1"/>
  <c r="P692" i="1"/>
  <c r="J692" i="1"/>
  <c r="R692" i="1"/>
  <c r="K692" i="1"/>
  <c r="M692" i="1"/>
  <c r="A692" i="1"/>
  <c r="L692" i="1"/>
  <c r="R674" i="1"/>
  <c r="L674" i="1"/>
  <c r="B674" i="1"/>
  <c r="M674" i="1"/>
  <c r="J674" i="1"/>
  <c r="K674" i="1"/>
  <c r="N674" i="1"/>
  <c r="O674" i="1"/>
  <c r="Q674" i="1"/>
  <c r="P1575" i="1"/>
  <c r="O1575" i="1"/>
  <c r="J1575" i="1"/>
  <c r="M1575" i="1"/>
  <c r="N1575" i="1"/>
  <c r="A1575" i="1"/>
  <c r="B1575" i="1"/>
  <c r="Q1575" i="1"/>
  <c r="R1575" i="1"/>
  <c r="L1575" i="1"/>
  <c r="A317" i="1"/>
  <c r="N317" i="1"/>
  <c r="L317" i="1"/>
  <c r="K317" i="1"/>
  <c r="M317" i="1"/>
  <c r="O317" i="1"/>
  <c r="B317" i="1"/>
  <c r="P317" i="1"/>
  <c r="Q317" i="1"/>
  <c r="J317" i="1"/>
  <c r="R1996" i="1"/>
  <c r="Q1996" i="1"/>
  <c r="K1996" i="1"/>
  <c r="B1996" i="1"/>
  <c r="M1996" i="1"/>
  <c r="O1996" i="1"/>
  <c r="N1996" i="1"/>
  <c r="R358" i="1"/>
  <c r="B217" i="1"/>
  <c r="M505" i="1"/>
  <c r="Q1908" i="1"/>
  <c r="K72" i="1"/>
  <c r="A1981" i="1"/>
  <c r="B2006" i="1"/>
  <c r="O64" i="1"/>
  <c r="M1689" i="1"/>
  <c r="B692" i="1"/>
  <c r="O1642" i="1"/>
  <c r="O1908" i="1"/>
  <c r="A72" i="1"/>
  <c r="L1996" i="1"/>
  <c r="J2020" i="1"/>
  <c r="Q204" i="1"/>
  <c r="M664" i="1"/>
  <c r="L64" i="1"/>
  <c r="O358" i="1"/>
  <c r="O1710" i="1"/>
  <c r="J505" i="1"/>
  <c r="K1908" i="1"/>
  <c r="P1996" i="1"/>
  <c r="P2020" i="1"/>
  <c r="M1622" i="1"/>
  <c r="N706" i="1"/>
  <c r="M208" i="1"/>
  <c r="M1710" i="1"/>
  <c r="J1996" i="1"/>
  <c r="M2020" i="1"/>
  <c r="K1622" i="1"/>
  <c r="R317" i="1"/>
  <c r="P712" i="1"/>
  <c r="A358" i="1"/>
  <c r="A505" i="1"/>
  <c r="J1908" i="1"/>
  <c r="Q264" i="1"/>
  <c r="N1673" i="1"/>
  <c r="B61" i="1"/>
  <c r="P217" i="1"/>
  <c r="K1710" i="1"/>
  <c r="M1908" i="1"/>
  <c r="R72" i="1"/>
  <c r="P1981" i="1"/>
  <c r="A1996" i="1"/>
  <c r="B2020" i="1"/>
  <c r="A264" i="1"/>
  <c r="K309" i="1"/>
  <c r="P674" i="1"/>
  <c r="Q718" i="1"/>
  <c r="A53" i="1"/>
  <c r="J359" i="1"/>
  <c r="K251" i="1"/>
  <c r="B251" i="1"/>
  <c r="J219" i="1"/>
  <c r="Q1708" i="1"/>
  <c r="L1879" i="1"/>
  <c r="M1983" i="1"/>
  <c r="B1983" i="1"/>
  <c r="N1998" i="1"/>
  <c r="P2008" i="1"/>
  <c r="Q2022" i="1"/>
  <c r="J2022" i="1"/>
  <c r="P361" i="1"/>
  <c r="Q253" i="1"/>
  <c r="B253" i="1"/>
  <c r="M216" i="1"/>
  <c r="R1706" i="1"/>
  <c r="N694" i="1"/>
  <c r="P68" i="1"/>
  <c r="M690" i="1"/>
  <c r="P70" i="1"/>
  <c r="J1923" i="1"/>
  <c r="Q1922" i="1"/>
  <c r="B1713" i="1"/>
  <c r="M257" i="1"/>
  <c r="O225" i="1"/>
  <c r="R1898" i="1"/>
  <c r="R1842" i="1"/>
  <c r="L249" i="1"/>
  <c r="K1705" i="1"/>
  <c r="J1977" i="1"/>
  <c r="P2002" i="1"/>
  <c r="B2017" i="1"/>
  <c r="P1968" i="1"/>
  <c r="A688" i="1"/>
  <c r="N720" i="1"/>
  <c r="B19" i="1"/>
  <c r="J227" i="1"/>
  <c r="P670" i="1"/>
  <c r="O1976" i="1"/>
  <c r="O1916" i="1"/>
  <c r="J714" i="1"/>
  <c r="Q359" i="1"/>
  <c r="O251" i="1"/>
  <c r="A251" i="1"/>
  <c r="Q219" i="1"/>
  <c r="P1708" i="1"/>
  <c r="K1879" i="1"/>
  <c r="L1983" i="1"/>
  <c r="A1983" i="1"/>
  <c r="P1998" i="1"/>
  <c r="O2008" i="1"/>
  <c r="P2022" i="1"/>
  <c r="A2022" i="1"/>
  <c r="O361" i="1"/>
  <c r="M253" i="1"/>
  <c r="A253" i="1"/>
  <c r="L216" i="1"/>
  <c r="J1706" i="1"/>
  <c r="M694" i="1"/>
  <c r="O68" i="1"/>
  <c r="L690" i="1"/>
  <c r="O70" i="1"/>
  <c r="P1923" i="1"/>
  <c r="A1922" i="1"/>
  <c r="A1713" i="1"/>
  <c r="M225" i="1"/>
  <c r="B1968" i="1"/>
  <c r="O211" i="1"/>
  <c r="O35" i="1"/>
  <c r="R694" i="1"/>
  <c r="L694" i="1"/>
  <c r="N70" i="1"/>
  <c r="B1923" i="1"/>
  <c r="B1922" i="1"/>
  <c r="K255" i="1"/>
  <c r="R225" i="1"/>
  <c r="L263" i="1"/>
  <c r="N211" i="1"/>
  <c r="L35" i="1"/>
  <c r="Q158" i="1"/>
  <c r="P1695" i="1"/>
  <c r="N504" i="1"/>
  <c r="P504" i="1"/>
  <c r="J504" i="1"/>
  <c r="B504" i="1"/>
  <c r="M504" i="1"/>
  <c r="L504" i="1"/>
  <c r="B1705" i="1"/>
  <c r="M1705" i="1"/>
  <c r="P1705" i="1"/>
  <c r="J1705" i="1"/>
  <c r="O1705" i="1"/>
  <c r="R1705" i="1"/>
  <c r="K150" i="1"/>
  <c r="B150" i="1"/>
  <c r="P150" i="1"/>
  <c r="N150" i="1"/>
  <c r="O150" i="1"/>
  <c r="R150" i="1"/>
  <c r="A150" i="1"/>
  <c r="R249" i="1"/>
  <c r="Q249" i="1"/>
  <c r="B249" i="1"/>
  <c r="M249" i="1"/>
  <c r="N249" i="1"/>
  <c r="P249" i="1"/>
  <c r="J249" i="1"/>
  <c r="A362" i="1"/>
  <c r="O362" i="1"/>
  <c r="Q362" i="1"/>
  <c r="N362" i="1"/>
  <c r="J362" i="1"/>
  <c r="L362" i="1"/>
  <c r="J1633" i="1"/>
  <c r="L1633" i="1"/>
  <c r="M1633" i="1"/>
  <c r="J1637" i="1"/>
  <c r="O1637" i="1"/>
  <c r="K1637" i="1"/>
  <c r="A1876" i="1"/>
  <c r="R1876" i="1"/>
  <c r="M1876" i="1"/>
  <c r="B1876" i="1"/>
  <c r="O1911" i="1"/>
  <c r="B1911" i="1"/>
  <c r="R1911" i="1"/>
  <c r="K1911" i="1"/>
  <c r="N1916" i="1"/>
  <c r="M1916" i="1"/>
  <c r="K1916" i="1"/>
  <c r="J1916" i="1"/>
  <c r="L1941" i="1"/>
  <c r="J1941" i="1"/>
  <c r="O1941" i="1"/>
  <c r="P1941" i="1"/>
  <c r="Q1967" i="1"/>
  <c r="O1967" i="1"/>
  <c r="R1967" i="1"/>
  <c r="K2017" i="1"/>
  <c r="O2017" i="1"/>
  <c r="Q2017" i="1"/>
  <c r="L2017" i="1"/>
  <c r="N2017" i="1"/>
  <c r="J2017" i="1"/>
  <c r="R2002" i="1"/>
  <c r="B2002" i="1"/>
  <c r="O2002" i="1"/>
  <c r="Q2002" i="1"/>
  <c r="N2002" i="1"/>
  <c r="L2002" i="1"/>
  <c r="B1992" i="1"/>
  <c r="J1992" i="1"/>
  <c r="P1992" i="1"/>
  <c r="A1992" i="1"/>
  <c r="R1992" i="1"/>
  <c r="K1992" i="1"/>
  <c r="O1992" i="1"/>
  <c r="Q1977" i="1"/>
  <c r="P1977" i="1"/>
  <c r="R1977" i="1"/>
  <c r="A1977" i="1"/>
  <c r="M1977" i="1"/>
  <c r="K1977" i="1"/>
  <c r="J694" i="1"/>
  <c r="B694" i="1"/>
  <c r="O1922" i="1"/>
  <c r="M1713" i="1"/>
  <c r="R255" i="1"/>
  <c r="J263" i="1"/>
  <c r="P1570" i="1"/>
  <c r="O371" i="1"/>
  <c r="L211" i="1"/>
  <c r="K35" i="1"/>
  <c r="O1632" i="1"/>
  <c r="N1632" i="1"/>
  <c r="Q1632" i="1"/>
  <c r="J1632" i="1"/>
  <c r="K1632" i="1"/>
  <c r="B1632" i="1"/>
  <c r="L1842" i="1"/>
  <c r="B1842" i="1"/>
  <c r="N1842" i="1"/>
  <c r="J1842" i="1"/>
  <c r="K1842" i="1"/>
  <c r="P1842" i="1"/>
  <c r="A1877" i="1"/>
  <c r="P1877" i="1"/>
  <c r="R1877" i="1"/>
  <c r="K1877" i="1"/>
  <c r="M1877" i="1"/>
  <c r="B1877" i="1"/>
  <c r="J1898" i="1"/>
  <c r="A1898" i="1"/>
  <c r="K1898" i="1"/>
  <c r="O1898" i="1"/>
  <c r="Q1898" i="1"/>
  <c r="B1898" i="1"/>
  <c r="N1917" i="1"/>
  <c r="P1917" i="1"/>
  <c r="M1917" i="1"/>
  <c r="Q1917" i="1"/>
  <c r="A1917" i="1"/>
  <c r="L1917" i="1"/>
  <c r="A1942" i="1"/>
  <c r="N1942" i="1"/>
  <c r="Q1942" i="1"/>
  <c r="P1942" i="1"/>
  <c r="J1942" i="1"/>
  <c r="K1942" i="1"/>
  <c r="L227" i="1"/>
  <c r="Q227" i="1"/>
  <c r="N227" i="1"/>
  <c r="O227" i="1"/>
  <c r="B227" i="1"/>
  <c r="R227" i="1"/>
  <c r="M227" i="1"/>
  <c r="P227" i="1"/>
  <c r="B367" i="1"/>
  <c r="A367" i="1"/>
  <c r="Q367" i="1"/>
  <c r="K367" i="1"/>
  <c r="M259" i="1"/>
  <c r="B259" i="1"/>
  <c r="R259" i="1"/>
  <c r="J259" i="1"/>
  <c r="Q259" i="1"/>
  <c r="L259" i="1"/>
  <c r="O259" i="1"/>
  <c r="L1638" i="1"/>
  <c r="M1638" i="1"/>
  <c r="N1638" i="1"/>
  <c r="B1638" i="1"/>
  <c r="J1638" i="1"/>
  <c r="R1638" i="1"/>
  <c r="O1638" i="1"/>
  <c r="A1638" i="1"/>
  <c r="N660" i="1"/>
  <c r="J660" i="1"/>
  <c r="Q660" i="1"/>
  <c r="K660" i="1"/>
  <c r="B660" i="1"/>
  <c r="R660" i="1"/>
  <c r="O660" i="1"/>
  <c r="P660" i="1"/>
  <c r="J25" i="1"/>
  <c r="A25" i="1"/>
  <c r="P25" i="1"/>
  <c r="L25" i="1"/>
  <c r="B25" i="1"/>
  <c r="O25" i="1"/>
  <c r="R25" i="1"/>
  <c r="N25" i="1"/>
  <c r="Q25" i="1"/>
  <c r="K25" i="1"/>
  <c r="B33" i="1"/>
  <c r="O33" i="1"/>
  <c r="P33" i="1"/>
  <c r="J33" i="1"/>
  <c r="N33" i="1"/>
  <c r="R33" i="1"/>
  <c r="Q33" i="1"/>
  <c r="M41" i="1"/>
  <c r="N41" i="1"/>
  <c r="K41" i="1"/>
  <c r="B41" i="1"/>
  <c r="P41" i="1"/>
  <c r="L41" i="1"/>
  <c r="O41" i="1"/>
  <c r="Q41" i="1"/>
  <c r="O49" i="1"/>
  <c r="M49" i="1"/>
  <c r="J49" i="1"/>
  <c r="R49" i="1"/>
  <c r="B49" i="1"/>
  <c r="B57" i="1"/>
  <c r="N57" i="1"/>
  <c r="R57" i="1"/>
  <c r="P57" i="1"/>
  <c r="Q57" i="1"/>
  <c r="R203" i="1"/>
  <c r="A203" i="1"/>
  <c r="O203" i="1"/>
  <c r="Q203" i="1"/>
  <c r="P203" i="1"/>
  <c r="K203" i="1"/>
  <c r="M203" i="1"/>
  <c r="B1715" i="1"/>
  <c r="Q1715" i="1"/>
  <c r="J1715" i="1"/>
  <c r="L1715" i="1"/>
  <c r="R1715" i="1"/>
  <c r="O1597" i="1"/>
  <c r="Q1597" i="1"/>
  <c r="R1597" i="1"/>
  <c r="L1597" i="1"/>
  <c r="B1597" i="1"/>
  <c r="N1597" i="1"/>
  <c r="P1597" i="1"/>
  <c r="J1597" i="1"/>
  <c r="A708" i="1"/>
  <c r="K708" i="1"/>
  <c r="L708" i="1"/>
  <c r="N708" i="1"/>
  <c r="O708" i="1"/>
  <c r="P708" i="1"/>
  <c r="J708" i="1"/>
  <c r="R708" i="1"/>
  <c r="L702" i="1"/>
  <c r="Q702" i="1"/>
  <c r="A702" i="1"/>
  <c r="P702" i="1"/>
  <c r="B702" i="1"/>
  <c r="N702" i="1"/>
  <c r="K702" i="1"/>
  <c r="L696" i="1"/>
  <c r="N696" i="1"/>
  <c r="J696" i="1"/>
  <c r="O696" i="1"/>
  <c r="P696" i="1"/>
  <c r="A696" i="1"/>
  <c r="R696" i="1"/>
  <c r="Q696" i="1"/>
  <c r="Q670" i="1"/>
  <c r="M670" i="1"/>
  <c r="A670" i="1"/>
  <c r="K670" i="1"/>
  <c r="R670" i="1"/>
  <c r="N670" i="1"/>
  <c r="O670" i="1"/>
  <c r="B670" i="1"/>
  <c r="L270" i="1"/>
  <c r="M270" i="1"/>
  <c r="Q270" i="1"/>
  <c r="B270" i="1"/>
  <c r="J270" i="1"/>
  <c r="R270" i="1"/>
  <c r="L1701" i="1"/>
  <c r="N1701" i="1"/>
  <c r="Q1701" i="1"/>
  <c r="P1701" i="1"/>
  <c r="K1701" i="1"/>
  <c r="R2016" i="1"/>
  <c r="A2016" i="1"/>
  <c r="L2016" i="1"/>
  <c r="M2016" i="1"/>
  <c r="N2016" i="1"/>
  <c r="B2016" i="1"/>
  <c r="K2016" i="1"/>
  <c r="R2001" i="1"/>
  <c r="A2001" i="1"/>
  <c r="Q2001" i="1"/>
  <c r="M2001" i="1"/>
  <c r="P2001" i="1"/>
  <c r="B2001" i="1"/>
  <c r="L2001" i="1"/>
  <c r="K2001" i="1"/>
  <c r="N2001" i="1"/>
  <c r="N1991" i="1"/>
  <c r="O1991" i="1"/>
  <c r="P1991" i="1"/>
  <c r="R1991" i="1"/>
  <c r="L1991" i="1"/>
  <c r="Q1991" i="1"/>
  <c r="Q1976" i="1"/>
  <c r="A1976" i="1"/>
  <c r="M1976" i="1"/>
  <c r="P1976" i="1"/>
  <c r="N1976" i="1"/>
  <c r="R1976" i="1"/>
  <c r="J1976" i="1"/>
  <c r="L1976" i="1"/>
  <c r="M359" i="1"/>
  <c r="N359" i="1"/>
  <c r="L251" i="1"/>
  <c r="M219" i="1"/>
  <c r="A219" i="1"/>
  <c r="M1708" i="1"/>
  <c r="Q1879" i="1"/>
  <c r="Q1983" i="1"/>
  <c r="R1998" i="1"/>
  <c r="A1998" i="1"/>
  <c r="L2008" i="1"/>
  <c r="M2022" i="1"/>
  <c r="K361" i="1"/>
  <c r="L361" i="1"/>
  <c r="R253" i="1"/>
  <c r="Q216" i="1"/>
  <c r="B216" i="1"/>
  <c r="O1706" i="1"/>
  <c r="K694" i="1"/>
  <c r="A694" i="1"/>
  <c r="R68" i="1"/>
  <c r="P690" i="1"/>
  <c r="J690" i="1"/>
  <c r="O1942" i="1"/>
  <c r="O1917" i="1"/>
  <c r="O1877" i="1"/>
  <c r="L1632" i="1"/>
  <c r="K362" i="1"/>
  <c r="Q150" i="1"/>
  <c r="R504" i="1"/>
  <c r="Q1992" i="1"/>
  <c r="A2002" i="1"/>
  <c r="P1638" i="1"/>
  <c r="N259" i="1"/>
  <c r="B696" i="1"/>
  <c r="L203" i="1"/>
  <c r="O2016" i="1"/>
  <c r="M1715" i="1"/>
  <c r="Q1900" i="1"/>
  <c r="K1900" i="1"/>
  <c r="M1900" i="1"/>
  <c r="O1900" i="1"/>
  <c r="A1900" i="1"/>
  <c r="L1900" i="1"/>
  <c r="P1900" i="1"/>
  <c r="R1900" i="1"/>
  <c r="P1919" i="1"/>
  <c r="M1919" i="1"/>
  <c r="L225" i="1"/>
  <c r="N225" i="1"/>
  <c r="J225" i="1"/>
  <c r="K225" i="1"/>
  <c r="A225" i="1"/>
  <c r="Q225" i="1"/>
  <c r="L255" i="1"/>
  <c r="O255" i="1"/>
  <c r="P255" i="1"/>
  <c r="B255" i="1"/>
  <c r="Q255" i="1"/>
  <c r="M255" i="1"/>
  <c r="J257" i="1"/>
  <c r="A257" i="1"/>
  <c r="L257" i="1"/>
  <c r="K257" i="1"/>
  <c r="O257" i="1"/>
  <c r="N257" i="1"/>
  <c r="O1713" i="1"/>
  <c r="N1713" i="1"/>
  <c r="Q1713" i="1"/>
  <c r="R1713" i="1"/>
  <c r="L1922" i="1"/>
  <c r="P1922" i="1"/>
  <c r="J1922" i="1"/>
  <c r="Q1923" i="1"/>
  <c r="A1923" i="1"/>
  <c r="M1923" i="1"/>
  <c r="O1923" i="1"/>
  <c r="B70" i="1"/>
  <c r="L70" i="1"/>
  <c r="K70" i="1"/>
  <c r="A70" i="1"/>
  <c r="R70" i="1"/>
  <c r="J158" i="1"/>
  <c r="L158" i="1"/>
  <c r="N158" i="1"/>
  <c r="P158" i="1"/>
  <c r="M158" i="1"/>
  <c r="A158" i="1"/>
  <c r="K158" i="1"/>
  <c r="B662" i="1"/>
  <c r="Q662" i="1"/>
  <c r="A662" i="1"/>
  <c r="L662" i="1"/>
  <c r="P662" i="1"/>
  <c r="A11" i="1"/>
  <c r="B11" i="1"/>
  <c r="L19" i="1"/>
  <c r="Q19" i="1"/>
  <c r="P19" i="1"/>
  <c r="K19" i="1"/>
  <c r="N19" i="1"/>
  <c r="J19" i="1"/>
  <c r="O19" i="1"/>
  <c r="O27" i="1"/>
  <c r="B27" i="1"/>
  <c r="L27" i="1"/>
  <c r="A27" i="1"/>
  <c r="R27" i="1"/>
  <c r="R35" i="1"/>
  <c r="Q35" i="1"/>
  <c r="J35" i="1"/>
  <c r="M35" i="1"/>
  <c r="N35" i="1"/>
  <c r="P35" i="1"/>
  <c r="K43" i="1"/>
  <c r="A43" i="1"/>
  <c r="M43" i="1"/>
  <c r="N43" i="1"/>
  <c r="A51" i="1"/>
  <c r="N51" i="1"/>
  <c r="J51" i="1"/>
  <c r="K51" i="1"/>
  <c r="Q51" i="1"/>
  <c r="M51" i="1"/>
  <c r="B59" i="1"/>
  <c r="N59" i="1"/>
  <c r="A59" i="1"/>
  <c r="L59" i="1"/>
  <c r="R59" i="1"/>
  <c r="K211" i="1"/>
  <c r="M211" i="1"/>
  <c r="P211" i="1"/>
  <c r="J211" i="1"/>
  <c r="B211" i="1"/>
  <c r="R211" i="1"/>
  <c r="A214" i="1"/>
  <c r="K214" i="1"/>
  <c r="N214" i="1"/>
  <c r="R214" i="1"/>
  <c r="L1644" i="1"/>
  <c r="O1644" i="1"/>
  <c r="B1644" i="1"/>
  <c r="M1644" i="1"/>
  <c r="N1644" i="1"/>
  <c r="Q1644" i="1"/>
  <c r="A1644" i="1"/>
  <c r="L1599" i="1"/>
  <c r="J1599" i="1"/>
  <c r="P1599" i="1"/>
  <c r="N1599" i="1"/>
  <c r="O1599" i="1"/>
  <c r="A665" i="1"/>
  <c r="L665" i="1"/>
  <c r="P665" i="1"/>
  <c r="Q665" i="1"/>
  <c r="M665" i="1"/>
  <c r="B720" i="1"/>
  <c r="M720" i="1"/>
  <c r="J720" i="1"/>
  <c r="L720" i="1"/>
  <c r="K720" i="1"/>
  <c r="P720" i="1"/>
  <c r="M714" i="1"/>
  <c r="L714" i="1"/>
  <c r="K714" i="1"/>
  <c r="B714" i="1"/>
  <c r="M700" i="1"/>
  <c r="Q700" i="1"/>
  <c r="B700" i="1"/>
  <c r="L700" i="1"/>
  <c r="O700" i="1"/>
  <c r="R700" i="1"/>
  <c r="P700" i="1"/>
  <c r="M688" i="1"/>
  <c r="O688" i="1"/>
  <c r="Q688" i="1"/>
  <c r="R688" i="1"/>
  <c r="B688" i="1"/>
  <c r="K688" i="1"/>
  <c r="J682" i="1"/>
  <c r="N682" i="1"/>
  <c r="M682" i="1"/>
  <c r="R682" i="1"/>
  <c r="Q682" i="1"/>
  <c r="A682" i="1"/>
  <c r="O668" i="1"/>
  <c r="A668" i="1"/>
  <c r="M668" i="1"/>
  <c r="J668" i="1"/>
  <c r="R668" i="1"/>
  <c r="L668" i="1"/>
  <c r="L371" i="1"/>
  <c r="A371" i="1"/>
  <c r="Q371" i="1"/>
  <c r="R371" i="1"/>
  <c r="B371" i="1"/>
  <c r="K371" i="1"/>
  <c r="P371" i="1"/>
  <c r="M1695" i="1"/>
  <c r="L1695" i="1"/>
  <c r="Q1695" i="1"/>
  <c r="N1695" i="1"/>
  <c r="O1695" i="1"/>
  <c r="A1695" i="1"/>
  <c r="A1570" i="1"/>
  <c r="L1570" i="1"/>
  <c r="J1570" i="1"/>
  <c r="B1570" i="1"/>
  <c r="R1570" i="1"/>
  <c r="N1570" i="1"/>
  <c r="Q1570" i="1"/>
  <c r="K1570" i="1"/>
  <c r="J1968" i="1"/>
  <c r="R1968" i="1"/>
  <c r="L1968" i="1"/>
  <c r="Q1968" i="1"/>
  <c r="M1968" i="1"/>
  <c r="O1968" i="1"/>
  <c r="L315" i="1"/>
  <c r="K315" i="1"/>
  <c r="P315" i="1"/>
  <c r="J315" i="1"/>
  <c r="N315" i="1"/>
  <c r="O315" i="1"/>
  <c r="M263" i="1"/>
  <c r="P263" i="1"/>
  <c r="Q263" i="1"/>
  <c r="R263" i="1"/>
  <c r="K263" i="1"/>
  <c r="N263" i="1"/>
  <c r="O263" i="1"/>
  <c r="B593" i="1"/>
  <c r="O593" i="1"/>
  <c r="Q593" i="1"/>
  <c r="R593" i="1"/>
  <c r="P585" i="1"/>
  <c r="A585" i="1"/>
  <c r="O585" i="1"/>
  <c r="L585" i="1"/>
  <c r="A1563" i="1"/>
  <c r="R1563" i="1"/>
  <c r="N1531" i="1"/>
  <c r="M1531" i="1"/>
  <c r="K359" i="1"/>
  <c r="R1708" i="1"/>
  <c r="N1879" i="1"/>
  <c r="J2008" i="1"/>
  <c r="J361" i="1"/>
  <c r="L1706" i="1"/>
  <c r="K68" i="1"/>
  <c r="O690" i="1"/>
  <c r="J70" i="1"/>
  <c r="K1923" i="1"/>
  <c r="K1922" i="1"/>
  <c r="J1713" i="1"/>
  <c r="Q257" i="1"/>
  <c r="A255" i="1"/>
  <c r="L1942" i="1"/>
  <c r="M1898" i="1"/>
  <c r="L1877" i="1"/>
  <c r="O1842" i="1"/>
  <c r="P1632" i="1"/>
  <c r="K249" i="1"/>
  <c r="N1705" i="1"/>
  <c r="A504" i="1"/>
  <c r="L1992" i="1"/>
  <c r="R2017" i="1"/>
  <c r="N1968" i="1"/>
  <c r="J371" i="1"/>
  <c r="N688" i="1"/>
  <c r="Q720" i="1"/>
  <c r="J1644" i="1"/>
  <c r="O51" i="1"/>
  <c r="M19" i="1"/>
  <c r="Q1638" i="1"/>
  <c r="A259" i="1"/>
  <c r="B708" i="1"/>
  <c r="R41" i="1"/>
  <c r="M660" i="1"/>
  <c r="J1900" i="1"/>
  <c r="P2016" i="1"/>
  <c r="K1967" i="1"/>
  <c r="B668" i="1"/>
  <c r="R43" i="1"/>
  <c r="R367" i="1"/>
  <c r="J247" i="1"/>
  <c r="P1712" i="1"/>
  <c r="A1712" i="1"/>
  <c r="O1634" i="1"/>
  <c r="B1634" i="1"/>
  <c r="N1634" i="1"/>
  <c r="M1634" i="1"/>
  <c r="O1875" i="1"/>
  <c r="B1875" i="1"/>
  <c r="Q1875" i="1"/>
  <c r="M1875" i="1"/>
  <c r="J1875" i="1"/>
  <c r="A1915" i="1"/>
  <c r="N1915" i="1"/>
  <c r="R1915" i="1"/>
  <c r="Q1915" i="1"/>
  <c r="J229" i="1"/>
  <c r="Q229" i="1"/>
  <c r="A229" i="1"/>
  <c r="N229" i="1"/>
  <c r="B391" i="1"/>
  <c r="A391" i="1"/>
  <c r="B383" i="1"/>
  <c r="P1683" i="1"/>
  <c r="O1683" i="1"/>
  <c r="B171" i="1"/>
  <c r="A171" i="1"/>
  <c r="N171" i="1"/>
  <c r="P171" i="1"/>
  <c r="O171" i="1"/>
  <c r="O663" i="1"/>
  <c r="Q663" i="1"/>
  <c r="K36" i="1"/>
  <c r="A36" i="1"/>
  <c r="N60" i="1"/>
  <c r="L60" i="1"/>
  <c r="N209" i="1"/>
  <c r="P209" i="1"/>
  <c r="M210" i="1"/>
  <c r="L663" i="1"/>
  <c r="N596" i="1"/>
  <c r="K596" i="1"/>
  <c r="R596" i="1"/>
  <c r="K1560" i="1"/>
  <c r="K1448" i="1"/>
  <c r="N1546" i="1"/>
  <c r="M1546" i="1"/>
  <c r="B1490" i="1"/>
  <c r="R1490" i="1"/>
  <c r="P1450" i="1"/>
  <c r="N1450" i="1"/>
  <c r="N1681" i="1"/>
  <c r="P167" i="1"/>
  <c r="N600" i="1"/>
  <c r="P624" i="1"/>
  <c r="L1530" i="1"/>
  <c r="M1472" i="1"/>
  <c r="N1536" i="1"/>
  <c r="R1536" i="1"/>
  <c r="L1434" i="1"/>
  <c r="B1504" i="1"/>
  <c r="K1893" i="1"/>
  <c r="M1893" i="1"/>
  <c r="N1893" i="1"/>
  <c r="B1893" i="1"/>
  <c r="Q1893" i="1"/>
  <c r="R1893" i="1"/>
  <c r="O1893" i="1"/>
  <c r="O1885" i="1"/>
  <c r="N1885" i="1"/>
  <c r="P1885" i="1"/>
  <c r="R1885" i="1"/>
  <c r="B1885" i="1"/>
  <c r="A1885" i="1"/>
  <c r="M1885" i="1"/>
  <c r="K1959" i="1"/>
  <c r="L1959" i="1"/>
  <c r="M1959" i="1"/>
  <c r="P1959" i="1"/>
  <c r="B1959" i="1"/>
  <c r="A1959" i="1"/>
  <c r="Q1959" i="1"/>
  <c r="R1959" i="1"/>
  <c r="N1959" i="1"/>
  <c r="R1951" i="1"/>
  <c r="L1951" i="1"/>
  <c r="M1951" i="1"/>
  <c r="P1951" i="1"/>
  <c r="K1951" i="1"/>
  <c r="N1951" i="1"/>
  <c r="O1951" i="1"/>
  <c r="A1951" i="1"/>
  <c r="A1323" i="1"/>
  <c r="B1323" i="1"/>
  <c r="L667" i="1"/>
  <c r="N1684" i="1"/>
  <c r="M618" i="1"/>
  <c r="P625" i="1"/>
  <c r="R625" i="1"/>
  <c r="Q609" i="1"/>
  <c r="N609" i="1"/>
  <c r="N601" i="1"/>
  <c r="L601" i="1"/>
  <c r="A1466" i="1"/>
  <c r="Q1951" i="1"/>
  <c r="B601" i="1"/>
  <c r="N617" i="1"/>
  <c r="L608" i="1"/>
  <c r="O608" i="1"/>
  <c r="Q1560" i="1"/>
  <c r="A1490" i="1"/>
  <c r="O1536" i="1"/>
  <c r="Q1544" i="1"/>
  <c r="A853" i="1"/>
  <c r="J853" i="1"/>
  <c r="A847" i="1"/>
  <c r="J847" i="1"/>
  <c r="B847" i="1"/>
  <c r="R847" i="1"/>
  <c r="K847" i="1"/>
  <c r="Q847" i="1"/>
  <c r="L847" i="1"/>
  <c r="N847" i="1"/>
  <c r="K841" i="1"/>
  <c r="P841" i="1"/>
  <c r="J841" i="1"/>
  <c r="R841" i="1"/>
  <c r="M841" i="1"/>
  <c r="P827" i="1"/>
  <c r="N827" i="1"/>
  <c r="B827" i="1"/>
  <c r="O827" i="1"/>
  <c r="R827" i="1"/>
  <c r="N821" i="1"/>
  <c r="O821" i="1"/>
  <c r="P821" i="1"/>
  <c r="A821" i="1"/>
  <c r="J821" i="1"/>
  <c r="K821" i="1"/>
  <c r="Q821" i="1"/>
  <c r="B815" i="1"/>
  <c r="R815" i="1"/>
  <c r="K815" i="1"/>
  <c r="O815" i="1"/>
  <c r="M809" i="1"/>
  <c r="Q809" i="1"/>
  <c r="B809" i="1"/>
  <c r="R809" i="1"/>
  <c r="K809" i="1"/>
  <c r="K795" i="1"/>
  <c r="Q795" i="1"/>
  <c r="L795" i="1"/>
  <c r="M795" i="1"/>
  <c r="N795" i="1"/>
  <c r="P795" i="1"/>
  <c r="B789" i="1"/>
  <c r="O789" i="1"/>
  <c r="A789" i="1"/>
  <c r="L789" i="1"/>
  <c r="N789" i="1"/>
  <c r="J789" i="1"/>
  <c r="A783" i="1"/>
  <c r="O783" i="1"/>
  <c r="P783" i="1"/>
  <c r="K783" i="1"/>
  <c r="B777" i="1"/>
  <c r="A777" i="1"/>
  <c r="L763" i="1"/>
  <c r="O763" i="1"/>
  <c r="R763" i="1"/>
  <c r="Q763" i="1"/>
  <c r="K763" i="1"/>
  <c r="M763" i="1"/>
  <c r="N757" i="1"/>
  <c r="A757" i="1"/>
  <c r="R757" i="1"/>
  <c r="B757" i="1"/>
  <c r="K757" i="1"/>
  <c r="M757" i="1"/>
  <c r="J757" i="1"/>
  <c r="P757" i="1"/>
  <c r="M751" i="1"/>
  <c r="J751" i="1"/>
  <c r="J745" i="1"/>
  <c r="A745" i="1"/>
  <c r="P745" i="1"/>
  <c r="K745" i="1"/>
  <c r="N731" i="1"/>
  <c r="M731" i="1"/>
  <c r="J731" i="1"/>
  <c r="O725" i="1"/>
  <c r="J725" i="1"/>
  <c r="B1951" i="1"/>
  <c r="Q1557" i="1"/>
  <c r="O1455" i="1"/>
  <c r="M1479" i="1"/>
  <c r="P1495" i="1"/>
  <c r="B1495" i="1"/>
  <c r="A1511" i="1"/>
  <c r="A1519" i="1"/>
  <c r="K1535" i="1"/>
  <c r="L1543" i="1"/>
  <c r="A1551" i="1"/>
  <c r="O1525" i="1"/>
  <c r="A1431" i="1"/>
  <c r="N1447" i="1"/>
  <c r="P1463" i="1"/>
  <c r="L1471" i="1"/>
  <c r="Q1487" i="1"/>
  <c r="Q1527" i="1"/>
  <c r="P1559" i="1"/>
  <c r="P1437" i="1"/>
  <c r="Q1437" i="1"/>
  <c r="Q1485" i="1"/>
  <c r="R1541" i="1"/>
  <c r="A1541" i="1"/>
  <c r="P1461" i="1"/>
  <c r="A1461" i="1"/>
  <c r="K1509" i="1"/>
  <c r="L1533" i="1"/>
  <c r="P1453" i="1"/>
  <c r="M1429" i="1"/>
  <c r="M1549" i="1"/>
  <c r="R728" i="1"/>
  <c r="N734" i="1"/>
  <c r="O740" i="1"/>
  <c r="B740" i="1"/>
  <c r="Q754" i="1"/>
  <c r="P760" i="1"/>
  <c r="J760" i="1"/>
  <c r="M766" i="1"/>
  <c r="N772" i="1"/>
  <c r="A772" i="1"/>
  <c r="P786" i="1"/>
  <c r="O792" i="1"/>
  <c r="B792" i="1"/>
  <c r="J798" i="1"/>
  <c r="L804" i="1"/>
  <c r="O818" i="1"/>
  <c r="O824" i="1"/>
  <c r="N830" i="1"/>
  <c r="N836" i="1"/>
  <c r="A850" i="1"/>
  <c r="A856" i="1"/>
  <c r="N854" i="1"/>
  <c r="K854" i="1"/>
  <c r="N1469" i="1"/>
  <c r="K728" i="1"/>
  <c r="B728" i="1"/>
  <c r="L734" i="1"/>
  <c r="Q740" i="1"/>
  <c r="M754" i="1"/>
  <c r="K760" i="1"/>
  <c r="A760" i="1"/>
  <c r="R766" i="1"/>
  <c r="Q772" i="1"/>
  <c r="N786" i="1"/>
  <c r="L792" i="1"/>
  <c r="N798" i="1"/>
  <c r="P798" i="1"/>
  <c r="R804" i="1"/>
  <c r="K818" i="1"/>
  <c r="L824" i="1"/>
  <c r="L830" i="1"/>
  <c r="L836" i="1"/>
  <c r="M850" i="1"/>
  <c r="M856" i="1"/>
  <c r="L843" i="1"/>
  <c r="M1890" i="1"/>
  <c r="O1890" i="1"/>
  <c r="P1882" i="1"/>
  <c r="M1882" i="1"/>
  <c r="L1956" i="1"/>
  <c r="A1956" i="1"/>
  <c r="K1956" i="1"/>
  <c r="R1956" i="1"/>
  <c r="L1948" i="1"/>
  <c r="K1948" i="1"/>
  <c r="M1948" i="1"/>
  <c r="Q1455" i="1"/>
  <c r="J1495" i="1"/>
  <c r="P1511" i="1"/>
  <c r="Q1519" i="1"/>
  <c r="Q1535" i="1"/>
  <c r="J1543" i="1"/>
  <c r="Q1551" i="1"/>
  <c r="K1525" i="1"/>
  <c r="R1431" i="1"/>
  <c r="R1439" i="1"/>
  <c r="K1447" i="1"/>
  <c r="Q1463" i="1"/>
  <c r="B1471" i="1"/>
  <c r="N1503" i="1"/>
  <c r="N1527" i="1"/>
  <c r="A1559" i="1"/>
  <c r="M1532" i="1"/>
  <c r="O1485" i="1"/>
  <c r="K1485" i="1"/>
  <c r="P1541" i="1"/>
  <c r="Q1461" i="1"/>
  <c r="M1509" i="1"/>
  <c r="M1501" i="1"/>
  <c r="A1429" i="1"/>
  <c r="R1517" i="1"/>
  <c r="Q728" i="1"/>
  <c r="A728" i="1"/>
  <c r="R734" i="1"/>
  <c r="N740" i="1"/>
  <c r="L754" i="1"/>
  <c r="Q760" i="1"/>
  <c r="O766" i="1"/>
  <c r="J766" i="1"/>
  <c r="M772" i="1"/>
  <c r="M786" i="1"/>
  <c r="K792" i="1"/>
  <c r="O798" i="1"/>
  <c r="B798" i="1"/>
  <c r="J804" i="1"/>
  <c r="R818" i="1"/>
  <c r="R824" i="1"/>
  <c r="K830" i="1"/>
  <c r="K836" i="1"/>
  <c r="L850" i="1"/>
  <c r="L856" i="1"/>
  <c r="R843" i="1"/>
  <c r="R1662" i="1"/>
  <c r="Q1655" i="1"/>
  <c r="O728" i="1"/>
  <c r="P734" i="1"/>
  <c r="J734" i="1"/>
  <c r="M740" i="1"/>
  <c r="R754" i="1"/>
  <c r="N760" i="1"/>
  <c r="P766" i="1"/>
  <c r="B766" i="1"/>
  <c r="L772" i="1"/>
  <c r="J786" i="1"/>
  <c r="L786" i="1"/>
  <c r="R792" i="1"/>
  <c r="M798" i="1"/>
  <c r="A798" i="1"/>
  <c r="Q804" i="1"/>
  <c r="J818" i="1"/>
  <c r="J824" i="1"/>
  <c r="J830" i="1"/>
  <c r="R836" i="1"/>
  <c r="R850" i="1"/>
  <c r="K856" i="1"/>
  <c r="B1573" i="1"/>
  <c r="L1896" i="1"/>
  <c r="B1896" i="1"/>
  <c r="P1896" i="1"/>
  <c r="M1896" i="1"/>
  <c r="K1888" i="1"/>
  <c r="P1888" i="1"/>
  <c r="Q1888" i="1"/>
  <c r="M1888" i="1"/>
  <c r="R1880" i="1"/>
  <c r="O1880" i="1"/>
  <c r="P1880" i="1"/>
  <c r="M1880" i="1"/>
  <c r="N1954" i="1"/>
  <c r="B1954" i="1"/>
  <c r="M1954" i="1"/>
  <c r="R1954" i="1"/>
  <c r="B1946" i="1"/>
  <c r="A1946" i="1"/>
  <c r="M1946" i="1"/>
  <c r="Q1946" i="1"/>
  <c r="O571" i="1"/>
  <c r="Q1662" i="1"/>
  <c r="J1485" i="1"/>
  <c r="J1477" i="1"/>
  <c r="K734" i="1"/>
  <c r="K754" i="1"/>
  <c r="K766" i="1"/>
  <c r="K786" i="1"/>
  <c r="N804" i="1"/>
  <c r="P804" i="1"/>
  <c r="P857" i="1"/>
  <c r="L857" i="1"/>
  <c r="J837" i="1"/>
  <c r="O837" i="1"/>
  <c r="R831" i="1"/>
  <c r="P831" i="1"/>
  <c r="P825" i="1"/>
  <c r="L825" i="1"/>
  <c r="J811" i="1"/>
  <c r="O811" i="1"/>
  <c r="O805" i="1"/>
  <c r="K805" i="1"/>
  <c r="Q793" i="1"/>
  <c r="B793" i="1"/>
  <c r="K773" i="1"/>
  <c r="A773" i="1"/>
  <c r="A767" i="1"/>
  <c r="M767" i="1"/>
  <c r="M761" i="1"/>
  <c r="O761" i="1"/>
  <c r="O747" i="1"/>
  <c r="L747" i="1"/>
  <c r="L741" i="1"/>
  <c r="O741" i="1"/>
  <c r="N729" i="1"/>
  <c r="K729" i="1"/>
  <c r="J1647" i="1"/>
  <c r="R1647" i="1"/>
  <c r="A1647" i="1"/>
  <c r="K1647" i="1"/>
  <c r="B1647" i="1"/>
  <c r="L1647" i="1"/>
  <c r="M1647" i="1"/>
  <c r="N1647" i="1"/>
  <c r="O1647" i="1"/>
  <c r="J1663" i="1"/>
  <c r="R1663" i="1"/>
  <c r="A1663" i="1"/>
  <c r="K1663" i="1"/>
  <c r="B1663" i="1"/>
  <c r="L1663" i="1"/>
  <c r="M1663" i="1"/>
  <c r="N1663" i="1"/>
  <c r="O1663" i="1"/>
  <c r="J1655" i="1"/>
  <c r="R1655" i="1"/>
  <c r="A1655" i="1"/>
  <c r="K1655" i="1"/>
  <c r="B1655" i="1"/>
  <c r="L1655" i="1"/>
  <c r="M1655" i="1"/>
  <c r="N1655" i="1"/>
  <c r="O1655" i="1"/>
  <c r="Q1647" i="1"/>
  <c r="B856" i="1"/>
  <c r="O856" i="1"/>
  <c r="R856" i="1"/>
  <c r="K850" i="1"/>
  <c r="P850" i="1"/>
  <c r="N850" i="1"/>
  <c r="A836" i="1"/>
  <c r="M836" i="1"/>
  <c r="J836" i="1"/>
  <c r="R830" i="1"/>
  <c r="B830" i="1"/>
  <c r="O830" i="1"/>
  <c r="P824" i="1"/>
  <c r="N824" i="1"/>
  <c r="K824" i="1"/>
  <c r="L818" i="1"/>
  <c r="Q818" i="1"/>
  <c r="K1670" i="1"/>
  <c r="L1670" i="1"/>
  <c r="M1670" i="1"/>
  <c r="N1670" i="1"/>
  <c r="O1670" i="1"/>
  <c r="P1670" i="1"/>
  <c r="K1662" i="1"/>
  <c r="L1662" i="1"/>
  <c r="M1662" i="1"/>
  <c r="N1662" i="1"/>
  <c r="O1662" i="1"/>
  <c r="P1662" i="1"/>
  <c r="K1654" i="1"/>
  <c r="L1654" i="1"/>
  <c r="M1654" i="1"/>
  <c r="N1654" i="1"/>
  <c r="O1654" i="1"/>
  <c r="P1654" i="1"/>
  <c r="A1670" i="1"/>
  <c r="A1654" i="1"/>
  <c r="Q1654" i="1"/>
  <c r="P1647" i="1"/>
  <c r="R559" i="1"/>
  <c r="R567" i="1"/>
  <c r="A575" i="1"/>
  <c r="A1418" i="1"/>
  <c r="B1391" i="1"/>
  <c r="A1357" i="1"/>
  <c r="B1669" i="1"/>
  <c r="B1665" i="1"/>
  <c r="B1661" i="1"/>
  <c r="B1657" i="1"/>
  <c r="B1653" i="1"/>
  <c r="B1649" i="1"/>
  <c r="Q1669" i="1"/>
  <c r="R1668" i="1"/>
  <c r="J1668" i="1"/>
  <c r="K1667" i="1"/>
  <c r="L1666" i="1"/>
  <c r="M1665" i="1"/>
  <c r="N1664" i="1"/>
  <c r="Q1661" i="1"/>
  <c r="R1660" i="1"/>
  <c r="J1660" i="1"/>
  <c r="K1659" i="1"/>
  <c r="L1658" i="1"/>
  <c r="M1657" i="1"/>
  <c r="N1656" i="1"/>
  <c r="Q1653" i="1"/>
  <c r="R1652" i="1"/>
  <c r="J1652" i="1"/>
  <c r="K1651" i="1"/>
  <c r="L1650" i="1"/>
  <c r="M1649" i="1"/>
  <c r="N1648" i="1"/>
  <c r="A1669" i="1"/>
  <c r="A1665" i="1"/>
  <c r="A1661" i="1"/>
  <c r="A1657" i="1"/>
  <c r="A1653" i="1"/>
  <c r="A1649" i="1"/>
  <c r="P1669" i="1"/>
  <c r="Q1668" i="1"/>
  <c r="R1667" i="1"/>
  <c r="J1667" i="1"/>
  <c r="K1666" i="1"/>
  <c r="L1665" i="1"/>
  <c r="M1664" i="1"/>
  <c r="P1661" i="1"/>
  <c r="Q1660" i="1"/>
  <c r="R1659" i="1"/>
  <c r="J1659" i="1"/>
  <c r="K1658" i="1"/>
  <c r="L1657" i="1"/>
  <c r="M1656" i="1"/>
  <c r="P1653" i="1"/>
  <c r="Q1652" i="1"/>
  <c r="R1651" i="1"/>
  <c r="J1651" i="1"/>
  <c r="K1650" i="1"/>
  <c r="L1649" i="1"/>
  <c r="M1648" i="1"/>
  <c r="A1333" i="1"/>
  <c r="B1668" i="1"/>
  <c r="B1664" i="1"/>
  <c r="B1660" i="1"/>
  <c r="B1656" i="1"/>
  <c r="B1652" i="1"/>
  <c r="B1648" i="1"/>
  <c r="O1669" i="1"/>
  <c r="P1668" i="1"/>
  <c r="Q1667" i="1"/>
  <c r="R1666" i="1"/>
  <c r="J1666" i="1"/>
  <c r="K1665" i="1"/>
  <c r="L1664" i="1"/>
  <c r="O1661" i="1"/>
  <c r="P1660" i="1"/>
  <c r="Q1659" i="1"/>
  <c r="R1658" i="1"/>
  <c r="J1658" i="1"/>
  <c r="K1657" i="1"/>
  <c r="L1656" i="1"/>
  <c r="O1653" i="1"/>
  <c r="P1652" i="1"/>
  <c r="Q1651" i="1"/>
  <c r="R1650" i="1"/>
  <c r="J1650" i="1"/>
  <c r="K1649" i="1"/>
  <c r="L1648" i="1"/>
  <c r="A1668" i="1"/>
  <c r="A1664" i="1"/>
  <c r="A1660" i="1"/>
  <c r="A1656" i="1"/>
  <c r="A1652" i="1"/>
  <c r="A1648" i="1"/>
  <c r="N1669" i="1"/>
  <c r="O1668" i="1"/>
  <c r="P1667" i="1"/>
  <c r="Q1666" i="1"/>
  <c r="R1665" i="1"/>
  <c r="J1665" i="1"/>
  <c r="K1664" i="1"/>
  <c r="N1661" i="1"/>
  <c r="O1660" i="1"/>
  <c r="P1659" i="1"/>
  <c r="Q1658" i="1"/>
  <c r="R1657" i="1"/>
  <c r="J1657" i="1"/>
  <c r="K1656" i="1"/>
  <c r="N1653" i="1"/>
  <c r="O1652" i="1"/>
  <c r="P1651" i="1"/>
  <c r="Q1650" i="1"/>
  <c r="R1649" i="1"/>
  <c r="J1649" i="1"/>
  <c r="K1648" i="1"/>
  <c r="B559" i="1"/>
  <c r="M575" i="1"/>
  <c r="B1415" i="1"/>
  <c r="B1667" i="1"/>
  <c r="B1659" i="1"/>
  <c r="B1651" i="1"/>
  <c r="M1669" i="1"/>
  <c r="N1668" i="1"/>
  <c r="O1667" i="1"/>
  <c r="P1666" i="1"/>
  <c r="Q1665" i="1"/>
  <c r="R1664" i="1"/>
  <c r="J1664" i="1"/>
  <c r="M1661" i="1"/>
  <c r="N1660" i="1"/>
  <c r="O1659" i="1"/>
  <c r="P1658" i="1"/>
  <c r="Q1657" i="1"/>
  <c r="R1656" i="1"/>
  <c r="J1656" i="1"/>
  <c r="M1653" i="1"/>
  <c r="N1652" i="1"/>
  <c r="O1651" i="1"/>
  <c r="P1650" i="1"/>
  <c r="Q1649" i="1"/>
  <c r="R1648" i="1"/>
  <c r="J1648" i="1"/>
  <c r="M567" i="1"/>
  <c r="L575" i="1"/>
  <c r="A1667" i="1"/>
  <c r="A1659" i="1"/>
  <c r="A1651" i="1"/>
  <c r="N1707" i="1"/>
  <c r="O1707" i="1"/>
  <c r="P1707" i="1"/>
  <c r="Q1707" i="1"/>
  <c r="J1707" i="1"/>
  <c r="A1707" i="1"/>
  <c r="R1707" i="1"/>
  <c r="B1707" i="1"/>
  <c r="K1707" i="1"/>
  <c r="K220" i="1"/>
  <c r="B220" i="1"/>
  <c r="L220" i="1"/>
  <c r="A220" i="1"/>
  <c r="M220" i="1"/>
  <c r="O220" i="1"/>
  <c r="N220" i="1"/>
  <c r="P220" i="1"/>
  <c r="Q220" i="1"/>
  <c r="J220" i="1"/>
  <c r="B360" i="1"/>
  <c r="P360" i="1"/>
  <c r="Q360" i="1"/>
  <c r="B1846" i="1"/>
  <c r="R1846" i="1"/>
  <c r="L1846" i="1"/>
  <c r="K1846" i="1"/>
  <c r="M1846" i="1"/>
  <c r="N1846" i="1"/>
  <c r="O1846" i="1"/>
  <c r="P1846" i="1"/>
  <c r="Q1846" i="1"/>
  <c r="J1878" i="1"/>
  <c r="R1878" i="1"/>
  <c r="K1878" i="1"/>
  <c r="L1878" i="1"/>
  <c r="M1878" i="1"/>
  <c r="A1878" i="1"/>
  <c r="N1878" i="1"/>
  <c r="B1878" i="1"/>
  <c r="O1878" i="1"/>
  <c r="A1899" i="1"/>
  <c r="R1899" i="1"/>
  <c r="B1899" i="1"/>
  <c r="L1899" i="1"/>
  <c r="M1899" i="1"/>
  <c r="K1899" i="1"/>
  <c r="N1899" i="1"/>
  <c r="O1899" i="1"/>
  <c r="P1899" i="1"/>
  <c r="Q1899" i="1"/>
  <c r="P1943" i="1"/>
  <c r="O1943" i="1"/>
  <c r="Q1943" i="1"/>
  <c r="J1943" i="1"/>
  <c r="R1943" i="1"/>
  <c r="K1943" i="1"/>
  <c r="L1943" i="1"/>
  <c r="B1943" i="1"/>
  <c r="M1943" i="1"/>
  <c r="L226" i="1"/>
  <c r="M226" i="1"/>
  <c r="N226" i="1"/>
  <c r="A226" i="1"/>
  <c r="O226" i="1"/>
  <c r="B226" i="1"/>
  <c r="P226" i="1"/>
  <c r="Q226" i="1"/>
  <c r="J226" i="1"/>
  <c r="R226" i="1"/>
  <c r="R258" i="1"/>
  <c r="L258" i="1"/>
  <c r="N258" i="1"/>
  <c r="O258" i="1"/>
  <c r="P258" i="1"/>
  <c r="K258" i="1"/>
  <c r="B258" i="1"/>
  <c r="M258" i="1"/>
  <c r="K163" i="1"/>
  <c r="Q163" i="1"/>
  <c r="R163" i="1"/>
  <c r="J163" i="1"/>
  <c r="L163" i="1"/>
  <c r="M163" i="1"/>
  <c r="A163" i="1"/>
  <c r="P163" i="1"/>
  <c r="P69" i="1"/>
  <c r="R69" i="1"/>
  <c r="J69" i="1"/>
  <c r="A69" i="1"/>
  <c r="L69" i="1"/>
  <c r="Q69" i="1"/>
  <c r="M69" i="1"/>
  <c r="N69" i="1"/>
  <c r="O159" i="1"/>
  <c r="A159" i="1"/>
  <c r="Q159" i="1"/>
  <c r="B159" i="1"/>
  <c r="L159" i="1"/>
  <c r="N159" i="1"/>
  <c r="J159" i="1"/>
  <c r="R159" i="1"/>
  <c r="P151" i="1"/>
  <c r="M151" i="1"/>
  <c r="N151" i="1"/>
  <c r="J151" i="1"/>
  <c r="R151" i="1"/>
  <c r="K151" i="1"/>
  <c r="A151" i="1"/>
  <c r="O151" i="1"/>
  <c r="B151" i="1"/>
  <c r="Q151" i="1"/>
  <c r="A661" i="1"/>
  <c r="K661" i="1"/>
  <c r="P26" i="1"/>
  <c r="Q26" i="1"/>
  <c r="B50" i="1"/>
  <c r="O50" i="1"/>
  <c r="M2023" i="1"/>
  <c r="A2023" i="1"/>
  <c r="N2023" i="1"/>
  <c r="B2023" i="1"/>
  <c r="O2023" i="1"/>
  <c r="Q2023" i="1"/>
  <c r="P2023" i="1"/>
  <c r="J2023" i="1"/>
  <c r="R2023" i="1"/>
  <c r="K2023" i="1"/>
  <c r="P2005" i="1"/>
  <c r="Q2005" i="1"/>
  <c r="J2005" i="1"/>
  <c r="R2005" i="1"/>
  <c r="A2005" i="1"/>
  <c r="K2005" i="1"/>
  <c r="B2005" i="1"/>
  <c r="L2005" i="1"/>
  <c r="N2005" i="1"/>
  <c r="M2005" i="1"/>
  <c r="L1980" i="1"/>
  <c r="N1980" i="1"/>
  <c r="A1980" i="1"/>
  <c r="O1980" i="1"/>
  <c r="B1980" i="1"/>
  <c r="P1980" i="1"/>
  <c r="J1980" i="1"/>
  <c r="Q1980" i="1"/>
  <c r="R1980" i="1"/>
  <c r="K1980" i="1"/>
  <c r="K607" i="1"/>
  <c r="P607" i="1"/>
  <c r="Q607" i="1"/>
  <c r="J607" i="1"/>
  <c r="R607" i="1"/>
  <c r="L607" i="1"/>
  <c r="L322" i="1"/>
  <c r="O314" i="1"/>
  <c r="O1903" i="1"/>
  <c r="B1903" i="1"/>
  <c r="P1571" i="1"/>
  <c r="Q1694" i="1"/>
  <c r="J1694" i="1"/>
  <c r="R370" i="1"/>
  <c r="K370" i="1"/>
  <c r="K669" i="1"/>
  <c r="Q675" i="1"/>
  <c r="A675" i="1"/>
  <c r="O689" i="1"/>
  <c r="R695" i="1"/>
  <c r="B695" i="1"/>
  <c r="N701" i="1"/>
  <c r="J707" i="1"/>
  <c r="O721" i="1"/>
  <c r="Q1598" i="1"/>
  <c r="L1714" i="1"/>
  <c r="A1714" i="1"/>
  <c r="Q202" i="1"/>
  <c r="Q212" i="1"/>
  <c r="Q58" i="1"/>
  <c r="M50" i="1"/>
  <c r="M42" i="1"/>
  <c r="A42" i="1"/>
  <c r="J34" i="1"/>
  <c r="L26" i="1"/>
  <c r="R18" i="1"/>
  <c r="O661" i="1"/>
  <c r="J258" i="1"/>
  <c r="J1899" i="1"/>
  <c r="O2005" i="1"/>
  <c r="B607" i="1"/>
  <c r="R322" i="1"/>
  <c r="B322" i="1"/>
  <c r="M314" i="1"/>
  <c r="M1903" i="1"/>
  <c r="M1571" i="1"/>
  <c r="O1694" i="1"/>
  <c r="A1694" i="1"/>
  <c r="Q370" i="1"/>
  <c r="A370" i="1"/>
  <c r="R669" i="1"/>
  <c r="N675" i="1"/>
  <c r="M689" i="1"/>
  <c r="P695" i="1"/>
  <c r="L701" i="1"/>
  <c r="K701" i="1"/>
  <c r="O707" i="1"/>
  <c r="M721" i="1"/>
  <c r="N1598" i="1"/>
  <c r="R1714" i="1"/>
  <c r="O202" i="1"/>
  <c r="N212" i="1"/>
  <c r="A212" i="1"/>
  <c r="R58" i="1"/>
  <c r="L50" i="1"/>
  <c r="P42" i="1"/>
  <c r="M34" i="1"/>
  <c r="A34" i="1"/>
  <c r="B26" i="1"/>
  <c r="Q18" i="1"/>
  <c r="L661" i="1"/>
  <c r="P1878" i="1"/>
  <c r="L2023" i="1"/>
  <c r="N163" i="1"/>
  <c r="K226" i="1"/>
  <c r="Q322" i="1"/>
  <c r="A322" i="1"/>
  <c r="L314" i="1"/>
  <c r="L1903" i="1"/>
  <c r="L1571" i="1"/>
  <c r="N1694" i="1"/>
  <c r="P370" i="1"/>
  <c r="Q669" i="1"/>
  <c r="J669" i="1"/>
  <c r="M675" i="1"/>
  <c r="L689" i="1"/>
  <c r="O695" i="1"/>
  <c r="Q701" i="1"/>
  <c r="B701" i="1"/>
  <c r="N707" i="1"/>
  <c r="Q721" i="1"/>
  <c r="K721" i="1"/>
  <c r="P1598" i="1"/>
  <c r="J1714" i="1"/>
  <c r="M202" i="1"/>
  <c r="M212" i="1"/>
  <c r="B212" i="1"/>
  <c r="J58" i="1"/>
  <c r="K50" i="1"/>
  <c r="Q42" i="1"/>
  <c r="P34" i="1"/>
  <c r="N26" i="1"/>
  <c r="A26" i="1"/>
  <c r="P18" i="1"/>
  <c r="M661" i="1"/>
  <c r="B661" i="1"/>
  <c r="Q1878" i="1"/>
  <c r="J314" i="1"/>
  <c r="Q1571" i="1"/>
  <c r="N669" i="1"/>
  <c r="R689" i="1"/>
  <c r="Q707" i="1"/>
  <c r="R721" i="1"/>
  <c r="K1598" i="1"/>
  <c r="O1714" i="1"/>
  <c r="K212" i="1"/>
  <c r="P58" i="1"/>
  <c r="A58" i="1"/>
  <c r="J50" i="1"/>
  <c r="R42" i="1"/>
  <c r="L34" i="1"/>
  <c r="J26" i="1"/>
  <c r="M18" i="1"/>
  <c r="A18" i="1"/>
  <c r="J661" i="1"/>
  <c r="R220" i="1"/>
  <c r="J1846" i="1"/>
  <c r="M1707" i="1"/>
  <c r="L151" i="1"/>
  <c r="K159" i="1"/>
  <c r="O591" i="1"/>
  <c r="J591" i="1"/>
  <c r="R591" i="1"/>
  <c r="L591" i="1"/>
  <c r="N591" i="1"/>
  <c r="O583" i="1"/>
  <c r="A583" i="1"/>
  <c r="R661" i="1"/>
  <c r="N1943" i="1"/>
  <c r="A1846" i="1"/>
  <c r="M1980" i="1"/>
  <c r="O69" i="1"/>
  <c r="B583" i="1"/>
  <c r="Q252" i="1"/>
  <c r="K252" i="1"/>
  <c r="L252" i="1"/>
  <c r="M252" i="1"/>
  <c r="N252" i="1"/>
  <c r="J252" i="1"/>
  <c r="B252" i="1"/>
  <c r="P252" i="1"/>
  <c r="J1631" i="1"/>
  <c r="R1631" i="1"/>
  <c r="K1631" i="1"/>
  <c r="L1631" i="1"/>
  <c r="A1631" i="1"/>
  <c r="M1631" i="1"/>
  <c r="B1631" i="1"/>
  <c r="N1631" i="1"/>
  <c r="P1631" i="1"/>
  <c r="O1631" i="1"/>
  <c r="O1918" i="1"/>
  <c r="P1918" i="1"/>
  <c r="Q1918" i="1"/>
  <c r="B1918" i="1"/>
  <c r="J1918" i="1"/>
  <c r="A1918" i="1"/>
  <c r="R1918" i="1"/>
  <c r="L1918" i="1"/>
  <c r="K1918" i="1"/>
  <c r="M1918" i="1"/>
  <c r="P366" i="1"/>
  <c r="J366" i="1"/>
  <c r="R366" i="1"/>
  <c r="K366" i="1"/>
  <c r="L366" i="1"/>
  <c r="A366" i="1"/>
  <c r="M366" i="1"/>
  <c r="B366" i="1"/>
  <c r="N366" i="1"/>
  <c r="O366" i="1"/>
  <c r="A202" i="1"/>
  <c r="N202" i="1"/>
  <c r="A1995" i="1"/>
  <c r="N1995" i="1"/>
  <c r="P1995" i="1"/>
  <c r="O1995" i="1"/>
  <c r="K1995" i="1"/>
  <c r="Q1995" i="1"/>
  <c r="J1995" i="1"/>
  <c r="R1995" i="1"/>
  <c r="L1995" i="1"/>
  <c r="N623" i="1"/>
  <c r="B623" i="1"/>
  <c r="O623" i="1"/>
  <c r="Q623" i="1"/>
  <c r="R623" i="1"/>
  <c r="K623" i="1"/>
  <c r="L623" i="1"/>
  <c r="P623" i="1"/>
  <c r="L615" i="1"/>
  <c r="B615" i="1"/>
  <c r="P615" i="1"/>
  <c r="Q615" i="1"/>
  <c r="R615" i="1"/>
  <c r="K615" i="1"/>
  <c r="M615" i="1"/>
  <c r="N615" i="1"/>
  <c r="R599" i="1"/>
  <c r="P599" i="1"/>
  <c r="Q599" i="1"/>
  <c r="J599" i="1"/>
  <c r="M599" i="1"/>
  <c r="N599" i="1"/>
  <c r="A599" i="1"/>
  <c r="B599" i="1"/>
  <c r="O851" i="1"/>
  <c r="J851" i="1"/>
  <c r="R851" i="1"/>
  <c r="L851" i="1"/>
  <c r="K851" i="1"/>
  <c r="A851" i="1"/>
  <c r="M851" i="1"/>
  <c r="B845" i="1"/>
  <c r="J845" i="1"/>
  <c r="R845" i="1"/>
  <c r="A845" i="1"/>
  <c r="P845" i="1"/>
  <c r="J839" i="1"/>
  <c r="B839" i="1"/>
  <c r="L839" i="1"/>
  <c r="K839" i="1"/>
  <c r="Q833" i="1"/>
  <c r="K833" i="1"/>
  <c r="B833" i="1"/>
  <c r="M833" i="1"/>
  <c r="N833" i="1"/>
  <c r="P833" i="1"/>
  <c r="N819" i="1"/>
  <c r="L819" i="1"/>
  <c r="B819" i="1"/>
  <c r="K819" i="1"/>
  <c r="A819" i="1"/>
  <c r="M819" i="1"/>
  <c r="O819" i="1"/>
  <c r="J819" i="1"/>
  <c r="P813" i="1"/>
  <c r="Q813" i="1"/>
  <c r="Q807" i="1"/>
  <c r="O807" i="1"/>
  <c r="M801" i="1"/>
  <c r="J801" i="1"/>
  <c r="R801" i="1"/>
  <c r="B801" i="1"/>
  <c r="L801" i="1"/>
  <c r="A801" i="1"/>
  <c r="N801" i="1"/>
  <c r="P801" i="1"/>
  <c r="A787" i="1"/>
  <c r="L787" i="1"/>
  <c r="K787" i="1"/>
  <c r="R781" i="1"/>
  <c r="M781" i="1"/>
  <c r="R775" i="1"/>
  <c r="P775" i="1"/>
  <c r="L769" i="1"/>
  <c r="R769" i="1"/>
  <c r="K769" i="1"/>
  <c r="M769" i="1"/>
  <c r="B769" i="1"/>
  <c r="N769" i="1"/>
  <c r="A769" i="1"/>
  <c r="P769" i="1"/>
  <c r="Q769" i="1"/>
  <c r="O755" i="1"/>
  <c r="M755" i="1"/>
  <c r="A755" i="1"/>
  <c r="B755" i="1"/>
  <c r="N749" i="1"/>
  <c r="R749" i="1"/>
  <c r="K749" i="1"/>
  <c r="J743" i="1"/>
  <c r="O743" i="1"/>
  <c r="Q743" i="1"/>
  <c r="P743" i="1"/>
  <c r="B737" i="1"/>
  <c r="N737" i="1"/>
  <c r="A737" i="1"/>
  <c r="Q723" i="1"/>
  <c r="B723" i="1"/>
  <c r="O723" i="1"/>
  <c r="P723" i="1"/>
  <c r="M723" i="1"/>
  <c r="O1704" i="1"/>
  <c r="M1683" i="1"/>
  <c r="N593" i="1"/>
  <c r="B594" i="1"/>
  <c r="R585" i="1"/>
  <c r="O586" i="1"/>
  <c r="J601" i="1"/>
  <c r="K609" i="1"/>
  <c r="A609" i="1"/>
  <c r="M617" i="1"/>
  <c r="O625" i="1"/>
  <c r="R610" i="1"/>
  <c r="N1540" i="1"/>
  <c r="K1442" i="1"/>
  <c r="Q801" i="1"/>
  <c r="N851" i="1"/>
  <c r="J1704" i="1"/>
  <c r="R1682" i="1"/>
  <c r="B1683" i="1"/>
  <c r="N165" i="1"/>
  <c r="A593" i="1"/>
  <c r="R595" i="1"/>
  <c r="J585" i="1"/>
  <c r="N586" i="1"/>
  <c r="Q601" i="1"/>
  <c r="R609" i="1"/>
  <c r="L617" i="1"/>
  <c r="A617" i="1"/>
  <c r="M625" i="1"/>
  <c r="O1484" i="1"/>
  <c r="Q1532" i="1"/>
  <c r="O801" i="1"/>
  <c r="B851" i="1"/>
  <c r="K363" i="1"/>
  <c r="J367" i="1"/>
  <c r="K1711" i="1"/>
  <c r="J1919" i="1"/>
  <c r="J1682" i="1"/>
  <c r="A1683" i="1"/>
  <c r="R171" i="1"/>
  <c r="J381" i="1"/>
  <c r="O584" i="1"/>
  <c r="R594" i="1"/>
  <c r="Q585" i="1"/>
  <c r="M586" i="1"/>
  <c r="L624" i="1"/>
  <c r="P601" i="1"/>
  <c r="J609" i="1"/>
  <c r="R617" i="1"/>
  <c r="L625" i="1"/>
  <c r="B625" i="1"/>
  <c r="O618" i="1"/>
  <c r="B1428" i="1"/>
  <c r="L1484" i="1"/>
  <c r="P1532" i="1"/>
  <c r="R819" i="1"/>
  <c r="L737" i="1"/>
  <c r="B1889" i="1"/>
  <c r="L1889" i="1"/>
  <c r="M1889" i="1"/>
  <c r="P1881" i="1"/>
  <c r="K1881" i="1"/>
  <c r="M1881" i="1"/>
  <c r="N1881" i="1"/>
  <c r="P1955" i="1"/>
  <c r="Q1955" i="1"/>
  <c r="K1955" i="1"/>
  <c r="B1947" i="1"/>
  <c r="M1947" i="1"/>
  <c r="Q1682" i="1"/>
  <c r="Q594" i="1"/>
  <c r="L586" i="1"/>
  <c r="N618" i="1"/>
  <c r="R1564" i="1"/>
  <c r="A1564" i="1"/>
  <c r="A1468" i="1"/>
  <c r="M1468" i="1"/>
  <c r="O1452" i="1"/>
  <c r="L1452" i="1"/>
  <c r="Q819" i="1"/>
  <c r="L755" i="1"/>
  <c r="L833" i="1"/>
  <c r="L781" i="1"/>
  <c r="M247" i="1"/>
  <c r="L1966" i="1"/>
  <c r="J1975" i="1"/>
  <c r="J47" i="1"/>
  <c r="R1683" i="1"/>
  <c r="J168" i="1"/>
  <c r="N594" i="1"/>
  <c r="O626" i="1"/>
  <c r="O833" i="1"/>
  <c r="N807" i="1"/>
  <c r="B1712" i="1"/>
  <c r="B1910" i="1"/>
  <c r="J206" i="1"/>
  <c r="L155" i="1"/>
  <c r="P168" i="1"/>
  <c r="P593" i="1"/>
  <c r="M594" i="1"/>
  <c r="J586" i="1"/>
  <c r="K601" i="1"/>
  <c r="A601" i="1"/>
  <c r="M609" i="1"/>
  <c r="O617" i="1"/>
  <c r="J625" i="1"/>
  <c r="R602" i="1"/>
  <c r="J1444" i="1"/>
  <c r="N1500" i="1"/>
  <c r="O1564" i="1"/>
  <c r="N1452" i="1"/>
  <c r="A1476" i="1"/>
  <c r="J769" i="1"/>
  <c r="Q845" i="1"/>
  <c r="A839" i="1"/>
  <c r="P1947" i="1"/>
  <c r="B1419" i="1"/>
  <c r="P837" i="1"/>
  <c r="N857" i="1"/>
  <c r="B857" i="1"/>
  <c r="L729" i="1"/>
  <c r="P735" i="1"/>
  <c r="R741" i="1"/>
  <c r="Q741" i="1"/>
  <c r="M747" i="1"/>
  <c r="K761" i="1"/>
  <c r="J767" i="1"/>
  <c r="P773" i="1"/>
  <c r="B773" i="1"/>
  <c r="L779" i="1"/>
  <c r="M793" i="1"/>
  <c r="O793" i="1"/>
  <c r="J799" i="1"/>
  <c r="L805" i="1"/>
  <c r="A805" i="1"/>
  <c r="P811" i="1"/>
  <c r="N825" i="1"/>
  <c r="B825" i="1"/>
  <c r="Q831" i="1"/>
  <c r="K843" i="1"/>
  <c r="L854" i="1"/>
  <c r="P1573" i="1"/>
  <c r="B575" i="1"/>
  <c r="J1951" i="1"/>
  <c r="A1424" i="1"/>
  <c r="A1402" i="1"/>
  <c r="A1341" i="1"/>
  <c r="P1533" i="1"/>
  <c r="A1453" i="1"/>
  <c r="L1429" i="1"/>
  <c r="L1549" i="1"/>
  <c r="N837" i="1"/>
  <c r="B837" i="1"/>
  <c r="K857" i="1"/>
  <c r="R729" i="1"/>
  <c r="Q729" i="1"/>
  <c r="M735" i="1"/>
  <c r="N741" i="1"/>
  <c r="A741" i="1"/>
  <c r="K747" i="1"/>
  <c r="R761" i="1"/>
  <c r="B761" i="1"/>
  <c r="L767" i="1"/>
  <c r="N773" i="1"/>
  <c r="J779" i="1"/>
  <c r="Q779" i="1"/>
  <c r="L793" i="1"/>
  <c r="A793" i="1"/>
  <c r="P799" i="1"/>
  <c r="R805" i="1"/>
  <c r="N811" i="1"/>
  <c r="B811" i="1"/>
  <c r="K825" i="1"/>
  <c r="M831" i="1"/>
  <c r="O831" i="1"/>
  <c r="J843" i="1"/>
  <c r="P789" i="1"/>
  <c r="O809" i="1"/>
  <c r="M827" i="1"/>
  <c r="B841" i="1"/>
  <c r="J854" i="1"/>
  <c r="P853" i="1"/>
  <c r="A1573" i="1"/>
  <c r="L1882" i="1"/>
  <c r="R1948" i="1"/>
  <c r="R1890" i="1"/>
  <c r="R579" i="1"/>
  <c r="N558" i="1"/>
  <c r="B1423" i="1"/>
  <c r="B1407" i="1"/>
  <c r="B1387" i="1"/>
  <c r="A1325" i="1"/>
  <c r="M1533" i="1"/>
  <c r="L1501" i="1"/>
  <c r="R1429" i="1"/>
  <c r="N1549" i="1"/>
  <c r="K1517" i="1"/>
  <c r="L837" i="1"/>
  <c r="A837" i="1"/>
  <c r="R857" i="1"/>
  <c r="O729" i="1"/>
  <c r="B729" i="1"/>
  <c r="L735" i="1"/>
  <c r="J741" i="1"/>
  <c r="J747" i="1"/>
  <c r="Q747" i="1"/>
  <c r="N761" i="1"/>
  <c r="A761" i="1"/>
  <c r="K767" i="1"/>
  <c r="M773" i="1"/>
  <c r="M779" i="1"/>
  <c r="B779" i="1"/>
  <c r="K793" i="1"/>
  <c r="M799" i="1"/>
  <c r="O799" i="1"/>
  <c r="J805" i="1"/>
  <c r="L811" i="1"/>
  <c r="A811" i="1"/>
  <c r="R825" i="1"/>
  <c r="N831" i="1"/>
  <c r="A831" i="1"/>
  <c r="Q843" i="1"/>
  <c r="L809" i="1"/>
  <c r="L827" i="1"/>
  <c r="A841" i="1"/>
  <c r="B854" i="1"/>
  <c r="Q815" i="1"/>
  <c r="M853" i="1"/>
  <c r="L1887" i="1"/>
  <c r="K1882" i="1"/>
  <c r="Q1890" i="1"/>
  <c r="N575" i="1"/>
  <c r="L568" i="1"/>
  <c r="A1417" i="1"/>
  <c r="B1411" i="1"/>
  <c r="K837" i="1"/>
  <c r="J857" i="1"/>
  <c r="J729" i="1"/>
  <c r="A729" i="1"/>
  <c r="K735" i="1"/>
  <c r="P741" i="1"/>
  <c r="N747" i="1"/>
  <c r="B747" i="1"/>
  <c r="J761" i="1"/>
  <c r="R767" i="1"/>
  <c r="Q767" i="1"/>
  <c r="J773" i="1"/>
  <c r="R779" i="1"/>
  <c r="A779" i="1"/>
  <c r="R793" i="1"/>
  <c r="N799" i="1"/>
  <c r="B799" i="1"/>
  <c r="Q805" i="1"/>
  <c r="K811" i="1"/>
  <c r="J825" i="1"/>
  <c r="L831" i="1"/>
  <c r="B831" i="1"/>
  <c r="P843" i="1"/>
  <c r="R1477" i="1"/>
  <c r="J1517" i="1"/>
  <c r="R837" i="1"/>
  <c r="Q857" i="1"/>
  <c r="P729" i="1"/>
  <c r="O735" i="1"/>
  <c r="Q735" i="1"/>
  <c r="M741" i="1"/>
  <c r="R747" i="1"/>
  <c r="A747" i="1"/>
  <c r="P761" i="1"/>
  <c r="P767" i="1"/>
  <c r="B767" i="1"/>
  <c r="L773" i="1"/>
  <c r="P779" i="1"/>
  <c r="J793" i="1"/>
  <c r="L799" i="1"/>
  <c r="A799" i="1"/>
  <c r="P805" i="1"/>
  <c r="R811" i="1"/>
  <c r="Q825" i="1"/>
  <c r="K831" i="1"/>
  <c r="M843" i="1"/>
  <c r="O843" i="1"/>
  <c r="Q854" i="1"/>
  <c r="M1945" i="1"/>
  <c r="P1956" i="1"/>
  <c r="Q1882" i="1"/>
  <c r="N1948" i="1"/>
  <c r="N1890" i="1"/>
  <c r="R735" i="1"/>
  <c r="O767" i="1"/>
  <c r="M805" i="1"/>
  <c r="N843" i="1"/>
  <c r="L1945" i="1"/>
  <c r="Q155" i="1"/>
  <c r="B1633" i="1"/>
  <c r="N1633" i="1"/>
  <c r="P1633" i="1"/>
  <c r="B1637" i="1"/>
  <c r="L1637" i="1"/>
  <c r="N1637" i="1"/>
  <c r="N1876" i="1"/>
  <c r="Q1876" i="1"/>
  <c r="J1876" i="1"/>
  <c r="M1911" i="1"/>
  <c r="N1911" i="1"/>
  <c r="P1916" i="1"/>
  <c r="L1916" i="1"/>
  <c r="A1916" i="1"/>
  <c r="K1941" i="1"/>
  <c r="A1941" i="1"/>
  <c r="M1967" i="1"/>
  <c r="B1967" i="1"/>
  <c r="P1967" i="1"/>
  <c r="A153" i="1"/>
  <c r="P153" i="1"/>
  <c r="M1915" i="1"/>
  <c r="N1875" i="1"/>
  <c r="Q1634" i="1"/>
  <c r="K246" i="1"/>
  <c r="A246" i="1"/>
  <c r="Q1703" i="1"/>
  <c r="M74" i="1"/>
  <c r="M229" i="1"/>
  <c r="B704" i="1"/>
  <c r="A1567" i="1"/>
  <c r="A405" i="1"/>
  <c r="L1967" i="1"/>
  <c r="R1941" i="1"/>
  <c r="L1911" i="1"/>
  <c r="L1876" i="1"/>
  <c r="P1637" i="1"/>
  <c r="A1633" i="1"/>
  <c r="P247" i="1"/>
  <c r="N1966" i="1"/>
  <c r="R1975" i="1"/>
  <c r="K153" i="1"/>
  <c r="K206" i="1"/>
  <c r="N1680" i="1"/>
  <c r="L1680" i="1"/>
  <c r="M1680" i="1"/>
  <c r="B1680" i="1"/>
  <c r="K1680" i="1"/>
  <c r="B396" i="1"/>
  <c r="A388" i="1"/>
  <c r="B388" i="1"/>
  <c r="J1915" i="1"/>
  <c r="L1875" i="1"/>
  <c r="L1990" i="1"/>
  <c r="R229" i="1"/>
  <c r="K405" i="1"/>
  <c r="Q363" i="1"/>
  <c r="A247" i="1"/>
  <c r="R1966" i="1"/>
  <c r="P1711" i="1"/>
  <c r="O1975" i="1"/>
  <c r="P590" i="1"/>
  <c r="J590" i="1"/>
  <c r="O363" i="1"/>
  <c r="O1712" i="1"/>
  <c r="Q1966" i="1"/>
  <c r="M1711" i="1"/>
  <c r="L261" i="1"/>
  <c r="M15" i="1"/>
  <c r="R218" i="1"/>
  <c r="B218" i="1"/>
  <c r="L218" i="1"/>
  <c r="R20" i="1"/>
  <c r="B20" i="1"/>
  <c r="L20" i="1"/>
  <c r="A52" i="1"/>
  <c r="R52" i="1"/>
  <c r="N52" i="1"/>
  <c r="B1600" i="1"/>
  <c r="K1600" i="1"/>
  <c r="M713" i="1"/>
  <c r="R713" i="1"/>
  <c r="O681" i="1"/>
  <c r="A681" i="1"/>
  <c r="Q681" i="1"/>
  <c r="K372" i="1"/>
  <c r="P372" i="1"/>
  <c r="P628" i="1"/>
  <c r="A628" i="1"/>
  <c r="P612" i="1"/>
  <c r="J612" i="1"/>
  <c r="R612" i="1"/>
  <c r="K612" i="1"/>
  <c r="B1703" i="1"/>
  <c r="O1703" i="1"/>
  <c r="Q1711" i="1"/>
  <c r="J1711" i="1"/>
  <c r="N1711" i="1"/>
  <c r="N155" i="1"/>
  <c r="K155" i="1"/>
  <c r="M155" i="1"/>
  <c r="J155" i="1"/>
  <c r="P1975" i="1"/>
  <c r="K1975" i="1"/>
  <c r="K1704" i="1"/>
  <c r="B1704" i="1"/>
  <c r="N1712" i="1"/>
  <c r="L1712" i="1"/>
  <c r="M1712" i="1"/>
  <c r="A363" i="1"/>
  <c r="R363" i="1"/>
  <c r="M1910" i="1"/>
  <c r="O1910" i="1"/>
  <c r="Q1910" i="1"/>
  <c r="A1910" i="1"/>
  <c r="L1620" i="1"/>
  <c r="K1620" i="1"/>
  <c r="Q1620" i="1"/>
  <c r="B74" i="1"/>
  <c r="P74" i="1"/>
  <c r="R477" i="1"/>
  <c r="P477" i="1"/>
  <c r="Q405" i="1"/>
  <c r="P405" i="1"/>
  <c r="J405" i="1"/>
  <c r="L15" i="1"/>
  <c r="J15" i="1"/>
  <c r="N1567" i="1"/>
  <c r="O1567" i="1"/>
  <c r="P1567" i="1"/>
  <c r="A206" i="1"/>
  <c r="B206" i="1"/>
  <c r="K716" i="1"/>
  <c r="M716" i="1"/>
  <c r="M710" i="1"/>
  <c r="N710" i="1"/>
  <c r="A710" i="1"/>
  <c r="P704" i="1"/>
  <c r="J704" i="1"/>
  <c r="M1682" i="1"/>
  <c r="B1681" i="1"/>
  <c r="P1681" i="1"/>
  <c r="P165" i="1"/>
  <c r="B592" i="1"/>
  <c r="Q591" i="1"/>
  <c r="M591" i="1"/>
  <c r="A591" i="1"/>
  <c r="K583" i="1"/>
  <c r="J583" i="1"/>
  <c r="L583" i="1"/>
  <c r="M583" i="1"/>
  <c r="O611" i="1"/>
  <c r="L1474" i="1"/>
  <c r="L1562" i="1"/>
  <c r="B168" i="1"/>
  <c r="R168" i="1"/>
  <c r="B387" i="1"/>
  <c r="B619" i="1"/>
  <c r="O619" i="1"/>
  <c r="J619" i="1"/>
  <c r="O1562" i="1"/>
  <c r="A1562" i="1"/>
  <c r="B1562" i="1"/>
  <c r="Q1562" i="1"/>
  <c r="N1554" i="1"/>
  <c r="A1554" i="1"/>
  <c r="Q1554" i="1"/>
  <c r="K1554" i="1"/>
  <c r="L1554" i="1"/>
  <c r="R1546" i="1"/>
  <c r="K1546" i="1"/>
  <c r="L1546" i="1"/>
  <c r="A1546" i="1"/>
  <c r="K1538" i="1"/>
  <c r="L1538" i="1"/>
  <c r="P1538" i="1"/>
  <c r="P1530" i="1"/>
  <c r="O1530" i="1"/>
  <c r="Q1530" i="1"/>
  <c r="J1530" i="1"/>
  <c r="B1522" i="1"/>
  <c r="A1522" i="1"/>
  <c r="R1522" i="1"/>
  <c r="L1522" i="1"/>
  <c r="N1522" i="1"/>
  <c r="P1514" i="1"/>
  <c r="A1514" i="1"/>
  <c r="N1514" i="1"/>
  <c r="R1514" i="1"/>
  <c r="R1506" i="1"/>
  <c r="A1506" i="1"/>
  <c r="J1506" i="1"/>
  <c r="B1506" i="1"/>
  <c r="K1506" i="1"/>
  <c r="M1498" i="1"/>
  <c r="B1498" i="1"/>
  <c r="N1498" i="1"/>
  <c r="Q1498" i="1"/>
  <c r="R1498" i="1"/>
  <c r="Q1490" i="1"/>
  <c r="L1490" i="1"/>
  <c r="J1490" i="1"/>
  <c r="L1482" i="1"/>
  <c r="K1482" i="1"/>
  <c r="O1482" i="1"/>
  <c r="R1482" i="1"/>
  <c r="R1474" i="1"/>
  <c r="K1474" i="1"/>
  <c r="O1474" i="1"/>
  <c r="B1474" i="1"/>
  <c r="B1466" i="1"/>
  <c r="R1466" i="1"/>
  <c r="N1466" i="1"/>
  <c r="J1466" i="1"/>
  <c r="P1466" i="1"/>
  <c r="A1458" i="1"/>
  <c r="P1458" i="1"/>
  <c r="K1458" i="1"/>
  <c r="K1450" i="1"/>
  <c r="J1450" i="1"/>
  <c r="A1450" i="1"/>
  <c r="M1450" i="1"/>
  <c r="P1442" i="1"/>
  <c r="B1442" i="1"/>
  <c r="J1442" i="1"/>
  <c r="N1434" i="1"/>
  <c r="P1434" i="1"/>
  <c r="R1434" i="1"/>
  <c r="N168" i="1"/>
  <c r="P169" i="1"/>
  <c r="O169" i="1"/>
  <c r="B394" i="1"/>
  <c r="A394" i="1"/>
  <c r="A386" i="1"/>
  <c r="B588" i="1"/>
  <c r="O588" i="1"/>
  <c r="P588" i="1"/>
  <c r="N626" i="1"/>
  <c r="B626" i="1"/>
  <c r="K626" i="1"/>
  <c r="A626" i="1"/>
  <c r="M626" i="1"/>
  <c r="L626" i="1"/>
  <c r="B618" i="1"/>
  <c r="Q618" i="1"/>
  <c r="R618" i="1"/>
  <c r="A618" i="1"/>
  <c r="K618" i="1"/>
  <c r="O610" i="1"/>
  <c r="P610" i="1"/>
  <c r="Q610" i="1"/>
  <c r="J610" i="1"/>
  <c r="L602" i="1"/>
  <c r="N602" i="1"/>
  <c r="O602" i="1"/>
  <c r="P602" i="1"/>
  <c r="B1434" i="1"/>
  <c r="B1450" i="1"/>
  <c r="O1490" i="1"/>
  <c r="P1506" i="1"/>
  <c r="K1530" i="1"/>
  <c r="Q1546" i="1"/>
  <c r="A1498" i="1"/>
  <c r="N1442" i="1"/>
  <c r="O1679" i="1"/>
  <c r="M1681" i="1"/>
  <c r="N1682" i="1"/>
  <c r="O1678" i="1"/>
  <c r="N169" i="1"/>
  <c r="Q168" i="1"/>
  <c r="B170" i="1"/>
  <c r="M170" i="1"/>
  <c r="B591" i="1"/>
  <c r="J596" i="1"/>
  <c r="J602" i="1"/>
  <c r="M610" i="1"/>
  <c r="L618" i="1"/>
  <c r="A1434" i="1"/>
  <c r="O1466" i="1"/>
  <c r="M1490" i="1"/>
  <c r="O1506" i="1"/>
  <c r="R1530" i="1"/>
  <c r="P1546" i="1"/>
  <c r="M1514" i="1"/>
  <c r="P1482" i="1"/>
  <c r="B1560" i="1"/>
  <c r="J1560" i="1"/>
  <c r="A1552" i="1"/>
  <c r="L1552" i="1"/>
  <c r="O1552" i="1"/>
  <c r="N1544" i="1"/>
  <c r="B1544" i="1"/>
  <c r="R1528" i="1"/>
  <c r="L1528" i="1"/>
  <c r="M1528" i="1"/>
  <c r="Q1528" i="1"/>
  <c r="B1520" i="1"/>
  <c r="R1520" i="1"/>
  <c r="P1520" i="1"/>
  <c r="K1512" i="1"/>
  <c r="A1512" i="1"/>
  <c r="N1512" i="1"/>
  <c r="R1512" i="1"/>
  <c r="J1512" i="1"/>
  <c r="K1504" i="1"/>
  <c r="L1504" i="1"/>
  <c r="Q1504" i="1"/>
  <c r="N1496" i="1"/>
  <c r="A1496" i="1"/>
  <c r="K1496" i="1"/>
  <c r="Q1496" i="1"/>
  <c r="L1488" i="1"/>
  <c r="M1488" i="1"/>
  <c r="R1480" i="1"/>
  <c r="B1480" i="1"/>
  <c r="K1480" i="1"/>
  <c r="N1480" i="1"/>
  <c r="B1472" i="1"/>
  <c r="J1472" i="1"/>
  <c r="R1464" i="1"/>
  <c r="A1464" i="1"/>
  <c r="B1464" i="1"/>
  <c r="K1464" i="1"/>
  <c r="O1464" i="1"/>
  <c r="R1456" i="1"/>
  <c r="J1456" i="1"/>
  <c r="L1456" i="1"/>
  <c r="B1448" i="1"/>
  <c r="R1448" i="1"/>
  <c r="N1448" i="1"/>
  <c r="L1440" i="1"/>
  <c r="N1440" i="1"/>
  <c r="P1440" i="1"/>
  <c r="J1440" i="1"/>
  <c r="P1432" i="1"/>
  <c r="K1432" i="1"/>
  <c r="A1432" i="1"/>
  <c r="P367" i="1"/>
  <c r="R1701" i="1"/>
  <c r="B1701" i="1"/>
  <c r="P270" i="1"/>
  <c r="M702" i="1"/>
  <c r="O1715" i="1"/>
  <c r="J57" i="1"/>
  <c r="K33" i="1"/>
  <c r="P1873" i="1"/>
  <c r="P49" i="1"/>
  <c r="M368" i="1"/>
  <c r="L1681" i="1"/>
  <c r="P1684" i="1"/>
  <c r="K1684" i="1"/>
  <c r="K173" i="1"/>
  <c r="M169" i="1"/>
  <c r="R170" i="1"/>
  <c r="A168" i="1"/>
  <c r="R592" i="1"/>
  <c r="Q602" i="1"/>
  <c r="L610" i="1"/>
  <c r="R626" i="1"/>
  <c r="J1434" i="1"/>
  <c r="R1450" i="1"/>
  <c r="M1466" i="1"/>
  <c r="K1490" i="1"/>
  <c r="M1506" i="1"/>
  <c r="B1530" i="1"/>
  <c r="B1546" i="1"/>
  <c r="O1458" i="1"/>
  <c r="Q1514" i="1"/>
  <c r="A1482" i="1"/>
  <c r="O367" i="1"/>
  <c r="J1701" i="1"/>
  <c r="A1701" i="1"/>
  <c r="N270" i="1"/>
  <c r="J702" i="1"/>
  <c r="N1715" i="1"/>
  <c r="L57" i="1"/>
  <c r="A33" i="1"/>
  <c r="P453" i="1"/>
  <c r="N49" i="1"/>
  <c r="A368" i="1"/>
  <c r="R1676" i="1"/>
  <c r="K1681" i="1"/>
  <c r="O1684" i="1"/>
  <c r="Q1683" i="1"/>
  <c r="K1683" i="1"/>
  <c r="Q173" i="1"/>
  <c r="O170" i="1"/>
  <c r="B386" i="1"/>
  <c r="O592" i="1"/>
  <c r="N583" i="1"/>
  <c r="Q613" i="1"/>
  <c r="Q603" i="1"/>
  <c r="M602" i="1"/>
  <c r="A610" i="1"/>
  <c r="J626" i="1"/>
  <c r="Q1434" i="1"/>
  <c r="O1450" i="1"/>
  <c r="K1466" i="1"/>
  <c r="P1490" i="1"/>
  <c r="Q1506" i="1"/>
  <c r="A1530" i="1"/>
  <c r="Q1440" i="1"/>
  <c r="J1488" i="1"/>
  <c r="M1458" i="1"/>
  <c r="R1538" i="1"/>
  <c r="M1522" i="1"/>
  <c r="M168" i="1"/>
  <c r="K584" i="1"/>
  <c r="N584" i="1"/>
  <c r="R584" i="1"/>
  <c r="A602" i="1"/>
  <c r="B610" i="1"/>
  <c r="Q626" i="1"/>
  <c r="N630" i="1"/>
  <c r="A630" i="1"/>
  <c r="R606" i="1"/>
  <c r="B606" i="1"/>
  <c r="O1434" i="1"/>
  <c r="Q1450" i="1"/>
  <c r="L1466" i="1"/>
  <c r="N1490" i="1"/>
  <c r="N1506" i="1"/>
  <c r="O1546" i="1"/>
  <c r="J1458" i="1"/>
  <c r="J1538" i="1"/>
  <c r="N1562" i="1"/>
  <c r="Q557" i="1"/>
  <c r="P557" i="1"/>
  <c r="J557" i="1"/>
  <c r="R557" i="1"/>
  <c r="K557" i="1"/>
  <c r="M557" i="1"/>
  <c r="B557" i="1"/>
  <c r="N557" i="1"/>
  <c r="A557" i="1"/>
  <c r="L557" i="1"/>
  <c r="O557" i="1"/>
  <c r="M573" i="1"/>
  <c r="B573" i="1"/>
  <c r="N573" i="1"/>
  <c r="A573" i="1"/>
  <c r="O573" i="1"/>
  <c r="Q573" i="1"/>
  <c r="P573" i="1"/>
  <c r="R573" i="1"/>
  <c r="K573" i="1"/>
  <c r="L573" i="1"/>
  <c r="R565" i="1"/>
  <c r="K565" i="1"/>
  <c r="L565" i="1"/>
  <c r="M565" i="1"/>
  <c r="A565" i="1"/>
  <c r="O565" i="1"/>
  <c r="Q565" i="1"/>
  <c r="P565" i="1"/>
  <c r="B565" i="1"/>
  <c r="J565" i="1"/>
  <c r="N565" i="1"/>
  <c r="J1435" i="1"/>
  <c r="B1561" i="1"/>
  <c r="A1561" i="1"/>
  <c r="P1561" i="1"/>
  <c r="L1553" i="1"/>
  <c r="N1553" i="1"/>
  <c r="J1545" i="1"/>
  <c r="L1545" i="1"/>
  <c r="A1537" i="1"/>
  <c r="R1537" i="1"/>
  <c r="K1529" i="1"/>
  <c r="Q1529" i="1"/>
  <c r="Q1521" i="1"/>
  <c r="A1521" i="1"/>
  <c r="O1521" i="1"/>
  <c r="Q1513" i="1"/>
  <c r="K1513" i="1"/>
  <c r="R1505" i="1"/>
  <c r="M1505" i="1"/>
  <c r="B1497" i="1"/>
  <c r="J1497" i="1"/>
  <c r="M1489" i="1"/>
  <c r="O1489" i="1"/>
  <c r="Q1481" i="1"/>
  <c r="A1481" i="1"/>
  <c r="N1481" i="1"/>
  <c r="A1473" i="1"/>
  <c r="L1473" i="1"/>
  <c r="R1465" i="1"/>
  <c r="M1465" i="1"/>
  <c r="O1457" i="1"/>
  <c r="J1457" i="1"/>
  <c r="J1449" i="1"/>
  <c r="M1449" i="1"/>
  <c r="Q1441" i="1"/>
  <c r="A1441" i="1"/>
  <c r="R1441" i="1"/>
  <c r="B1433" i="1"/>
  <c r="K1433" i="1"/>
  <c r="Q381" i="1"/>
  <c r="K593" i="1"/>
  <c r="J594" i="1"/>
  <c r="K586" i="1"/>
  <c r="B586" i="1"/>
  <c r="A600" i="1"/>
  <c r="N616" i="1"/>
  <c r="M1511" i="1"/>
  <c r="J1535" i="1"/>
  <c r="A1535" i="1"/>
  <c r="M1551" i="1"/>
  <c r="L1431" i="1"/>
  <c r="B1431" i="1"/>
  <c r="O1439" i="1"/>
  <c r="M1447" i="1"/>
  <c r="O1463" i="1"/>
  <c r="P1471" i="1"/>
  <c r="J1487" i="1"/>
  <c r="B1487" i="1"/>
  <c r="Q1503" i="1"/>
  <c r="M1527" i="1"/>
  <c r="N1559" i="1"/>
  <c r="N1433" i="1"/>
  <c r="J1441" i="1"/>
  <c r="Q1449" i="1"/>
  <c r="M1457" i="1"/>
  <c r="K1465" i="1"/>
  <c r="M1473" i="1"/>
  <c r="K1481" i="1"/>
  <c r="N1489" i="1"/>
  <c r="L1497" i="1"/>
  <c r="Q1505" i="1"/>
  <c r="M1513" i="1"/>
  <c r="A1513" i="1"/>
  <c r="P1529" i="1"/>
  <c r="A1529" i="1"/>
  <c r="B1537" i="1"/>
  <c r="B1545" i="1"/>
  <c r="Q1553" i="1"/>
  <c r="J1561" i="1"/>
  <c r="J1483" i="1"/>
  <c r="J573" i="1"/>
  <c r="L1463" i="1"/>
  <c r="N1471" i="1"/>
  <c r="R1487" i="1"/>
  <c r="M1503" i="1"/>
  <c r="A1503" i="1"/>
  <c r="K1527" i="1"/>
  <c r="M1559" i="1"/>
  <c r="O1433" i="1"/>
  <c r="O1441" i="1"/>
  <c r="P1449" i="1"/>
  <c r="R1457" i="1"/>
  <c r="J1465" i="1"/>
  <c r="R1473" i="1"/>
  <c r="M1481" i="1"/>
  <c r="L1489" i="1"/>
  <c r="K1497" i="1"/>
  <c r="P1505" i="1"/>
  <c r="L1513" i="1"/>
  <c r="N1521" i="1"/>
  <c r="O1529" i="1"/>
  <c r="P1537" i="1"/>
  <c r="P1545" i="1"/>
  <c r="A1545" i="1"/>
  <c r="B1553" i="1"/>
  <c r="Q1561" i="1"/>
  <c r="J1549" i="1"/>
  <c r="O1549" i="1"/>
  <c r="J1533" i="1"/>
  <c r="R1533" i="1"/>
  <c r="N1517" i="1"/>
  <c r="O1517" i="1"/>
  <c r="B1509" i="1"/>
  <c r="P1509" i="1"/>
  <c r="K1501" i="1"/>
  <c r="A1501" i="1"/>
  <c r="N1477" i="1"/>
  <c r="P1477" i="1"/>
  <c r="A1469" i="1"/>
  <c r="P1469" i="1"/>
  <c r="R1453" i="1"/>
  <c r="N1453" i="1"/>
  <c r="P594" i="1"/>
  <c r="Q586" i="1"/>
  <c r="J624" i="1"/>
  <c r="R1551" i="1"/>
  <c r="B1551" i="1"/>
  <c r="R1447" i="1"/>
  <c r="A1447" i="1"/>
  <c r="K1463" i="1"/>
  <c r="P1487" i="1"/>
  <c r="R1527" i="1"/>
  <c r="B1527" i="1"/>
  <c r="L1559" i="1"/>
  <c r="M1433" i="1"/>
  <c r="M1441" i="1"/>
  <c r="N1449" i="1"/>
  <c r="Q1457" i="1"/>
  <c r="Q1465" i="1"/>
  <c r="J1473" i="1"/>
  <c r="R1481" i="1"/>
  <c r="R1489" i="1"/>
  <c r="M1497" i="1"/>
  <c r="N1505" i="1"/>
  <c r="P1513" i="1"/>
  <c r="M1521" i="1"/>
  <c r="N1529" i="1"/>
  <c r="O1537" i="1"/>
  <c r="O1545" i="1"/>
  <c r="P1553" i="1"/>
  <c r="A1553" i="1"/>
  <c r="K1507" i="1"/>
  <c r="R1549" i="1"/>
  <c r="Q1469" i="1"/>
  <c r="Q1540" i="1"/>
  <c r="L1540" i="1"/>
  <c r="B852" i="1"/>
  <c r="N852" i="1"/>
  <c r="R852" i="1"/>
  <c r="N846" i="1"/>
  <c r="P846" i="1"/>
  <c r="L846" i="1"/>
  <c r="Q840" i="1"/>
  <c r="L840" i="1"/>
  <c r="P840" i="1"/>
  <c r="K834" i="1"/>
  <c r="A834" i="1"/>
  <c r="N834" i="1"/>
  <c r="P834" i="1"/>
  <c r="J834" i="1"/>
  <c r="N820" i="1"/>
  <c r="L820" i="1"/>
  <c r="O820" i="1"/>
  <c r="K820" i="1"/>
  <c r="K814" i="1"/>
  <c r="M814" i="1"/>
  <c r="A814" i="1"/>
  <c r="L814" i="1"/>
  <c r="P814" i="1"/>
  <c r="J814" i="1"/>
  <c r="N808" i="1"/>
  <c r="P808" i="1"/>
  <c r="Q808" i="1"/>
  <c r="J808" i="1"/>
  <c r="A802" i="1"/>
  <c r="L802" i="1"/>
  <c r="N802" i="1"/>
  <c r="K802" i="1"/>
  <c r="J802" i="1"/>
  <c r="Q788" i="1"/>
  <c r="B788" i="1"/>
  <c r="L788" i="1"/>
  <c r="N788" i="1"/>
  <c r="O788" i="1"/>
  <c r="R788" i="1"/>
  <c r="R782" i="1"/>
  <c r="P782" i="1"/>
  <c r="M782" i="1"/>
  <c r="K782" i="1"/>
  <c r="A776" i="1"/>
  <c r="B776" i="1"/>
  <c r="Q776" i="1"/>
  <c r="L776" i="1"/>
  <c r="O776" i="1"/>
  <c r="P770" i="1"/>
  <c r="B770" i="1"/>
  <c r="Q770" i="1"/>
  <c r="R770" i="1"/>
  <c r="L770" i="1"/>
  <c r="L756" i="1"/>
  <c r="A756" i="1"/>
  <c r="B756" i="1"/>
  <c r="P756" i="1"/>
  <c r="J756" i="1"/>
  <c r="R756" i="1"/>
  <c r="K756" i="1"/>
  <c r="P750" i="1"/>
  <c r="J750" i="1"/>
  <c r="R750" i="1"/>
  <c r="K750" i="1"/>
  <c r="O750" i="1"/>
  <c r="P744" i="1"/>
  <c r="K744" i="1"/>
  <c r="L744" i="1"/>
  <c r="A744" i="1"/>
  <c r="J744" i="1"/>
  <c r="K738" i="1"/>
  <c r="A738" i="1"/>
  <c r="N738" i="1"/>
  <c r="J738" i="1"/>
  <c r="M738" i="1"/>
  <c r="O738" i="1"/>
  <c r="L724" i="1"/>
  <c r="O724" i="1"/>
  <c r="B724" i="1"/>
  <c r="N724" i="1"/>
  <c r="Q724" i="1"/>
  <c r="L1459" i="1"/>
  <c r="J1459" i="1"/>
  <c r="A813" i="1"/>
  <c r="L813" i="1"/>
  <c r="B787" i="1"/>
  <c r="R787" i="1"/>
  <c r="O775" i="1"/>
  <c r="M775" i="1"/>
  <c r="N723" i="1"/>
  <c r="A723" i="1"/>
  <c r="K737" i="1"/>
  <c r="M743" i="1"/>
  <c r="B743" i="1"/>
  <c r="J749" i="1"/>
  <c r="N755" i="1"/>
  <c r="J775" i="1"/>
  <c r="K781" i="1"/>
  <c r="J787" i="1"/>
  <c r="M807" i="1"/>
  <c r="O813" i="1"/>
  <c r="R839" i="1"/>
  <c r="L723" i="1"/>
  <c r="R737" i="1"/>
  <c r="L743" i="1"/>
  <c r="A743" i="1"/>
  <c r="Q749" i="1"/>
  <c r="K755" i="1"/>
  <c r="Q775" i="1"/>
  <c r="J781" i="1"/>
  <c r="Q787" i="1"/>
  <c r="K807" i="1"/>
  <c r="A807" i="1"/>
  <c r="N813" i="1"/>
  <c r="Q839" i="1"/>
  <c r="L1573" i="1"/>
  <c r="K1573" i="1"/>
  <c r="P570" i="1"/>
  <c r="M570" i="1"/>
  <c r="M562" i="1"/>
  <c r="A562" i="1"/>
  <c r="K801" i="1"/>
  <c r="P819" i="1"/>
  <c r="R833" i="1"/>
  <c r="A833" i="1"/>
  <c r="N845" i="1"/>
  <c r="Q851" i="1"/>
  <c r="K723" i="1"/>
  <c r="J737" i="1"/>
  <c r="N743" i="1"/>
  <c r="M749" i="1"/>
  <c r="O749" i="1"/>
  <c r="R755" i="1"/>
  <c r="A775" i="1"/>
  <c r="Q781" i="1"/>
  <c r="P787" i="1"/>
  <c r="L807" i="1"/>
  <c r="B807" i="1"/>
  <c r="M813" i="1"/>
  <c r="P839" i="1"/>
  <c r="O1573" i="1"/>
  <c r="J562" i="1"/>
  <c r="J833" i="1"/>
  <c r="K845" i="1"/>
  <c r="M845" i="1"/>
  <c r="P851" i="1"/>
  <c r="R723" i="1"/>
  <c r="Q737" i="1"/>
  <c r="K743" i="1"/>
  <c r="P749" i="1"/>
  <c r="B749" i="1"/>
  <c r="J755" i="1"/>
  <c r="N775" i="1"/>
  <c r="B775" i="1"/>
  <c r="O781" i="1"/>
  <c r="O787" i="1"/>
  <c r="R807" i="1"/>
  <c r="K813" i="1"/>
  <c r="B813" i="1"/>
  <c r="O839" i="1"/>
  <c r="M1573" i="1"/>
  <c r="L845" i="1"/>
  <c r="J723" i="1"/>
  <c r="P737" i="1"/>
  <c r="O737" i="1"/>
  <c r="R743" i="1"/>
  <c r="L749" i="1"/>
  <c r="A749" i="1"/>
  <c r="Q755" i="1"/>
  <c r="L775" i="1"/>
  <c r="P781" i="1"/>
  <c r="A781" i="1"/>
  <c r="N787" i="1"/>
  <c r="J807" i="1"/>
  <c r="R813" i="1"/>
  <c r="N839" i="1"/>
  <c r="R854" i="1"/>
  <c r="O854" i="1"/>
  <c r="M842" i="1"/>
  <c r="B842" i="1"/>
  <c r="N1573" i="1"/>
  <c r="M737" i="1"/>
  <c r="P755" i="1"/>
  <c r="K775" i="1"/>
  <c r="N781" i="1"/>
  <c r="B781" i="1"/>
  <c r="M787" i="1"/>
  <c r="P807" i="1"/>
  <c r="J813" i="1"/>
  <c r="M839" i="1"/>
  <c r="R1573" i="1"/>
  <c r="P1889" i="1"/>
  <c r="Q1889" i="1"/>
  <c r="R1889" i="1"/>
  <c r="L1955" i="1"/>
  <c r="B1955" i="1"/>
  <c r="M1955" i="1"/>
  <c r="A1947" i="1"/>
  <c r="Q1947" i="1"/>
  <c r="K1947" i="1"/>
  <c r="O575" i="1"/>
  <c r="M576" i="1"/>
  <c r="A1392" i="1"/>
  <c r="B1363" i="1"/>
  <c r="B1331" i="1"/>
  <c r="J576" i="1"/>
  <c r="A1425" i="1"/>
  <c r="A1401" i="1"/>
  <c r="B1395" i="1"/>
  <c r="A1349" i="1"/>
  <c r="A1317" i="1"/>
  <c r="B1427" i="1"/>
  <c r="A1409" i="1"/>
  <c r="B1403" i="1"/>
  <c r="B1399" i="1"/>
  <c r="A1385" i="1"/>
  <c r="B1379" i="1"/>
  <c r="B1347" i="1"/>
  <c r="K560" i="1"/>
  <c r="L1946" i="1"/>
  <c r="B1956" i="1"/>
  <c r="B1882" i="1"/>
  <c r="B1890" i="1"/>
  <c r="Q559" i="1"/>
  <c r="J567" i="1"/>
  <c r="R575" i="1"/>
  <c r="J560" i="1"/>
  <c r="A1393" i="1"/>
  <c r="B1371" i="1"/>
  <c r="B1339" i="1"/>
  <c r="O1618" i="1"/>
  <c r="O1621" i="1"/>
  <c r="O1622" i="1"/>
  <c r="O1619" i="1"/>
  <c r="O1623" i="1"/>
  <c r="O505" i="1"/>
  <c r="O504" i="1"/>
  <c r="F57" i="8"/>
  <c r="F52" i="8"/>
  <c r="F60" i="8"/>
  <c r="F55" i="8"/>
  <c r="F87" i="8"/>
  <c r="F137" i="8"/>
  <c r="F23" i="8"/>
  <c r="F177" i="8"/>
  <c r="F85" i="8"/>
  <c r="F142" i="8"/>
  <c r="F145" i="8"/>
  <c r="F82" i="8"/>
  <c r="F26" i="8"/>
  <c r="F58" i="8"/>
  <c r="F84" i="8"/>
  <c r="F56" i="8"/>
  <c r="F86" i="8"/>
  <c r="F64" i="8"/>
  <c r="F54" i="8"/>
  <c r="L699" i="1"/>
  <c r="Q719" i="1"/>
  <c r="R1600" i="1"/>
  <c r="J1967" i="1"/>
  <c r="M1941" i="1"/>
  <c r="Q1916" i="1"/>
  <c r="P1911" i="1"/>
  <c r="A1911" i="1"/>
  <c r="K1876" i="1"/>
  <c r="M1637" i="1"/>
  <c r="R1633" i="1"/>
  <c r="N668" i="1"/>
  <c r="J700" i="1"/>
  <c r="J665" i="1"/>
  <c r="A1599" i="1"/>
  <c r="B43" i="1"/>
  <c r="R662" i="1"/>
  <c r="L1975" i="1"/>
  <c r="O153" i="1"/>
  <c r="K49" i="1"/>
  <c r="P368" i="1"/>
  <c r="R1630" i="1"/>
  <c r="O252" i="1"/>
  <c r="R252" i="1"/>
  <c r="J360" i="1"/>
  <c r="O360" i="1"/>
  <c r="A258" i="1"/>
  <c r="Q258" i="1"/>
  <c r="B163" i="1"/>
  <c r="O163" i="1"/>
  <c r="B69" i="1"/>
  <c r="K69" i="1"/>
  <c r="P159" i="1"/>
  <c r="M159" i="1"/>
  <c r="O250" i="1"/>
  <c r="M27" i="1"/>
  <c r="J27" i="1"/>
  <c r="B51" i="1"/>
  <c r="L51" i="1"/>
  <c r="K59" i="1"/>
  <c r="J59" i="1"/>
  <c r="O214" i="1"/>
  <c r="B214" i="1"/>
  <c r="L214" i="1"/>
  <c r="N665" i="1"/>
  <c r="O665" i="1"/>
  <c r="N714" i="1"/>
  <c r="P714" i="1"/>
  <c r="O682" i="1"/>
  <c r="B682" i="1"/>
  <c r="L682" i="1"/>
  <c r="R1695" i="1"/>
  <c r="K1695" i="1"/>
  <c r="M315" i="1"/>
  <c r="A315" i="1"/>
  <c r="Q315" i="1"/>
  <c r="A1991" i="1"/>
  <c r="J1991" i="1"/>
  <c r="L36" i="1"/>
  <c r="Q36" i="1"/>
  <c r="J60" i="1"/>
  <c r="P60" i="1"/>
  <c r="N1643" i="1"/>
  <c r="B1643" i="1"/>
  <c r="L666" i="1"/>
  <c r="A666" i="1"/>
  <c r="Q713" i="1"/>
  <c r="K713" i="1"/>
  <c r="O693" i="1"/>
  <c r="L693" i="1"/>
  <c r="B1574" i="1"/>
  <c r="M1574" i="1"/>
  <c r="A316" i="1"/>
  <c r="K316" i="1"/>
  <c r="K1636" i="1"/>
  <c r="R1636" i="1"/>
  <c r="M1628" i="1"/>
  <c r="L1628" i="1"/>
  <c r="R1628" i="1"/>
  <c r="M1902" i="1"/>
  <c r="B1902" i="1"/>
  <c r="P1902" i="1"/>
  <c r="O1964" i="1"/>
  <c r="A1964" i="1"/>
  <c r="J1964" i="1"/>
  <c r="P231" i="1"/>
  <c r="L231" i="1"/>
  <c r="N231" i="1"/>
  <c r="R453" i="1"/>
  <c r="Q453" i="1"/>
  <c r="A453" i="1"/>
  <c r="L369" i="1"/>
  <c r="K369" i="1"/>
  <c r="J369" i="1"/>
  <c r="P1938" i="1"/>
  <c r="R1843" i="1"/>
  <c r="Q1636" i="1"/>
  <c r="O218" i="1"/>
  <c r="L223" i="1"/>
  <c r="N1900" i="1"/>
  <c r="K1976" i="1"/>
  <c r="K1991" i="1"/>
  <c r="B1991" i="1"/>
  <c r="J2001" i="1"/>
  <c r="Q2016" i="1"/>
  <c r="K307" i="1"/>
  <c r="B1696" i="1"/>
  <c r="O667" i="1"/>
  <c r="Q687" i="1"/>
  <c r="K209" i="1"/>
  <c r="P52" i="1"/>
  <c r="P20" i="1"/>
  <c r="R158" i="1"/>
  <c r="B158" i="1"/>
  <c r="Q1941" i="1"/>
  <c r="B1941" i="1"/>
  <c r="R1916" i="1"/>
  <c r="P1876" i="1"/>
  <c r="Q1637" i="1"/>
  <c r="B315" i="1"/>
  <c r="B1695" i="1"/>
  <c r="P668" i="1"/>
  <c r="P682" i="1"/>
  <c r="N700" i="1"/>
  <c r="O714" i="1"/>
  <c r="K665" i="1"/>
  <c r="Q1599" i="1"/>
  <c r="Q214" i="1"/>
  <c r="O59" i="1"/>
  <c r="L43" i="1"/>
  <c r="N27" i="1"/>
  <c r="O662" i="1"/>
  <c r="L367" i="1"/>
  <c r="J1910" i="1"/>
  <c r="R153" i="1"/>
  <c r="O1873" i="1"/>
  <c r="N15" i="1"/>
  <c r="O369" i="1"/>
  <c r="L1919" i="1"/>
  <c r="R716" i="1"/>
  <c r="O231" i="1"/>
  <c r="P214" i="1"/>
  <c r="P59" i="1"/>
  <c r="P43" i="1"/>
  <c r="P27" i="1"/>
  <c r="M662" i="1"/>
  <c r="N1873" i="1"/>
  <c r="B369" i="1"/>
  <c r="K1919" i="1"/>
  <c r="N1630" i="1"/>
  <c r="L1704" i="1"/>
  <c r="P1704" i="1"/>
  <c r="R1712" i="1"/>
  <c r="J1712" i="1"/>
  <c r="N247" i="1"/>
  <c r="Q247" i="1"/>
  <c r="N363" i="1"/>
  <c r="M363" i="1"/>
  <c r="A1634" i="1"/>
  <c r="R1634" i="1"/>
  <c r="K1915" i="1"/>
  <c r="L1915" i="1"/>
  <c r="M1966" i="1"/>
  <c r="A1966" i="1"/>
  <c r="B229" i="1"/>
  <c r="L229" i="1"/>
  <c r="Q261" i="1"/>
  <c r="J261" i="1"/>
  <c r="A74" i="1"/>
  <c r="O74" i="1"/>
  <c r="B31" i="1"/>
  <c r="K31" i="1"/>
  <c r="L31" i="1"/>
  <c r="L47" i="1"/>
  <c r="A47" i="1"/>
  <c r="Q47" i="1"/>
  <c r="P206" i="1"/>
  <c r="L206" i="1"/>
  <c r="L710" i="1"/>
  <c r="K710" i="1"/>
  <c r="A704" i="1"/>
  <c r="O704" i="1"/>
  <c r="O1628" i="1"/>
  <c r="A1919" i="1"/>
  <c r="M1630" i="1"/>
  <c r="O1633" i="1"/>
  <c r="Q1633" i="1"/>
  <c r="A1637" i="1"/>
  <c r="R1637" i="1"/>
  <c r="J1911" i="1"/>
  <c r="Q1911" i="1"/>
  <c r="A1967" i="1"/>
  <c r="N1967" i="1"/>
  <c r="B153" i="1"/>
  <c r="M153" i="1"/>
  <c r="B1990" i="1"/>
  <c r="K1990" i="1"/>
  <c r="Q1975" i="1"/>
  <c r="A1975" i="1"/>
  <c r="M1975" i="1"/>
  <c r="R714" i="1"/>
  <c r="A714" i="1"/>
  <c r="B665" i="1"/>
  <c r="K1599" i="1"/>
  <c r="M214" i="1"/>
  <c r="Q59" i="1"/>
  <c r="J43" i="1"/>
  <c r="K27" i="1"/>
  <c r="J662" i="1"/>
  <c r="N1975" i="1"/>
  <c r="P1964" i="1"/>
  <c r="N1628" i="1"/>
  <c r="O453" i="1"/>
  <c r="K1902" i="1"/>
  <c r="K368" i="1"/>
  <c r="L1630" i="1"/>
  <c r="N367" i="1"/>
  <c r="M367" i="1"/>
  <c r="L33" i="1"/>
  <c r="M33" i="1"/>
  <c r="Q49" i="1"/>
  <c r="L49" i="1"/>
  <c r="A57" i="1"/>
  <c r="O57" i="1"/>
  <c r="K57" i="1"/>
  <c r="B203" i="1"/>
  <c r="N203" i="1"/>
  <c r="P1715" i="1"/>
  <c r="A1715" i="1"/>
  <c r="K1715" i="1"/>
  <c r="J670" i="1"/>
  <c r="Q708" i="1"/>
  <c r="O270" i="1"/>
  <c r="A270" i="1"/>
  <c r="R702" i="1"/>
  <c r="Q1677" i="1"/>
  <c r="P172" i="1"/>
  <c r="L166" i="1"/>
  <c r="P166" i="1"/>
  <c r="J1685" i="1"/>
  <c r="P164" i="1"/>
  <c r="A392" i="1"/>
  <c r="B392" i="1"/>
  <c r="B384" i="1"/>
  <c r="P1676" i="1"/>
  <c r="K1676" i="1"/>
  <c r="L1676" i="1"/>
  <c r="M1676" i="1"/>
  <c r="N1676" i="1"/>
  <c r="N1679" i="1"/>
  <c r="B1679" i="1"/>
  <c r="Q1679" i="1"/>
  <c r="J1679" i="1"/>
  <c r="L1679" i="1"/>
  <c r="Q1685" i="1"/>
  <c r="A1685" i="1"/>
  <c r="B1685" i="1"/>
  <c r="M1685" i="1"/>
  <c r="N1685" i="1"/>
  <c r="O1685" i="1"/>
  <c r="L1677" i="1"/>
  <c r="M1677" i="1"/>
  <c r="N1677" i="1"/>
  <c r="O1677" i="1"/>
  <c r="P1677" i="1"/>
  <c r="Q164" i="1"/>
  <c r="M164" i="1"/>
  <c r="J164" i="1"/>
  <c r="R164" i="1"/>
  <c r="K164" i="1"/>
  <c r="O164" i="1"/>
  <c r="J172" i="1"/>
  <c r="L172" i="1"/>
  <c r="M172" i="1"/>
  <c r="N172" i="1"/>
  <c r="O172" i="1"/>
  <c r="J1680" i="1"/>
  <c r="A1681" i="1"/>
  <c r="P1682" i="1"/>
  <c r="J1683" i="1"/>
  <c r="J173" i="1"/>
  <c r="Q171" i="1"/>
  <c r="J169" i="1"/>
  <c r="J165" i="1"/>
  <c r="L170" i="1"/>
  <c r="O168" i="1"/>
  <c r="A381" i="1"/>
  <c r="A395" i="1"/>
  <c r="A383" i="1"/>
  <c r="M584" i="1"/>
  <c r="M592" i="1"/>
  <c r="A592" i="1"/>
  <c r="N595" i="1"/>
  <c r="N588" i="1"/>
  <c r="B596" i="1"/>
  <c r="L600" i="1"/>
  <c r="M608" i="1"/>
  <c r="A608" i="1"/>
  <c r="O624" i="1"/>
  <c r="A624" i="1"/>
  <c r="P604" i="1"/>
  <c r="L620" i="1"/>
  <c r="O605" i="1"/>
  <c r="Q1552" i="1"/>
  <c r="R1686" i="1"/>
  <c r="O1682" i="1"/>
  <c r="O173" i="1"/>
  <c r="Q169" i="1"/>
  <c r="B165" i="1"/>
  <c r="A385" i="1"/>
  <c r="M595" i="1"/>
  <c r="M588" i="1"/>
  <c r="R589" i="1"/>
  <c r="M593" i="1"/>
  <c r="L593" i="1"/>
  <c r="B585" i="1"/>
  <c r="K585" i="1"/>
  <c r="P613" i="1"/>
  <c r="O604" i="1"/>
  <c r="N173" i="1"/>
  <c r="A165" i="1"/>
  <c r="B385" i="1"/>
  <c r="L582" i="1"/>
  <c r="P592" i="1"/>
  <c r="K592" i="1"/>
  <c r="B584" i="1"/>
  <c r="J584" i="1"/>
  <c r="O613" i="1"/>
  <c r="Q628" i="1"/>
  <c r="N621" i="1"/>
  <c r="Q624" i="1"/>
  <c r="N624" i="1"/>
  <c r="B616" i="1"/>
  <c r="A616" i="1"/>
  <c r="M616" i="1"/>
  <c r="J608" i="1"/>
  <c r="K608" i="1"/>
  <c r="O600" i="1"/>
  <c r="J600" i="1"/>
  <c r="L1682" i="1"/>
  <c r="B1682" i="1"/>
  <c r="N1683" i="1"/>
  <c r="M173" i="1"/>
  <c r="K171" i="1"/>
  <c r="B169" i="1"/>
  <c r="L168" i="1"/>
  <c r="A393" i="1"/>
  <c r="Q584" i="1"/>
  <c r="J592" i="1"/>
  <c r="J593" i="1"/>
  <c r="J587" i="1"/>
  <c r="M585" i="1"/>
  <c r="Q596" i="1"/>
  <c r="P591" i="1"/>
  <c r="K591" i="1"/>
  <c r="P583" i="1"/>
  <c r="R583" i="1"/>
  <c r="Q600" i="1"/>
  <c r="Q608" i="1"/>
  <c r="J616" i="1"/>
  <c r="K624" i="1"/>
  <c r="R613" i="1"/>
  <c r="P597" i="1"/>
  <c r="Q612" i="1"/>
  <c r="K628" i="1"/>
  <c r="A623" i="1"/>
  <c r="J623" i="1"/>
  <c r="J615" i="1"/>
  <c r="O615" i="1"/>
  <c r="O607" i="1"/>
  <c r="A607" i="1"/>
  <c r="M607" i="1"/>
  <c r="K599" i="1"/>
  <c r="L599" i="1"/>
  <c r="K1682" i="1"/>
  <c r="B393" i="1"/>
  <c r="P584" i="1"/>
  <c r="Q592" i="1"/>
  <c r="R587" i="1"/>
  <c r="P596" i="1"/>
  <c r="P600" i="1"/>
  <c r="P608" i="1"/>
  <c r="Q616" i="1"/>
  <c r="R624" i="1"/>
  <c r="P587" i="1"/>
  <c r="O582" i="1"/>
  <c r="N582" i="1"/>
  <c r="B629" i="1"/>
  <c r="O629" i="1"/>
  <c r="Q621" i="1"/>
  <c r="O621" i="1"/>
  <c r="M613" i="1"/>
  <c r="B613" i="1"/>
  <c r="M605" i="1"/>
  <c r="J605" i="1"/>
  <c r="B605" i="1"/>
  <c r="L597" i="1"/>
  <c r="Q597" i="1"/>
  <c r="A597" i="1"/>
  <c r="A1560" i="1"/>
  <c r="O1560" i="1"/>
  <c r="R1560" i="1"/>
  <c r="M1560" i="1"/>
  <c r="N1560" i="1"/>
  <c r="B1552" i="1"/>
  <c r="P1552" i="1"/>
  <c r="K1552" i="1"/>
  <c r="M1552" i="1"/>
  <c r="N1552" i="1"/>
  <c r="J1552" i="1"/>
  <c r="R1552" i="1"/>
  <c r="M1544" i="1"/>
  <c r="L1544" i="1"/>
  <c r="O1544" i="1"/>
  <c r="A1544" i="1"/>
  <c r="P1544" i="1"/>
  <c r="R1544" i="1"/>
  <c r="K1544" i="1"/>
  <c r="M1536" i="1"/>
  <c r="J1536" i="1"/>
  <c r="K1536" i="1"/>
  <c r="L1536" i="1"/>
  <c r="A1536" i="1"/>
  <c r="P1536" i="1"/>
  <c r="B1536" i="1"/>
  <c r="Q1536" i="1"/>
  <c r="K587" i="1"/>
  <c r="K588" i="1"/>
  <c r="A588" i="1"/>
  <c r="N629" i="1"/>
  <c r="M628" i="1"/>
  <c r="O628" i="1"/>
  <c r="B628" i="1"/>
  <c r="J628" i="1"/>
  <c r="J620" i="1"/>
  <c r="M620" i="1"/>
  <c r="N620" i="1"/>
  <c r="N612" i="1"/>
  <c r="B612" i="1"/>
  <c r="K604" i="1"/>
  <c r="M604" i="1"/>
  <c r="A604" i="1"/>
  <c r="B604" i="1"/>
  <c r="K617" i="1"/>
  <c r="R1432" i="1"/>
  <c r="N1432" i="1"/>
  <c r="R1440" i="1"/>
  <c r="L1448" i="1"/>
  <c r="A1448" i="1"/>
  <c r="J1464" i="1"/>
  <c r="N1472" i="1"/>
  <c r="O1480" i="1"/>
  <c r="Q1488" i="1"/>
  <c r="B1488" i="1"/>
  <c r="J1496" i="1"/>
  <c r="R1504" i="1"/>
  <c r="M1520" i="1"/>
  <c r="O1528" i="1"/>
  <c r="N1428" i="1"/>
  <c r="K1444" i="1"/>
  <c r="R1484" i="1"/>
  <c r="K1500" i="1"/>
  <c r="R1532" i="1"/>
  <c r="K1564" i="1"/>
  <c r="Q1456" i="1"/>
  <c r="B1456" i="1"/>
  <c r="P1512" i="1"/>
  <c r="J1452" i="1"/>
  <c r="J1540" i="1"/>
  <c r="L1499" i="1"/>
  <c r="M1523" i="1"/>
  <c r="N1547" i="1"/>
  <c r="N1492" i="1"/>
  <c r="M1432" i="1"/>
  <c r="B1432" i="1"/>
  <c r="O1440" i="1"/>
  <c r="J1448" i="1"/>
  <c r="L1464" i="1"/>
  <c r="P1464" i="1"/>
  <c r="K1472" i="1"/>
  <c r="M1480" i="1"/>
  <c r="O1488" i="1"/>
  <c r="A1488" i="1"/>
  <c r="B1496" i="1"/>
  <c r="J1504" i="1"/>
  <c r="L1520" i="1"/>
  <c r="N1528" i="1"/>
  <c r="O1456" i="1"/>
  <c r="L1512" i="1"/>
  <c r="B1512" i="1"/>
  <c r="N1435" i="1"/>
  <c r="Q1459" i="1"/>
  <c r="Q1483" i="1"/>
  <c r="O1547" i="1"/>
  <c r="P1564" i="1"/>
  <c r="Q1564" i="1"/>
  <c r="Q1556" i="1"/>
  <c r="O1556" i="1"/>
  <c r="J1548" i="1"/>
  <c r="N1548" i="1"/>
  <c r="P1548" i="1"/>
  <c r="M1548" i="1"/>
  <c r="P1540" i="1"/>
  <c r="B1540" i="1"/>
  <c r="M1540" i="1"/>
  <c r="B1532" i="1"/>
  <c r="O1532" i="1"/>
  <c r="O1524" i="1"/>
  <c r="L1524" i="1"/>
  <c r="M1524" i="1"/>
  <c r="P1516" i="1"/>
  <c r="A1516" i="1"/>
  <c r="N1516" i="1"/>
  <c r="R1516" i="1"/>
  <c r="A1508" i="1"/>
  <c r="Q1508" i="1"/>
  <c r="K1508" i="1"/>
  <c r="R1500" i="1"/>
  <c r="B1500" i="1"/>
  <c r="Q1500" i="1"/>
  <c r="J1492" i="1"/>
  <c r="M1492" i="1"/>
  <c r="N1484" i="1"/>
  <c r="M1484" i="1"/>
  <c r="L1476" i="1"/>
  <c r="B1476" i="1"/>
  <c r="R1476" i="1"/>
  <c r="K1476" i="1"/>
  <c r="B1468" i="1"/>
  <c r="O1468" i="1"/>
  <c r="J1468" i="1"/>
  <c r="K1468" i="1"/>
  <c r="L1460" i="1"/>
  <c r="A1460" i="1"/>
  <c r="B1460" i="1"/>
  <c r="K1460" i="1"/>
  <c r="B1452" i="1"/>
  <c r="M1452" i="1"/>
  <c r="A1444" i="1"/>
  <c r="N1444" i="1"/>
  <c r="P1436" i="1"/>
  <c r="M1436" i="1"/>
  <c r="P1428" i="1"/>
  <c r="L1428" i="1"/>
  <c r="O1563" i="1"/>
  <c r="M1563" i="1"/>
  <c r="B1563" i="1"/>
  <c r="K1555" i="1"/>
  <c r="O1555" i="1"/>
  <c r="P1555" i="1"/>
  <c r="R1555" i="1"/>
  <c r="Q1547" i="1"/>
  <c r="P1547" i="1"/>
  <c r="K1547" i="1"/>
  <c r="L1547" i="1"/>
  <c r="B1539" i="1"/>
  <c r="L1539" i="1"/>
  <c r="A1539" i="1"/>
  <c r="R1531" i="1"/>
  <c r="B1531" i="1"/>
  <c r="O1531" i="1"/>
  <c r="J1531" i="1"/>
  <c r="P1523" i="1"/>
  <c r="O1523" i="1"/>
  <c r="R1523" i="1"/>
  <c r="K1523" i="1"/>
  <c r="N1523" i="1"/>
  <c r="B1515" i="1"/>
  <c r="K1515" i="1"/>
  <c r="Q1507" i="1"/>
  <c r="B1507" i="1"/>
  <c r="A1507" i="1"/>
  <c r="O1507" i="1"/>
  <c r="M1499" i="1"/>
  <c r="A1499" i="1"/>
  <c r="K1499" i="1"/>
  <c r="R1499" i="1"/>
  <c r="N1499" i="1"/>
  <c r="L1491" i="1"/>
  <c r="J1491" i="1"/>
  <c r="R1491" i="1"/>
  <c r="P1483" i="1"/>
  <c r="B1483" i="1"/>
  <c r="O1483" i="1"/>
  <c r="A1475" i="1"/>
  <c r="B1475" i="1"/>
  <c r="P1475" i="1"/>
  <c r="K1475" i="1"/>
  <c r="N1475" i="1"/>
  <c r="R1467" i="1"/>
  <c r="K1467" i="1"/>
  <c r="N1467" i="1"/>
  <c r="Q1467" i="1"/>
  <c r="O1459" i="1"/>
  <c r="R1459" i="1"/>
  <c r="M1459" i="1"/>
  <c r="B1451" i="1"/>
  <c r="O1451" i="1"/>
  <c r="P1451" i="1"/>
  <c r="J1451" i="1"/>
  <c r="N1443" i="1"/>
  <c r="L1443" i="1"/>
  <c r="R1443" i="1"/>
  <c r="J1443" i="1"/>
  <c r="K1435" i="1"/>
  <c r="P1435" i="1"/>
  <c r="A1435" i="1"/>
  <c r="Q1432" i="1"/>
  <c r="M1440" i="1"/>
  <c r="B1440" i="1"/>
  <c r="P1448" i="1"/>
  <c r="M1464" i="1"/>
  <c r="Q1472" i="1"/>
  <c r="P1472" i="1"/>
  <c r="J1480" i="1"/>
  <c r="K1488" i="1"/>
  <c r="M1496" i="1"/>
  <c r="O1504" i="1"/>
  <c r="A1504" i="1"/>
  <c r="J1520" i="1"/>
  <c r="K1528" i="1"/>
  <c r="Q1428" i="1"/>
  <c r="A1428" i="1"/>
  <c r="B1444" i="1"/>
  <c r="B1484" i="1"/>
  <c r="L1500" i="1"/>
  <c r="N1532" i="1"/>
  <c r="N1564" i="1"/>
  <c r="K1456" i="1"/>
  <c r="Q1512" i="1"/>
  <c r="A1452" i="1"/>
  <c r="A1540" i="1"/>
  <c r="M1516" i="1"/>
  <c r="B1435" i="1"/>
  <c r="A1459" i="1"/>
  <c r="M1483" i="1"/>
  <c r="P1507" i="1"/>
  <c r="Q1531" i="1"/>
  <c r="J1555" i="1"/>
  <c r="R1436" i="1"/>
  <c r="N1524" i="1"/>
  <c r="L1556" i="1"/>
  <c r="R1562" i="1"/>
  <c r="J1562" i="1"/>
  <c r="K1562" i="1"/>
  <c r="M1562" i="1"/>
  <c r="J1554" i="1"/>
  <c r="B1554" i="1"/>
  <c r="O1554" i="1"/>
  <c r="P1554" i="1"/>
  <c r="R1554" i="1"/>
  <c r="B1538" i="1"/>
  <c r="M1538" i="1"/>
  <c r="A1538" i="1"/>
  <c r="O1538" i="1"/>
  <c r="Q1538" i="1"/>
  <c r="P1522" i="1"/>
  <c r="Q1522" i="1"/>
  <c r="J1522" i="1"/>
  <c r="K1522" i="1"/>
  <c r="J1514" i="1"/>
  <c r="K1514" i="1"/>
  <c r="L1514" i="1"/>
  <c r="B1514" i="1"/>
  <c r="O1514" i="1"/>
  <c r="P1498" i="1"/>
  <c r="L1498" i="1"/>
  <c r="K1498" i="1"/>
  <c r="O1498" i="1"/>
  <c r="M1482" i="1"/>
  <c r="B1482" i="1"/>
  <c r="J1482" i="1"/>
  <c r="N1482" i="1"/>
  <c r="Q1482" i="1"/>
  <c r="A1474" i="1"/>
  <c r="P1474" i="1"/>
  <c r="Q1474" i="1"/>
  <c r="J1474" i="1"/>
  <c r="L1458" i="1"/>
  <c r="B1458" i="1"/>
  <c r="R1458" i="1"/>
  <c r="N1458" i="1"/>
  <c r="Q1458" i="1"/>
  <c r="R1442" i="1"/>
  <c r="M1442" i="1"/>
  <c r="A1442" i="1"/>
  <c r="O1442" i="1"/>
  <c r="L1442" i="1"/>
  <c r="O1432" i="1"/>
  <c r="K1440" i="1"/>
  <c r="A1440" i="1"/>
  <c r="M1448" i="1"/>
  <c r="N1464" i="1"/>
  <c r="O1472" i="1"/>
  <c r="A1472" i="1"/>
  <c r="P1480" i="1"/>
  <c r="R1488" i="1"/>
  <c r="M1504" i="1"/>
  <c r="Q1520" i="1"/>
  <c r="J1528" i="1"/>
  <c r="O1512" i="1"/>
  <c r="K1516" i="1"/>
  <c r="M1443" i="1"/>
  <c r="P1467" i="1"/>
  <c r="K1491" i="1"/>
  <c r="R1515" i="1"/>
  <c r="K1539" i="1"/>
  <c r="L1563" i="1"/>
  <c r="M1460" i="1"/>
  <c r="B1524" i="1"/>
  <c r="P1556" i="1"/>
  <c r="K577" i="1"/>
  <c r="R577" i="1"/>
  <c r="N577" i="1"/>
  <c r="B569" i="1"/>
  <c r="A569" i="1"/>
  <c r="L569" i="1"/>
  <c r="P561" i="1"/>
  <c r="O561" i="1"/>
  <c r="J561" i="1"/>
  <c r="K561" i="1"/>
  <c r="A1520" i="1"/>
  <c r="O1520" i="1"/>
  <c r="P1496" i="1"/>
  <c r="L1496" i="1"/>
  <c r="A1456" i="1"/>
  <c r="M1456" i="1"/>
  <c r="O1448" i="1"/>
  <c r="L1472" i="1"/>
  <c r="Q1480" i="1"/>
  <c r="A1480" i="1"/>
  <c r="P1488" i="1"/>
  <c r="R1496" i="1"/>
  <c r="N1504" i="1"/>
  <c r="N1520" i="1"/>
  <c r="P1528" i="1"/>
  <c r="A1528" i="1"/>
  <c r="K1428" i="1"/>
  <c r="O1444" i="1"/>
  <c r="K1484" i="1"/>
  <c r="M1500" i="1"/>
  <c r="K1532" i="1"/>
  <c r="L1564" i="1"/>
  <c r="P1456" i="1"/>
  <c r="M1512" i="1"/>
  <c r="R1452" i="1"/>
  <c r="R1540" i="1"/>
  <c r="B1443" i="1"/>
  <c r="A1467" i="1"/>
  <c r="M1491" i="1"/>
  <c r="P1515" i="1"/>
  <c r="Q1539" i="1"/>
  <c r="J1563" i="1"/>
  <c r="O1492" i="1"/>
  <c r="B1352" i="1"/>
  <c r="A1352" i="1"/>
  <c r="B1320" i="1"/>
  <c r="A1320" i="1"/>
  <c r="M558" i="1"/>
  <c r="N562" i="1"/>
  <c r="Q1533" i="1"/>
  <c r="Q1453" i="1"/>
  <c r="R1501" i="1"/>
  <c r="J1429" i="1"/>
  <c r="L1477" i="1"/>
  <c r="K1549" i="1"/>
  <c r="A1549" i="1"/>
  <c r="M1469" i="1"/>
  <c r="P1517" i="1"/>
  <c r="N763" i="1"/>
  <c r="B763" i="1"/>
  <c r="M789" i="1"/>
  <c r="P809" i="1"/>
  <c r="Q827" i="1"/>
  <c r="K827" i="1"/>
  <c r="N841" i="1"/>
  <c r="R725" i="1"/>
  <c r="R751" i="1"/>
  <c r="R777" i="1"/>
  <c r="R1895" i="1"/>
  <c r="L1895" i="1"/>
  <c r="N1895" i="1"/>
  <c r="Q1887" i="1"/>
  <c r="R1887" i="1"/>
  <c r="B1961" i="1"/>
  <c r="O1961" i="1"/>
  <c r="P1961" i="1"/>
  <c r="M1961" i="1"/>
  <c r="K1953" i="1"/>
  <c r="M1953" i="1"/>
  <c r="A1953" i="1"/>
  <c r="A1945" i="1"/>
  <c r="P1945" i="1"/>
  <c r="R1945" i="1"/>
  <c r="B1376" i="1"/>
  <c r="A1376" i="1"/>
  <c r="B1344" i="1"/>
  <c r="A1344" i="1"/>
  <c r="R1894" i="1"/>
  <c r="Q1894" i="1"/>
  <c r="M1894" i="1"/>
  <c r="M1886" i="1"/>
  <c r="Q1886" i="1"/>
  <c r="J1886" i="1"/>
  <c r="B1960" i="1"/>
  <c r="Q1960" i="1"/>
  <c r="M1952" i="1"/>
  <c r="P1952" i="1"/>
  <c r="J574" i="1"/>
  <c r="L574" i="1"/>
  <c r="N574" i="1"/>
  <c r="O574" i="1"/>
  <c r="B574" i="1"/>
  <c r="A574" i="1"/>
  <c r="P566" i="1"/>
  <c r="Q566" i="1"/>
  <c r="J566" i="1"/>
  <c r="P558" i="1"/>
  <c r="J558" i="1"/>
  <c r="R558" i="1"/>
  <c r="A1400" i="1"/>
  <c r="O1533" i="1"/>
  <c r="M1453" i="1"/>
  <c r="Q1501" i="1"/>
  <c r="K1429" i="1"/>
  <c r="Q1477" i="1"/>
  <c r="Q1549" i="1"/>
  <c r="O1469" i="1"/>
  <c r="B1469" i="1"/>
  <c r="M1517" i="1"/>
  <c r="J763" i="1"/>
  <c r="Q789" i="1"/>
  <c r="K789" i="1"/>
  <c r="N809" i="1"/>
  <c r="J827" i="1"/>
  <c r="A827" i="1"/>
  <c r="L841" i="1"/>
  <c r="O751" i="1"/>
  <c r="K777" i="1"/>
  <c r="L1894" i="1"/>
  <c r="B1949" i="1"/>
  <c r="Q578" i="1"/>
  <c r="B1368" i="1"/>
  <c r="A1368" i="1"/>
  <c r="B1336" i="1"/>
  <c r="A1336" i="1"/>
  <c r="N1533" i="1"/>
  <c r="K1453" i="1"/>
  <c r="N1501" i="1"/>
  <c r="Q1429" i="1"/>
  <c r="M1477" i="1"/>
  <c r="P1549" i="1"/>
  <c r="L1469" i="1"/>
  <c r="L1517" i="1"/>
  <c r="B1517" i="1"/>
  <c r="R789" i="1"/>
  <c r="Q841" i="1"/>
  <c r="R842" i="1"/>
  <c r="K842" i="1"/>
  <c r="L842" i="1"/>
  <c r="N842" i="1"/>
  <c r="Q842" i="1"/>
  <c r="L1960" i="1"/>
  <c r="M1883" i="1"/>
  <c r="Q570" i="1"/>
  <c r="P578" i="1"/>
  <c r="A1408" i="1"/>
  <c r="B853" i="1"/>
  <c r="R853" i="1"/>
  <c r="K853" i="1"/>
  <c r="Q853" i="1"/>
  <c r="L853" i="1"/>
  <c r="N853" i="1"/>
  <c r="O853" i="1"/>
  <c r="L815" i="1"/>
  <c r="M815" i="1"/>
  <c r="N815" i="1"/>
  <c r="P815" i="1"/>
  <c r="A815" i="1"/>
  <c r="J815" i="1"/>
  <c r="Q783" i="1"/>
  <c r="R783" i="1"/>
  <c r="J783" i="1"/>
  <c r="B783" i="1"/>
  <c r="N783" i="1"/>
  <c r="M783" i="1"/>
  <c r="L783" i="1"/>
  <c r="M777" i="1"/>
  <c r="J777" i="1"/>
  <c r="O777" i="1"/>
  <c r="P777" i="1"/>
  <c r="L777" i="1"/>
  <c r="N777" i="1"/>
  <c r="P751" i="1"/>
  <c r="Q751" i="1"/>
  <c r="L751" i="1"/>
  <c r="A751" i="1"/>
  <c r="K751" i="1"/>
  <c r="B751" i="1"/>
  <c r="N751" i="1"/>
  <c r="B745" i="1"/>
  <c r="N745" i="1"/>
  <c r="M745" i="1"/>
  <c r="R745" i="1"/>
  <c r="O745" i="1"/>
  <c r="Q745" i="1"/>
  <c r="L745" i="1"/>
  <c r="O731" i="1"/>
  <c r="P731" i="1"/>
  <c r="Q731" i="1"/>
  <c r="R731" i="1"/>
  <c r="A731" i="1"/>
  <c r="L731" i="1"/>
  <c r="A725" i="1"/>
  <c r="L725" i="1"/>
  <c r="B725" i="1"/>
  <c r="K725" i="1"/>
  <c r="M725" i="1"/>
  <c r="N725" i="1"/>
  <c r="P725" i="1"/>
  <c r="Q725" i="1"/>
  <c r="K1960" i="1"/>
  <c r="B1360" i="1"/>
  <c r="A1360" i="1"/>
  <c r="B1328" i="1"/>
  <c r="A1328" i="1"/>
  <c r="K574" i="1"/>
  <c r="M566" i="1"/>
  <c r="B578" i="1"/>
  <c r="J578" i="1"/>
  <c r="A578" i="1"/>
  <c r="R578" i="1"/>
  <c r="L578" i="1"/>
  <c r="K578" i="1"/>
  <c r="N578" i="1"/>
  <c r="O578" i="1"/>
  <c r="A570" i="1"/>
  <c r="J570" i="1"/>
  <c r="B570" i="1"/>
  <c r="R570" i="1"/>
  <c r="L570" i="1"/>
  <c r="K570" i="1"/>
  <c r="N570" i="1"/>
  <c r="O570" i="1"/>
  <c r="O562" i="1"/>
  <c r="P562" i="1"/>
  <c r="Q562" i="1"/>
  <c r="B562" i="1"/>
  <c r="R562" i="1"/>
  <c r="L562" i="1"/>
  <c r="K562" i="1"/>
  <c r="A1416" i="1"/>
  <c r="A1384" i="1"/>
  <c r="B1374" i="1"/>
  <c r="B1366" i="1"/>
  <c r="B1358" i="1"/>
  <c r="B1350" i="1"/>
  <c r="B1342" i="1"/>
  <c r="B1334" i="1"/>
  <c r="B1326" i="1"/>
  <c r="B1318" i="1"/>
  <c r="R840" i="1"/>
  <c r="A846" i="1"/>
  <c r="J1573" i="1"/>
  <c r="K1885" i="1"/>
  <c r="B1378" i="1"/>
  <c r="B1370" i="1"/>
  <c r="B1362" i="1"/>
  <c r="B1354" i="1"/>
  <c r="B1346" i="1"/>
  <c r="B1338" i="1"/>
  <c r="B1330" i="1"/>
  <c r="B1322" i="1"/>
  <c r="B1422" i="1"/>
  <c r="B1414" i="1"/>
  <c r="B1406" i="1"/>
  <c r="B1398" i="1"/>
  <c r="B1390" i="1"/>
  <c r="B1382" i="1"/>
  <c r="N840" i="1"/>
  <c r="K852" i="1"/>
  <c r="A1377" i="1"/>
  <c r="A1369" i="1"/>
  <c r="A1361" i="1"/>
  <c r="A1353" i="1"/>
  <c r="A1345" i="1"/>
  <c r="A1337" i="1"/>
  <c r="A1329" i="1"/>
  <c r="A1321" i="1"/>
  <c r="A1891" i="1"/>
  <c r="B840" i="1"/>
  <c r="L852" i="1"/>
  <c r="J218" i="1"/>
  <c r="M316" i="1"/>
  <c r="P307" i="1"/>
  <c r="Q307" i="1"/>
  <c r="N1574" i="1"/>
  <c r="A1574" i="1"/>
  <c r="Q1696" i="1"/>
  <c r="K1688" i="1"/>
  <c r="R372" i="1"/>
  <c r="M667" i="1"/>
  <c r="N681" i="1"/>
  <c r="R687" i="1"/>
  <c r="A687" i="1"/>
  <c r="N693" i="1"/>
  <c r="Q699" i="1"/>
  <c r="P713" i="1"/>
  <c r="R719" i="1"/>
  <c r="J666" i="1"/>
  <c r="O666" i="1"/>
  <c r="M1600" i="1"/>
  <c r="A1600" i="1"/>
  <c r="M1643" i="1"/>
  <c r="M209" i="1"/>
  <c r="O210" i="1"/>
  <c r="B210" i="1"/>
  <c r="O60" i="1"/>
  <c r="K52" i="1"/>
  <c r="M44" i="1"/>
  <c r="P44" i="1"/>
  <c r="R36" i="1"/>
  <c r="O28" i="1"/>
  <c r="A28" i="1"/>
  <c r="O20" i="1"/>
  <c r="R663" i="1"/>
  <c r="Q1704" i="1"/>
  <c r="P1966" i="1"/>
  <c r="B1966" i="1"/>
  <c r="L1910" i="1"/>
  <c r="R261" i="1"/>
  <c r="A261" i="1"/>
  <c r="L1964" i="1"/>
  <c r="P1628" i="1"/>
  <c r="R250" i="1"/>
  <c r="A250" i="1"/>
  <c r="B710" i="1"/>
  <c r="N206" i="1"/>
  <c r="N31" i="1"/>
  <c r="P15" i="1"/>
  <c r="M477" i="1"/>
  <c r="B477" i="1"/>
  <c r="J453" i="1"/>
  <c r="N1919" i="1"/>
  <c r="N1620" i="1"/>
  <c r="N1902" i="1"/>
  <c r="N716" i="1"/>
  <c r="A716" i="1"/>
  <c r="M47" i="1"/>
  <c r="Q368" i="1"/>
  <c r="J231" i="1"/>
  <c r="P1630" i="1"/>
  <c r="M360" i="1"/>
  <c r="L360" i="1"/>
  <c r="P218" i="1"/>
  <c r="Q218" i="1"/>
  <c r="L316" i="1"/>
  <c r="O307" i="1"/>
  <c r="B307" i="1"/>
  <c r="L1574" i="1"/>
  <c r="O1696" i="1"/>
  <c r="P1696" i="1"/>
  <c r="R1688" i="1"/>
  <c r="J372" i="1"/>
  <c r="K667" i="1"/>
  <c r="M681" i="1"/>
  <c r="J687" i="1"/>
  <c r="K693" i="1"/>
  <c r="M693" i="1"/>
  <c r="P699" i="1"/>
  <c r="O713" i="1"/>
  <c r="J719" i="1"/>
  <c r="K666" i="1"/>
  <c r="B666" i="1"/>
  <c r="L1600" i="1"/>
  <c r="K1643" i="1"/>
  <c r="L1643" i="1"/>
  <c r="L209" i="1"/>
  <c r="N210" i="1"/>
  <c r="A210" i="1"/>
  <c r="Q60" i="1"/>
  <c r="O52" i="1"/>
  <c r="K44" i="1"/>
  <c r="B44" i="1"/>
  <c r="J36" i="1"/>
  <c r="J28" i="1"/>
  <c r="K20" i="1"/>
  <c r="N20" i="1"/>
  <c r="P663" i="1"/>
  <c r="J663" i="1"/>
  <c r="P261" i="1"/>
  <c r="B261" i="1"/>
  <c r="L250" i="1"/>
  <c r="M31" i="1"/>
  <c r="O15" i="1"/>
  <c r="L477" i="1"/>
  <c r="M1620" i="1"/>
  <c r="L1902" i="1"/>
  <c r="O716" i="1"/>
  <c r="P47" i="1"/>
  <c r="B47" i="1"/>
  <c r="Q231" i="1"/>
  <c r="B1630" i="1"/>
  <c r="O1630" i="1"/>
  <c r="K662" i="1"/>
  <c r="N662" i="1"/>
  <c r="Q43" i="1"/>
  <c r="O43" i="1"/>
  <c r="B1599" i="1"/>
  <c r="M1599" i="1"/>
  <c r="A700" i="1"/>
  <c r="K700" i="1"/>
  <c r="K668" i="1"/>
  <c r="Q668" i="1"/>
  <c r="N218" i="1"/>
  <c r="A218" i="1"/>
  <c r="R316" i="1"/>
  <c r="M307" i="1"/>
  <c r="K1574" i="1"/>
  <c r="M1696" i="1"/>
  <c r="A1696" i="1"/>
  <c r="Q1688" i="1"/>
  <c r="O372" i="1"/>
  <c r="B372" i="1"/>
  <c r="R667" i="1"/>
  <c r="J681" i="1"/>
  <c r="L681" i="1"/>
  <c r="P687" i="1"/>
  <c r="R693" i="1"/>
  <c r="A693" i="1"/>
  <c r="N699" i="1"/>
  <c r="N713" i="1"/>
  <c r="B713" i="1"/>
  <c r="P719" i="1"/>
  <c r="Q666" i="1"/>
  <c r="Q1600" i="1"/>
  <c r="J1643" i="1"/>
  <c r="A1643" i="1"/>
  <c r="R209" i="1"/>
  <c r="L210" i="1"/>
  <c r="R60" i="1"/>
  <c r="B60" i="1"/>
  <c r="J52" i="1"/>
  <c r="N44" i="1"/>
  <c r="M36" i="1"/>
  <c r="P36" i="1"/>
  <c r="M28" i="1"/>
  <c r="Q20" i="1"/>
  <c r="A20" i="1"/>
  <c r="N663" i="1"/>
  <c r="A663" i="1"/>
  <c r="N250" i="1"/>
  <c r="R1620" i="1"/>
  <c r="B1620" i="1"/>
  <c r="A1873" i="1"/>
  <c r="L1873" i="1"/>
  <c r="A369" i="1"/>
  <c r="R369" i="1"/>
  <c r="M218" i="1"/>
  <c r="J316" i="1"/>
  <c r="L307" i="1"/>
  <c r="R1574" i="1"/>
  <c r="L1696" i="1"/>
  <c r="O1688" i="1"/>
  <c r="P1688" i="1"/>
  <c r="N372" i="1"/>
  <c r="A372" i="1"/>
  <c r="Q667" i="1"/>
  <c r="K681" i="1"/>
  <c r="B681" i="1"/>
  <c r="O687" i="1"/>
  <c r="J693" i="1"/>
  <c r="K699" i="1"/>
  <c r="M699" i="1"/>
  <c r="L713" i="1"/>
  <c r="A713" i="1"/>
  <c r="O719" i="1"/>
  <c r="P666" i="1"/>
  <c r="N1600" i="1"/>
  <c r="Q1643" i="1"/>
  <c r="Q209" i="1"/>
  <c r="J209" i="1"/>
  <c r="K210" i="1"/>
  <c r="M60" i="1"/>
  <c r="A60" i="1"/>
  <c r="Q52" i="1"/>
  <c r="O44" i="1"/>
  <c r="N36" i="1"/>
  <c r="B36" i="1"/>
  <c r="L28" i="1"/>
  <c r="M20" i="1"/>
  <c r="M663" i="1"/>
  <c r="J363" i="1"/>
  <c r="K1712" i="1"/>
  <c r="K1966" i="1"/>
  <c r="M261" i="1"/>
  <c r="Q1964" i="1"/>
  <c r="M1873" i="1"/>
  <c r="B1873" i="1"/>
  <c r="K1628" i="1"/>
  <c r="M250" i="1"/>
  <c r="R206" i="1"/>
  <c r="O31" i="1"/>
  <c r="K15" i="1"/>
  <c r="Q477" i="1"/>
  <c r="P369" i="1"/>
  <c r="N453" i="1"/>
  <c r="R1919" i="1"/>
  <c r="B1919" i="1"/>
  <c r="N360" i="1"/>
  <c r="J1620" i="1"/>
  <c r="A1620" i="1"/>
  <c r="J1902" i="1"/>
  <c r="K47" i="1"/>
  <c r="L368" i="1"/>
  <c r="B368" i="1"/>
  <c r="M231" i="1"/>
  <c r="K1630" i="1"/>
  <c r="B1711" i="1"/>
  <c r="O1711" i="1"/>
  <c r="A155" i="1"/>
  <c r="O155" i="1"/>
  <c r="K250" i="1"/>
  <c r="A1704" i="1"/>
  <c r="M1704" i="1"/>
  <c r="L247" i="1"/>
  <c r="O247" i="1"/>
  <c r="K1910" i="1"/>
  <c r="R1910" i="1"/>
  <c r="A31" i="1"/>
  <c r="Q31" i="1"/>
  <c r="P716" i="1"/>
  <c r="Q716" i="1"/>
  <c r="P710" i="1"/>
  <c r="Q710" i="1"/>
  <c r="K218" i="1"/>
  <c r="O316" i="1"/>
  <c r="B316" i="1"/>
  <c r="R307" i="1"/>
  <c r="P1574" i="1"/>
  <c r="Q1574" i="1"/>
  <c r="R1696" i="1"/>
  <c r="M1688" i="1"/>
  <c r="A1688" i="1"/>
  <c r="L372" i="1"/>
  <c r="P667" i="1"/>
  <c r="B667" i="1"/>
  <c r="P681" i="1"/>
  <c r="K687" i="1"/>
  <c r="M687" i="1"/>
  <c r="P693" i="1"/>
  <c r="R699" i="1"/>
  <c r="A699" i="1"/>
  <c r="J713" i="1"/>
  <c r="K719" i="1"/>
  <c r="B719" i="1"/>
  <c r="M666" i="1"/>
  <c r="P1600" i="1"/>
  <c r="J1600" i="1"/>
  <c r="O1643" i="1"/>
  <c r="O209" i="1"/>
  <c r="A209" i="1"/>
  <c r="J210" i="1"/>
  <c r="K60" i="1"/>
  <c r="M52" i="1"/>
  <c r="B52" i="1"/>
  <c r="J44" i="1"/>
  <c r="O36" i="1"/>
  <c r="Q28" i="1"/>
  <c r="N28" i="1"/>
  <c r="J20" i="1"/>
  <c r="K663" i="1"/>
  <c r="P363" i="1"/>
  <c r="B363" i="1"/>
  <c r="B247" i="1"/>
  <c r="Q1712" i="1"/>
  <c r="R1704" i="1"/>
  <c r="J1966" i="1"/>
  <c r="P1910" i="1"/>
  <c r="K261" i="1"/>
  <c r="N1964" i="1"/>
  <c r="R1873" i="1"/>
  <c r="J1628" i="1"/>
  <c r="A1628" i="1"/>
  <c r="Q250" i="1"/>
  <c r="R710" i="1"/>
  <c r="Q206" i="1"/>
  <c r="J31" i="1"/>
  <c r="Q15" i="1"/>
  <c r="A15" i="1"/>
  <c r="O477" i="1"/>
  <c r="N369" i="1"/>
  <c r="M453" i="1"/>
  <c r="Q1919" i="1"/>
  <c r="K360" i="1"/>
  <c r="A360" i="1"/>
  <c r="P1620" i="1"/>
  <c r="Q1902" i="1"/>
  <c r="A1902" i="1"/>
  <c r="J716" i="1"/>
  <c r="O47" i="1"/>
  <c r="R368" i="1"/>
  <c r="K231" i="1"/>
  <c r="B231" i="1"/>
  <c r="J1630" i="1"/>
  <c r="J153" i="1"/>
  <c r="Q153" i="1"/>
  <c r="N316" i="1"/>
  <c r="O1574" i="1"/>
  <c r="N667" i="1"/>
  <c r="L687" i="1"/>
  <c r="L719" i="1"/>
  <c r="O1600" i="1"/>
  <c r="P210" i="1"/>
  <c r="L52" i="1"/>
  <c r="R28" i="1"/>
  <c r="N153" i="1"/>
  <c r="O261" i="1"/>
  <c r="M1964" i="1"/>
  <c r="J1873" i="1"/>
  <c r="Q1628" i="1"/>
  <c r="J250" i="1"/>
  <c r="B250" i="1"/>
  <c r="J710" i="1"/>
  <c r="O206" i="1"/>
  <c r="P31" i="1"/>
  <c r="R15" i="1"/>
  <c r="N477" i="1"/>
  <c r="A477" i="1"/>
  <c r="M369" i="1"/>
  <c r="L453" i="1"/>
  <c r="O1919" i="1"/>
  <c r="R360" i="1"/>
  <c r="O1620" i="1"/>
  <c r="O1902" i="1"/>
  <c r="B716" i="1"/>
  <c r="N47" i="1"/>
  <c r="R155" i="1"/>
  <c r="J368" i="1"/>
  <c r="R231" i="1"/>
  <c r="A231" i="1"/>
  <c r="Q1630" i="1"/>
  <c r="Q1681" i="1"/>
  <c r="L1686" i="1"/>
  <c r="Q1678" i="1"/>
  <c r="A1678" i="1"/>
  <c r="B1684" i="1"/>
  <c r="P1680" i="1"/>
  <c r="O1680" i="1"/>
  <c r="Q1680" i="1"/>
  <c r="M166" i="1"/>
  <c r="M171" i="1"/>
  <c r="R169" i="1"/>
  <c r="L164" i="1"/>
  <c r="N164" i="1"/>
  <c r="R172" i="1"/>
  <c r="K172" i="1"/>
  <c r="A396" i="1"/>
  <c r="M589" i="1"/>
  <c r="O590" i="1"/>
  <c r="M606" i="1"/>
  <c r="Q630" i="1"/>
  <c r="Q1676" i="1"/>
  <c r="A1676" i="1"/>
  <c r="J1676" i="1"/>
  <c r="R1679" i="1"/>
  <c r="K1679" i="1"/>
  <c r="K165" i="1"/>
  <c r="M165" i="1"/>
  <c r="Q165" i="1"/>
  <c r="A173" i="1"/>
  <c r="P173" i="1"/>
  <c r="B173" i="1"/>
  <c r="R173" i="1"/>
  <c r="B395" i="1"/>
  <c r="A387" i="1"/>
  <c r="R590" i="1"/>
  <c r="A1686" i="1"/>
  <c r="O1686" i="1"/>
  <c r="B1686" i="1"/>
  <c r="P1686" i="1"/>
  <c r="K1678" i="1"/>
  <c r="L1678" i="1"/>
  <c r="A166" i="1"/>
  <c r="R166" i="1"/>
  <c r="K166" i="1"/>
  <c r="J166" i="1"/>
  <c r="L630" i="1"/>
  <c r="M630" i="1"/>
  <c r="J630" i="1"/>
  <c r="B630" i="1"/>
  <c r="O630" i="1"/>
  <c r="P630" i="1"/>
  <c r="R630" i="1"/>
  <c r="K630" i="1"/>
  <c r="A622" i="1"/>
  <c r="O622" i="1"/>
  <c r="P622" i="1"/>
  <c r="Q622" i="1"/>
  <c r="R622" i="1"/>
  <c r="K622" i="1"/>
  <c r="M622" i="1"/>
  <c r="B622" i="1"/>
  <c r="N622" i="1"/>
  <c r="K614" i="1"/>
  <c r="L614" i="1"/>
  <c r="A614" i="1"/>
  <c r="N614" i="1"/>
  <c r="P614" i="1"/>
  <c r="O614" i="1"/>
  <c r="J614" i="1"/>
  <c r="R614" i="1"/>
  <c r="Q606" i="1"/>
  <c r="J606" i="1"/>
  <c r="K606" i="1"/>
  <c r="L606" i="1"/>
  <c r="A606" i="1"/>
  <c r="N606" i="1"/>
  <c r="P606" i="1"/>
  <c r="O606" i="1"/>
  <c r="B598" i="1"/>
  <c r="M598" i="1"/>
  <c r="A598" i="1"/>
  <c r="N598" i="1"/>
  <c r="Q598" i="1"/>
  <c r="J598" i="1"/>
  <c r="K598" i="1"/>
  <c r="L598" i="1"/>
  <c r="P1679" i="1"/>
  <c r="A1679" i="1"/>
  <c r="B1676" i="1"/>
  <c r="A1680" i="1"/>
  <c r="J1686" i="1"/>
  <c r="N1678" i="1"/>
  <c r="K1685" i="1"/>
  <c r="R1685" i="1"/>
  <c r="L1685" i="1"/>
  <c r="B1677" i="1"/>
  <c r="J1677" i="1"/>
  <c r="K1677" i="1"/>
  <c r="R1677" i="1"/>
  <c r="Q172" i="1"/>
  <c r="A172" i="1"/>
  <c r="B164" i="1"/>
  <c r="B166" i="1"/>
  <c r="L165" i="1"/>
  <c r="M614" i="1"/>
  <c r="M1678" i="1"/>
  <c r="Q1684" i="1"/>
  <c r="A1684" i="1"/>
  <c r="J1684" i="1"/>
  <c r="B590" i="1"/>
  <c r="M590" i="1"/>
  <c r="A590" i="1"/>
  <c r="N590" i="1"/>
  <c r="Q590" i="1"/>
  <c r="K590" i="1"/>
  <c r="L590" i="1"/>
  <c r="Q614" i="1"/>
  <c r="Q1686" i="1"/>
  <c r="R1678" i="1"/>
  <c r="Q166" i="1"/>
  <c r="K169" i="1"/>
  <c r="A169" i="1"/>
  <c r="L169" i="1"/>
  <c r="R582" i="1"/>
  <c r="K582" i="1"/>
  <c r="B582" i="1"/>
  <c r="M582" i="1"/>
  <c r="Q582" i="1"/>
  <c r="J582" i="1"/>
  <c r="Q589" i="1"/>
  <c r="P589" i="1"/>
  <c r="J589" i="1"/>
  <c r="K589" i="1"/>
  <c r="A589" i="1"/>
  <c r="N589" i="1"/>
  <c r="B589" i="1"/>
  <c r="O589" i="1"/>
  <c r="O598" i="1"/>
  <c r="B614" i="1"/>
  <c r="Q627" i="1"/>
  <c r="A627" i="1"/>
  <c r="J627" i="1"/>
  <c r="K627" i="1"/>
  <c r="R627" i="1"/>
  <c r="M627" i="1"/>
  <c r="O627" i="1"/>
  <c r="P627" i="1"/>
  <c r="M619" i="1"/>
  <c r="N619" i="1"/>
  <c r="P619" i="1"/>
  <c r="A619" i="1"/>
  <c r="Q619" i="1"/>
  <c r="K619" i="1"/>
  <c r="R619" i="1"/>
  <c r="L619" i="1"/>
  <c r="B611" i="1"/>
  <c r="J611" i="1"/>
  <c r="K611" i="1"/>
  <c r="R611" i="1"/>
  <c r="M611" i="1"/>
  <c r="N611" i="1"/>
  <c r="P611" i="1"/>
  <c r="A611" i="1"/>
  <c r="Q611" i="1"/>
  <c r="O603" i="1"/>
  <c r="P603" i="1"/>
  <c r="B603" i="1"/>
  <c r="J603" i="1"/>
  <c r="K603" i="1"/>
  <c r="R603" i="1"/>
  <c r="M603" i="1"/>
  <c r="N603" i="1"/>
  <c r="N1686" i="1"/>
  <c r="J1678" i="1"/>
  <c r="O166" i="1"/>
  <c r="A390" i="1"/>
  <c r="B390" i="1"/>
  <c r="R598" i="1"/>
  <c r="L622" i="1"/>
  <c r="M1686" i="1"/>
  <c r="B1678" i="1"/>
  <c r="J1681" i="1"/>
  <c r="R1681" i="1"/>
  <c r="N166" i="1"/>
  <c r="J171" i="1"/>
  <c r="L171" i="1"/>
  <c r="N381" i="1"/>
  <c r="O381" i="1"/>
  <c r="B381" i="1"/>
  <c r="K381" i="1"/>
  <c r="M381" i="1"/>
  <c r="L381" i="1"/>
  <c r="B389" i="1"/>
  <c r="A389" i="1"/>
  <c r="A582" i="1"/>
  <c r="A595" i="1"/>
  <c r="Q595" i="1"/>
  <c r="B595" i="1"/>
  <c r="J595" i="1"/>
  <c r="L595" i="1"/>
  <c r="O595" i="1"/>
  <c r="P595" i="1"/>
  <c r="N587" i="1"/>
  <c r="O587" i="1"/>
  <c r="A587" i="1"/>
  <c r="Q587" i="1"/>
  <c r="L587" i="1"/>
  <c r="M587" i="1"/>
  <c r="A603" i="1"/>
  <c r="B627" i="1"/>
  <c r="P598" i="1"/>
  <c r="J622" i="1"/>
  <c r="R588" i="1"/>
  <c r="M596" i="1"/>
  <c r="L613" i="1"/>
  <c r="K597" i="1"/>
  <c r="K629" i="1"/>
  <c r="A629" i="1"/>
  <c r="R604" i="1"/>
  <c r="M612" i="1"/>
  <c r="P620" i="1"/>
  <c r="B620" i="1"/>
  <c r="L628" i="1"/>
  <c r="L605" i="1"/>
  <c r="J621" i="1"/>
  <c r="B621" i="1"/>
  <c r="Q588" i="1"/>
  <c r="J588" i="1"/>
  <c r="L596" i="1"/>
  <c r="K613" i="1"/>
  <c r="R597" i="1"/>
  <c r="J629" i="1"/>
  <c r="Q604" i="1"/>
  <c r="J604" i="1"/>
  <c r="L612" i="1"/>
  <c r="O620" i="1"/>
  <c r="A620" i="1"/>
  <c r="R628" i="1"/>
  <c r="K605" i="1"/>
  <c r="R621" i="1"/>
  <c r="A621" i="1"/>
  <c r="A1543" i="1"/>
  <c r="Q1543" i="1"/>
  <c r="K1519" i="1"/>
  <c r="R1519" i="1"/>
  <c r="B1503" i="1"/>
  <c r="R1503" i="1"/>
  <c r="A1479" i="1"/>
  <c r="P1479" i="1"/>
  <c r="Q1471" i="1"/>
  <c r="M1471" i="1"/>
  <c r="A1439" i="1"/>
  <c r="L1439" i="1"/>
  <c r="O597" i="1"/>
  <c r="B597" i="1"/>
  <c r="M629" i="1"/>
  <c r="P605" i="1"/>
  <c r="Q605" i="1"/>
  <c r="M621" i="1"/>
  <c r="P170" i="1"/>
  <c r="A170" i="1"/>
  <c r="L588" i="1"/>
  <c r="O596" i="1"/>
  <c r="A596" i="1"/>
  <c r="Q583" i="1"/>
  <c r="N613" i="1"/>
  <c r="A613" i="1"/>
  <c r="M597" i="1"/>
  <c r="R629" i="1"/>
  <c r="Q629" i="1"/>
  <c r="L604" i="1"/>
  <c r="O612" i="1"/>
  <c r="A612" i="1"/>
  <c r="R620" i="1"/>
  <c r="N628" i="1"/>
  <c r="N605" i="1"/>
  <c r="A605" i="1"/>
  <c r="K621" i="1"/>
  <c r="L167" i="1"/>
  <c r="N170" i="1"/>
  <c r="L584" i="1"/>
  <c r="K594" i="1"/>
  <c r="R586" i="1"/>
  <c r="N607" i="1"/>
  <c r="M623" i="1"/>
  <c r="L616" i="1"/>
  <c r="K602" i="1"/>
  <c r="J618" i="1"/>
  <c r="P629" i="1"/>
  <c r="Q620" i="1"/>
  <c r="P621" i="1"/>
  <c r="A858" i="1"/>
  <c r="K858" i="1"/>
  <c r="N858" i="1"/>
  <c r="L858" i="1"/>
  <c r="Q858" i="1"/>
  <c r="N844" i="1"/>
  <c r="L844" i="1"/>
  <c r="P844" i="1"/>
  <c r="R844" i="1"/>
  <c r="R838" i="1"/>
  <c r="B838" i="1"/>
  <c r="M838" i="1"/>
  <c r="P838" i="1"/>
  <c r="P832" i="1"/>
  <c r="J832" i="1"/>
  <c r="B832" i="1"/>
  <c r="M832" i="1"/>
  <c r="B826" i="1"/>
  <c r="M826" i="1"/>
  <c r="O826" i="1"/>
  <c r="J826" i="1"/>
  <c r="O812" i="1"/>
  <c r="Q812" i="1"/>
  <c r="A812" i="1"/>
  <c r="K812" i="1"/>
  <c r="A806" i="1"/>
  <c r="K806" i="1"/>
  <c r="N806" i="1"/>
  <c r="L806" i="1"/>
  <c r="Q806" i="1"/>
  <c r="Q800" i="1"/>
  <c r="R800" i="1"/>
  <c r="N800" i="1"/>
  <c r="L800" i="1"/>
  <c r="N794" i="1"/>
  <c r="L794" i="1"/>
  <c r="P794" i="1"/>
  <c r="R794" i="1"/>
  <c r="R780" i="1"/>
  <c r="Q780" i="1"/>
  <c r="B780" i="1"/>
  <c r="O780" i="1"/>
  <c r="J774" i="1"/>
  <c r="M774" i="1"/>
  <c r="A768" i="1"/>
  <c r="Q768" i="1"/>
  <c r="J768" i="1"/>
  <c r="K762" i="1"/>
  <c r="A762" i="1"/>
  <c r="M762" i="1"/>
  <c r="O748" i="1"/>
  <c r="P748" i="1"/>
  <c r="Q748" i="1"/>
  <c r="R742" i="1"/>
  <c r="O742" i="1"/>
  <c r="B736" i="1"/>
  <c r="N736" i="1"/>
  <c r="R736" i="1"/>
  <c r="L730" i="1"/>
  <c r="B730" i="1"/>
  <c r="Q730" i="1"/>
  <c r="A1569" i="1"/>
  <c r="K1569" i="1"/>
  <c r="L1569" i="1"/>
  <c r="O1569" i="1"/>
  <c r="R1569" i="1"/>
  <c r="N1892" i="1"/>
  <c r="J1892" i="1"/>
  <c r="A1892" i="1"/>
  <c r="R1892" i="1"/>
  <c r="B1892" i="1"/>
  <c r="M1892" i="1"/>
  <c r="K1884" i="1"/>
  <c r="P1884" i="1"/>
  <c r="Q1884" i="1"/>
  <c r="R1884" i="1"/>
  <c r="L1884" i="1"/>
  <c r="B1958" i="1"/>
  <c r="M1958" i="1"/>
  <c r="N1958" i="1"/>
  <c r="P1958" i="1"/>
  <c r="R1958" i="1"/>
  <c r="A1950" i="1"/>
  <c r="O1950" i="1"/>
  <c r="M1950" i="1"/>
  <c r="N1950" i="1"/>
  <c r="P1950" i="1"/>
  <c r="R1950" i="1"/>
  <c r="A580" i="1"/>
  <c r="O580" i="1"/>
  <c r="P580" i="1"/>
  <c r="B580" i="1"/>
  <c r="Q580" i="1"/>
  <c r="J580" i="1"/>
  <c r="L580" i="1"/>
  <c r="L572" i="1"/>
  <c r="N572" i="1"/>
  <c r="O572" i="1"/>
  <c r="A572" i="1"/>
  <c r="P572" i="1"/>
  <c r="R572" i="1"/>
  <c r="J564" i="1"/>
  <c r="Q564" i="1"/>
  <c r="L564" i="1"/>
  <c r="M564" i="1"/>
  <c r="N564" i="1"/>
  <c r="B564" i="1"/>
  <c r="A730" i="1"/>
  <c r="A736" i="1"/>
  <c r="B742" i="1"/>
  <c r="B748" i="1"/>
  <c r="P762" i="1"/>
  <c r="P768" i="1"/>
  <c r="P774" i="1"/>
  <c r="P780" i="1"/>
  <c r="M800" i="1"/>
  <c r="R806" i="1"/>
  <c r="J812" i="1"/>
  <c r="N826" i="1"/>
  <c r="A832" i="1"/>
  <c r="M844" i="1"/>
  <c r="J858" i="1"/>
  <c r="P1892" i="1"/>
  <c r="B1950" i="1"/>
  <c r="A1884" i="1"/>
  <c r="R1891" i="1"/>
  <c r="Q1891" i="1"/>
  <c r="K1891" i="1"/>
  <c r="M1891" i="1"/>
  <c r="R1883" i="1"/>
  <c r="K1883" i="1"/>
  <c r="B1883" i="1"/>
  <c r="N1883" i="1"/>
  <c r="N1957" i="1"/>
  <c r="P1957" i="1"/>
  <c r="A1957" i="1"/>
  <c r="Q1957" i="1"/>
  <c r="B1957" i="1"/>
  <c r="L1957" i="1"/>
  <c r="L1949" i="1"/>
  <c r="P1949" i="1"/>
  <c r="Q1949" i="1"/>
  <c r="A1949" i="1"/>
  <c r="K1949" i="1"/>
  <c r="P564" i="1"/>
  <c r="J572" i="1"/>
  <c r="P579" i="1"/>
  <c r="L579" i="1"/>
  <c r="M579" i="1"/>
  <c r="N579" i="1"/>
  <c r="A579" i="1"/>
  <c r="J579" i="1"/>
  <c r="M571" i="1"/>
  <c r="A571" i="1"/>
  <c r="R571" i="1"/>
  <c r="K571" i="1"/>
  <c r="L571" i="1"/>
  <c r="P571" i="1"/>
  <c r="B563" i="1"/>
  <c r="J563" i="1"/>
  <c r="Q563" i="1"/>
  <c r="A563" i="1"/>
  <c r="R563" i="1"/>
  <c r="K563" i="1"/>
  <c r="N563" i="1"/>
  <c r="R1468" i="1"/>
  <c r="L1516" i="1"/>
  <c r="B1516" i="1"/>
  <c r="L1435" i="1"/>
  <c r="O1443" i="1"/>
  <c r="K1443" i="1"/>
  <c r="K1451" i="1"/>
  <c r="N1459" i="1"/>
  <c r="B1459" i="1"/>
  <c r="O1467" i="1"/>
  <c r="J1475" i="1"/>
  <c r="N1483" i="1"/>
  <c r="A1483" i="1"/>
  <c r="P1491" i="1"/>
  <c r="J1499" i="1"/>
  <c r="N1507" i="1"/>
  <c r="M1507" i="1"/>
  <c r="J1515" i="1"/>
  <c r="L1523" i="1"/>
  <c r="B1523" i="1"/>
  <c r="P1531" i="1"/>
  <c r="R1539" i="1"/>
  <c r="M1547" i="1"/>
  <c r="B1547" i="1"/>
  <c r="Q1555" i="1"/>
  <c r="K1563" i="1"/>
  <c r="L1436" i="1"/>
  <c r="Q1460" i="1"/>
  <c r="P1492" i="1"/>
  <c r="L1492" i="1"/>
  <c r="R1508" i="1"/>
  <c r="K1524" i="1"/>
  <c r="A1524" i="1"/>
  <c r="O1548" i="1"/>
  <c r="Q1476" i="1"/>
  <c r="M1556" i="1"/>
  <c r="N1556" i="1"/>
  <c r="N730" i="1"/>
  <c r="Q736" i="1"/>
  <c r="M742" i="1"/>
  <c r="A742" i="1"/>
  <c r="A748" i="1"/>
  <c r="B762" i="1"/>
  <c r="B768" i="1"/>
  <c r="B774" i="1"/>
  <c r="A780" i="1"/>
  <c r="M794" i="1"/>
  <c r="K800" i="1"/>
  <c r="J806" i="1"/>
  <c r="P812" i="1"/>
  <c r="A826" i="1"/>
  <c r="L838" i="1"/>
  <c r="K844" i="1"/>
  <c r="P858" i="1"/>
  <c r="Q1569" i="1"/>
  <c r="L1892" i="1"/>
  <c r="O1957" i="1"/>
  <c r="P1891" i="1"/>
  <c r="L1958" i="1"/>
  <c r="N571" i="1"/>
  <c r="O564" i="1"/>
  <c r="B572" i="1"/>
  <c r="Q576" i="1"/>
  <c r="O730" i="1"/>
  <c r="O736" i="1"/>
  <c r="Q742" i="1"/>
  <c r="N748" i="1"/>
  <c r="Q762" i="1"/>
  <c r="M768" i="1"/>
  <c r="L774" i="1"/>
  <c r="A774" i="1"/>
  <c r="K794" i="1"/>
  <c r="J800" i="1"/>
  <c r="P806" i="1"/>
  <c r="N812" i="1"/>
  <c r="L832" i="1"/>
  <c r="K838" i="1"/>
  <c r="J844" i="1"/>
  <c r="O858" i="1"/>
  <c r="M1569" i="1"/>
  <c r="K1892" i="1"/>
  <c r="M1957" i="1"/>
  <c r="N1891" i="1"/>
  <c r="K1958" i="1"/>
  <c r="P563" i="1"/>
  <c r="B571" i="1"/>
  <c r="K564" i="1"/>
  <c r="N580" i="1"/>
  <c r="Q577" i="1"/>
  <c r="O577" i="1"/>
  <c r="P577" i="1"/>
  <c r="J577" i="1"/>
  <c r="A577" i="1"/>
  <c r="L577" i="1"/>
  <c r="N569" i="1"/>
  <c r="M569" i="1"/>
  <c r="O569" i="1"/>
  <c r="P569" i="1"/>
  <c r="R569" i="1"/>
  <c r="B561" i="1"/>
  <c r="R561" i="1"/>
  <c r="A561" i="1"/>
  <c r="L561" i="1"/>
  <c r="M561" i="1"/>
  <c r="N561" i="1"/>
  <c r="Q561" i="1"/>
  <c r="N1436" i="1"/>
  <c r="J1436" i="1"/>
  <c r="J1460" i="1"/>
  <c r="K1492" i="1"/>
  <c r="A1492" i="1"/>
  <c r="O1508" i="1"/>
  <c r="J1524" i="1"/>
  <c r="L1548" i="1"/>
  <c r="B1548" i="1"/>
  <c r="J1476" i="1"/>
  <c r="K1556" i="1"/>
  <c r="A1556" i="1"/>
  <c r="M730" i="1"/>
  <c r="M736" i="1"/>
  <c r="N742" i="1"/>
  <c r="M748" i="1"/>
  <c r="N762" i="1"/>
  <c r="N768" i="1"/>
  <c r="Q774" i="1"/>
  <c r="N780" i="1"/>
  <c r="J794" i="1"/>
  <c r="P800" i="1"/>
  <c r="O806" i="1"/>
  <c r="B812" i="1"/>
  <c r="L826" i="1"/>
  <c r="K832" i="1"/>
  <c r="J838" i="1"/>
  <c r="Q844" i="1"/>
  <c r="B858" i="1"/>
  <c r="J1569" i="1"/>
  <c r="K1957" i="1"/>
  <c r="L1891" i="1"/>
  <c r="Q1958" i="1"/>
  <c r="R564" i="1"/>
  <c r="M580" i="1"/>
  <c r="A576" i="1"/>
  <c r="K576" i="1"/>
  <c r="L576" i="1"/>
  <c r="N576" i="1"/>
  <c r="O576" i="1"/>
  <c r="P576" i="1"/>
  <c r="R576" i="1"/>
  <c r="Q568" i="1"/>
  <c r="R568" i="1"/>
  <c r="B568" i="1"/>
  <c r="N568" i="1"/>
  <c r="O568" i="1"/>
  <c r="K568" i="1"/>
  <c r="N560" i="1"/>
  <c r="M560" i="1"/>
  <c r="Q560" i="1"/>
  <c r="A560" i="1"/>
  <c r="B560" i="1"/>
  <c r="O560" i="1"/>
  <c r="R560" i="1"/>
  <c r="O1883" i="1"/>
  <c r="N1468" i="1"/>
  <c r="J1516" i="1"/>
  <c r="Q1435" i="1"/>
  <c r="P1443" i="1"/>
  <c r="Q1451" i="1"/>
  <c r="M1451" i="1"/>
  <c r="K1459" i="1"/>
  <c r="L1467" i="1"/>
  <c r="B1467" i="1"/>
  <c r="O1475" i="1"/>
  <c r="R1483" i="1"/>
  <c r="Q1491" i="1"/>
  <c r="A1491" i="1"/>
  <c r="P1499" i="1"/>
  <c r="J1507" i="1"/>
  <c r="N1515" i="1"/>
  <c r="O1515" i="1"/>
  <c r="J1523" i="1"/>
  <c r="L1531" i="1"/>
  <c r="A1531" i="1"/>
  <c r="P1539" i="1"/>
  <c r="R1547" i="1"/>
  <c r="M1555" i="1"/>
  <c r="B1555" i="1"/>
  <c r="Q1563" i="1"/>
  <c r="Q1436" i="1"/>
  <c r="B1436" i="1"/>
  <c r="O1460" i="1"/>
  <c r="Q1492" i="1"/>
  <c r="P1508" i="1"/>
  <c r="L1508" i="1"/>
  <c r="Q1524" i="1"/>
  <c r="K1548" i="1"/>
  <c r="A1548" i="1"/>
  <c r="O1476" i="1"/>
  <c r="R1556" i="1"/>
  <c r="K730" i="1"/>
  <c r="L736" i="1"/>
  <c r="L742" i="1"/>
  <c r="L748" i="1"/>
  <c r="O762" i="1"/>
  <c r="O768" i="1"/>
  <c r="O774" i="1"/>
  <c r="M780" i="1"/>
  <c r="Q794" i="1"/>
  <c r="O800" i="1"/>
  <c r="B806" i="1"/>
  <c r="K826" i="1"/>
  <c r="R832" i="1"/>
  <c r="Q838" i="1"/>
  <c r="O844" i="1"/>
  <c r="P1569" i="1"/>
  <c r="R1957" i="1"/>
  <c r="B1891" i="1"/>
  <c r="A1958" i="1"/>
  <c r="B1895" i="1"/>
  <c r="O1895" i="1"/>
  <c r="K1895" i="1"/>
  <c r="M1895" i="1"/>
  <c r="P1895" i="1"/>
  <c r="N1887" i="1"/>
  <c r="K1887" i="1"/>
  <c r="M1887" i="1"/>
  <c r="P1887" i="1"/>
  <c r="K1961" i="1"/>
  <c r="Q1961" i="1"/>
  <c r="L1961" i="1"/>
  <c r="N1961" i="1"/>
  <c r="R1953" i="1"/>
  <c r="Q1953" i="1"/>
  <c r="L1953" i="1"/>
  <c r="B1953" i="1"/>
  <c r="Q1945" i="1"/>
  <c r="J1945" i="1"/>
  <c r="K1945" i="1"/>
  <c r="B1945" i="1"/>
  <c r="M563" i="1"/>
  <c r="Q579" i="1"/>
  <c r="A564" i="1"/>
  <c r="K580" i="1"/>
  <c r="K569" i="1"/>
  <c r="M577" i="1"/>
  <c r="J568" i="1"/>
  <c r="Q1468" i="1"/>
  <c r="L1468" i="1"/>
  <c r="Q1516" i="1"/>
  <c r="M1435" i="1"/>
  <c r="Q1443" i="1"/>
  <c r="N1451" i="1"/>
  <c r="A1451" i="1"/>
  <c r="P1459" i="1"/>
  <c r="J1467" i="1"/>
  <c r="R1475" i="1"/>
  <c r="M1475" i="1"/>
  <c r="K1483" i="1"/>
  <c r="N1491" i="1"/>
  <c r="B1491" i="1"/>
  <c r="O1499" i="1"/>
  <c r="R1507" i="1"/>
  <c r="M1515" i="1"/>
  <c r="A1515" i="1"/>
  <c r="Q1523" i="1"/>
  <c r="K1531" i="1"/>
  <c r="N1539" i="1"/>
  <c r="O1539" i="1"/>
  <c r="J1547" i="1"/>
  <c r="L1555" i="1"/>
  <c r="A1555" i="1"/>
  <c r="P1563" i="1"/>
  <c r="O1436" i="1"/>
  <c r="A1436" i="1"/>
  <c r="N1460" i="1"/>
  <c r="R1492" i="1"/>
  <c r="N1508" i="1"/>
  <c r="B1508" i="1"/>
  <c r="P1524" i="1"/>
  <c r="R1548" i="1"/>
  <c r="N1476" i="1"/>
  <c r="J1556" i="1"/>
  <c r="R730" i="1"/>
  <c r="K736" i="1"/>
  <c r="K742" i="1"/>
  <c r="K748" i="1"/>
  <c r="L762" i="1"/>
  <c r="L768" i="1"/>
  <c r="N774" i="1"/>
  <c r="L780" i="1"/>
  <c r="O794" i="1"/>
  <c r="B800" i="1"/>
  <c r="L812" i="1"/>
  <c r="R826" i="1"/>
  <c r="Q832" i="1"/>
  <c r="O838" i="1"/>
  <c r="B844" i="1"/>
  <c r="P852" i="1"/>
  <c r="Q852" i="1"/>
  <c r="A852" i="1"/>
  <c r="J852" i="1"/>
  <c r="M852" i="1"/>
  <c r="M846" i="1"/>
  <c r="O846" i="1"/>
  <c r="Q846" i="1"/>
  <c r="B846" i="1"/>
  <c r="R846" i="1"/>
  <c r="A840" i="1"/>
  <c r="K840" i="1"/>
  <c r="M840" i="1"/>
  <c r="O840" i="1"/>
  <c r="J840" i="1"/>
  <c r="O834" i="1"/>
  <c r="B834" i="1"/>
  <c r="R834" i="1"/>
  <c r="M834" i="1"/>
  <c r="Q834" i="1"/>
  <c r="Q820" i="1"/>
  <c r="P820" i="1"/>
  <c r="A820" i="1"/>
  <c r="J820" i="1"/>
  <c r="M820" i="1"/>
  <c r="N814" i="1"/>
  <c r="O814" i="1"/>
  <c r="Q814" i="1"/>
  <c r="B814" i="1"/>
  <c r="R814" i="1"/>
  <c r="B808" i="1"/>
  <c r="R808" i="1"/>
  <c r="M808" i="1"/>
  <c r="O808" i="1"/>
  <c r="K808" i="1"/>
  <c r="P802" i="1"/>
  <c r="B802" i="1"/>
  <c r="R802" i="1"/>
  <c r="M802" i="1"/>
  <c r="Q802" i="1"/>
  <c r="A788" i="1"/>
  <c r="K788" i="1"/>
  <c r="P788" i="1"/>
  <c r="J788" i="1"/>
  <c r="M788" i="1"/>
  <c r="L782" i="1"/>
  <c r="Q782" i="1"/>
  <c r="O782" i="1"/>
  <c r="B782" i="1"/>
  <c r="J782" i="1"/>
  <c r="N776" i="1"/>
  <c r="P776" i="1"/>
  <c r="J776" i="1"/>
  <c r="M776" i="1"/>
  <c r="A770" i="1"/>
  <c r="O770" i="1"/>
  <c r="N770" i="1"/>
  <c r="K770" i="1"/>
  <c r="J770" i="1"/>
  <c r="N756" i="1"/>
  <c r="O756" i="1"/>
  <c r="Q756" i="1"/>
  <c r="M756" i="1"/>
  <c r="M750" i="1"/>
  <c r="B750" i="1"/>
  <c r="L750" i="1"/>
  <c r="Q750" i="1"/>
  <c r="Q744" i="1"/>
  <c r="R744" i="1"/>
  <c r="B744" i="1"/>
  <c r="O744" i="1"/>
  <c r="B738" i="1"/>
  <c r="L738" i="1"/>
  <c r="P738" i="1"/>
  <c r="R738" i="1"/>
  <c r="P724" i="1"/>
  <c r="J724" i="1"/>
  <c r="A724" i="1"/>
  <c r="M724" i="1"/>
  <c r="N1569" i="1"/>
  <c r="N1949" i="1"/>
  <c r="Q1883" i="1"/>
  <c r="L1950" i="1"/>
  <c r="N1884" i="1"/>
  <c r="N1894" i="1"/>
  <c r="P1894" i="1"/>
  <c r="B1894" i="1"/>
  <c r="K1894" i="1"/>
  <c r="R1886" i="1"/>
  <c r="N1886" i="1"/>
  <c r="P1886" i="1"/>
  <c r="B1886" i="1"/>
  <c r="K1886" i="1"/>
  <c r="A1960" i="1"/>
  <c r="N1960" i="1"/>
  <c r="P1960" i="1"/>
  <c r="R1960" i="1"/>
  <c r="M1960" i="1"/>
  <c r="L1952" i="1"/>
  <c r="N1952" i="1"/>
  <c r="A1952" i="1"/>
  <c r="B1952" i="1"/>
  <c r="R1952" i="1"/>
  <c r="L563" i="1"/>
  <c r="O579" i="1"/>
  <c r="Q572" i="1"/>
  <c r="R580" i="1"/>
  <c r="J569" i="1"/>
  <c r="B577" i="1"/>
  <c r="P568" i="1"/>
  <c r="M1444" i="1"/>
  <c r="L1532" i="1"/>
  <c r="P1452" i="1"/>
  <c r="L1433" i="1"/>
  <c r="K1457" i="1"/>
  <c r="N1473" i="1"/>
  <c r="N1497" i="1"/>
  <c r="P1521" i="1"/>
  <c r="N1537" i="1"/>
  <c r="O1561" i="1"/>
  <c r="M1474" i="1"/>
  <c r="N1538" i="1"/>
  <c r="O1522" i="1"/>
  <c r="P1468" i="1"/>
  <c r="O1501" i="1"/>
  <c r="R1435" i="1"/>
  <c r="L1451" i="1"/>
  <c r="Q1475" i="1"/>
  <c r="Q1499" i="1"/>
  <c r="L1515" i="1"/>
  <c r="M1539" i="1"/>
  <c r="N1563" i="1"/>
  <c r="P1460" i="1"/>
  <c r="M1508" i="1"/>
  <c r="P1429" i="1"/>
  <c r="P1476" i="1"/>
  <c r="J1469" i="1"/>
  <c r="J730" i="1"/>
  <c r="J736" i="1"/>
  <c r="J742" i="1"/>
  <c r="R748" i="1"/>
  <c r="R762" i="1"/>
  <c r="K768" i="1"/>
  <c r="K774" i="1"/>
  <c r="K780" i="1"/>
  <c r="B794" i="1"/>
  <c r="A800" i="1"/>
  <c r="M812" i="1"/>
  <c r="Q826" i="1"/>
  <c r="O832" i="1"/>
  <c r="N838" i="1"/>
  <c r="A844" i="1"/>
  <c r="M858" i="1"/>
  <c r="K724" i="1"/>
  <c r="Q738" i="1"/>
  <c r="N744" i="1"/>
  <c r="A750" i="1"/>
  <c r="M770" i="1"/>
  <c r="K776" i="1"/>
  <c r="N782" i="1"/>
  <c r="O802" i="1"/>
  <c r="L808" i="1"/>
  <c r="R820" i="1"/>
  <c r="L834" i="1"/>
  <c r="J846" i="1"/>
  <c r="O852" i="1"/>
  <c r="B1569" i="1"/>
  <c r="M1949" i="1"/>
  <c r="P1883" i="1"/>
  <c r="K1950" i="1"/>
  <c r="M1884" i="1"/>
  <c r="J571" i="1"/>
  <c r="K579" i="1"/>
  <c r="M572" i="1"/>
  <c r="Q569" i="1"/>
  <c r="L560" i="1"/>
  <c r="A568" i="1"/>
  <c r="A842" i="1"/>
  <c r="O842" i="1"/>
  <c r="R1947" i="1"/>
  <c r="R1955" i="1"/>
  <c r="L1881" i="1"/>
  <c r="K1889" i="1"/>
  <c r="P1890" i="1"/>
  <c r="M574" i="1"/>
  <c r="N559" i="1"/>
  <c r="A559" i="1"/>
  <c r="Q575" i="1"/>
  <c r="K558" i="1"/>
  <c r="R566" i="1"/>
  <c r="N1947" i="1"/>
  <c r="N1955" i="1"/>
  <c r="Q1881" i="1"/>
  <c r="N1889" i="1"/>
  <c r="A1948" i="1"/>
  <c r="J1948" i="1"/>
  <c r="R574" i="1"/>
  <c r="O567" i="1"/>
  <c r="N567" i="1"/>
  <c r="J1885" i="1"/>
  <c r="B566" i="1"/>
  <c r="N566" i="1"/>
  <c r="L566" i="1"/>
  <c r="L558" i="1"/>
  <c r="Q558" i="1"/>
  <c r="L1947" i="1"/>
  <c r="A1955" i="1"/>
  <c r="B1881" i="1"/>
  <c r="K1890" i="1"/>
  <c r="P574" i="1"/>
  <c r="O558" i="1"/>
  <c r="A558" i="1"/>
  <c r="O566" i="1"/>
  <c r="B19" i="10" a="1"/>
  <c r="B19" i="10" s="1"/>
  <c r="A1420" i="1"/>
  <c r="B1420" i="1"/>
  <c r="A1412" i="1"/>
  <c r="B1412" i="1"/>
  <c r="A1404" i="1"/>
  <c r="B1404" i="1"/>
  <c r="A1396" i="1"/>
  <c r="B1396" i="1"/>
  <c r="A1388" i="1"/>
  <c r="B1388" i="1"/>
  <c r="A1380" i="1"/>
  <c r="B1380" i="1"/>
  <c r="A1372" i="1"/>
  <c r="B1372" i="1"/>
  <c r="A1364" i="1"/>
  <c r="B1364" i="1"/>
  <c r="A1356" i="1"/>
  <c r="B1356" i="1"/>
  <c r="A1348" i="1"/>
  <c r="B1348" i="1"/>
  <c r="A1340" i="1"/>
  <c r="B1340" i="1"/>
  <c r="A1332" i="1"/>
  <c r="B1332" i="1"/>
  <c r="A1324" i="1"/>
  <c r="B1324" i="1"/>
  <c r="A1316" i="1"/>
  <c r="B1316" i="1"/>
  <c r="O1949" i="1"/>
  <c r="B1421" i="1"/>
  <c r="B1413" i="1"/>
  <c r="B1405" i="1"/>
  <c r="B1397" i="1"/>
  <c r="B1389" i="1"/>
  <c r="B1381" i="1"/>
  <c r="B1375" i="1"/>
  <c r="B1367" i="1"/>
  <c r="B1359" i="1"/>
  <c r="B1351" i="1"/>
  <c r="B1343" i="1"/>
  <c r="B1335" i="1"/>
  <c r="B1327" i="1"/>
  <c r="B1319" i="1"/>
  <c r="A1895" i="1"/>
  <c r="O1960" i="1"/>
  <c r="O1947" i="1"/>
  <c r="J1955" i="1"/>
  <c r="O1881" i="1"/>
  <c r="J1889" i="1"/>
  <c r="J1956" i="1"/>
  <c r="O1882" i="1"/>
  <c r="O1952" i="1"/>
  <c r="O1886" i="1"/>
  <c r="O1891" i="1"/>
  <c r="J1958" i="1"/>
  <c r="O1884" i="1"/>
  <c r="J1959" i="1"/>
  <c r="O1945" i="1"/>
  <c r="J1953" i="1"/>
  <c r="J1887" i="1"/>
  <c r="A1880" i="1"/>
  <c r="O1892" i="1"/>
  <c r="A1886" i="1"/>
  <c r="O1954" i="1"/>
  <c r="O1888" i="1"/>
  <c r="J1896" i="1"/>
  <c r="A1881" i="1"/>
  <c r="J1894" i="1"/>
  <c r="O1948" i="1"/>
  <c r="J1949" i="1"/>
  <c r="J1883" i="1"/>
  <c r="A1883" i="1"/>
  <c r="O1958" i="1"/>
  <c r="O1959" i="1"/>
  <c r="O1887" i="1"/>
  <c r="O1955" i="1"/>
  <c r="O1889" i="1"/>
  <c r="O1956" i="1"/>
  <c r="A1890" i="1"/>
  <c r="O1953" i="1"/>
  <c r="J1961" i="1"/>
  <c r="J1895" i="1"/>
  <c r="J1946" i="1"/>
  <c r="J1880" i="1"/>
  <c r="A1888" i="1"/>
  <c r="A1882" i="1"/>
  <c r="O1894" i="1"/>
  <c r="J1890" i="1"/>
  <c r="J1893" i="1"/>
  <c r="A1887" i="1"/>
  <c r="O1896" i="1"/>
  <c r="J1960" i="1"/>
  <c r="J1947" i="1"/>
  <c r="J1881" i="1"/>
  <c r="A1889" i="1"/>
  <c r="J1882" i="1"/>
  <c r="J1952" i="1"/>
  <c r="A1894" i="1"/>
  <c r="A1893" i="1"/>
  <c r="J1957" i="1"/>
  <c r="J1891" i="1"/>
  <c r="J1950" i="1"/>
  <c r="J1884" i="1"/>
  <c r="I688" i="15" l="1"/>
  <c r="I689" i="15"/>
  <c r="E689" i="15"/>
  <c r="E678" i="15"/>
  <c r="E688" i="15" s="1"/>
  <c r="F689" i="15"/>
  <c r="F678" i="15"/>
  <c r="F688" i="15" s="1"/>
  <c r="C678" i="15"/>
  <c r="C688" i="15" s="1"/>
  <c r="J688" i="15" s="1"/>
  <c r="C689" i="15"/>
  <c r="D678" i="15"/>
  <c r="D688" i="15" s="1"/>
  <c r="D689" i="15"/>
  <c r="G678" i="15"/>
  <c r="G688" i="15" s="1"/>
  <c r="G689" i="15"/>
  <c r="B712" i="15"/>
  <c r="I693" i="15"/>
  <c r="B710" i="15"/>
  <c r="J694" i="15"/>
  <c r="J696" i="15"/>
  <c r="B711" i="15"/>
  <c r="J689" i="15" l="1"/>
  <c r="B703" i="15"/>
  <c r="J693" i="15"/>
  <c r="B709"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tc={C628B71D-C3A5-4BD2-8BA3-F913D91394D4}</author>
    <author>tc={D0801E46-9E1F-4D2B-A06C-3AD5C5DDEBCA}</author>
    <author>tc={19777683-0E7F-4DAF-955F-A7EBAC7AAEEA}</author>
    <author>tc={A2328F4B-C3F9-4761-BF76-1D4F4D6A14B6}</author>
    <author>tc={E2106FC3-386C-4714-B306-9BA0FD425274}</author>
    <author>tc={E8911680-E731-4D67-9690-17976D3FED66}</author>
    <author>tc={5B177B48-17FC-4889-93EE-8CEBBC9D67A1}</author>
    <author>tc={FC0E8780-2055-48EE-B42B-F31936B1D4FF}</author>
    <author>tc={9E6238C4-2B41-4F84-9F69-94DEF5E3EB8C}</author>
    <author>tc={6E9F8D40-752E-4116-9D9F-F74F76285640}</author>
    <author>tc={F601AB12-684E-4E95-8C1E-B144486F847D}</author>
    <author>tc={A645F5AA-7A90-4A35-968A-CE10D0FAB4B0}</author>
    <author>tc={746FF03D-5804-4E4E-B458-37BB59B9E142}</author>
    <author>tc={9EC6115E-EDF0-4A53-BA39-6E38927B0C70}</author>
    <author>tc={AB2AEDA0-791A-4901-BF44-CCC69230B04C}</author>
    <author>tc={C2983161-1E33-4DB9-8522-CBCD17E9BF44}</author>
    <author>tc={C12E46EA-3F96-434D-AD07-C9DAE30A70F4}</author>
    <author>tc={A29A373E-8B2B-4B45-BF1E-AC6A2B5F3C17}</author>
    <author>tc={4879F214-E99D-4D42-8C39-70789BBBC99D}</author>
    <author>tc={29C92E86-4989-4367-A9C0-46D156A7CEBB}</author>
    <author>tc={8C94AB36-0C9D-4D5F-A64A-5E1836200BD4}</author>
    <author>tc={0785BC27-69F5-4B43-8886-6AB6B3A1C38C}</author>
    <author>tc={4E6A3C34-D015-4798-8B15-C2C63B01F6C3}</author>
    <author>tc={7355F6F6-D3AD-4011-944E-FCE1A44D743D}</author>
    <author>tc={52DDC055-DFE6-4C4D-97FC-B38B71C63DF3}</author>
    <author>tc={0EFD8687-3DDE-4CBD-AEA3-EE622A1F5ED4}</author>
    <author>tc={4F677542-9574-41F5-9B11-3E8FA1978897}</author>
    <author>tc={C6EC601F-FF77-423D-9BE3-C8F28EB3F9D6}</author>
    <author>tc={A5E5F926-8C26-4331-A7DC-EFA14653951A}</author>
    <author>tc={FBB6CCFB-0F4E-489C-9FA4-2FCAFFEE5EFA}</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31" authorId="1"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1" authorId="2"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3"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4"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47" authorId="5"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I88"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90"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1"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2" authorId="9"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92" authorId="10"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6"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96"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7" authorId="13"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97" authorId="14"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8" authorId="15"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98" authorId="16"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99" authorId="17"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06" authorId="18"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D111" authorId="19"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12" authorId="20"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13" authorId="21"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15" authorId="22"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16" authorId="23"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17" authorId="24"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18" authorId="25"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0" authorId="26"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1" authorId="27"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2" authorId="28"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3" authorId="29"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123" authorId="30"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<sst xmlns="http://schemas.openxmlformats.org/spreadsheetml/2006/main" count="19005" uniqueCount="3892">
  <si>
    <t>Web App Data</t>
  </si>
  <si>
    <t>This spreadsheet contains data that is used to populate the web application interface</t>
  </si>
  <si>
    <t>for the Energy Policy Simulator.  The data in other tabs in this spreadsheet are used</t>
  </si>
  <si>
    <t>to establish the policy levers, lever bounds, descriptive text for pop-over</t>
  </si>
  <si>
    <t>panels, output graphs, and reference scenarios available in the web app.</t>
  </si>
  <si>
    <t>A live version of the web application interface powered by a copy of this model</t>
  </si>
  <si>
    <t>can be found at:</t>
  </si>
  <si>
    <t>https://www.energypolicy.solutions</t>
  </si>
  <si>
    <t>You are unlikely to need to use or change the contents of this spreadsheet, unless</t>
  </si>
  <si>
    <t>you are adapting the Energy Policy Simulator to a new country and desire</t>
  </si>
  <si>
    <t>a web application interface customized for your country-specific model version.</t>
  </si>
  <si>
    <t>Checks for Policy ID Number Validity</t>
  </si>
  <si>
    <t>Max policy ID number in use</t>
  </si>
  <si>
    <t>Lowest duplicate ID number</t>
  </si>
  <si>
    <t>Row of first policy missing a valid ID number</t>
  </si>
  <si>
    <t>Customizing Policy Levers</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</si>
  <si>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</si>
  <si>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</si>
  <si>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</si>
  <si>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</si>
  <si>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</si>
  <si>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r>
      <t>Leave the "</t>
    </r>
    <r>
      <rPr>
        <b/>
        <sz val="11"/>
        <color rgb="FF740000"/>
        <rFont val="Calibri"/>
        <family val="2"/>
        <scheme val="minor"/>
      </rPr>
      <t>Policy Schedule Subscript</t>
    </r>
    <r>
      <rPr>
        <sz val="11"/>
        <rFont val="Calibri"/>
        <family val="2"/>
        <scheme val="minor"/>
      </rPr>
      <t>" cell blank to deny the ability to edit the implementation</t>
    </r>
  </si>
  <si>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</si>
  <si>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</si>
  <si>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</si>
  <si>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</si>
  <si>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r>
      <t>Leave the "</t>
    </r>
    <r>
      <rPr>
        <b/>
        <sz val="11"/>
        <color rgb="FF740000"/>
        <rFont val="Calibri"/>
        <family val="2"/>
        <scheme val="minor"/>
      </rPr>
      <t>Policy Group</t>
    </r>
    <r>
      <rPr>
        <sz val="11"/>
        <rFont val="Calibri"/>
        <family val="2"/>
        <scheme val="minor"/>
      </rPr>
      <t>" cell blank to exclude a lever from wedge diagrams and abatement cost curves.</t>
    </r>
  </si>
  <si>
    <t>This should always be done for "Control Settings" (which affect both the BAU and policy cases),</t>
  </si>
  <si>
    <t>and should generally never be done for actual policy levers.</t>
  </si>
  <si>
    <r>
      <t>Leave the "</t>
    </r>
    <r>
      <rPr>
        <b/>
        <sz val="11"/>
        <color rgb="FF740000"/>
        <rFont val="Calibri"/>
        <family val="2"/>
        <scheme val="minor"/>
      </rPr>
      <t>URL for "How the model handles this policy" links</t>
    </r>
    <r>
      <rPr>
        <sz val="11"/>
        <rFont val="Calibri"/>
        <family val="2"/>
        <scheme val="minor"/>
      </rPr>
      <t>" cell blank to exclude this link from</t>
    </r>
  </si>
  <si>
    <t>the policy's pop-over pane.  You should generally do this whenever there is no on-topic place</t>
  </si>
  <si>
    <t>in the documentation to which to send a user.</t>
  </si>
  <si>
    <r>
      <t>Leave the "</t>
    </r>
    <r>
      <rPr>
        <b/>
        <sz val="11"/>
        <color rgb="FF740000"/>
        <rFont val="Calibri"/>
        <family val="2"/>
        <scheme val="minor"/>
      </rPr>
      <t>URL for "How to design this policy well" links</t>
    </r>
    <r>
      <rPr>
        <sz val="11"/>
        <rFont val="Calibri"/>
        <family val="2"/>
        <scheme val="minor"/>
      </rPr>
      <t>" cell blank to exclude this link from</t>
    </r>
  </si>
  <si>
    <t>the policy's pop-over pane.  You should generally do this whenever no documentation page</t>
  </si>
  <si>
    <t>for that policy exists.</t>
  </si>
  <si>
    <t>Notes on Unit Formatting on Policy Characteristics Tab</t>
  </si>
  <si>
    <t>If you want a policy lever to be formatted as a percentage in the web interface, the percent</t>
  </si>
  <si>
    <t>symbol (%) must appear somewhere in the "Units" field for that policy.</t>
  </si>
  <si>
    <t>For percentages, the web interface will choose the number of decimal places to show for</t>
  </si>
  <si>
    <r>
      <t>policy settings based on the "</t>
    </r>
    <r>
      <rPr>
        <b/>
        <sz val="11"/>
        <color rgb="FF740000"/>
        <rFont val="Calibri"/>
        <family val="2"/>
        <scheme val="minor"/>
      </rPr>
      <t>Slider Step Size</t>
    </r>
    <r>
      <rPr>
        <sz val="11"/>
        <rFont val="Calibri"/>
        <family val="2"/>
        <scheme val="minor"/>
      </rPr>
      <t>."  Up to 2 decimal places (e.g. showing values as</t>
    </r>
  </si>
  <si>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</si>
  <si>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</si>
  <si>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t>This tab contains information about each policy that does not vary by subscripted element of that policy.</t>
  </si>
  <si>
    <t>It matches policies to the listing in the "PolicyLevers" tab using the "Vensim Variable Name" column.</t>
  </si>
  <si>
    <t>Sector</t>
  </si>
  <si>
    <t>Short Name</t>
  </si>
  <si>
    <t>Vensim Variable Name</t>
  </si>
  <si>
    <t>Policy Group</t>
  </si>
  <si>
    <t>Policy Schedule Subscript</t>
  </si>
  <si>
    <t>Min Slider Value</t>
  </si>
  <si>
    <t>Max Slider Value</t>
  </si>
  <si>
    <t>Slider Step Size</t>
  </si>
  <si>
    <t>Units</t>
  </si>
  <si>
    <t>Text for Pop-Over Panel Description</t>
  </si>
  <si>
    <t>URL for "How the model handles this policy" links</t>
  </si>
  <si>
    <t>URL for "How to design this policy well" links</t>
  </si>
  <si>
    <t>Source for Guidance Text (if any)</t>
  </si>
  <si>
    <t>Source for Max Slider Value (if any)</t>
  </si>
  <si>
    <t>Transportation</t>
  </si>
  <si>
    <t>Conventional Pollutant Standards</t>
  </si>
  <si>
    <t>Percentage Reduction of Separately Regulated Pollutants</t>
  </si>
  <si>
    <t>Conventional Pollutant Standard</t>
  </si>
  <si>
    <t>trans reduce regulated pollutants</t>
  </si>
  <si>
    <t>% reduction in emissions</t>
  </si>
  <si>
    <t>**Description:**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t>
  </si>
  <si>
    <t>transportation-sector-main.html#conv-pol-stds</t>
  </si>
  <si>
    <t>conventional-pollutant-standards.html</t>
  </si>
  <si>
    <t>Electric Vehicle Charger Deployment</t>
  </si>
  <si>
    <t>Percentage Increase in EV Chargers</t>
  </si>
  <si>
    <t>EV Charger Deployment</t>
  </si>
  <si>
    <t>trans EV charger deployment</t>
  </si>
  <si>
    <t>% change</t>
  </si>
  <si>
    <t>**Description:** This policy represents increasing the deployment of EV charging stations, including DC Fast and Level 2 charging stations.  It is set in chargers per 100,000 people (cumulative, not per year), additional to chargers in the BAU case. This policy lever does not have an effect on energy use/emissions/deployment. It is meant to account for the costs of additional charging infrastructure.   // **Guidance for setting values:** As of Dec 2021, South Korea had 91,592 chargers, just under 177 chargers per 100k pop.  In Dec 2020, South Korea had 12,635 gas stations with an average of 14 fuel pumps each, or 342 pumps per 100k pop.  Therefore, a lever setting of 165 would cause the population density of EV chargers to equal the 2020 population density of fuel pumps.</t>
  </si>
  <si>
    <t>ev-charger-deployment.html</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</si>
  <si>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</si>
  <si>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Electric Vehicle Range</t>
  </si>
  <si>
    <t>Reduce EV Range Anxiety</t>
  </si>
  <si>
    <t>EV Range &amp; Charging Time</t>
  </si>
  <si>
    <t>trans reduce EV range anxiety</t>
  </si>
  <si>
    <t>% reduction in concern</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</si>
  <si>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2017 all-electric (not hybrid) vehicles had ranges from 58 to 335 miles (median 114 miles).</t>
  </si>
  <si>
    <t>reduce-range-anxiety-charging-time.html</t>
  </si>
  <si>
    <r>
      <rPr>
        <b/>
        <sz val="11"/>
        <rFont val="Calibri"/>
        <family val="2"/>
        <scheme val="minor"/>
      </rPr>
      <t xml:space="preserve">Ranges: </t>
    </r>
    <r>
      <rPr>
        <sz val="11"/>
        <rFont val="Calibri"/>
        <family val="2"/>
        <scheme val="minor"/>
      </rPr>
      <t xml:space="preserve">https://www.energy.gov/eere/vehicles/articles/fotw-1010-january-1-2018-all-electric-light-vehicle-ranges-can-exceed-those                                              </t>
    </r>
    <r>
      <rPr>
        <b/>
        <sz val="11"/>
        <rFont val="Calibri"/>
        <family val="2"/>
        <scheme val="minor"/>
      </rPr>
      <t xml:space="preserve">Charging Times: </t>
    </r>
    <r>
      <rPr>
        <sz val="11"/>
        <rFont val="Calibri"/>
        <family val="2"/>
        <scheme val="minor"/>
      </rPr>
      <t>https://www.chargepoint.com/files/Quick_Guide_to_Fast_Charging.pdf</t>
    </r>
  </si>
  <si>
    <t>Passenger Vehicle Subsidy</t>
  </si>
  <si>
    <t>Additional Passenger Vehicle Subsidy</t>
  </si>
  <si>
    <t>Vehicle Subsidy</t>
  </si>
  <si>
    <t>trans psgr subsidy</t>
  </si>
  <si>
    <t>**Description:**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t>
    <phoneticPr fontId="2" type="noConversion"/>
  </si>
  <si>
    <t>transportation-sector-main.html#ev-subsidy</t>
  </si>
  <si>
    <t>ev-subsidy.html</t>
  </si>
  <si>
    <t>https://www.fueleconomy.gov/feg/taxevb.shtml plus Chevrolet and Tesla websites</t>
  </si>
  <si>
    <t>Freight Vehicle Subsidy</t>
  </si>
  <si>
    <t>Additional Freight Vehicle Subsidy</t>
  </si>
  <si>
    <t>trans frgt subsidy</t>
  </si>
  <si>
    <t>**Description:**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t>
    <phoneticPr fontId="2" type="noConversion"/>
  </si>
  <si>
    <t>Feebate</t>
  </si>
  <si>
    <t>LDVs Feebate Rate</t>
  </si>
  <si>
    <t>trans LDVs feebate</t>
  </si>
  <si>
    <t>% of global best practice rate</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</si>
  <si>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 As of now, the feebate system is not systematically implemented or in operation in South Korea.</t>
    <phoneticPr fontId="2" type="noConversion"/>
  </si>
  <si>
    <t>transportation-sector-main.html#feebate</t>
  </si>
  <si>
    <t>feebate.html</t>
  </si>
  <si>
    <t>Greene et al., 2005, "Feebates, rebates and gas-guzzler taxes: a study of incentives for increased fuel economy", Energy Policy, 33(6), 757-775, http://cta.ornl.gov/cta/Publications/Reports/FeebateEnergyPolicy_FINAL.pdf.</t>
  </si>
  <si>
    <t>John German and Dan Meszler, 2010, "Best Practices for Feebate Program Design and Implementation", ICCT, http://www.theicct.org/sites/default/files/publications/ICCT_feebates_may2010.pdf, Table 2</t>
  </si>
  <si>
    <t>Fuel Economy Standard</t>
  </si>
  <si>
    <t>Percentage Additional Improvement of Fuel Economy Std</t>
  </si>
  <si>
    <t>Vehicle Fuel Economy Standards</t>
  </si>
  <si>
    <t>trans fuel economy standards</t>
  </si>
  <si>
    <t>% change in miles/gal</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</si>
  <si>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LDVs (Light Duty Vehicles): South Korea combined fuel economy standards for light duty cars is 67.5mpg (28.7 km/L) (at 1070kg inertia weight) and light trucks is 44.9mpg(19.1 km/L)(at 1070kg inertia weight) in 2021. These are scheduled to rise to 89.6mpg (38.1 km/L) (at 1110kg inertia weight) for cars and 51.0mpg(21.7 km/L)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t>
    <phoneticPr fontId="2" type="noConversion"/>
  </si>
  <si>
    <t>transportation-sector-main.html#fuel-econ-std</t>
  </si>
  <si>
    <t>fuel-economy-standard.html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</si>
  <si>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</si>
  <si>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</si>
  <si>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Low Carbon Fuel Standard</t>
  </si>
  <si>
    <t>Additional LCFS Percentage</t>
  </si>
  <si>
    <t>trans LCFS</t>
  </si>
  <si>
    <t>% reduction in carbon emissions</t>
  </si>
  <si>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South Korea has a plan to reduce greenhouse gas emissions by 37.8% (to 61 million tons) in 2030 compared to greenhouse gas emissions (98.1 million tons) in 2018.
Although South Korea has not yet adopted a Low Carbon Fuel Standard (LCFS) system, which directly regulates the Carbon Intensity (CI) of fuels like the United States or Europe, it operates a similar policy known as the Renewable Fuel Standard (RFS). This policy mandates the blending of renewable fuels, such as biodiesel, into fossil fuels like diesel at a certain percentage, aiming to reduce greenhouse gas emissions in the transportation sector by lowering the carbon content of the fuel itself. Since its implementation on July 31, 2015, oil refiners and importers/distributors must blend biodiesel when selling automotive diesel, and the blending ratio is being gradually increased. The government has presented a plan to raise the blending ratio to 4.0% for 2024-2026, 4.5% for 2027-2029, and to 5.0% or more from 2030 onward, with long-term consideration for increasing it up to 8%. Although this system regulates the blending ratio of fuel components, it effectively serves to gradually reduce the carbon emission intensity of transportation fuels, leading to its evaluation as the foundational form of a Korean-style LCFS.
(Source: Ministry of Trade, Industry and Energy's Enforcement Decree of the Renewable Energy Development, Use and Dissemination Promotion Act, Korea Energy Agency Renewable Energy Center RFS system explanatory materials, 2024 basis)</t>
    <phoneticPr fontId="2" type="noConversion"/>
  </si>
  <si>
    <t>transportation-sector-main.html#lcfs</t>
  </si>
  <si>
    <t>low-carbon-fuel-standard.html</t>
  </si>
  <si>
    <t>https://www.arb.ca.gov/fuels/lcfs/background/basics.htm</t>
  </si>
  <si>
    <t>Non-BAU LCFS-Qualifying Vehicles</t>
  </si>
  <si>
    <t>Boolean Use Non BAU LCFS Vehicle Types</t>
  </si>
  <si>
    <t>trans LCFS vehicles</t>
  </si>
  <si>
    <t>on/off</t>
  </si>
  <si>
    <t>**Description:** This lever changes which vehicles qualify under the low carbon fuel standard. With the lever off, LCFS-qualifying vehicles include all vehicle types except aircraft. With the lever on, only aircraft qualify.</t>
  </si>
  <si>
    <t>Mode Shifting</t>
  </si>
  <si>
    <t>Percent of Travel Demand Shifted to Other Modes or Eliminated</t>
  </si>
  <si>
    <t>trans mode shifting</t>
  </si>
  <si>
    <t>% of trips shifted</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</si>
  <si>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t>
    <phoneticPr fontId="2" type="noConversion"/>
  </si>
  <si>
    <t>transportation-sector-main.html#tdm</t>
  </si>
  <si>
    <t>transportation-demand-management.html</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</si>
  <si>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</si>
  <si>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t>Federal Zero-Emission Vehicle Sales Standard</t>
  </si>
  <si>
    <t>Additional Minimum Required ZEV Sales Percentage for Model Region</t>
  </si>
  <si>
    <t>ZEV Sales Standard</t>
  </si>
  <si>
    <t>trans ZEV minimum</t>
  </si>
  <si>
    <t>% of new vehicles sold</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</si>
  <si>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t>
    <phoneticPr fontId="2" type="noConversion"/>
  </si>
  <si>
    <t>transportation-sector-main.html#ev-mandate</t>
  </si>
  <si>
    <t>ev-mandate.html</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</si>
  <si>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</si>
  <si>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Non-BAU ZEV-Qualifying Vehicles</t>
  </si>
  <si>
    <t>Boolean Use Non BAU ZEV Qualifying Vehicle Definitions</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</si>
  <si>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</si>
  <si>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</si>
  <si>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Subsidy for Vehicle Battery Production</t>
  </si>
  <si>
    <t>Additional Subsidy for Vehicle Battery Production</t>
  </si>
  <si>
    <t>Vehicle Battery Production Subsidy</t>
  </si>
  <si>
    <t>trans battery subsidy</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</si>
  <si>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Currently, South Korea does not implement a direct subsidy program for electric vehicle battery manufacturers similar to the Inflation Reduction Act (IRA) in the United States. Instead, the government provides subsidies to electric vehicle buyers to promote the adoption of EVs.</t>
    <phoneticPr fontId="2" type="noConversion"/>
  </si>
  <si>
    <t>Non-BAU State-Level Zero-Emission Vehicle Sales Standard</t>
  </si>
  <si>
    <t>Boolean Use Non BAU Minimum Required ZEV Sales Percentage by Subregion</t>
  </si>
  <si>
    <t>trans non BAU ZEV minimum</t>
  </si>
  <si>
    <t>**Description:** This policy applies alternate assumptions for state level minimum ZEV requirements (specified through an input data file). In the United States model, this tests reversing state Advanced Clean Cars and Advanced Clean Trucks requirements starting in 2025.</t>
  </si>
  <si>
    <t>Buildings and Appliances</t>
  </si>
  <si>
    <t>Building Component Electrification</t>
  </si>
  <si>
    <t>Fraction of New Bldg Components Shifted to Other Fuels</t>
  </si>
  <si>
    <t>bldgs new component fuel shifting</t>
  </si>
  <si>
    <t>% of newly sold non-electric building components</t>
  </si>
  <si>
    <t>**Description:**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t>
  </si>
  <si>
    <t>buildings-sector-main.html#component-elec</t>
  </si>
  <si>
    <t>building-component-electrification.html</t>
  </si>
  <si>
    <t>EIA AEO</t>
  </si>
  <si>
    <t>Building Energy Efficiency Standards</t>
  </si>
  <si>
    <t>Reduction in E Use Allowed by Component Eff Std</t>
  </si>
  <si>
    <t>bldgs efficiency standards</t>
  </si>
  <si>
    <t>% reduction in energy use</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</si>
  <si>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t>
    <phoneticPr fontId="2" type="noConversion"/>
  </si>
  <si>
    <t>buildings-sector-main.html#eff-stds</t>
  </si>
  <si>
    <t>building-energy-efficiency-standards.html</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</si>
  <si>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</si>
  <si>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Itron, 2007, "ASSESSMENT OF LONG-TERM
ELECTRIC ENERGY EFFICIENCY
POTENTIAL IN CALIFORNIA’S
RESIDENTIAL SECTOR," http://www.energy.ca.gov/2007publications/CEC-500-2007-002/CEC-500-2007-002.PDF, p.33, Table 5-1</t>
  </si>
  <si>
    <t>Contractor Training</t>
  </si>
  <si>
    <t>Boolean Improved Contractor Edu and Training</t>
  </si>
  <si>
    <t>bldgs contractor training</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</si>
  <si>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</si>
  <si>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buildings-sector-main.html#contractor-ed</t>
  </si>
  <si>
    <t>contractor-training.html</t>
  </si>
  <si>
    <t>Distributed Solar Carve-Out</t>
  </si>
  <si>
    <t>Min Fraction of Total Elec Demand to be Met by Distributed Solar PV</t>
  </si>
  <si>
    <t>Distributed Solar Promotion</t>
  </si>
  <si>
    <t>bldgs min fraction distributed solar</t>
  </si>
  <si>
    <t>minimum % elec from solar</t>
  </si>
  <si>
    <t>**Description:** This policy requires at least the specified percentage of total retail electricity demand to be generated by residential and commercial buildings' distributed solar systems (typically rooftop PV). // **Guidance for setting values:**Public parking lots in Korea are legally required to install solar photovoltaic systems to promote renewable energy use. In addition, public institutions must equip new, expanded, or renovated buildings over 1,000 m² with renewable energy systems, ensuring that at least 32% of their energy use comes from renewables (as of 2022).</t>
    <phoneticPr fontId="2" type="noConversion"/>
  </si>
  <si>
    <t>buildings-sector-main.html#solar-carve-out</t>
  </si>
  <si>
    <t>solar-carve-out.html</t>
  </si>
  <si>
    <t>MASSACHUSETTS: http://www.mass.gov/eea/energy-utilities-clean-tech/renewable-energy/solar/rps-solar-carve-out/current-status-of-the-rps-solar-carve-out-program.html  COLORADO: http://www.seia.org/research-resources/rps-solar-carve-out-colorado</t>
  </si>
  <si>
    <t>RMI, 2011, "Reinventing Fire Electricity Sector Methodology," http://www.rmi.org/cms/Download.aspx?id=10765&amp;file=Reinventing+Fire+Electricity+Sector+Methodology.pdf&amp;title=Reinventing+Fire+Electricity+Sector+Methodology, Page 11, 2050 Generation by Case</t>
  </si>
  <si>
    <t>Distributed Solar Subsidy</t>
  </si>
  <si>
    <t>Additional Perc Subsidy for Distributed Solar PV Capacity</t>
  </si>
  <si>
    <t>bldgs distributed solar subsidy</t>
  </si>
  <si>
    <t>% of PV system cost</t>
  </si>
  <si>
    <t>**Description:** This policy causes the government to reimburse building owners for an additional percentage of the cost of new distributed solar PV capacity that is installed on or around buildings. // **Guidance for setting values:**In South Korea, support for distributed solar PV installation is primarily provided through installation subsidies and financing programs. For example, under the Renewable Energy Deployment Support Program managed by the Ministry of Trade, Industry and Energy (MOTIE):
Residential buildings: subsidies currently cover approximately 47–50% of installation costs (as of 2023 and beyond)
Innovative technologies, such as Building-Integrated Photovoltaics (BIPV) and fuel cells, receive preferential support of up to 70%, reflecting the government’s effort to accelerate adoption of advanced renewable technologies.</t>
    <phoneticPr fontId="2" type="noConversion"/>
  </si>
  <si>
    <t>buildings-sector-main.html#distributed-solar-subsidy</t>
  </si>
  <si>
    <t>distributed-solar-subsidy.html</t>
  </si>
  <si>
    <t>Department of Energy.  Business Energy Investment Tax Credit (ITC).  http://energy.gov/savings/business-energy-investment-tax-credit-itc</t>
  </si>
  <si>
    <t>Distributed Solar Capacity Requirement</t>
  </si>
  <si>
    <t>Min Required Rooftop Solar Capacity</t>
  </si>
  <si>
    <t>bldgs min req rooftop solar</t>
  </si>
  <si>
    <t>MW</t>
  </si>
  <si>
    <t>**Description:** This policy requires at least the specified capacity of distributed solar be built by the model. // **Guidance for setting values:** The NEXTgroup estimated South Korea’s rooftop solar potential — including general buildings and industrial complexes — at approximately 42.2 GW.</t>
    <phoneticPr fontId="2" type="noConversion"/>
  </si>
  <si>
    <t>Non BAU Distributed Solar Capacity</t>
  </si>
  <si>
    <t>Boolean Use Non BAU Distributed Solar Capacity</t>
  </si>
  <si>
    <t>non BAU dist solar</t>
  </si>
  <si>
    <t xml:space="preserve">**Description:** This policy adds or subtracts an amount of distributed solar according to an alternate input data file.  // </t>
    <phoneticPr fontId="2" type="noConversion"/>
  </si>
  <si>
    <t>Improved Labeling</t>
  </si>
  <si>
    <t>Boolean Improved Device Labeling</t>
  </si>
  <si>
    <t>bldgs device labeling</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</si>
  <si>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</si>
  <si>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buildings-sector-main.html#device-labeling</t>
  </si>
  <si>
    <t>improved-labeling.html</t>
  </si>
  <si>
    <t>none</t>
  </si>
  <si>
    <t>Retrofit Existing Buildings</t>
  </si>
  <si>
    <t>Share of Preexisting Buildings Subject to Retrofitting</t>
  </si>
  <si>
    <t>Increased Retrofitting</t>
  </si>
  <si>
    <t>bldgs retrofitting</t>
  </si>
  <si>
    <t>% of existing buildings</t>
  </si>
  <si>
    <t>**Description:** Each year, the specified percentage of the selected building type(s) that existed at the start of the model run will be retrofit with more efficient heating, cooling, and envelope components. // **Guidance for setting values:** According to 2050 Carbon Neutral Scenarios, by 2050, 100% of the preexisting buildings in South Korea will meet 1st grade for Zero Energy Building (ZEB) grade. 100% of newly built ones also will meet 1++ for green remodeling efficiency grade, 1+ for commercial grade.</t>
    <phoneticPr fontId="2" type="noConversion"/>
  </si>
  <si>
    <t>buildings-sector-main.html#retrofitting</t>
  </si>
  <si>
    <t>increased-retrofitting.html</t>
  </si>
  <si>
    <t>Calculated from model data; see the relevant variable(s) in the InputData folder for source information.</t>
  </si>
  <si>
    <t>Rebate for Efficient Products</t>
  </si>
  <si>
    <t>Boolean Rebate Program for Efficient Components</t>
  </si>
  <si>
    <t>bldgs rebate</t>
  </si>
  <si>
    <t>**Description:** This policy represents a modest rebate paid to customers who purchase energy-efficient building equipment of the selected type(s).  Typical rebate amounts represented by this policy are $50-100 for a clothes washer and $25-50 for a dishwasher or refrigerator.</t>
  </si>
  <si>
    <t>buildings-sector-main.html#rebate</t>
  </si>
  <si>
    <t>rebate-for-efficient-products.html</t>
  </si>
  <si>
    <t>Electricity Supply</t>
  </si>
  <si>
    <t>Ban New Power Plants</t>
  </si>
  <si>
    <t>Boolean Ban New Power Plants</t>
  </si>
  <si>
    <t>elec ban new power plants</t>
  </si>
  <si>
    <t>**Description:** This policy prevents new capacity of the selected type(s) from being built or deployed.</t>
  </si>
  <si>
    <t>electricity-sector-main.html#ban</t>
  </si>
  <si>
    <t>ban-new-capacity.html</t>
  </si>
  <si>
    <t>Ban New Power Plant Retrofits</t>
  </si>
  <si>
    <t>Boolean Ban New Power Plant Retrofits</t>
  </si>
  <si>
    <t>elec ban new power plant retrofits</t>
  </si>
  <si>
    <t>**Description:** This policy prevents new capacity of the selected CCS plant type(s) from being built to replace existing non-CCS plants.</t>
  </si>
  <si>
    <t>Clean Electricity Standard</t>
  </si>
  <si>
    <t>Renewable Portfolio Std Percentage</t>
  </si>
  <si>
    <t>elec renewable portfolio standards</t>
  </si>
  <si>
    <t>% of electricity generation</t>
  </si>
  <si>
    <t>**Description:** This policy specifies the fraction of electricity generation that must come from qualifying carbon-free sources (wind, solar, biomass, hydro, and geothermal) in 2050.  This policy has no effect until the user-set value exceeds the existing fraction of carbon-free electricity and any carbon-free electricity standards which have been enacted at the state level, which in total reaches 47% in 2050 as a generation-weighted national average. By default, the implementation schedule is set to start at roughly 42% in 2024, matching the BAU share of clean electricity in that year. If you set this policy to a value less than 100%, you should be sure to adjust the 2023 implementation schedule value accordingly. For example, if your chosen lever setting is 80%, the fraction of policy achieved in 2024 should be 42% * 80% (or 33.6%), and the fraction of policy achieved in 2050 should be 100%.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According to Korea’s 11th Basic Plan for Long-term Electricity Supply and Demand, the share of carbon-free electricity(renewable, nuclear, clean hydrogen &amp; ammonia) is projected to reach around 70% by 2038.
Korea’s renewable energy share is expected to reach 18.8% (120.9 TWh) in 2030 and 29.2% (205.7 TWh) in 2038. At very high CES values, the associated policy costs are highly uncertain and should be complemented with other modeling.</t>
    <phoneticPr fontId="2" type="noConversion"/>
  </si>
  <si>
    <t>electricity-sector-main.html#ces</t>
  </si>
  <si>
    <t>clean-energy-standard.html</t>
  </si>
  <si>
    <t>White House, 2015, "Fact Sheet: President Obama to Announce Historic Carbon Pollution Standards for Power Plants", https://www.whitehouse.gov/the-press-office/2015/08/03/fact-sheet-president-obama-announce-historic-carbon-pollution-standards.</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</si>
  <si>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</si>
  <si>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</si>
  <si>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</si>
  <si>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 xml:space="preserve">Lift the Clean Electricity Standard Alternative Compliance Payment </t>
  </si>
  <si>
    <t>Boolean Use Non BAU RPS Alternative Compliance Payment</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</si>
  <si>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</si>
  <si>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</si>
  <si>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Change Electricity Exports</t>
  </si>
  <si>
    <t>Percent Change in Electricity Exports</t>
  </si>
  <si>
    <t>Electricity Imports and Exports</t>
  </si>
  <si>
    <t>elec change exports</t>
  </si>
  <si>
    <t>% change in exports</t>
  </si>
  <si>
    <t>**Description:** This policy increases or decreases the amount of electricity exported from the current country to Canada and Mexico.  It does not cause the construction or removal of transmission lines linking these countries. // **Guidance for setting values:** South Korea does not export electricity to foreign countries.</t>
    <phoneticPr fontId="2" type="noConversion"/>
  </si>
  <si>
    <t>electricity-sector-main.html#elec-exports</t>
  </si>
  <si>
    <t>electricity-imports-exports.html</t>
  </si>
  <si>
    <t>Energy Information Administation.  2016.  Electric Power Annual.  Table 2.13.</t>
  </si>
  <si>
    <t>Change Electricity Imports</t>
  </si>
  <si>
    <t>Percent Change in Electricity Imports</t>
  </si>
  <si>
    <t>elec change imports</t>
  </si>
  <si>
    <t>% change in imports</t>
  </si>
  <si>
    <t>**Description:**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t>
    <phoneticPr fontId="2" type="noConversion"/>
  </si>
  <si>
    <t>electricity-sector-main.html#elec-imports</t>
  </si>
  <si>
    <t>Non BAU Guaranteed Dispatch</t>
  </si>
  <si>
    <t>Boolean Use Non BAU Guaranteed Dispatch Settings</t>
  </si>
  <si>
    <t>elec non BAU guaranteed dispatch</t>
  </si>
  <si>
    <t>Decrease Cost of Capital</t>
  </si>
  <si>
    <t>Percentage Decrease in Cost of Capital for Power Plants</t>
  </si>
  <si>
    <t>Decrease Electricity Sector Cost of Capital</t>
  </si>
  <si>
    <t>elec power plant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</si>
  <si>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</si>
  <si>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</si>
  <si>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</si>
  <si>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Demand Response</t>
  </si>
  <si>
    <t>Fraction of Additional Demand Response Potential Achieved</t>
  </si>
  <si>
    <t>elec demand response</t>
  </si>
  <si>
    <t>% of potential achieved</t>
  </si>
  <si>
    <t>**Description:**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 **Guidance for setting values:** Additional 4406 MW of DR capacity will be provided in 2050, from 2568 MW in 2021 to 6974 MW in 2050.</t>
    <phoneticPr fontId="2" type="noConversion"/>
  </si>
  <si>
    <t>electricity-sector-main.html#dr</t>
  </si>
  <si>
    <t>demand-response.html</t>
  </si>
  <si>
    <t>Early Retirement of Power Plants</t>
  </si>
  <si>
    <t>Annual Additional Capacity Retired due to Early Retirement Policy</t>
  </si>
  <si>
    <t>elec early retirement</t>
  </si>
  <si>
    <t>MW/year</t>
  </si>
  <si>
    <t xml:space="preserve">**Description:** This policy causes the specified quantity of otherwise non-retiring capacity of the selected type(s) to be retired each year. </t>
  </si>
  <si>
    <t>electricity-sector-main.html#early-ret</t>
  </si>
  <si>
    <t>early-retirement-of-power-plants.html</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</si>
  <si>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</si>
  <si>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The Brattle Group, 2012, "Potential Coal Plant Retirements: 2012 Update," http://greatlakeslegalfoundation.org/wwcms/wp-content/uploads/documents/regulatory/TrainWreck/12Oct15_BrattleStudy.pdf, Page 8, Table 4</t>
  </si>
  <si>
    <t>Non BAU Capacity Retirement Schedule</t>
  </si>
  <si>
    <t>Boolean Use Non BAU Capacity Retirement Schedule</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</si>
  <si>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t>
    <phoneticPr fontId="2" type="noConversion"/>
  </si>
  <si>
    <t>Non BAU Mandated Capacity Construction</t>
  </si>
  <si>
    <t>Boolean Use Non BAU Mandated Capacity Construction Schedule</t>
  </si>
  <si>
    <t>**Description:**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t>
    <phoneticPr fontId="2" type="noConversion"/>
  </si>
  <si>
    <t>Non BAU Mandated Capacity CCUS Retrofits</t>
  </si>
  <si>
    <t>Boolean Use Non BAU Mandated Capacity Retrofit Schedule</t>
  </si>
  <si>
    <t>**Description:** Turning on this policy lever assumes that these CCUS retrofits will not take place. However, the South Korea model does not include such retrofit plans.</t>
    <phoneticPr fontId="2" type="noConversion"/>
  </si>
  <si>
    <t>Non BAU RPS Qualifying Resources</t>
  </si>
  <si>
    <t>Boolean Use Non BAU RPS Qualifying Resource Definitions</t>
  </si>
  <si>
    <t>elec non BAU RPS qualifying resources</t>
  </si>
  <si>
    <t>Change in Expected Power Plant Capacity Factor</t>
  </si>
  <si>
    <t>Percentage Reduction in Plant Downtime</t>
  </si>
  <si>
    <t>Reduce Plant Downtime</t>
  </si>
  <si>
    <t>elec reduce plant downtime</t>
  </si>
  <si>
    <t>% reduction in downtime</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</si>
  <si>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t>
    <phoneticPr fontId="2" type="noConversion"/>
  </si>
  <si>
    <t>electricity-sector-main.html#red-downtime</t>
  </si>
  <si>
    <t>reduce-downtime.html</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</si>
  <si>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</si>
  <si>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Reduce Soft Costs</t>
  </si>
  <si>
    <t>Percent Reduction in Soft Costs of Capacity Construction</t>
  </si>
  <si>
    <t>elec reduce soft costs</t>
  </si>
  <si>
    <t>% reduction in soft costs</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</si>
  <si>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</si>
  <si>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endogenous-learning.html#red-soft-costs</t>
  </si>
  <si>
    <t>reduce-soft-costs.html</t>
  </si>
  <si>
    <t>Reduce Transmission &amp; Distribution Losses</t>
  </si>
  <si>
    <t>Percentage TnD Losses Avoided</t>
  </si>
  <si>
    <t>Reduce T&amp;D Losses</t>
  </si>
  <si>
    <t>elec avoid TND loss</t>
  </si>
  <si>
    <t>% of losses avoided</t>
  </si>
  <si>
    <t>**Description:** This policy specifies the reduction in transmission and distribution losses that will be achieved by 2050. // **Guidance for setting values:** South Korea has transmission and distribution losses of about 3.5%. U.S. have T&amp;D losses of about 6%, and Germany, Japan, Finland, and Netherlands have around 4%.</t>
    <phoneticPr fontId="2" type="noConversion"/>
  </si>
  <si>
    <t>electricity-sector-main.html#red-tnd-losses</t>
  </si>
  <si>
    <t>reduce-tnd-losses.html</t>
  </si>
  <si>
    <t>The World Bank.  Electric power transmission and distribution losses (% of output).  http://data.worldbank.org/indicator/EG.ELC.LOSS.ZS</t>
  </si>
  <si>
    <t>Subsidy for Capacity Construction</t>
  </si>
  <si>
    <t>Perc Subsidy for Elec Capacity Construction</t>
  </si>
  <si>
    <t>elec capacity construction subsidy</t>
  </si>
  <si>
    <t>% of construction cost</t>
  </si>
  <si>
    <t>**Description:**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t>
    <phoneticPr fontId="2" type="noConversion"/>
  </si>
  <si>
    <t>electricity-sector-main.html#subsidies</t>
  </si>
  <si>
    <t>https://www.energy.gov/articles/secretary-perry-announces-financial-close-additional-loan-guarantees-during-trip-vogtle
https://www.energysage.com/solar/cost-benefit/solar-investment-tax-credit/
http://biomassmagazine.com/articles/8185/usda-loan-guarantees-support-3-biomass-power-plants</t>
  </si>
  <si>
    <t>Subsidy for Electricity Production</t>
  </si>
  <si>
    <t>Subsidy for Elec Production by Fuel</t>
  </si>
  <si>
    <t>elec generation subsidy</t>
  </si>
  <si>
    <t>**Description:**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t>
    <phoneticPr fontId="2" type="noConversion"/>
  </si>
  <si>
    <t>subsidy-for-electricity-production.html</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</si>
  <si>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</si>
  <si>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</si>
  <si>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</si>
  <si>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</si>
  <si>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</si>
  <si>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</si>
  <si>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</si>
  <si>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Subsidy for Grid Battery Production</t>
  </si>
  <si>
    <t>Additional Subsidy for Grid Battery Production</t>
  </si>
  <si>
    <t>Grid Battery Subsidy</t>
  </si>
  <si>
    <t>elec battery production subsidy</t>
  </si>
  <si>
    <t>**Description:** This policy provides a subsidy in units of dollars per kilowatt-hour of battery capacity produced by manufacturers, additional to any BAU subsidies. A negative value implies a tax or removal of subsidies.  // **Guidance for setting values:** In South Korea, financial assistance is primarily provided through tax incentives and capital cost subsidies, while direct production-based subsidy systems are limited to certain renewable energy programs such as FIT or RPS</t>
    <phoneticPr fontId="2" type="noConversion"/>
  </si>
  <si>
    <t>Subsidy for Grid Battery Output</t>
  </si>
  <si>
    <t>Additional Subsidy per Unit Electricity Supplied to the Grid by Grid Batteries</t>
  </si>
  <si>
    <t>elec battery subsidy per output</t>
  </si>
  <si>
    <t>**Description:** This policy provides a subsidy in units of dollar per megawatt-hour electricity supplied to the grid, additional to any BAU subsidies. A negative value implies a tax or removal of subsidies.  // **Guidance for setting values:** In South Korea, there is no subsidy program that provides payments based on the electricity output (MWh) of grid batteries.</t>
    <phoneticPr fontId="2" type="noConversion"/>
  </si>
  <si>
    <t>Subsidy for Grid Battery Capacity</t>
  </si>
  <si>
    <t>Additional Percent Subsidy per Unit Grid Battery Capacity Deployed</t>
  </si>
  <si>
    <t>elec battery construction subsidy</t>
  </si>
  <si>
    <t>% of capital costs</t>
  </si>
  <si>
    <t>**Description:** This policy subsidizes a percentage of grid battery capacity costs, additional to any BAU capacity construction subsidies. A negative value implies a tax or removal of subsidies. // **Guidance for setting values:**The subsidy data were obtained from the Korea Energy Agency (KEA) through the Renewable Energy-Linked ESS Deployment Support Program, and the subsidy rate applied to grid-stabilization energy storage systems (ESS) was reflected. In addition, the calculation method used in the U.S. model based on the Inflation Reduction Act (IRA) was adopted, and the relevant data were adjusted to reflect South Korea’s context. In the business-as-usual (BAU) scenario, the subsidy rate was assumed to be approximately 41.6% of installation costs.</t>
    <phoneticPr fontId="2" type="noConversion"/>
  </si>
  <si>
    <t>Electricity CCS Subsidy</t>
  </si>
  <si>
    <t>Additional Subsidy for Elec CCS</t>
  </si>
  <si>
    <t>elec CCS subsidy</t>
  </si>
  <si>
    <t>**Description:** This policy provides a dollar per metric ton CO2e subsidy, additional to any BAU subsidies.  // **Guidance for setting values:** Currently, South Korea does not have a direct tax credit scheme per ton (PTC-type) like this.</t>
    <phoneticPr fontId="2" type="noConversion"/>
  </si>
  <si>
    <t>Industry</t>
  </si>
  <si>
    <t>Buy In-Region Products</t>
  </si>
  <si>
    <t>Fraction of Imported Industrial Outputs Shifted to In Region Suppliers</t>
  </si>
  <si>
    <t>indst buy in region outputs</t>
  </si>
  <si>
    <t>% of imports shifted</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</si>
  <si>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</si>
  <si>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Carbon Capture and Sequestration</t>
  </si>
  <si>
    <t>Industry Sector Fraction of Potential Additional CCS Achieved</t>
  </si>
  <si>
    <t>Industry CCS</t>
  </si>
  <si>
    <t>indst CCS</t>
  </si>
  <si>
    <t>% of CO2 captured</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</si>
  <si>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</si>
  <si>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ccs.html#ccs</t>
  </si>
  <si>
    <t>carbon-capture-and-sequestration.html</t>
  </si>
  <si>
    <t>Non BAU Industry CCS Subsidy</t>
  </si>
  <si>
    <t>Boolean Use Non BAU Industry CCS Subsidies</t>
  </si>
  <si>
    <t>indst non BAU CCS</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</si>
  <si>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t>
    <phoneticPr fontId="2" type="noConversion"/>
  </si>
  <si>
    <t>Cement Clinker Substitution</t>
  </si>
  <si>
    <t>Fraction of Cement Measures Achieved</t>
  </si>
  <si>
    <t>indst cement measures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</si>
  <si>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</si>
  <si>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industry-ag-main.html#clinker</t>
  </si>
  <si>
    <t>cement-clinker-substitution.html</t>
  </si>
  <si>
    <t>International Energy Agency and Cement Sustainability Initiative. 2018. Technology Roadmap: Low-Carbon Transition in the Cement Industry. p41. http://www.iea.org/publications/freepublications/publication/TechnologyRoadmapLowCarbonTransitionintheCementIndustry.pdf</t>
  </si>
  <si>
    <t>Cogeneration and Waste Heat Recovery</t>
  </si>
  <si>
    <t>Fraction of Potential Cogeneration and Waste Heat Recovery Adopted</t>
  </si>
  <si>
    <t>indst CHP</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</si>
  <si>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5.4% for all industries in 2050.</t>
    <phoneticPr fontId="2" type="noConversion"/>
  </si>
  <si>
    <t>industry-ag-main.html#cogen</t>
  </si>
  <si>
    <t>cogeneration-and-waste-heat-recovery.html</t>
  </si>
  <si>
    <t>Early Retirement of Industrial Facilities</t>
  </si>
  <si>
    <t>Fraction of Energy Savings from Early Facility Retirement Achieved</t>
  </si>
  <si>
    <t>indst early retirement</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</si>
  <si>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</si>
  <si>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industry-ag-main.html#early-ret</t>
  </si>
  <si>
    <t>early-retirement-of-industrial-facilities.html</t>
  </si>
  <si>
    <t>Industry Energy Efficiency Standards</t>
  </si>
  <si>
    <t>Percentage Improvement in Eqpt Efficiency Standards above BAU</t>
  </si>
  <si>
    <t>indst efficiency standards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</si>
  <si>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t>
    <phoneticPr fontId="2" type="noConversion"/>
  </si>
  <si>
    <t>industry-ag-main.html#eff-stds</t>
  </si>
  <si>
    <t>industry-energy-efficiency-standards.html</t>
  </si>
  <si>
    <t>U.S. DOE, 2016, Industrial Energy Efficiency Potential Analysis, https://energy.gov/sites/prod/files/2017/04/f34/energy-savings-by-state-industrial-methodology.pdf</t>
  </si>
  <si>
    <t>Improved System Design</t>
  </si>
  <si>
    <t>Fraction of Installation and System Integration Issues Remedied</t>
  </si>
  <si>
    <t>indst system integration</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</si>
  <si>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</si>
  <si>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industry-ag-main.html#system-integ</t>
  </si>
  <si>
    <t>improved-system-design.html</t>
  </si>
  <si>
    <t>Electrification</t>
  </si>
  <si>
    <t>Fraction of Eligible Industrial Energy Use Shifted to Electricity</t>
  </si>
  <si>
    <t>indst shift to electricity</t>
  </si>
  <si>
    <t>% of fuel shifted</t>
  </si>
  <si>
    <t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t>
    <phoneticPr fontId="2" type="noConversion"/>
  </si>
  <si>
    <t>industry-ag-main.html#fuel-switching</t>
  </si>
  <si>
    <t>industry-elec-and-hydrogen.html</t>
  </si>
  <si>
    <t>F-Gas Substitution</t>
  </si>
  <si>
    <t>Fraction of F Gas Substitution Achieved</t>
  </si>
  <si>
    <t>F-gas Measures</t>
  </si>
  <si>
    <t>indst f gas substitution</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</si>
  <si>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</si>
  <si>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industry-ag-main.html#avoid-f-gases</t>
  </si>
  <si>
    <t>avoid-f-gases.html</t>
  </si>
  <si>
    <t>F-Gas Destruction</t>
  </si>
  <si>
    <t>Fraction of F Gas Destruction Achieved</t>
  </si>
  <si>
    <t>indst f gas destruction</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</si>
  <si>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</si>
  <si>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F-Gas Recovery</t>
  </si>
  <si>
    <t>Fraction of F Gas Recovery Achieved</t>
  </si>
  <si>
    <t>indst f gas recovery</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</si>
  <si>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</si>
  <si>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F-Gas Eqpt. Maintenance &amp; Retrofits</t>
  </si>
  <si>
    <t>Fraction of F Gas Inspct Maint Retrofit Achieved</t>
  </si>
  <si>
    <t>indst f gas inspct maint retrofit</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</si>
  <si>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</si>
  <si>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Feedstock Shifting</t>
  </si>
  <si>
    <t>Fraction of Feedstock Shifted</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</si>
  <si>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</si>
  <si>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</si>
  <si>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Hydrogen Combustion</t>
  </si>
  <si>
    <t>Fraction of Eligible Industrial Energy Use Shifted to Hydrogen</t>
  </si>
  <si>
    <t>indst shift to hydrogen</t>
  </si>
  <si>
    <t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t>
    <phoneticPr fontId="2" type="noConversion"/>
  </si>
  <si>
    <t>Material Efficiency, Longevity, &amp; Re-Use</t>
  </si>
  <si>
    <t>Percent Reduction in Nonenergy Nonagriculture Industry Product Demand</t>
  </si>
  <si>
    <t>indst reduce nonenergy product demand</t>
  </si>
  <si>
    <t>% demand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</si>
  <si>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Non-agriculture uses, including lawn irrigation and in-home use, may be able to achieve similar savings through improved practices and fixtures.</t>
    <phoneticPr fontId="2" type="noConversion"/>
  </si>
  <si>
    <t>material-efficiency-longevity-reuse.html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</si>
  <si>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</si>
  <si>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Methane Capture</t>
  </si>
  <si>
    <t>Fraction of Methane Capture Opportunities Achieved</t>
  </si>
  <si>
    <t>Methane Capture and Destruction</t>
  </si>
  <si>
    <t>indst methane capture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</si>
  <si>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 Values are assumed to be similar for South Korea.</t>
    <phoneticPr fontId="2" type="noConversion"/>
  </si>
  <si>
    <t>industry-ag-main.html#methane-capture</t>
  </si>
  <si>
    <t>methane-capture.html</t>
  </si>
  <si>
    <t>Methane Destruction</t>
  </si>
  <si>
    <t>Fraction of Methane Destruction Opportunities Achieved</t>
  </si>
  <si>
    <t>indst methane destruction</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</si>
  <si>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</si>
  <si>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industry-ag-main.html#methane-destr</t>
  </si>
  <si>
    <t>methane-destruction.html</t>
  </si>
  <si>
    <t>N2O Abatement</t>
  </si>
  <si>
    <t>Fraction of N2O Abatement Achieved</t>
  </si>
  <si>
    <t>indst N2O abatement</t>
  </si>
  <si>
    <t>**Description:** This policy reduces nitrous oxide (N2O) process emissions from the chemicals industry (primarily from the production of nitric acid and adipic acid) by destroying the N2O rather than venting it to the atmosphere. //</t>
  </si>
  <si>
    <t>Non BAU Increase in Process Emissions</t>
  </si>
  <si>
    <t>Boolean Use Non BAU Process Emissions Additions</t>
  </si>
  <si>
    <t>Process Emissions Increases</t>
  </si>
  <si>
    <t>non BAU indst process emissions</t>
  </si>
  <si>
    <t>**Description:**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t>
    <phoneticPr fontId="2" type="noConversion"/>
  </si>
  <si>
    <t>Reduce Fossil Fuel Exports</t>
  </si>
  <si>
    <t>Percent Reduction in Fossil Fuel Exports</t>
  </si>
  <si>
    <t>indst reduce fossil fuel exports</t>
  </si>
  <si>
    <t>% reduction in exports</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</si>
  <si>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t>
    <phoneticPr fontId="2" type="noConversion"/>
  </si>
  <si>
    <t>reduce-fuel-exports.html</t>
  </si>
  <si>
    <t>Agriculture, Land Use, and Forestry</t>
  </si>
  <si>
    <t>Afforestation and Reforestation</t>
  </si>
  <si>
    <t>Fraction of Afforestation and Reforestation Achieved</t>
  </si>
  <si>
    <t>land afforestation and reforestation</t>
  </si>
  <si>
    <t>**Description:** This policy increases the sequestration of CO2 by planting forests.  Planted forests are assumed to be managed with best practices and are not used for timber harvesting. A negative values implies less sequestration compared to the Current Policies scenario. // **Guidance for setting values:** Forest management in Korea is broadly divided into afforestation and forest management.
Afforestation refers to the artificial establishment of forests, such as sowing seeds or planting trees.
Reforestation, on the other hand, refers to the continuous management of forests after planting or activities aimed at improving forest conditions. Therefore, the figure representing the area converted to forest reflects only the area of reforestation, not general forest management activities. If this policy is implemented at 100%, approximately 57,957 acres/year of land would be converted to forest each year.</t>
    <phoneticPr fontId="2" type="noConversion"/>
  </si>
  <si>
    <t>lulucf.html#aff-ref</t>
  </si>
  <si>
    <t>afforestation-and-reforestation.html</t>
  </si>
  <si>
    <t>Ross W. Gorte, 2009, "U.S. Tree Planting for Carbon Sequestration," Congressional Research Service, https://www.fas.org/sgp/crs/misc/R40562.pdf, p.3, paragraph 1</t>
  </si>
  <si>
    <t>Avoid Deforestation</t>
  </si>
  <si>
    <t>Fraction of Avoided Deforestation Achieved</t>
  </si>
  <si>
    <t>land avoid deforestation</t>
  </si>
  <si>
    <t>**Description:** This policy prevents clear cutting of forests that would otherwise be cleared.  Preserved forests are assumed to be managed with best practices. // **Guidance for setting values:** If this policy is fully implemented at 100%, the model avoids 1976 acres/year of deforestation.</t>
    <phoneticPr fontId="2" type="noConversion"/>
  </si>
  <si>
    <t>lulucf.html#avoid-def</t>
  </si>
  <si>
    <t>avoid-deforestation.html</t>
  </si>
  <si>
    <t>Grassland Restoration and Avoided Conversion</t>
  </si>
  <si>
    <t>Fraction of Forest Restoration Achieved</t>
  </si>
  <si>
    <t>land forest restoration</t>
  </si>
  <si>
    <t>**Description:** This policy increases CO2 sequestration by avoiding the conversion of grasslands and restoring grassland areas. // **Guidance for setting values:**A 100% setting of this lever avoids the conversion of approximately 113 acres/year of grassland.</t>
    <phoneticPr fontId="2" type="noConversion"/>
  </si>
  <si>
    <t>forest-restoration.html</t>
  </si>
  <si>
    <t>See file PLANAbPiaSY</t>
  </si>
  <si>
    <t>Forest Set-Asides</t>
  </si>
  <si>
    <t>Fraction of Forest Set Asides Achieved</t>
  </si>
  <si>
    <t>land forest set asides</t>
  </si>
  <si>
    <t>**Description:** This policy avoids the release of CO2 from forests by reducing timber harvesting. // **Guidance for setting values:** Because most Korean forests were established during the 1970–1980 afforestation period and have now reached an age at which carbon uptake declines, the Korea Forest Service emphasizes structural improvement (e.g., thinning and stand renewal) rather than reducing timber harvesting.
Given Korea’s low level of commercial timber harvest and limited deforestation pressure, we set the deforestation reduction rate to zero in our modeling.</t>
    <phoneticPr fontId="2" type="noConversion"/>
  </si>
  <si>
    <t>lulucf.html#set-asides</t>
  </si>
  <si>
    <t>forest-set-asides.html</t>
  </si>
  <si>
    <t>Cropland and Rice Measures</t>
  </si>
  <si>
    <t>Fraction of Cropland and Rice Measures Achieved</t>
  </si>
  <si>
    <t>indst cropland and rice measures</t>
  </si>
  <si>
    <t>**Description:**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 **Guidance for setting values:** The BAU reflects increased uptake of cropland and rice measures due to incentives provided in the Inflation Reduction Act. This lever represents additional potential on top of BAU emissions reductions. To be conservative, we do not assume permanent emissions reductions after IRA funds expire, so therefore phase out the IRA impact over the course of four years after funds expire in 2032. The total potential for this policy lever is sourced from EPA's 2024 Forestry and Agriculture Sector Mitigation Analysis, which evaluates various carbon price scenarios across both the forestry and agriculture sectors and considers land use competition. At the maximum level of $100 per ton, the cropland and rice measures potential is roughly 10 MMT CO2e in 2050.</t>
  </si>
  <si>
    <t>industry-ag-main.html#cropland</t>
  </si>
  <si>
    <t>cropland-management.html</t>
  </si>
  <si>
    <t>Improved Soil Measures</t>
  </si>
  <si>
    <t>Fraction of CO2 Storage Through Tillage Practices</t>
  </si>
  <si>
    <t>indst tillage</t>
  </si>
  <si>
    <t>**Description:** This policy stores CO2 in agricultural soils through improved tillage practices, retiring organic and marginal soils, and establishing windbreaks/shelterbelts. // **Guidance for setting values:** If this policy is fully implemented, approximately 70 MMT CO2 is stored in soils.</t>
  </si>
  <si>
    <t>Improved Forest Management</t>
  </si>
  <si>
    <t>Fraction of Improved Forest Management Achieved</t>
  </si>
  <si>
    <t>land forest management</t>
  </si>
  <si>
    <t>**Description:** This policy increases CO2 sequestration by forests through improved forest management practices. A negative values implies less sequestration compared to the Current Policies scenario. // **Guidance for setting values:**The potential for this policy lever is based on Korea’s 2024 Forest and Forestry Statistics Yearbook. This dataset and related analyses incorporate a range of carbon price scenarios across the forestry and agriculture sectors and account for land-use competition. Under a full implementation (100% setting), the model assumes that approximately 540,608 acres per year are managed through improved forest management practices.</t>
    <phoneticPr fontId="2" type="noConversion"/>
  </si>
  <si>
    <t>lulucf.html#forest-mgmt</t>
  </si>
  <si>
    <t>improved-forest-management.html</t>
  </si>
  <si>
    <t>Livestock Measures</t>
  </si>
  <si>
    <t>Fraction of Livestock Measures Achieved</t>
  </si>
  <si>
    <t>indst livestock measures</t>
  </si>
  <si>
    <t>**Description:** This policy reduces greenhouse gas emissions from agriculture through livestock-related measures, such as feed supplements or drugs to prevent enteric methane formation. // **Guidance for setting values:** The BAU reflects increased uptake of livestock measures due to incentives provided in the Inflation Reduction Act. This lever represents additional potential on top of BAU emissions reductions. To be conservative, we do not assume permanent emissions reductions after IRA funds expire, so therefore phase out the IRA impact over the course of four years after funds expire in 2032. The potential for this policy lever is sourced from EPA's 2024 Forestry and Agriculture Sector Mitigation Analysis, which evaluates various carbon price scenarios across both the forestry and agriculture sectors and considers land use competition. At a level of $100 per ton, the livestock measures potential is roughly 55 MMT CO2e in 2050.</t>
  </si>
  <si>
    <t>industry-ag-main.html#livestock</t>
  </si>
  <si>
    <t>livestock-measures.html</t>
  </si>
  <si>
    <t>Wetland Restoration</t>
  </si>
  <si>
    <t>Fraction of Peatland Restoration Achieved</t>
  </si>
  <si>
    <t>land peatland restoration</t>
  </si>
  <si>
    <r>
      <t>**Description:** This policy increases CO2 sequestration by restoring wetlands and riparian forest buffers.  // **Guidance for setting values:**In the Korean EPS (Earth-Peat Lands) model, this policy was expanded to cover overall wetland restoration. If this policy is fully implemented, 30km</t>
    </r>
    <r>
      <rPr>
        <sz val="11"/>
        <rFont val="Calibri"/>
        <family val="3"/>
        <charset val="129"/>
        <scheme val="minor"/>
      </rPr>
      <t>2</t>
    </r>
    <r>
      <rPr>
        <sz val="11"/>
        <rFont val="Calibri"/>
        <family val="2"/>
        <scheme val="minor"/>
      </rPr>
      <t xml:space="preserve"> of tidal flats will be restored by 2050.</t>
    </r>
  </si>
  <si>
    <t>peatland-restoration.html</t>
  </si>
  <si>
    <t>https://www.usda.gov/sites/default/files/documents/White_Paper_WEB71816.pdf</t>
  </si>
  <si>
    <t>Shift to Non-Animal Products</t>
  </si>
  <si>
    <t>Percent Animal Products Shifted to Nonanimal Products</t>
  </si>
  <si>
    <t>indst shift to nonanimal products</t>
  </si>
  <si>
    <t>% reduction in animal products</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</si>
  <si>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South Korea consumes 57 kg/person/year, which is moderate compared to other countries. The US consumes 98 kg/person/yr, Europe is at 70 kg/person/yr, Japan at 36 kg/person/yr, or India 3 kg/person/yr.</t>
    <phoneticPr fontId="2" type="noConversion"/>
  </si>
  <si>
    <t>shift-to-non-animal-products.html</t>
  </si>
  <si>
    <t>https://en.wikipedia.org/wiki/List_of_countries_by_meat_consumption_per_capita (article revision 00:12, 22 Feb 2019)</t>
  </si>
  <si>
    <t>District Heat and Hydrogen</t>
  </si>
  <si>
    <t>Use CHP for District Heat</t>
  </si>
  <si>
    <t>Fraction of Non CHP Heat Production Converted to CHP</t>
  </si>
  <si>
    <t>District Heat CHP</t>
  </si>
  <si>
    <t>heat convert heat to CHP</t>
  </si>
  <si>
    <t>% non-CHP heat converted</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</si>
  <si>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</si>
  <si>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district-heating.html#chp</t>
  </si>
  <si>
    <t>convert-non-chp-heat-production.html</t>
  </si>
  <si>
    <t>Produce District Heat with Electricity</t>
  </si>
  <si>
    <t>Fraction of District Heat Fuel Use Shifted to Other Fuels</t>
  </si>
  <si>
    <t>District Heat Fuel Switching</t>
  </si>
  <si>
    <t>heat fuel type shifting</t>
  </si>
  <si>
    <t>% of fuel use</t>
  </si>
  <si>
    <t>**Description:** This policy causes a percentage of the demand for district heat to be met with electricity instead of the fuels used in the BAU case. // **Guidance for setting values:** * In South Korea, 80% of district heat is made by burning natural gas, 17% from coal, 3% from petroleum. Hydrogen technologies are still emerging, and it is not yet clear if it will be more economical to electrify end uses of heat (ceasing to use district heat), or if decarbonizing district heat facilities will be an economical pathway.</t>
    <phoneticPr fontId="2" type="noConversion"/>
  </si>
  <si>
    <t>district-heating.html#convert-coal</t>
  </si>
  <si>
    <t>district-heat-fuel-switching.html</t>
  </si>
  <si>
    <t>Shift Hydrogen Production Pathways</t>
  </si>
  <si>
    <t>Fraction of Hydrogen Production Pathways Shifted</t>
  </si>
  <si>
    <t>hydgn shift production pathways</t>
  </si>
  <si>
    <t>% of hydrogen production</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</si>
  <si>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Today, roughly 95% of hydrogen is produced via steam reforming of natural gas and 5% is produced via electrolysis.  These shares are not projected to change in the BAU case.</t>
    <phoneticPr fontId="2" type="noConversion"/>
  </si>
  <si>
    <t>switch-hydrogen-production-pathway.html</t>
  </si>
  <si>
    <t>Non BAU Hydrogen Production Pathways</t>
  </si>
  <si>
    <t>Boolean Use Non BAU Hydrogen Shifting</t>
  </si>
  <si>
    <t>Hydrogen Steam Methane Reforming</t>
  </si>
  <si>
    <t>hydgn non BAU shift</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</si>
  <si>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Today,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phoneticPr fontId="2" type="noConversion"/>
  </si>
  <si>
    <t>Cross-Sector</t>
  </si>
  <si>
    <t>Carbon Price</t>
  </si>
  <si>
    <t>Additional Carbon Tax Rate</t>
  </si>
  <si>
    <t>cross carbon tax</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</si>
  <si>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 The same assumption is assumed for Korea as well.</t>
    <phoneticPr fontId="2" type="noConversion"/>
  </si>
  <si>
    <t>fuels.html#carbon-tax</t>
  </si>
  <si>
    <t>carbon-tax.html</t>
  </si>
  <si>
    <t>U.S. EPA, 2015, "The Social Cost of Carbon", https://www.epa.gov/climatechange/social-cost-carbon, Row "2050".  (For source for adjustment to 2018 dollars, see cpi.xlsx in InputData.)</t>
  </si>
  <si>
    <t>U.S. EPA, 2016, "Social Cost of CO2, 2015-2020," https://www.epa.gov/climatechange/social-cost-carbon</t>
  </si>
  <si>
    <t>End Existing Subsidies</t>
  </si>
  <si>
    <t>Percent Reduction in BAU Subsidies</t>
  </si>
  <si>
    <t>cross reduce BAU subsidies</t>
  </si>
  <si>
    <t>% reduction in BAU subsidies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</si>
  <si>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t>
    <phoneticPr fontId="2" type="noConversion"/>
  </si>
  <si>
    <t>fuels.html#end-subsidies</t>
  </si>
  <si>
    <t>end-existing-subsidies.html</t>
  </si>
  <si>
    <t>Exempt Non-CO2 Emissions from C Tax</t>
  </si>
  <si>
    <t>Toggle Whether Carbon Tax Affects Non CO2 Emissions</t>
  </si>
  <si>
    <t>cross toggle whether carbon tax affects non CO2 emissions</t>
  </si>
  <si>
    <t>**Description:** By default, the carbon tax applies to CO2 and non-CO2 emissions. This policy exempts non-CO2 emissions, meaning the carbon tax will only apply to CO2 emissions.</t>
  </si>
  <si>
    <t>Exempt Process Emissions from C Tax</t>
  </si>
  <si>
    <t>BEPEfCT Boolean Exempt Process Emissions from Carbon Tax</t>
  </si>
  <si>
    <t>cross toggle whether carbon tax affects process emissions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</si>
  <si>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</si>
  <si>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Toggle Carbon Tax Border Adjustment</t>
  </si>
  <si>
    <t>BDCTBA Boolean Disable Carbon Tax Border Adjustment</t>
  </si>
  <si>
    <t>**Description:** By default, carbon taxes apply to only domestically produced goods. Turning this policy lever on enables carbon tax border adjustments, meaning the carbon tax will apply to both domestically produced and imported goods.</t>
  </si>
  <si>
    <t>Fixed Energy Prices</t>
  </si>
  <si>
    <t>Toggle Whether Policies Affect Energy Prices</t>
  </si>
  <si>
    <t>cross toggle whether policies affect energy prices</t>
  </si>
  <si>
    <t>Fuel Price Deregulation</t>
  </si>
  <si>
    <t>cross fuel price deregulation</t>
  </si>
  <si>
    <t>% of price deregulated</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</si>
  <si>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</si>
  <si>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fuels.html#fuel-price-deregulation</t>
  </si>
  <si>
    <t>Fuel Taxes or Subsidies</t>
  </si>
  <si>
    <t>Additional Fuel Tax or Subsidy Rate by Fuel</t>
  </si>
  <si>
    <t>cross fuel tax</t>
  </si>
  <si>
    <t>% of BAU price</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</si>
  <si>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t>
    <phoneticPr fontId="2" type="noConversion"/>
  </si>
  <si>
    <t>fuels.html#fuel-taxes</t>
  </si>
  <si>
    <t>fuel-taxes.html</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</si>
  <si>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</si>
  <si>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Non BAU Carbon Tax Vehicle Qualification</t>
  </si>
  <si>
    <t>Boolean Use Non BAU Carbon Tax Vehicle Type Qualification</t>
  </si>
  <si>
    <t xml:space="preserve">**Description:** This lever determines which vehicle types are captured under the scope of a carbon tax. In some regions, only certain vehicle types are covered by a carbon tax or cap. </t>
  </si>
  <si>
    <t>Non BAU Carbon Tax Industry Qualification</t>
  </si>
  <si>
    <t>Boolean Use Non BAU Carbon Tax Industry Category Qualification</t>
  </si>
  <si>
    <t xml:space="preserve">**Description:** This lever determines which industry categories are captured under the scope of a carbon tax. In some regions, only certain industries are covered by a carbon tax or cap. </t>
  </si>
  <si>
    <t>Non BAU CBAM Industry Qualification</t>
  </si>
  <si>
    <t>Boolean Use Non BAU Carbon Tax Border Adjustment Industry Qualification</t>
  </si>
  <si>
    <t>**Description:** This lever determines which industry categories are captured under the scope of a carbon border adjustment mechanism. In some regions, only certain industries are covered by a border mechanism.</t>
  </si>
  <si>
    <t>Research and Development</t>
  </si>
  <si>
    <t>Capital Cost Reduction</t>
  </si>
  <si>
    <t>RnD Building Capital Cost Perc Reduction</t>
  </si>
  <si>
    <t>R&amp;D Capital Cost Reductions</t>
  </si>
  <si>
    <t>RnD building capital cost reduction</t>
  </si>
  <si>
    <t>% reduction in cost</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</si>
  <si>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</si>
  <si>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architectural-design.html#rnd</t>
  </si>
  <si>
    <t>research-and-development.html</t>
  </si>
  <si>
    <t>RnD CCS Capital Cost Perc Reduction</t>
  </si>
  <si>
    <t>RnD CCS capital cost reduction</t>
  </si>
  <si>
    <t>RnD Electricity Capital Cost Perc Reduction</t>
  </si>
  <si>
    <t>RnD electricity capital cost reduction</t>
  </si>
  <si>
    <t>RnD Industry Capital Cost Perc Reduction</t>
  </si>
  <si>
    <t>RnD industry capital cost reduction</t>
  </si>
  <si>
    <t>RnD Transportation Capital Cost Perc Reduction</t>
  </si>
  <si>
    <t>RnD transportation capital cost reduction</t>
  </si>
  <si>
    <t>Direct Air Capture</t>
  </si>
  <si>
    <t>Fraction of Direct Air Capture Potential Achieved</t>
  </si>
  <si>
    <t>Carbon Dioxide Removal</t>
  </si>
  <si>
    <t>geoeng direct air capture</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</si>
  <si>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</si>
  <si>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direct-air-capture.html#dac</t>
  </si>
  <si>
    <t>direct-air-capture.html</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</si>
  <si>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</si>
  <si>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Enhanced Rock Weathering</t>
  </si>
  <si>
    <t>Fraction of Enhanced Rock Weathering Potential Achieved</t>
  </si>
  <si>
    <t>geoeng enhanced rock weathering</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</si>
  <si>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</si>
  <si>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</si>
  <si>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Fuel Use Reduction</t>
  </si>
  <si>
    <t>RnD Building Fuel Use Perc Reduction</t>
  </si>
  <si>
    <t>R&amp;D Fuel Use Reductions</t>
  </si>
  <si>
    <t>RnD building fuel use reduction</t>
  </si>
  <si>
    <t>% reduction in fuel use</t>
  </si>
  <si>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</si>
  <si>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RnD CCS Fuel Use Perc Reduction</t>
  </si>
  <si>
    <t>RnD CCS fuel use reduction</t>
  </si>
  <si>
    <t>RnD Electricity Fuel Use Perc Reduction</t>
  </si>
  <si>
    <t>RnD electricity fuel use reduction</t>
  </si>
  <si>
    <t>RnD Industry Fuel Use Perc Reduction</t>
  </si>
  <si>
    <t>RnD industry fuel use reduction</t>
  </si>
  <si>
    <t>RnD Transportation Fuel Use Perc Reduction</t>
  </si>
  <si>
    <t>RnD transportation fuel use reduction</t>
  </si>
  <si>
    <t>Government Revenue Accounting</t>
  </si>
  <si>
    <t>Carbon Tax Revenue</t>
  </si>
  <si>
    <t>GRA for Carbon Tax Revenue</t>
  </si>
  <si>
    <t>GRA carbon tax revenue</t>
  </si>
  <si>
    <t>weight</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</si>
  <si>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</si>
  <si>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io-model.html</t>
  </si>
  <si>
    <t>Fuel Tax Revenue</t>
  </si>
  <si>
    <t>GRA for Fuel Tax Revenue</t>
  </si>
  <si>
    <t>GRA fuel tax revenue</t>
  </si>
  <si>
    <t>GRA for Vehicle Subsidy</t>
  </si>
  <si>
    <t>GRA EV subsidy</t>
  </si>
  <si>
    <t>Battery Production Subsidy</t>
  </si>
  <si>
    <t>GRA for Battery Production Subsidy</t>
  </si>
  <si>
    <t>GRA battery production subsidy</t>
  </si>
  <si>
    <t>Electricity Generation Subsidy</t>
  </si>
  <si>
    <t>GRA for Electricity Generation Subsidies</t>
  </si>
  <si>
    <t>GRA elec gen subsidy</t>
  </si>
  <si>
    <t>Electricity Capacity Construction Subsidy</t>
  </si>
  <si>
    <t>GRA for Electricity Capacity Construction Subsidies</t>
  </si>
  <si>
    <t>GRA elec cap const subsidy</t>
  </si>
  <si>
    <t>GRA for Distributed Solar Subsidy</t>
  </si>
  <si>
    <t>GRA dist solar subsidy</t>
  </si>
  <si>
    <t>Fuel Subsidy</t>
  </si>
  <si>
    <t>GRA for Fuel Subsidies</t>
  </si>
  <si>
    <t>GRA fuel subsidy</t>
  </si>
  <si>
    <t>CCS Subsidy</t>
  </si>
  <si>
    <t>GRA for CCS Subsidies</t>
  </si>
  <si>
    <t>GRA CCS subsidy</t>
  </si>
  <si>
    <t>National Debt Interest</t>
  </si>
  <si>
    <t>GRA for National Debt Interest</t>
  </si>
  <si>
    <t>GRA national debt interest</t>
  </si>
  <si>
    <t>Remaining Government Cash Flows</t>
  </si>
  <si>
    <t>GRA for Remaining Government Cash Flow Changes</t>
  </si>
  <si>
    <t>GRA remaining cash flow changes</t>
  </si>
  <si>
    <t>Control Settings</t>
  </si>
  <si>
    <t>COVID-19 Recession</t>
  </si>
  <si>
    <t>EGGRA Boolean Use Exogenous GDP Growth Rate Adjustment</t>
  </si>
  <si>
    <t>settings exogenous GDP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</si>
  <si>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</si>
  <si>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Use 20-Year GWP Values</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</si>
  <si>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</si>
  <si>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</si>
  <si>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Subscript 1 Value</t>
  </si>
  <si>
    <t>Subscript 2 Value</t>
  </si>
  <si>
    <t>Subscript 1 Display Name</t>
  </si>
  <si>
    <t>Subscript 2 Display Name</t>
  </si>
  <si>
    <t>Policy ID Number</t>
  </si>
  <si>
    <t>Include in Web App</t>
  </si>
  <si>
    <t>LDVs</t>
  </si>
  <si>
    <t>VOC</t>
  </si>
  <si>
    <t>Passenger cars, SUVs, Light and Medium Commercial Trucks</t>
  </si>
  <si>
    <t>VOCs</t>
  </si>
  <si>
    <t>Yes</t>
  </si>
  <si>
    <t>CO</t>
  </si>
  <si>
    <t>NOx</t>
  </si>
  <si>
    <t>PM10</t>
  </si>
  <si>
    <t>PM25</t>
  </si>
  <si>
    <t>PM2.5</t>
  </si>
  <si>
    <t>SOx</t>
  </si>
  <si>
    <t>BC</t>
  </si>
  <si>
    <t>OC</t>
  </si>
  <si>
    <t>CH4</t>
  </si>
  <si>
    <t>No</t>
  </si>
  <si>
    <t>N2O</t>
  </si>
  <si>
    <t>HDVs</t>
  </si>
  <si>
    <t>Buses and Heavy Duty Trucks</t>
  </si>
  <si>
    <t>aircraft</t>
  </si>
  <si>
    <t>Commercial passenger and freight flights</t>
  </si>
  <si>
    <t>rail</t>
  </si>
  <si>
    <t>Passenger and freight rail</t>
  </si>
  <si>
    <t>ships</t>
  </si>
  <si>
    <t>Recreational boats and cargo ships</t>
  </si>
  <si>
    <t>motorbikes</t>
  </si>
  <si>
    <t>Passenger motorbikes</t>
  </si>
  <si>
    <t>battery electric vehicle</t>
  </si>
  <si>
    <t>Cars and SUVs</t>
  </si>
  <si>
    <t>Battery electric vehicle</t>
  </si>
  <si>
    <t>natural gas vehicle</t>
  </si>
  <si>
    <t>Natural gas vehicle</t>
  </si>
  <si>
    <t>gasoline vehicle</t>
  </si>
  <si>
    <t>Gasoline vehicle</t>
  </si>
  <si>
    <t>diesel vehicle</t>
  </si>
  <si>
    <t>Diesel vehicle</t>
  </si>
  <si>
    <t>plugin hybrid vehicle</t>
  </si>
  <si>
    <t>Plugin hybrid vehicle</t>
  </si>
  <si>
    <t>LPG vehicle</t>
  </si>
  <si>
    <t>hydrogen vehicle</t>
  </si>
  <si>
    <t>Hydrogen vehicle</t>
  </si>
  <si>
    <t>Buses</t>
  </si>
  <si>
    <t>Commercial flights</t>
  </si>
  <si>
    <t>Rail</t>
  </si>
  <si>
    <t>Recreational boats</t>
  </si>
  <si>
    <t>Motorbikes</t>
  </si>
  <si>
    <t>Light and Medium Commercial Trucks</t>
  </si>
  <si>
    <t>Heavy Duty Trucks</t>
  </si>
  <si>
    <t>Cargo ships</t>
  </si>
  <si>
    <t>passenger</t>
  </si>
  <si>
    <t>Passenger</t>
  </si>
  <si>
    <t>freight</t>
  </si>
  <si>
    <t>Freight</t>
  </si>
  <si>
    <t>heating</t>
  </si>
  <si>
    <t>urban residential</t>
  </si>
  <si>
    <t>Heating</t>
  </si>
  <si>
    <t>Urban Residential</t>
  </si>
  <si>
    <t>cooling and ventilation</t>
  </si>
  <si>
    <t>Cooling and Ventilation</t>
  </si>
  <si>
    <t>lighting</t>
  </si>
  <si>
    <t>Lighting</t>
  </si>
  <si>
    <t>appliances</t>
  </si>
  <si>
    <t>Appliances</t>
  </si>
  <si>
    <t>other component</t>
  </si>
  <si>
    <t>Other Components</t>
  </si>
  <si>
    <t>rural residential</t>
  </si>
  <si>
    <t>Rural Residential</t>
  </si>
  <si>
    <t>commercial</t>
  </si>
  <si>
    <t>Commercial</t>
  </si>
  <si>
    <t>envelope</t>
  </si>
  <si>
    <t>Envelope</t>
  </si>
  <si>
    <t>hard coal es</t>
  </si>
  <si>
    <t>Hard Coal</t>
  </si>
  <si>
    <t>natural gas steam turbine es</t>
  </si>
  <si>
    <t>Natural Gas Steam Turbine</t>
  </si>
  <si>
    <t>natural gas combined cycle es</t>
  </si>
  <si>
    <t>Natural Gas Combined Cycle</t>
  </si>
  <si>
    <t>nuclear es</t>
  </si>
  <si>
    <t>Conventional Nuclear</t>
  </si>
  <si>
    <t>hydro es</t>
  </si>
  <si>
    <t>Hydro</t>
  </si>
  <si>
    <t>onshore wind es</t>
  </si>
  <si>
    <t>Onshore Wind</t>
  </si>
  <si>
    <t>solar PV es</t>
  </si>
  <si>
    <t>Solar PV</t>
  </si>
  <si>
    <t>solar thermal es</t>
  </si>
  <si>
    <t>Solar Thermal</t>
  </si>
  <si>
    <t>biomass es</t>
  </si>
  <si>
    <t>Biomass</t>
  </si>
  <si>
    <t>geothermal es</t>
  </si>
  <si>
    <t>Geothermal</t>
  </si>
  <si>
    <t>petroleum es</t>
  </si>
  <si>
    <t>Petroleum</t>
  </si>
  <si>
    <t>natural gas peaker es</t>
  </si>
  <si>
    <t>Natural Gas Peaker</t>
  </si>
  <si>
    <t>lignite es</t>
  </si>
  <si>
    <t>Lignite</t>
  </si>
  <si>
    <t>offshore wind es</t>
  </si>
  <si>
    <t>Offshore Wind</t>
  </si>
  <si>
    <t>crude oil es</t>
  </si>
  <si>
    <t>Crude Oil</t>
  </si>
  <si>
    <t>heavy or residual fuel oil es</t>
  </si>
  <si>
    <t>Heavy or Residual Fuel Oil</t>
  </si>
  <si>
    <t>municipal solid waste es</t>
  </si>
  <si>
    <t>Municipal Solid Waste</t>
  </si>
  <si>
    <t>hard coal w CCS es</t>
  </si>
  <si>
    <t>Hard Coal with CCS</t>
  </si>
  <si>
    <t>natural gas combined cycle w CCS es</t>
  </si>
  <si>
    <t>Natural Gas Combined Cycle with CCS</t>
  </si>
  <si>
    <t>biomass w CCS es</t>
  </si>
  <si>
    <t>Biomass with CCS</t>
  </si>
  <si>
    <t>lignite w CCS es</t>
  </si>
  <si>
    <t>Lignite with CCS</t>
  </si>
  <si>
    <t>small modular reactor es</t>
  </si>
  <si>
    <t>Small Modular Reactor</t>
  </si>
  <si>
    <t>hydrogen combustion turbine es</t>
  </si>
  <si>
    <t>Hydrogen Combustion Turbine</t>
  </si>
  <si>
    <t>hydrogen combined cycle es</t>
  </si>
  <si>
    <t>Hydrogen Combined Cycle</t>
  </si>
  <si>
    <t>agriculture and forestry 01T03</t>
  </si>
  <si>
    <t>Agriculture and Forestry</t>
  </si>
  <si>
    <t>coal mining 05</t>
  </si>
  <si>
    <t>Coal Mining</t>
  </si>
  <si>
    <t>oil and gas extraction 06</t>
  </si>
  <si>
    <t>Oil and Gas Extraction</t>
  </si>
  <si>
    <t>other mining and quarrying 07T08</t>
  </si>
  <si>
    <t>Other Mining and Quarrying</t>
  </si>
  <si>
    <t>food beverage and tobacco 10T12</t>
  </si>
  <si>
    <t>Food Beverage and Tobacco</t>
  </si>
  <si>
    <t>textiles apparel and leather 13T15</t>
  </si>
  <si>
    <t>Textiles Apparel and Leather</t>
  </si>
  <si>
    <t>wood products 16</t>
  </si>
  <si>
    <t>Wood Products</t>
  </si>
  <si>
    <t>pulp paper and printing 17T18</t>
  </si>
  <si>
    <t>Pulp Paper and Printing</t>
  </si>
  <si>
    <t>refined petroleum and coke 19</t>
  </si>
  <si>
    <t>Refined Petroleum and Coke</t>
  </si>
  <si>
    <t>chemicals 20</t>
  </si>
  <si>
    <t>Chemicals</t>
  </si>
  <si>
    <t>rubber and plastic products 22</t>
  </si>
  <si>
    <t>Rubber and Plastic Products</t>
  </si>
  <si>
    <t>glass and glass products 231</t>
  </si>
  <si>
    <t>Glass and Glass Products</t>
  </si>
  <si>
    <t>cement and other nonmetallic minerals 239</t>
  </si>
  <si>
    <t>Cement and Other Nonmetallic Minerals</t>
  </si>
  <si>
    <t>iron and steel 241</t>
  </si>
  <si>
    <t>Iron and Steel</t>
  </si>
  <si>
    <t>other metals 242</t>
  </si>
  <si>
    <t>Other Metals</t>
  </si>
  <si>
    <t>metal products except machinery and vehicles 25</t>
  </si>
  <si>
    <t>Metal Products Except Machinery and Vehicles</t>
  </si>
  <si>
    <t>computers and electronics 26</t>
  </si>
  <si>
    <t>Computers and Electronics</t>
  </si>
  <si>
    <t>appliances and electrical equipment 27</t>
  </si>
  <si>
    <t>Appliances and Electrical Equipment</t>
  </si>
  <si>
    <t>other machinery 28</t>
  </si>
  <si>
    <t>Other Machinery</t>
  </si>
  <si>
    <t>road vehicles 29</t>
  </si>
  <si>
    <t>Road Vehicles</t>
  </si>
  <si>
    <t>nonroad vehicles 30</t>
  </si>
  <si>
    <t>Nonroad Vehicles</t>
  </si>
  <si>
    <t>other manufacturing 31T33</t>
  </si>
  <si>
    <t>Other Manufacturing</t>
  </si>
  <si>
    <t>energy pipelines and gas processing 352T353</t>
  </si>
  <si>
    <t>Energy Pipelines and Gas Processing</t>
  </si>
  <si>
    <t>water and waste 36T39</t>
  </si>
  <si>
    <t>Water and Waste</t>
  </si>
  <si>
    <t>construction 41T43</t>
  </si>
  <si>
    <t>Construction</t>
  </si>
  <si>
    <t>energy related emissions</t>
  </si>
  <si>
    <t>Energy Related Emissions</t>
  </si>
  <si>
    <t>process emissions</t>
  </si>
  <si>
    <t>Process Emissions</t>
  </si>
  <si>
    <t>boilers</t>
  </si>
  <si>
    <t>Boilers &amp; Steam</t>
  </si>
  <si>
    <t>nonboiler low temp</t>
  </si>
  <si>
    <t>Nonboiler Low Temp</t>
  </si>
  <si>
    <t>nonboiler med temp</t>
  </si>
  <si>
    <t>Nonboiler Med Temp</t>
  </si>
  <si>
    <t>nonboiler high temp</t>
  </si>
  <si>
    <t>Nonboiler High Temp</t>
  </si>
  <si>
    <t>cooling</t>
  </si>
  <si>
    <t>Cooling</t>
  </si>
  <si>
    <t>machine drive</t>
  </si>
  <si>
    <t>Machine Drive</t>
  </si>
  <si>
    <t>electrochemical</t>
  </si>
  <si>
    <t>Electrochemical</t>
  </si>
  <si>
    <t>other processes</t>
  </si>
  <si>
    <t>electricity if</t>
  </si>
  <si>
    <t>Electricity Use</t>
  </si>
  <si>
    <t>hard coal if</t>
  </si>
  <si>
    <t>Coal Use</t>
  </si>
  <si>
    <t>natural gas if</t>
  </si>
  <si>
    <t>Natural Gas Use</t>
  </si>
  <si>
    <t>biomass if</t>
  </si>
  <si>
    <t>Biomass Use</t>
  </si>
  <si>
    <t>petroleum diesel if</t>
  </si>
  <si>
    <t>Petroleum Use</t>
  </si>
  <si>
    <t>heat if</t>
  </si>
  <si>
    <t>Purchased Heat Use</t>
  </si>
  <si>
    <t>crude oil if</t>
  </si>
  <si>
    <t>Crude Oil Use</t>
  </si>
  <si>
    <t>heavy or residual fuel oil if</t>
  </si>
  <si>
    <t>Heavy or Residual Fuel Oil Use</t>
  </si>
  <si>
    <t>LPG propane or butane if</t>
  </si>
  <si>
    <t>LPG Propane or Butane Use</t>
  </si>
  <si>
    <t>hydrogen if</t>
  </si>
  <si>
    <t>Hydrogen Use</t>
  </si>
  <si>
    <t>cement industry measures</t>
  </si>
  <si>
    <t>Cement Industry Measures</t>
  </si>
  <si>
    <t>ngp production methane capture</t>
  </si>
  <si>
    <t>Oil and Gas Production Methane Capture</t>
  </si>
  <si>
    <t>ngp production methane destruction</t>
  </si>
  <si>
    <t>Oil and Gas Production Methane Destruction</t>
  </si>
  <si>
    <t>ngp processing TnD methane capture</t>
  </si>
  <si>
    <t>Oil and Gas Processing Methane Capture</t>
  </si>
  <si>
    <t>ngp processing TnD methane destruction</t>
  </si>
  <si>
    <t>Oil and Gas Processing Methane Destruction</t>
  </si>
  <si>
    <t>chemicals f gas substitution</t>
  </si>
  <si>
    <t>F-gas Substitution</t>
  </si>
  <si>
    <t>chemicals f gas destruction</t>
  </si>
  <si>
    <t>F-gas Destruction</t>
  </si>
  <si>
    <t>chemicals f gas recovery</t>
  </si>
  <si>
    <t>F-gas Recovery</t>
  </si>
  <si>
    <t>chemicals inspct maint retrofit</t>
  </si>
  <si>
    <t>F-gas Inspection Maintenance and Retrofit, Chemicals</t>
  </si>
  <si>
    <t>coal mining methane capture</t>
  </si>
  <si>
    <t>Coal Mining Methane Capture</t>
  </si>
  <si>
    <t>coal mining methane destruction</t>
  </si>
  <si>
    <t>Coal Mining Methane Destruction</t>
  </si>
  <si>
    <t>waste management methane capture</t>
  </si>
  <si>
    <t>Waste Management Methane Capture</t>
  </si>
  <si>
    <t>waste management methane destruction</t>
  </si>
  <si>
    <t>Waste Management Methane Destruction</t>
  </si>
  <si>
    <t>agriculture crop and rice measures</t>
  </si>
  <si>
    <t>agriculture livestock measures</t>
  </si>
  <si>
    <t>agriculture tillage</t>
  </si>
  <si>
    <t>Tillage Practices</t>
  </si>
  <si>
    <t>chemicals N2O abatement</t>
  </si>
  <si>
    <t>N2O Abatement in Chemicals</t>
  </si>
  <si>
    <t>other metals inspct maint retrofit</t>
  </si>
  <si>
    <t>F-gas Inspection Maintenance and Retrofit, Other Metals</t>
  </si>
  <si>
    <t>hard coal</t>
  </si>
  <si>
    <t>natural gas</t>
  </si>
  <si>
    <t>Natural Gas</t>
  </si>
  <si>
    <t>petroleum gasoline</t>
  </si>
  <si>
    <t>Petroleum Gasoline</t>
  </si>
  <si>
    <t>petroleum diesel</t>
  </si>
  <si>
    <t>Petroleum Diesel</t>
  </si>
  <si>
    <t>jet fuel or kerosene</t>
  </si>
  <si>
    <t>Jet Fuel/Kerosene</t>
  </si>
  <si>
    <t>lignite</t>
  </si>
  <si>
    <t>crude oil</t>
  </si>
  <si>
    <t>heavy or residual fuel oil</t>
  </si>
  <si>
    <t>Heavy/Residual Fuel Oil</t>
  </si>
  <si>
    <t>LPG propane or butane</t>
  </si>
  <si>
    <t>LPG/Propane/Butane</t>
  </si>
  <si>
    <t>transportation sector</t>
  </si>
  <si>
    <t>Transportation Sector</t>
  </si>
  <si>
    <t>electricity sector</t>
  </si>
  <si>
    <t>Electricity Sector</t>
  </si>
  <si>
    <t>residential buildings sector</t>
  </si>
  <si>
    <t>Residential Bldg Sector</t>
  </si>
  <si>
    <t>commercial buildings sector</t>
  </si>
  <si>
    <t>Commercial Bldg Sector</t>
  </si>
  <si>
    <t>industry sector</t>
  </si>
  <si>
    <t>Industry Sector</t>
  </si>
  <si>
    <t>district heat and hydrogen sector</t>
  </si>
  <si>
    <t>District Heat &amp; Hydrogen Sector</t>
  </si>
  <si>
    <t>electricity</t>
  </si>
  <si>
    <t>Electricity</t>
  </si>
  <si>
    <t>nuclear</t>
  </si>
  <si>
    <t>Nuclear</t>
  </si>
  <si>
    <t>hydro</t>
  </si>
  <si>
    <t>wind</t>
  </si>
  <si>
    <t>Wind</t>
  </si>
  <si>
    <t>solar</t>
  </si>
  <si>
    <t>Solar</t>
  </si>
  <si>
    <t>biomass</t>
  </si>
  <si>
    <t>biofuel gasoline</t>
  </si>
  <si>
    <t>Biofuel Gasoline</t>
  </si>
  <si>
    <t>biofuel diesel</t>
  </si>
  <si>
    <t>Biofuel Diesel</t>
  </si>
  <si>
    <t>heat</t>
  </si>
  <si>
    <t>Heat</t>
  </si>
  <si>
    <t>geothermal</t>
  </si>
  <si>
    <t>municipal solid waste</t>
  </si>
  <si>
    <t>hydrogen</t>
  </si>
  <si>
    <t>Hydrogen</t>
  </si>
  <si>
    <t>Residential Buildings</t>
  </si>
  <si>
    <t>Commercial Buildings</t>
  </si>
  <si>
    <t>District Heat &amp; Hydrogen</t>
  </si>
  <si>
    <t>LULUCF sector</t>
  </si>
  <si>
    <t>Land Use</t>
  </si>
  <si>
    <t>geoengineering sector</t>
  </si>
  <si>
    <t>Geoengineering</t>
  </si>
  <si>
    <t>Buildings: Heating</t>
  </si>
  <si>
    <t>Buildings: Cooling and Ventilation</t>
  </si>
  <si>
    <t>Buildings: Envelope</t>
  </si>
  <si>
    <t>Buildings: Lighting</t>
  </si>
  <si>
    <t>Buildings: Appliances</t>
  </si>
  <si>
    <t>Buildings: Other Components</t>
  </si>
  <si>
    <t>Electricity: Hard Coal</t>
  </si>
  <si>
    <t>Electricity: Natural Gas Steam Turbine</t>
  </si>
  <si>
    <t>Electricity: Natural Gas Combined Cycle</t>
  </si>
  <si>
    <t>Electricity: Conventional Nuclear</t>
  </si>
  <si>
    <t>Electricity: Hydro</t>
  </si>
  <si>
    <t>Electricity: Onshore Wind</t>
  </si>
  <si>
    <t>Electricity: Solar PV</t>
  </si>
  <si>
    <t>Electricity: Solar Thermal</t>
  </si>
  <si>
    <t>Electricity: Biomass</t>
  </si>
  <si>
    <t>Electricity: Geothermal</t>
  </si>
  <si>
    <t>Electricity: Petroleum</t>
  </si>
  <si>
    <t>Electricity: Natural Gas Peaker</t>
  </si>
  <si>
    <t>Electricity: Lignite</t>
  </si>
  <si>
    <t>Electricity: Offshore Wind</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</si>
  <si>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</si>
  <si>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</si>
  <si>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</si>
  <si>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</si>
  <si>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</si>
  <si>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</si>
  <si>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</si>
  <si>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</si>
  <si>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Electricity: Hydrogen Combustion Turbine</t>
  </si>
  <si>
    <t>Electricity: Hydrogen Combined Cycle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</si>
  <si>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</si>
  <si>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</si>
  <si>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</si>
  <si>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</si>
  <si>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</si>
  <si>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</si>
  <si>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</si>
  <si>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</si>
  <si>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</si>
  <si>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Chemicals</t>
  </si>
  <si>
    <t>Industry: Rubber and Plastic Products</t>
  </si>
  <si>
    <t>Industry: Glass and Glass Products</t>
  </si>
  <si>
    <t>Industry: Cement and Other Nonmetallic Minerals</t>
  </si>
  <si>
    <t>Industry: Iron and Steel</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</si>
  <si>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</si>
  <si>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</si>
  <si>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</si>
  <si>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</si>
  <si>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</si>
  <si>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</si>
  <si>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</si>
  <si>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</si>
  <si>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</si>
  <si>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</si>
  <si>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</si>
  <si>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Vehicles: Battery Electric</t>
  </si>
  <si>
    <t>Vehicles: Natural Gas</t>
  </si>
  <si>
    <t>Vehicles: Gasoline Engine</t>
  </si>
  <si>
    <t>Vehicles: Diesel Engine</t>
  </si>
  <si>
    <t>Vehicles: Plug-in Hybrid</t>
  </si>
  <si>
    <t>Vehicles: LPG</t>
  </si>
  <si>
    <t>Vehicles: Hydrogen</t>
  </si>
  <si>
    <t>regular spending</t>
  </si>
  <si>
    <t>Regular Spending</t>
  </si>
  <si>
    <t>deficit spending</t>
  </si>
  <si>
    <t>Budget Deficit</t>
  </si>
  <si>
    <t>household taxes</t>
  </si>
  <si>
    <t>Household Taxes</t>
  </si>
  <si>
    <t>payroll taxes</t>
  </si>
  <si>
    <t>Payroll Taxes</t>
  </si>
  <si>
    <t>corporate taxes</t>
  </si>
  <si>
    <t>Corporate Income Taxes</t>
  </si>
  <si>
    <t>Graph Units</t>
  </si>
  <si>
    <t>Default Unit</t>
  </si>
  <si>
    <t>New Unit</t>
  </si>
  <si>
    <t>million metric tons / year</t>
  </si>
  <si>
    <t>million metric tons</t>
  </si>
  <si>
    <t>g CO2e / 2024 dollar</t>
  </si>
  <si>
    <t>thousand metric tons / year</t>
  </si>
  <si>
    <t>g CO2 / 2024 dollar</t>
  </si>
  <si>
    <t>2024 dollars / metric ton CO2e abated, Annual average abatement (million metric tons CO2e)</t>
  </si>
  <si>
    <t>billion 2024 dollars / year</t>
  </si>
  <si>
    <t>billion 2024 dollars</t>
  </si>
  <si>
    <t>jobs</t>
  </si>
  <si>
    <t>incidents / year</t>
  </si>
  <si>
    <t>2024 dollars / employee-year</t>
  </si>
  <si>
    <t>lives / year</t>
  </si>
  <si>
    <t>terawatt-hours (TWh) / year</t>
  </si>
  <si>
    <t>terawatt-hours (TWh)</t>
  </si>
  <si>
    <t>%</t>
  </si>
  <si>
    <t>metric tons CO2e / megawatt-hour (MWh)</t>
  </si>
  <si>
    <t>kilowatt-hour / 2024 dollar</t>
  </si>
  <si>
    <t>gigawatts (GW) / year</t>
  </si>
  <si>
    <t>2024 dollars / megawatt-hour (MWh)</t>
  </si>
  <si>
    <t>cubic km / yr</t>
  </si>
  <si>
    <t>trillion passenger-miles / year</t>
  </si>
  <si>
    <t>trillion freight ton-miles / year</t>
  </si>
  <si>
    <t>million vehicles / year</t>
  </si>
  <si>
    <t>thousand vehicles / year</t>
  </si>
  <si>
    <t>million vehicles</t>
  </si>
  <si>
    <t>thousand vehicles</t>
  </si>
  <si>
    <t>quads / year</t>
  </si>
  <si>
    <t>thousand BTU / 2024 dollar</t>
  </si>
  <si>
    <t>millions of short tons / year</t>
  </si>
  <si>
    <t>trillion cubic feet / year</t>
  </si>
  <si>
    <t>million barrels of oil / year</t>
  </si>
  <si>
    <t>million gallons / year</t>
  </si>
  <si>
    <t>trillion BTU / year</t>
  </si>
  <si>
    <t>2024 dollars / short ton</t>
  </si>
  <si>
    <t>2024 dollars / thousand cubic feet</t>
  </si>
  <si>
    <t>2024 dollars / gallon</t>
  </si>
  <si>
    <t>2024 dollars / barrel of oil</t>
  </si>
  <si>
    <t>2024 dollars / kg</t>
  </si>
  <si>
    <t>2024 dollars / kilowatt-hour (kWh)</t>
  </si>
  <si>
    <t>cost of eqpt. to capture 1 metric ton CO2e/yr (2020 dollars)</t>
  </si>
  <si>
    <t>million 2024 dollars / megawatt (MW)</t>
  </si>
  <si>
    <t>cost of eqpt. to produce 1 kg H2/yr (2024 dollars)</t>
  </si>
  <si>
    <t>Policy Lever Units</t>
  </si>
  <si>
    <t>$/metric ton CO2e</t>
  </si>
  <si>
    <t>$/MWh</t>
  </si>
  <si>
    <t>First Tier Menu Name</t>
  </si>
  <si>
    <t>Second Tier Menu Name</t>
  </si>
  <si>
    <t>Include?</t>
  </si>
  <si>
    <t>Single or Multiple Variable</t>
  </si>
  <si>
    <t>Graph Style</t>
  </si>
  <si>
    <t>Axis Unit Label(s)</t>
  </si>
  <si>
    <t>Vensim Names of Graphed Variables</t>
  </si>
  <si>
    <t>Variable Names in Graph Key (for multiple variable graphs)</t>
  </si>
  <si>
    <t>Colors for Variables (for multiple variable graphs)</t>
  </si>
  <si>
    <t>Graph Tag</t>
  </si>
  <si>
    <t>Emissions: CO2e</t>
  </si>
  <si>
    <t>Total (includes land use)</t>
  </si>
  <si>
    <t>single</t>
  </si>
  <si>
    <t>line</t>
  </si>
  <si>
    <t>Output Total CO2e Emissions</t>
  </si>
  <si>
    <t>co2e total</t>
  </si>
  <si>
    <t>Total (excludes land use)</t>
  </si>
  <si>
    <t>Output Total CO2e Emissions Excluding LULUCF</t>
  </si>
  <si>
    <t>Cumulative Total (includes land use)</t>
  </si>
  <si>
    <t>Output Cumulative Total CO2e Emissions This Year</t>
  </si>
  <si>
    <t>co2e cumulative</t>
  </si>
  <si>
    <t>Cumulative Total (excludes land use)</t>
  </si>
  <si>
    <t>Output Cumulative Total CO2e Emissions Excluding LULUCF This Year</t>
  </si>
  <si>
    <t>By Sector</t>
  </si>
  <si>
    <t>multiple</t>
  </si>
  <si>
    <t>stacked area</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</si>
  <si>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</si>
  <si>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</si>
  <si>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</si>
  <si>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By Source Type</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</si>
  <si>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</si>
  <si>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</si>
  <si>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</si>
  <si>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By Pollutant</t>
  </si>
  <si>
    <t>Output Total CO2e Emissions by Pollutant[N2O]; Output Total CO2e Emissions by Pollutant[F gases]; Output Total CO2e Emissions by Pollutant[CH4]; Output Total CO2e Emissions by Pollutant[CO2]</t>
  </si>
  <si>
    <t>N2O, F-gases, CH4, CO2</t>
  </si>
  <si>
    <t>00b050, 000000, c01b00, 969696</t>
  </si>
  <si>
    <t>Per Unit GDP</t>
  </si>
  <si>
    <t>Output Total CO2e Emissions per Unit GDP</t>
  </si>
  <si>
    <t>Agriculture</t>
  </si>
  <si>
    <t>Output Agriculture CO2e Emissions</t>
  </si>
  <si>
    <t>Buildings</t>
  </si>
  <si>
    <t>Output Buildings Sector CO2e Emissions</t>
  </si>
  <si>
    <t>Output Total CO2e Emissions by Sector[district heat and hydrogen sector]</t>
  </si>
  <si>
    <t>Output Total CO2e Emissions by Sector[electricity sector]</t>
  </si>
  <si>
    <t>Output Industry Sector Excluding Ag and Waste CO2e Emissions</t>
  </si>
  <si>
    <t>Output Total CO2e Emissions by Sector[LULUCF sector]</t>
  </si>
  <si>
    <t>Output Total CO2e Emissions by Sector[transportation sector]</t>
  </si>
  <si>
    <t>Water &amp; Waste</t>
  </si>
  <si>
    <t>Output Waste Management CO2e Emissions</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</si>
  <si>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</si>
  <si>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</si>
  <si>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</si>
  <si>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00b050, ad6600, 969696, f1bb18, 969696, c01b00, 620e7a, ff6400, ffff00, 00b050, 04ffaf, 000000, f1bb18, ff00ff, ad6600, c2dffd, 004185, 087bf1, 740000, f593e0, 004d10, af64ff, bfb088, 006363, ff9999, ccff33, 6e8000, c01b00, f593e0</t>
  </si>
  <si>
    <t>Emissions (by Pollutant)</t>
  </si>
  <si>
    <t>CO2</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</si>
  <si>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</si>
  <si>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</si>
  <si>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620e7a, f593e0, 04ffaf, 087bf1, c01b00, f1bb18, 969696, ad6600, 00b051</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</si>
  <si>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</si>
  <si>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620e7a, f593e0, 04ffaf, 087bf1, c01b00, f1bb18, 969696, ad6600, 00b052</t>
  </si>
  <si>
    <t>F-gases (in CO2e)</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</si>
  <si>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</si>
  <si>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620e7a, f593e0, 04ffaf, 087bf1, c01b00, f1bb18, 969696, ad6600, 00b053</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</si>
  <si>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</si>
  <si>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620e7a, f593e0, 04ffaf, 087bf1, c01b00, f1bb18, 969696, ad6600, 00b054</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</si>
  <si>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</si>
  <si>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620e7a, f593e0, 04ffaf, 087bf1, c01b00, f1bb18, 969696, ad6600, 00b055</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</si>
  <si>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</si>
  <si>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620e7a, f593e0, 04ffaf, 087bf1, c01b00, f1bb18, 969696, ad6600, 00b056</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</si>
  <si>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</si>
  <si>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620e7a, f593e0, 04ffaf, 087bf1, c01b00, f1bb18, 969696, ad6600, 00b057</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</si>
  <si>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</si>
  <si>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620e7a, f593e0, 04ffaf, 087bf1, c01b00, f1bb18, 969696, ad6600, 00b058</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</si>
  <si>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</si>
  <si>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620e7a, f593e0, 04ffaf, 087bf1, c01b00, f1bb18, 969696, ad6600, 00b059</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</si>
  <si>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</si>
  <si>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620e7a, f593e0, 04ffaf, 087bf1, c01b00, f1bb18, 969696, ad6600, 00b060</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</si>
  <si>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</si>
  <si>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620e7a, f593e0, 04ffaf, 087bf1, c01b00, f1bb18, 969696, ad6600, 00b061</t>
  </si>
  <si>
    <t>Emissions: Energy-Related CO2</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</si>
  <si>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</si>
  <si>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</si>
  <si>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</si>
  <si>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By Sector (reallocated energy carriers)</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</si>
  <si>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</si>
  <si>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</si>
  <si>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</si>
  <si>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By Fuel Type</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</si>
  <si>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</si>
  <si>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</si>
  <si>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</si>
  <si>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Output Energy Related CO2 per Unit GDP</t>
  </si>
  <si>
    <t>Effects by Policy: CO2e Wedge Diagrams</t>
  </si>
  <si>
    <t>Total</t>
  </si>
  <si>
    <t>reduction wedge</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</si>
  <si>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</si>
  <si>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</si>
  <si>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Effects by Policy: CO2e Abatement Cost Curve</t>
  </si>
  <si>
    <t>NPV through 2050</t>
  </si>
  <si>
    <t>cost curve</t>
  </si>
  <si>
    <t>Output First Year NPV of CapEx and OpEx through This Year</t>
  </si>
  <si>
    <t>NPV through 2030</t>
  </si>
  <si>
    <t>Financial: Policy Package Cost/Savings</t>
  </si>
  <si>
    <t>Change in CapEx + OpEx</t>
  </si>
  <si>
    <t>Output Total Change in Fuel and OM Expenditures; Output Total Change in Capital Expenditures; Output Carbon Tax on Process Emissions; Output Rebate of Taxes Less Subsidies; Output Total Change in CapEx and OpEx</t>
  </si>
  <si>
    <t>Fuel + O&amp;M, Capital Equipment, Carbon Tax on Process Emissions, Tax Rebate (Net), Total</t>
  </si>
  <si>
    <t>c01b00, 087bf1, f1bb18, 00b050, 000000</t>
  </si>
  <si>
    <t>^ Total Only</t>
  </si>
  <si>
    <t>Output Total Change in CapEx and OpEx</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</si>
  <si>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</si>
  <si>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</si>
  <si>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</si>
  <si>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</si>
  <si>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</si>
  <si>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</si>
  <si>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</si>
  <si>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</si>
  <si>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Change in Govt Cash Flow by Source</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</si>
  <si>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</si>
  <si>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Carbon Tax Revenue, Fuel Tax Revenue, EV Subsidy, Battery Production Subsidy, CCS Subsidy, Electricity Generation Subsidy, Electricity Capacity Construction Subsidy, Distributed Solar Subsidy, Fuel Subsidy, National Debt Interest, Remaining Government Cash Flows, Total</t>
  </si>
  <si>
    <t>ad6600, 087bf1, f593e0, af64ff, ff6400, 04ffaf, f1bb18, 969696, c01b00, 00b050, 620e7a, 000000</t>
  </si>
  <si>
    <t>Financial: Jobs, GDP, and Earnings</t>
  </si>
  <si>
    <t>Change in Jobs</t>
  </si>
  <si>
    <t>Output Change in Fossil and Utility Domestic Jobs; Output Change in Manufacturing and Construction Domestic Jobs; Output Change in Other Domestic Jobs; Output Change in Domestic Jobs</t>
  </si>
  <si>
    <t>Fossil Fuel and Utility Jobs, Manufacturing and Construction Jobs, Other Jobs, Total</t>
  </si>
  <si>
    <t>c01b00, 087bf1, f1bb18, 000000</t>
  </si>
  <si>
    <t>Change in Jobs by Gender</t>
  </si>
  <si>
    <t>Output Change in Domestic Jobs by Demographic Trait[female]; Output Change in Domestic Jobs by Demographic Trait[male]</t>
  </si>
  <si>
    <t>Female, Male</t>
  </si>
  <si>
    <t>00b050, ff6400</t>
  </si>
  <si>
    <t>Percent Change in Jobs by Gender</t>
  </si>
  <si>
    <t>Output Percent Change in Employment by Demographic Trait[female]; Output Percent Change in Employment by Demographic Trait[male]</t>
  </si>
  <si>
    <t>Change in Jobs by Race</t>
  </si>
  <si>
    <t>Output Change in Domestic Jobs by Demographic Trait[other race]; Output Change in Domestic Jobs by Demographic Trait[asian]; Output Change in Domestic Jobs by Demographic Trait[black]; Output Change in Domestic Jobs by Demographic Trait[white]</t>
  </si>
  <si>
    <t>Other Race or Multiple Races, Asian, Black, White</t>
  </si>
  <si>
    <t>087bf1, 00b050, f1bb18, c01b00</t>
  </si>
  <si>
    <t>Percent Change in Jobs by Race</t>
  </si>
  <si>
    <t>Output Percent Change in Employment by Demographic Trait[other race]; Output Percent Change in Employment by Demographic Trait[asian]; Output Percent Change in Employment by Demographic Trait[black]; Output Percent Change in Employment by Demographic Trait[white]</t>
  </si>
  <si>
    <t>Change in Jobs by Hispanic or Latino Status</t>
  </si>
  <si>
    <t>Output Change in Domestic Jobs by Demographic Trait[hispanic]; Output Change in Domestic Jobs by Demographic Trait[nonhispanic]</t>
  </si>
  <si>
    <t>Hispanic or Latino, Not Hispanic or Latino</t>
  </si>
  <si>
    <t>af64ff, 04ffaf</t>
  </si>
  <si>
    <t>Perc Change in Jobs by Hispanic or Latino Status</t>
  </si>
  <si>
    <t>Output Percent Change in Employment by Demographic Trait[hispanic]; Output Percent Change in Employment by Demographic Trait[nonhispanic]</t>
  </si>
  <si>
    <t>Change in Jobs by Age Bracket</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</si>
  <si>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</si>
  <si>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</si>
  <si>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</si>
  <si>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Percent Change in Jobs by Age Bracket</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</si>
  <si>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</si>
  <si>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</si>
  <si>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</si>
  <si>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</si>
  <si>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</si>
  <si>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</si>
  <si>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</si>
  <si>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Direct/Indirect/Induced Change in Jobs</t>
  </si>
  <si>
    <t>Output Direct Change in Jobs; Output Indirect Change in Jobs; Output Induced Change in Jobs; Output Change in Domestic Jobs</t>
  </si>
  <si>
    <t>Direct, Indirect, Induced, Total</t>
  </si>
  <si>
    <t>c01b00, af64ff, f593e0, 000000</t>
  </si>
  <si>
    <t>Direct Plus Indirect Change in Jobs</t>
  </si>
  <si>
    <t>Output Change in Fossil and Utility Direct and Indirect Jobs; Output Change in Manufacturing and Construction Direct and Indirect Jobs; Output Change in Other Direct and Indirect Jobs; Output Change in Direct and Indirect Jobs</t>
  </si>
  <si>
    <t>Change in GDP</t>
  </si>
  <si>
    <t>Output Change in Fossil and Utility GDP Contribution; Output Change in Manufacturing and Construction GDP Contribution; Output Change in Other GDP Contribution; Output Change in GDP</t>
  </si>
  <si>
    <t>Fossil Fuels and Utilities, Manufacturing and Construction, Other Contributors, Total</t>
  </si>
  <si>
    <t>Percent Change in GDP</t>
  </si>
  <si>
    <t>Output Fossil and Utility Contribution to Perc Change in GDP; Output Manufacturing and Construction Contribution to Perc Change in GDP; Output Other Contribution to Perc Change in GDP; Output Perc Change in GDP</t>
  </si>
  <si>
    <t>Direct/Indirect/Induced Change in GDP</t>
  </si>
  <si>
    <t>Output Direct Change in GDP; Output Indirect Change in GDP; Output Induced Change in GDP; Output Change in GDP</t>
  </si>
  <si>
    <t>Change in Employee Compensation</t>
  </si>
  <si>
    <t>Output Change in Fossil and Utility Domestic Employee Compensation; Output Change in Manufacturing and Construction Domestic Employee Compensation; Output Change in Other Domestic Employee Compensation; Output Change in Domestic Employee Compensation</t>
  </si>
  <si>
    <t>Fossil Fuels and Utilities, Manufacturing and Construction, Others, Total</t>
  </si>
  <si>
    <t>Change in Compensation per Employee</t>
  </si>
  <si>
    <t>Output Change in Compensation per Domestic Employee</t>
  </si>
  <si>
    <t>Direct/Indirect/Induced Change in Compensation</t>
  </si>
  <si>
    <t>Output Direct Change in Compensation; Output Indirect Change in Compensation; Output Induced Change in Compensation; Output Change in Domestic Employee Compensation</t>
  </si>
  <si>
    <t>Financial: Direct Cash Flow Changes</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</si>
  <si>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</si>
  <si>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</si>
  <si>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</si>
  <si>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000000, 087bf1, f593e0, 04ffaf, f1bb18, 969696, c01b00, 00b050, 620e7a</t>
  </si>
  <si>
    <t>Government Cash Flow Components</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</si>
  <si>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</si>
  <si>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</si>
  <si>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</si>
  <si>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Non-Energy Industries Cash Flow Components</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</si>
  <si>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</si>
  <si>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Change in Domestic Revenue, Change in Export Revenue, Change in Energy Expenditures (inverted), Change in Non-Energy Expenditures (inverted), Total</t>
  </si>
  <si>
    <t>00b050, f1bb18, c01b00, 087bf1, 000001</t>
  </si>
  <si>
    <t>Labor and Consumers Cash Flow Components</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</si>
  <si>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</si>
  <si>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00b050, c01b00, 087bf1, 000002</t>
  </si>
  <si>
    <t>Foreign Entities Cash Flow Components</t>
  </si>
  <si>
    <t>Output Change in Revenue by Entity[foreign entities]; Output Change in Energy Expenditures by Entity Inverted[foreign entities]; Output Change in Nonenergy Expenditures by Entity Inverted[foreign entities]; Output Change in Cash Flow by Entity[foreign entities]</t>
  </si>
  <si>
    <t>00b050, c01b00, 087bf1, 000003</t>
  </si>
  <si>
    <t>Electricity Supplier Cash Flow Components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</si>
  <si>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</si>
  <si>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Coal Supplier Cash Flow Components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</si>
  <si>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</si>
  <si>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Natural Gas and Petroleum Supplier Cash Flow Components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</si>
  <si>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</si>
  <si>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Biomass and Biofuel Supplier Cash Flow Components</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</si>
  <si>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</si>
  <si>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00b050, f1bb18, c01b00, 087bf1, 000002</t>
  </si>
  <si>
    <t>Other Energy Supplier Cash Flow Components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</si>
  <si>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</si>
  <si>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00b050, f1bb18, c01b00, 087bf1, 000003</t>
  </si>
  <si>
    <t>Human Health &amp; Social Benefits</t>
  </si>
  <si>
    <t>Avoided Deaths Wedge Diagram</t>
  </si>
  <si>
    <t>increase wedge</t>
  </si>
  <si>
    <t>Output Avoided Premature Mortality</t>
  </si>
  <si>
    <t>Percent Change in Deaths</t>
  </si>
  <si>
    <t>Output Percent Change in Deaths</t>
  </si>
  <si>
    <t>Avoided Deaths by Gender</t>
  </si>
  <si>
    <t>Output Avoided Premature Mortality by Demographic Trait[female]; Output Avoided Premature Mortality by Demographic Trait[male]</t>
  </si>
  <si>
    <t>Percent Change in Deaths by Gender</t>
  </si>
  <si>
    <t>Output Percent Change in Deaths by Demographic Trait[female]; Output Percent Change in Deaths by Demographic Trait[male]</t>
  </si>
  <si>
    <t>Avoided Deaths by Race</t>
  </si>
  <si>
    <t>Output Avoided Premature Mortality by Demographic Trait[other race]; Output Avoided Premature Mortality by Demographic Trait[asian]; Output Avoided Premature Mortality by Demographic Trait[black]; Output Avoided Premature Mortality by Demographic Trait[white]</t>
  </si>
  <si>
    <t>Percent Change in Deaths by Race</t>
  </si>
  <si>
    <t>Output Percent Change in Deaths by Demographic Trait[other race]; Output Percent Change in Deaths by Demographic Trait[asian]; Output Percent Change in Deaths by Demographic Trait[black]; Output Percent Change in Deaths by Demographic Trait[white]</t>
  </si>
  <si>
    <t>Avoided Deaths by Hispanic or Latino Status</t>
  </si>
  <si>
    <t>Output Avoided Premature Mortality by Demographic Trait[hispanic]; Output Avoided Premature Mortality by Demographic Trait[nonhispanic]</t>
  </si>
  <si>
    <t>Perc Change in Deaths by Hispanic or Latino Status</t>
  </si>
  <si>
    <t>Output Percent Change in Deaths by Demographic Trait[hispanic]; Output Percent Change in Deaths by Demographic Trait[nonhispanic]</t>
  </si>
  <si>
    <t>Avoided Premature Deaths</t>
  </si>
  <si>
    <t>Monetized Avoided Deaths &amp; Climate Benefits</t>
  </si>
  <si>
    <t>Output Social Benefits from Emissions Reduction</t>
  </si>
  <si>
    <t>Avoided Lost Workdays</t>
  </si>
  <si>
    <t>Output Avoided Lost Workdays</t>
  </si>
  <si>
    <t>Avoided Respiratory Symptoms and Bronchitis</t>
  </si>
  <si>
    <t>Output Avoided Respiratory Symptoms and Bronchitis</t>
  </si>
  <si>
    <t>Avoided Asthma Attacks</t>
  </si>
  <si>
    <t>Output Avoided Asthma Attacks</t>
  </si>
  <si>
    <t>Avoided Nonfatal Heart Attacks</t>
  </si>
  <si>
    <t>Output Avoided Nonfatal Heart Attacks</t>
  </si>
  <si>
    <t>Avoided Hospital Admissions</t>
  </si>
  <si>
    <t>Output Avoided Hospital Admissions</t>
  </si>
  <si>
    <t>Avoided Respiratory ER Visits</t>
  </si>
  <si>
    <t>Output Avoided Respiratory ER Visits</t>
  </si>
  <si>
    <t>Avoided Minor Restricted Activity Days</t>
  </si>
  <si>
    <t>Output Avoided Minor Restricted Activity Days</t>
  </si>
  <si>
    <t>Electricity Generation, Capacity, and Demand</t>
  </si>
  <si>
    <t>Generation</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</si>
  <si>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Non Solar Distributed Output; Output Electricity Generation by Type[municipal solid waste es]; Output Electricity Generation by Type[petroleum es];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</si>
  <si>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Distributed Non-Solar, Municipal Solid Waste, Petroleum, Natural Gas Peaker, Natural Gas Steam Turbine, Natural Gas Combined Cycle with CCS, Natural Gas Combined Cycle, Lignite with CCS, Lignite, Hard Coal with CCS, Hard Coal, Imported Electricity</t>
  </si>
  <si>
    <t>0099CC,ffff99,620e7a, 65fffb, 00b050, ff6400, f1bb18, ffff00, c2dffd, 087bf1, 004185, e5ffcc, ff9999, ccff33, 04ffaf, bfb088, ff00ff, 000000, f593e0, ff0000, 9b1cb0, c01b00, 6e8000, 004d10, 009999, 969696, b49f00</t>
  </si>
  <si>
    <t>Policy-Driven Change in Generation</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</si>
  <si>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Non Solar Distributed Capacity;Output Change in Electricity Generation by Type[nuclear es]; Output Change in Electricity Generation by Type[municipal solid waste es]; Output Change in Electricity Generation by Type[petroleum es];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</si>
  <si>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Capacity</t>
  </si>
  <si>
    <t>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Non Solar Distributed Capacity; Output Electricity Generation Capacity[municipal solid waste es]; Output Electricity Generation Capacity[petroleum es];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Capacity[lignite w CCS es]; Output Electricity Generation Capacity[lignite es]; Output Electricity Generation Capacity[hard coal w CCS es]; Output Electricity Generation Capacity[hard coal es]</t>
  </si>
  <si>
    <t>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Distributed Non-Solar, Municipal Solid Waste, Petroleum, Natural Gas Peaker, Natural Gas Steam Turbine, Natural Gas Combined Cycle with CCS, Natural Gas Combined Cycle, Lignite with CCS, Lignite, Hard Coal with CCS, Hard Coal</t>
  </si>
  <si>
    <t>af64ff,0099CC,ffff99,620e7a, 65fffb, 00b050, ff6400, f1bb18, ffff00, c2dffd, 087bf1, 004185, e5ffcc, ff9999, ccff33, 04ffaf, bfb088, ff00ff, 000000, f593e0, ff0000, 9b1cb0, c01b00, 6e8000, 004d10, 009999, 969696</t>
  </si>
  <si>
    <t>Policy-Driven Change in Capacity</t>
  </si>
  <si>
    <t>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Non Solar Distributed Capacity; Output Change in Electricity Generation Capacity[nuclear es]; Output Change in Electricity Generation Capacity[municipal solid waste es]; Output Change in Electricity Generation Capacity[petroleum es];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Capacity[lignite w CCS es]; Output Change in Electricity Generation Capacity[lignite es]; Output Change in Electricity Generation Capacity[hard coal w CCS es]; Output Change in Electricity Generation Capacity[hard coal es]</t>
  </si>
  <si>
    <t>Electricity Demand by Sector</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</si>
  <si>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Industry Sector Electricity Use; Output Buildings Sector Electricity Use</t>
  </si>
  <si>
    <t>Dedicated Clean Sources for Hydrogen Production, Hydrogen Grid Electricity Use,District Heat, Water &amp; Waste, Agriculture, Transportation, Industry, Buildings</t>
  </si>
  <si>
    <t>f1bb18,ff6400,620e7a, f593e0, 04ffaf, c01b00, 969696, 087bf1</t>
  </si>
  <si>
    <t>Share of Generation from Clean Sources (including CCS)</t>
  </si>
  <si>
    <t>Output Share of Generation from Clean Sources</t>
  </si>
  <si>
    <t>Carbon Intensity of Electricity Generation</t>
  </si>
  <si>
    <t>Output Carbon Intensity of Electricity Generation</t>
  </si>
  <si>
    <t>Electricity Intensity per Unit GDP</t>
  </si>
  <si>
    <t>Output Electricity Intensity per Unit GDP</t>
  </si>
  <si>
    <t>Electricity: Levelized Costs, Curtailment, Emissions and Water Use</t>
  </si>
  <si>
    <t>Levelized Cost of Electricity (after subsidies)</t>
  </si>
  <si>
    <t>decadal column</t>
  </si>
  <si>
    <t>Output Cost per Unit New Elec Output[geothermal es]; Output Cost per Unit New Elec Output[biomass w CCS es]; Output Cost per Unit New Elec Output[biomass es]; Output Cost per Unit New Elec Output[solar thermal es]; Output Cost per Unit New Elec Output[solar PV es]; Output Cost per Unit New Elec Output[onshore wind es]; Output Cost per Unit New Elec Output[offshore wind es]; Output Cost per Unit New Elec Output[hydro es]; Output Cost per Unit New Elec Output[hydrogen combined cycle es]; Output Cost per Unit New Elec Output[hydrogen combustion turbine es]; Output Cost per Unit New Elec Output[small modular reactor es]; Output Cost per Unit New Elec Output[nuclear es]; Output Cost per Unit New Elec Output[municipal solid waste es]; Output Cost per Unit New Elec Output[petroleum es]; Output Cost per Unit New Elec Output[natural gas peaker es]; Output Cost per Unit New Elec Output[natural gas steam turbine es]; Output Cost per Unit New Elec Output[natural gas combined cycle w CCS es]; Output Cost per Unit New Elec Output[natural gas combined cycle es]; Output Cost per Unit New Elec Output[lignite w CCS es]; Output Cost per Unit New Elec Output[lignite es]; Output Cost per Unit New Elec Output[hard coal w CCS es]; Output Cost per Unit New Elec Output[hard coal es]</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</si>
  <si>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</si>
  <si>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</si>
  <si>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Marginal Dispatch Cost of Electricity</t>
  </si>
  <si>
    <t>Output Average Annual Marginal Dispatch Cost for Electricity</t>
  </si>
  <si>
    <t>Curtailed Electricity from Renewables</t>
  </si>
  <si>
    <t>Output Curtailed Electricity Output[offshore wind es];  Output Curtailed Electricity Output[onshore wind es]; Output Curtailed Electricity Output[solar PV es]</t>
  </si>
  <si>
    <t>Offshore Wind, Onshore Wind, Utility Solar PV</t>
  </si>
  <si>
    <t>087bf1, c2dffd, ffff00</t>
  </si>
  <si>
    <t>CO2e Emissions by Plant Type</t>
  </si>
  <si>
    <t>Output Electricity Sector CO2e Emissions[biomass w CCS es]; Output Electricity Sector CO2e Emissions[biomass es]; Output Electricity Sector CO2e Emissions[municipal solid waste es]; Output Electricity Sector CO2e Emissions[petroleum es];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</si>
  <si>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Biomass with CCS, Biomass, Municipal Solid Waste, Petroleum, Natural Gas Peaker, Natural Gas Steam Turbine, Natural Gas Combined Cycle with CCS, Natural Gas Combined Cycle, Lignite with CCS, Lignite, Hard Coal with CCS, Hard Coal</t>
  </si>
  <si>
    <t>65fffb, 00b050, ff00ff, 000000, f593e0, ff0000, 9b1cb0, c01b00, 6e8000, 004d10, 009999, 969696</t>
  </si>
  <si>
    <t>Water Withdrawals by Power Plants</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</si>
  <si>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</si>
  <si>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Water Consumption by Power Plants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</si>
  <si>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</si>
  <si>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Electricity: Hourly Dispatch</t>
  </si>
  <si>
    <t>2050, Average Summer Day</t>
  </si>
  <si>
    <t>hourly stacked area, 2050</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</si>
  <si>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Distributed Non Solar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</si>
  <si>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Crude Oil, Natural Gas Peaker, Natural Gas Combined Cycle with CCS, Natural Gas Combined Cycle, Natural Gas Steam Turbine, Lignite with CCS, Lignite, Hard Coal with CCS, Hard Coal, Electricity Exports, Demand Altering Technologies (Positive)</t>
  </si>
  <si>
    <t>abd8a4, af64ff, b49f00, ff9999, e5ffcc, 620e7a, 65fffb, 00b050, ff6400, ffff00, f1bb18, c2dffd, 087bf1, 004185, ccff33, 04ffaf, bfb088, ff00ff, 000000, ad6600, 740000, f593e0, 9b1cb0, c01b00, ff0000, 6e8000, 004d10, 009999, 969696, b49f00, af64ff</t>
  </si>
  <si>
    <t>2050, Average Fall Day</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</si>
  <si>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Distributed Non Solar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</si>
  <si>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2050, Average Winter Day</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</si>
  <si>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Distributed Non Solar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</si>
  <si>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2050, Average Spring Day</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</si>
  <si>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Distributed Non Solar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</si>
  <si>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2050, Peak Summer Day</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</si>
  <si>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Distributed Non Solar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</si>
  <si>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2050, Peak Winter Day</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</si>
  <si>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Distributed Non Solar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</si>
  <si>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2021, Average Summer Day</t>
  </si>
  <si>
    <t>hourly stacked area, 2021</t>
  </si>
  <si>
    <t>2021, Average Fall Day</t>
  </si>
  <si>
    <t>2021, Average Winter Day</t>
  </si>
  <si>
    <t>2021, Average Spring Day</t>
  </si>
  <si>
    <t>2021, Peak Summer Day</t>
  </si>
  <si>
    <t>2021, Peak Winter Day</t>
  </si>
  <si>
    <t>Transport: Vehicles by Technology</t>
  </si>
  <si>
    <t>Sales: Cars and SUVs</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</si>
  <si>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</si>
  <si>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</si>
  <si>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</si>
  <si>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Sales: Buses</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</si>
  <si>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</si>
  <si>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</si>
  <si>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</si>
  <si>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Sales: Light &amp; Medium Freight Trucks</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</si>
  <si>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</si>
  <si>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Sales: Heavy Freight Trucks</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</si>
  <si>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</si>
  <si>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Sales: Passenger Motorbikes</t>
  </si>
  <si>
    <t>Output New Vehicles in Thousands[motorbikes,passenger,battery electric vehicle]; Output New Vehicles in Thousands[motorbikes,passenger,gasoline vehicle]</t>
  </si>
  <si>
    <t>Battery Electric Vehicle, Gasoline Engine Vehicle</t>
  </si>
  <si>
    <t>f1bb18, 969696</t>
  </si>
  <si>
    <t>Sales: Freight Motorbikes</t>
  </si>
  <si>
    <t>Output New Vehicles in Thousands[motorbikes,freight,battery electric vehicle]; Output New Vehicles in Thousands[motorbikes,freight,gasoline vehicle]</t>
  </si>
  <si>
    <t>Fleet Composition: Cars and SUVs</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</si>
  <si>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</si>
  <si>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Fleet Composition: Buses</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</si>
  <si>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</si>
  <si>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Fleet Composition: Light &amp; Medium Freight Trucks</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</si>
  <si>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</si>
  <si>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Fleet Composition: Heavy Freight Trucks</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</si>
  <si>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</si>
  <si>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Fleet Composition: Passenger Motorbikes</t>
  </si>
  <si>
    <t>Output Vehicles in Millions[motorbikes,passenger,battery electric vehicle]; Output Vehicles in Millions[motorbikes,passenger,gasoline vehicle]</t>
  </si>
  <si>
    <t>Fleet Composition: Freight Motorbikes</t>
  </si>
  <si>
    <t>Output Vehicles in Millions[motorbikes,freight,battery electric vehicle]; Output Vehicles in Millions[motorbikes,freight,gasoline vehicle]</t>
  </si>
  <si>
    <t>Transport: Travel Demand, Fuel Use, and Emissions</t>
  </si>
  <si>
    <t>CO2 Emissions by Vehicle Type</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</si>
  <si>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</si>
  <si>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Motorbikes, Freight Ships, Recreational Boats, Freight Rail, Passenger Rail, Freight Aircraft, Passenger Aircraft, Heavy Trucks, Buses, Light &amp; Medium Freight Trucks, Cars and SUVs</t>
  </si>
  <si>
    <t>c01b00, 004185, af64ff, 00b050, 04ffaf, 087bf1, f1bb18, f593e0, c2dffd, 000000, 969696</t>
  </si>
  <si>
    <t>Fuel Use by Fuel Type</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</si>
  <si>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</si>
  <si>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Hydrogen, Electricity, Natural Gas, Jet Fuel, LPG, Biofuel Diesel, Biofuel Gasoline, Petroleum Diesel, Petroleum Gasoline</t>
  </si>
  <si>
    <t>620e7a, f1bb18, c01b00, c2dffd, 087bf1, 00b050, 04ffaf, 000000, 969696</t>
  </si>
  <si>
    <t>Fuel Use by Vehicle Type</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</si>
  <si>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</si>
  <si>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Fuel Use (Total)</t>
  </si>
  <si>
    <t>Output Transportation Sector Fuel Used</t>
  </si>
  <si>
    <t>Travel Demand (Passenger Modes)</t>
  </si>
  <si>
    <t>Output Passenger Dist Transported[motorbikes,passenger]; Output Passenger Dist Transported[rail,passenger]; Output Passenger Dist Transported[aircraft,passenger]; Output Passenger Dist Transported[HDVs,passenger]; Output Passenger Dist Transported[LDVs,passenger]</t>
  </si>
  <si>
    <t>Motorbikes, Passenger Rail, Passenger Aircraft, Buses, Cars &amp; SUVs</t>
  </si>
  <si>
    <t>c01b00, 04ffaf, c2dffd, f1bb18, 969696</t>
  </si>
  <si>
    <t>Travel Demand (Freight Modes)</t>
  </si>
  <si>
    <t>Output Freight Dist Transported[aircraft,freight]; Output Freight Dist Transported[LDVs,freight]; Output Freight Dist Transported[ships,freight]; Output Freight Dist Transported[rail,freight]; Output Freight Dist Transported[HDVs,freight]</t>
  </si>
  <si>
    <t>Freight Aircraft, Light &amp; Medium Freight Trucks, Freight Ships, Freight Rail, Heavy Trucks</t>
  </si>
  <si>
    <t>087bf1, f593e0, 004185, 00b050, 000000</t>
  </si>
  <si>
    <t>Industry: Fuel Use</t>
  </si>
  <si>
    <t>By Industry (Excluding Feedstocks)</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</si>
  <si>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</si>
  <si>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</si>
  <si>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</si>
  <si>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</si>
  <si>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</si>
  <si>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Hydrogen, District Heat, Biomass, Electricity, Natural Gas, LPG Propane and Butane, Hard Coal, Heavy or Residual Fuel Oil, Crude Oil, Other Petroleum</t>
  </si>
  <si>
    <t>620e7a, f593e0, 00b050, f1bb18, c01b00, 087bf1, 969696, ad6600, 740000, 000000</t>
  </si>
  <si>
    <t>Total (Excluding Feedstocks)</t>
  </si>
  <si>
    <t>Output Total Industrial Fuel Use for Energy Purposes</t>
  </si>
  <si>
    <t>By Industry (Including Feedstocks)</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</si>
  <si>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</si>
  <si>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By Fuel (Including Feedstocks)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</si>
  <si>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</si>
  <si>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Total (Including Feedstocks)</t>
  </si>
  <si>
    <t>Output Total Industrial Fuel Use</t>
  </si>
  <si>
    <t>By Industrial Process (Thermal Fuels, Excluding Feedstocks)</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</si>
  <si>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</si>
  <si>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Other Processes, Machine Drive, Cooling, Nonboiler High Temp, Nonboiler Med Temp, Nonboiler Low Temp, Boilers &amp; Steam</t>
  </si>
  <si>
    <t>af64ff, 969696, 087bf1, c01b00, ff6400, f1bb18, ffff00</t>
  </si>
  <si>
    <t>By Industrial Process (Electricity)</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</si>
  <si>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</si>
  <si>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Other Processes, Electrochemical, Machine Drive, Cooling, Nonboiler High Temp, Nonboiler Med Temp, Nonboiler Low Temp, Boilers &amp; Steam</t>
  </si>
  <si>
    <t>af64ff, 04ffaf, 969696, 087bf1, c01b00, ff6400, f1bb18, ffff00</t>
  </si>
  <si>
    <t>Industry: CO2e Emissions</t>
  </si>
  <si>
    <t>Total by Industry</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</si>
  <si>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</si>
  <si>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Total by Pollutant</t>
  </si>
  <si>
    <t>Output Industry Sector CO2e Emissions by Pollutant[N2O]; Output Industry Sector CO2e Emissions by Pollutant[F gases]; Output Industry Sector CO2e Emissions by Pollutant[CH4]; Output Industry Sector CO2e Emissions by Pollutant[CO2]</t>
  </si>
  <si>
    <t>Process Emissions by Industry</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</si>
  <si>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</si>
  <si>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Process Emissions by Pollutant</t>
  </si>
  <si>
    <t>Output Process Emissions in CO2e by Pollutant[N2O]; Output Process Emissions in CO2e by Pollutant[F gases]; Output Process Emissions in CO2e by Pollutant[CH4]; Output Process Emissions in CO2e by Pollutant[CO2]</t>
  </si>
  <si>
    <t>Energy-Related Emissions by Industry</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</si>
  <si>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</si>
  <si>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Energy-Related Emissions by Pollutant</t>
  </si>
  <si>
    <t>Output Industry Sector Energy Related CO2e Emissions by Pollutant[N2O]; Output Industry Sector Energy Related CO2e Emissions by Pollutant[CH4]; Output Industry Sector Energy Related CO2e Emissions by Pollutant[CO2]</t>
  </si>
  <si>
    <t>N2O, CH4, CO2</t>
  </si>
  <si>
    <t>00b050, c01b00, 969696</t>
  </si>
  <si>
    <t>CO2 Emissions by Source Type</t>
  </si>
  <si>
    <t>Output Process Emissions in CO2e by Pollutant[CO2]; Output Industry Sector Energy Related CO2e Emissions by Pollutant[CO2]</t>
  </si>
  <si>
    <t>Process Emissions, Energy-Related Emissions</t>
  </si>
  <si>
    <t>969696, c01b00</t>
  </si>
  <si>
    <t>Process CO2 Emissions by Industry</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</si>
  <si>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</si>
  <si>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Energy-Related CO2 Emissions by Industry</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</si>
  <si>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</si>
  <si>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Buildings: Energy Use and Emissions</t>
  </si>
  <si>
    <t>Energy Use By Building Component</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</si>
  <si>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</si>
  <si>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</si>
  <si>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000000, 00b050, f1bb18, 087bf1, c01b00</t>
  </si>
  <si>
    <t>Energy Use By Building Type</t>
  </si>
  <si>
    <t>Output Components Energy Use by Building Type[commercial]; Output Components Energy Use by Building Type[rural residential]; Output Components Energy Use by Building Type[urban residential]</t>
  </si>
  <si>
    <t>Commercial, Rural Residential, Urban Residential</t>
  </si>
  <si>
    <t>004185, 00b050, 969696</t>
  </si>
  <si>
    <t>Energy Use By Energy Source</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</si>
  <si>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</si>
  <si>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Hydrogen, Hard Coal, District Heat, Biomass, Other Petroleum, LPG Propane and Butane, Natural Gas, Electricity</t>
  </si>
  <si>
    <t>620e7a, 969696, f593e0, 00b050, 000000, 087bf1, c01b00, f1bb18</t>
  </si>
  <si>
    <t>Total Energy Use</t>
  </si>
  <si>
    <t>Output Total Buildings Energy Use</t>
  </si>
  <si>
    <t>Direct Emissions by Building Type and End Use</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</si>
  <si>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</si>
  <si>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</si>
  <si>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</si>
  <si>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Emissions by Building Type and End Use (reallocated energy carriers)</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</si>
  <si>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</si>
  <si>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Energy Consumption</t>
  </si>
  <si>
    <t>Primary Energy by Source</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</si>
  <si>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</si>
  <si>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Geothermal, Municipal Solid Waste, Biomass, Solar, Wind, Hydro, Nuclear, Crude Oil, Natural Gas, Lignite, Hard Coal</t>
  </si>
  <si>
    <t>620e7a, ff00ff, 00b050, f1bb18, c2dffd, 004185, 04ffaf, 740000, c01b00, 004d10, 969696</t>
  </si>
  <si>
    <t>Primary Energy by End Use Sector</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</si>
  <si>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</si>
  <si>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Geoengineering, District Heat &amp; Hydrogen, Agriculture, Buildings, Water &amp; Waste, Transportation, Electricity, Industry</t>
  </si>
  <si>
    <t>ad6600, 620e7a, 04ffaf, 087bf1, f593e0, c01b00, f1bb18, 969696</t>
  </si>
  <si>
    <t>Final Energy by Source</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</si>
  <si>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</si>
  <si>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Hydrogen, Liquid Biofuels, Biomass, Refined Petroleum Fuels, Crude Oil, Natural Gas, Lignite, Hard Coal, Heat, Electricity</t>
  </si>
  <si>
    <t>620e7a, af64ff, 00b050, 000000, 740000, c01b00, 004d10, 969696, f593e0, f1bb18</t>
  </si>
  <si>
    <t>Final Energy by Sector</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</si>
  <si>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</si>
  <si>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Geoengineering, Agriculture, Buildings, Water &amp; Waste, Transportation, Industry</t>
  </si>
  <si>
    <t>ad6600, 04ffaf, 087bf1, f593e0, c01b00, 969696</t>
  </si>
  <si>
    <t>Output Total Primary Energy Use per Unit GDP</t>
  </si>
  <si>
    <t>Electricity Consumption</t>
  </si>
  <si>
    <t>Output Total Electricity Demand</t>
  </si>
  <si>
    <t>Hard Coal Consumption</t>
  </si>
  <si>
    <t>Output Total Hard Coal Consumption</t>
  </si>
  <si>
    <t>Lignite Consumption</t>
  </si>
  <si>
    <t>Output Total Lignite Consumption</t>
  </si>
  <si>
    <t>Natural Gas Consumption</t>
  </si>
  <si>
    <t>Output Total Natural Gas Consumption</t>
  </si>
  <si>
    <t>Petroleum Fuels Consumption</t>
  </si>
  <si>
    <t>Output Total Petroleum Fuels Consumption</t>
  </si>
  <si>
    <t>Liquid Biofuels Consumption</t>
  </si>
  <si>
    <t>Output Total Liquid Biofuels Consumption</t>
  </si>
  <si>
    <t>Biomass Consumption</t>
  </si>
  <si>
    <t>Output Total Biomass Consumption</t>
  </si>
  <si>
    <t>LPG Propane &amp; Butane Consumption</t>
  </si>
  <si>
    <t>Output Total LPG Propane and Butane Consumption</t>
  </si>
  <si>
    <t>Municipal Solid Waste Consumption</t>
  </si>
  <si>
    <t>Output Total Municipal Solid Waste Consumption</t>
  </si>
  <si>
    <t>Hydrogen Consumption</t>
  </si>
  <si>
    <t>Output Total Hydrogen Consumption</t>
  </si>
  <si>
    <t>Exports, Imports, Production, and Consumption</t>
  </si>
  <si>
    <t>Energy: Exports</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</si>
  <si>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</si>
  <si>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</si>
  <si>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</si>
  <si>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Energy: Change in Exports</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</si>
  <si>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</si>
  <si>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Energy: Export Revenue</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</si>
  <si>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</si>
  <si>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Energy: Change in Export Revenue</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</si>
  <si>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</si>
  <si>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Energy: Embedded CO2 in Exports</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</si>
  <si>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</si>
  <si>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Liquid Biofuels, Biomass, Coal, Natural Gas, Refined Petroleum Fuels, Crude Oil</t>
  </si>
  <si>
    <t>af64ff, 00b050, 969696, c01b00, 000000, 740000</t>
  </si>
  <si>
    <t>Energy: Change in Embedded CO2 in Exports</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</si>
  <si>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</si>
  <si>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Energy: Imports</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</si>
  <si>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</si>
  <si>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Electricity, Liquid Biofuels, Biomass, Uranium, Coal, Natural Gas, Refined Petroleum Fuels, Crude Oil</t>
  </si>
  <si>
    <t>f1bb18, af64ff, 00b050, 04ffaf, 969696, c01b00, 000000, 740000</t>
  </si>
  <si>
    <t>Energy: Change in Imports</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</si>
  <si>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</si>
  <si>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f1bb18, af64ff, 00b050, 04ffaf, 969696, c01b00, 000000, 740001</t>
  </si>
  <si>
    <t>Energy: Import Expenditures</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</si>
  <si>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</si>
  <si>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f1bb18, af64ff, 00b050, 04ffaf, 969696, c01b00, 000000, 740002</t>
  </si>
  <si>
    <t>Energy: Change in Import Expenditures</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</si>
  <si>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</si>
  <si>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f1bb18, af64ff, 00b050, 04ffaf, 969696, c01b00, 000000, 740003</t>
  </si>
  <si>
    <t>Energy: Production</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</si>
  <si>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</si>
  <si>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</si>
  <si>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</si>
  <si>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Energy: Change in Production</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</si>
  <si>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</si>
  <si>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Production by Technology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</si>
  <si>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</si>
  <si>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</si>
  <si>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f1bb18, bfbfbf, 000000, ad6600, 808080, 00b050, 087bf1</t>
  </si>
  <si>
    <t>Nonenergy Products: Exports</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</si>
  <si>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</si>
  <si>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</si>
  <si>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6E8000, c01b00, FF9999, 009999, bfb088, af64ff, 004d10, f593e0, 740000, 087bf1, 004185, c2dffd, ad6600, ff00ff, f1bb18, 04ffaf, 00b050, ffff00, ff6400, 620e7a, 969696</t>
  </si>
  <si>
    <t>Nonenergy Products: Change in Exports</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</si>
  <si>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</si>
  <si>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6E8000, c01b00, FF9999, 009999, bfb088, af64ff, 004d10, f593e0, 740000, 087bf1, 004185, c2dffd, ad6600, ff00ff, f1bb18, 04ffaf, 00b050, ffff00, ff6400, 620e7a, 969697</t>
  </si>
  <si>
    <t>Nonenergy Products: Imports</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</si>
  <si>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</si>
  <si>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6E8000, c01b00, FF9999, 009999, bfb088, af64ff, 004d10, f593e0, 740000, 087bf1, 004185, c2dffd, ad6600, ff00ff, f1bb18, 04ffaf, 00b050, ffff00, ff6400, 620e7a, 969698</t>
  </si>
  <si>
    <t>Nonenergy Products: Change in Imports</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</si>
  <si>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</si>
  <si>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6E8000, c01b00, FF9999, 009999, bfb088, af64ff, 004d10, f593e0, 740000, 087bf1, 004185, c2dffd, ad6600, ff00ff, f1bb18, 04ffaf, 00b050, ffff00, ff6400, 620e7a, 969699</t>
  </si>
  <si>
    <t>Nonenergy Products: Production</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</si>
  <si>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</si>
  <si>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6E8000, c01b00, FF9999, 009999, bfb088, af64ff, 004d10, f593e0, 740000, 087bf1, 004185, c2dffd, ad6600, ff00ff, f1bb18, 04ffaf, 00b050, ffff00, ff6400, 620e7a, 969700</t>
  </si>
  <si>
    <t>Nonenergy Products: Change in Production</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</si>
  <si>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</si>
  <si>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6E8000, c01b00, FF9999, 009999, bfb088, af64ff, 004d10, f593e0, 740000, 087bf1, 004185, c2dffd, ad6600, ff00ff, f1bb18, 04ffaf, 00b050, ffff00, ff6400, 620e7a, 969701</t>
  </si>
  <si>
    <t>Nonenergy Products: Domestic Consumption</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</si>
  <si>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</si>
  <si>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6E8000, c01b00, FF9999, 009999, bfb088, af64ff, 004d10, f593e0, 740000, 087bf1, 004185, c2dffd, ad6600, ff00ff, f1bb18, 04ffaf, 00b050, ffff00, ff6400, 620e7a, 969702</t>
  </si>
  <si>
    <t>Nonenergy Products: Change in Domestic Consumption</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</si>
  <si>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</si>
  <si>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6E8000, c01b00, FF9999, 009999, bfb088, af64ff, 004d10, f593e0, 740000, 087bf1, 004185, c2dffd, ad6600, ff00ff, f1bb18, 04ffaf, 00b050, ffff00, ff6400, 620e7a, 969703</t>
  </si>
  <si>
    <t>Fuel Costs (by Fuel, by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</si>
  <si>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</si>
  <si>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Transportation Sector, Industry Sector, District Heat &amp; Hydrogen Sectors, Geoenginnering Sector</t>
  </si>
  <si>
    <t>004185, 087bf1, c01b00, 969696, 620e7a, ad6600</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</si>
  <si>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</si>
  <si>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</si>
  <si>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</si>
  <si>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Sector[lignite,electricity sector]</t>
  </si>
  <si>
    <t>f1bb18</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</si>
  <si>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</si>
  <si>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Commercial Buildings Sector, Residential Buildings Sector, Electricity Sector, Transportation Sector, Industry Sector, District Heat &amp; Hydrogen Sectors, Geoengineering Sector</t>
  </si>
  <si>
    <t>004185, 087bf1, f1bb18, c01b00, 969696, 620e7a, ad6600</t>
  </si>
  <si>
    <t>Output Fuel Costs per Unit Energy by Sector[petroleum gasoline,transportation sector]</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</si>
  <si>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</si>
  <si>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Commercial Buildings Sector, Residential Buildings Sector, Electricity Sector, Transportation Sector, Industry Sector, District Heat &amp; Hydrogen Sectors</t>
  </si>
  <si>
    <t>004185, 087bf1, f1bb18, c01b00, 969696, 620e7a</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</si>
  <si>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</si>
  <si>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</si>
  <si>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</si>
  <si>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</si>
  <si>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</si>
  <si>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</si>
  <si>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LPG Propane or Butane</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</si>
  <si>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</si>
  <si>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Commercial Buildings Sector, Residential Buildings Sector, Transportation Sector, Industry Sector</t>
  </si>
  <si>
    <t>004185, 087bf1, c01b00, 969696</t>
  </si>
  <si>
    <t>Output Fuel Costs per Unit Energy by Sector[hydrogen,transportation sector]; Output Fuel Costs per Unit Energy by Sector[hydrogen,industry sector]</t>
  </si>
  <si>
    <t>Transportation Sector, Industry Sector</t>
  </si>
  <si>
    <t>c01b00, 969696</t>
  </si>
  <si>
    <t>Technology Costs</t>
  </si>
  <si>
    <t>Battery Packs</t>
  </si>
  <si>
    <t>Output Battery Cost</t>
  </si>
  <si>
    <t>CCS Capital Equipment</t>
  </si>
  <si>
    <t>Output Capital Cost of Epqt to Sequester One Ton of CO2 per Year[industry sector]; Output Capital Cost of Epqt to Sequester One Ton of CO2 per Year[electricity sector]</t>
  </si>
  <si>
    <t>Industry Sector, Electricity Sector</t>
  </si>
  <si>
    <t>969696, f1bb18</t>
  </si>
  <si>
    <t>Onshore Wind Turbines</t>
  </si>
  <si>
    <t>Output Construction Cost per Unit Capacity before Construction Subsidies[onshore wind es]</t>
  </si>
  <si>
    <t>Offshore Wind Turbines</t>
  </si>
  <si>
    <t>Output Construction Cost per Unit Capacity before Construction Subsidies[offshore wind es]</t>
  </si>
  <si>
    <t>Solar PV (Utility-Scale)</t>
  </si>
  <si>
    <t>Output Construction Cost per Unit Capacity before Construction Subsidies[solar PV es]</t>
  </si>
  <si>
    <t>Hydrogen Electrolyzers</t>
  </si>
  <si>
    <t>Output Hydrogen Production Equipment CapEx[electrolysis]</t>
  </si>
  <si>
    <t>Electricity Sources</t>
  </si>
  <si>
    <t>RGB</t>
  </si>
  <si>
    <t>Hex</t>
  </si>
  <si>
    <t>Color</t>
  </si>
  <si>
    <t>Meaning</t>
  </si>
  <si>
    <t>171-216-164</t>
  </si>
  <si>
    <t>abd8a4</t>
  </si>
  <si>
    <t>Curtailed variable renewables</t>
  </si>
  <si>
    <t>175-100-255</t>
  </si>
  <si>
    <t>af64ff</t>
  </si>
  <si>
    <t>Storage (discharging)</t>
  </si>
  <si>
    <t>Shares a color with "Storage (charging)"</t>
  </si>
  <si>
    <t>180-159-0</t>
  </si>
  <si>
    <t>b49f00</t>
  </si>
  <si>
    <t>Electricity imports</t>
  </si>
  <si>
    <t>Shares a color with "Electricity exports"</t>
  </si>
  <si>
    <t>255-255-153</t>
  </si>
  <si>
    <t>ffff99</t>
  </si>
  <si>
    <t>Solar PV for Hydrogen Production</t>
  </si>
  <si>
    <t>0-153-204</t>
  </si>
  <si>
    <t>0099CC</t>
  </si>
  <si>
    <t>Onshore Wind for Hydrogen Production</t>
  </si>
  <si>
    <t>0-102-153</t>
  </si>
  <si>
    <t>Offshore Wind for Hydrogen Production</t>
  </si>
  <si>
    <t>ff9999</t>
  </si>
  <si>
    <t>Hydorgen Combustion Turbine</t>
  </si>
  <si>
    <t>229-255-204</t>
  </si>
  <si>
    <t>e5ffcc</t>
  </si>
  <si>
    <t>98-14-122</t>
  </si>
  <si>
    <t>620e7a</t>
  </si>
  <si>
    <t>101-255-251</t>
  </si>
  <si>
    <t>65fffb</t>
  </si>
  <si>
    <t>0-176-80</t>
  </si>
  <si>
    <t>00b050</t>
  </si>
  <si>
    <t>255-100-0</t>
  </si>
  <si>
    <t>ff6400</t>
  </si>
  <si>
    <t>241-187-24</t>
  </si>
  <si>
    <t>Distributed Solar PV</t>
  </si>
  <si>
    <t>255-255-0</t>
  </si>
  <si>
    <t>ffff00</t>
  </si>
  <si>
    <t>Utility Solar PV</t>
  </si>
  <si>
    <t>194-223-253</t>
  </si>
  <si>
    <t>c2dffd</t>
  </si>
  <si>
    <t>8-123-241</t>
  </si>
  <si>
    <t>087bf1</t>
  </si>
  <si>
    <t>0-65-133</t>
  </si>
  <si>
    <t>004185</t>
  </si>
  <si>
    <t>204-255-51</t>
  </si>
  <si>
    <t>ccff33</t>
  </si>
  <si>
    <t>4-255-175</t>
  </si>
  <si>
    <t>04ffaf</t>
  </si>
  <si>
    <t>191-176-136</t>
  </si>
  <si>
    <t>bfb088</t>
  </si>
  <si>
    <t>Distributed Non-Solar</t>
  </si>
  <si>
    <t>255-0-255</t>
  </si>
  <si>
    <t>ff00ff</t>
  </si>
  <si>
    <t>0-0-0</t>
  </si>
  <si>
    <t>000000</t>
  </si>
  <si>
    <t>Other Petroleum</t>
  </si>
  <si>
    <t>173-102-0</t>
  </si>
  <si>
    <t>ad6600</t>
  </si>
  <si>
    <t>116-0-0</t>
  </si>
  <si>
    <t>245-147-224</t>
  </si>
  <si>
    <t>f593e0</t>
  </si>
  <si>
    <t>155-28-176</t>
  </si>
  <si>
    <t>9b1cb0</t>
  </si>
  <si>
    <t>192-27-0</t>
  </si>
  <si>
    <t>c01b00</t>
  </si>
  <si>
    <t>255-0-0</t>
  </si>
  <si>
    <t>ff0000</t>
  </si>
  <si>
    <t>110-128-0</t>
  </si>
  <si>
    <t>6e8000</t>
  </si>
  <si>
    <t>0-77-16</t>
  </si>
  <si>
    <t>004d10</t>
  </si>
  <si>
    <t>0-99-99</t>
  </si>
  <si>
    <t>009999</t>
  </si>
  <si>
    <t>150-150-150</t>
  </si>
  <si>
    <t>969696</t>
  </si>
  <si>
    <t>Electricity exports</t>
  </si>
  <si>
    <t>Shares a color with "Electricity imports"</t>
  </si>
  <si>
    <t>Storage (charging)</t>
  </si>
  <si>
    <t>Shares a color with "Storage (discharging)"</t>
  </si>
  <si>
    <t>Sectors</t>
  </si>
  <si>
    <t>Meaning 1</t>
  </si>
  <si>
    <t>Buildings / Residential Buildings</t>
  </si>
  <si>
    <t>District Heat &amp; Hydrogen / District Heat</t>
  </si>
  <si>
    <t>Hydrogen Grid Electricity Use</t>
  </si>
  <si>
    <t>Dedicated Clean Sources for Hydrogen Production</t>
  </si>
  <si>
    <t>Emissions Types</t>
  </si>
  <si>
    <t>energy-related emissions</t>
  </si>
  <si>
    <t>land use emissions</t>
  </si>
  <si>
    <t>geoengineering emissions</t>
  </si>
  <si>
    <t>GHGs</t>
  </si>
  <si>
    <t>F-gases</t>
  </si>
  <si>
    <t>Change in CapEx + OpEx Components</t>
  </si>
  <si>
    <t>Fuel + O&amp;M</t>
  </si>
  <si>
    <t>Capital Equipment</t>
  </si>
  <si>
    <t>Carbon Tax on Process Emissions</t>
  </si>
  <si>
    <t>Tax Rebate (Net)</t>
  </si>
  <si>
    <t>Government Cash Flow Accounting Mechanisms</t>
  </si>
  <si>
    <t>Change in Government Spending</t>
  </si>
  <si>
    <t>Change in Budget Deficit</t>
  </si>
  <si>
    <t>Change in Household Taxes</t>
  </si>
  <si>
    <t>Change in Payroll Taxes</t>
  </si>
  <si>
    <t>Change in Corporate Income Taxes</t>
  </si>
  <si>
    <t>Government Cash Flow Sources</t>
  </si>
  <si>
    <t>EV Subsidy</t>
  </si>
  <si>
    <t>Change in Jobs, GDP, and Earnings (ISIC Code group)</t>
  </si>
  <si>
    <t>Fossil Fuels and Utilities</t>
  </si>
  <si>
    <t>Manufacturing and Construction</t>
  </si>
  <si>
    <t>Others</t>
  </si>
  <si>
    <t>male</t>
  </si>
  <si>
    <t>female</t>
  </si>
  <si>
    <t>white</t>
  </si>
  <si>
    <t>black</t>
  </si>
  <si>
    <t>asian</t>
  </si>
  <si>
    <t>other race</t>
  </si>
  <si>
    <t>hispanic or latino</t>
  </si>
  <si>
    <t>not hispanic or latino</t>
  </si>
  <si>
    <t>age 16 to 19</t>
  </si>
  <si>
    <t>age 20 to 24</t>
  </si>
  <si>
    <t>age 25 to 34</t>
  </si>
  <si>
    <t>age 35 to 44</t>
  </si>
  <si>
    <t>age 45 to 54</t>
  </si>
  <si>
    <t>age 55 to 64</t>
  </si>
  <si>
    <t>age 65+</t>
  </si>
  <si>
    <t>Change in Union and Non-Union Jobs</t>
  </si>
  <si>
    <t>Union Jobs</t>
  </si>
  <si>
    <t>Non-Union Jobs</t>
  </si>
  <si>
    <t>Change in Jobs, GDP, and Earnings (Macroecon impact type)</t>
  </si>
  <si>
    <t>Direct impacts</t>
  </si>
  <si>
    <t>Indirect impacts</t>
  </si>
  <si>
    <t>Induced impacts</t>
  </si>
  <si>
    <t>Cash Flow Entities</t>
  </si>
  <si>
    <t>Government</t>
  </si>
  <si>
    <t>Non-Energy Industries</t>
  </si>
  <si>
    <t>Labor and Consumers</t>
  </si>
  <si>
    <t>Foreign Entities</t>
  </si>
  <si>
    <t>Electricity Suppliers</t>
  </si>
  <si>
    <t>Coal Suppliers</t>
  </si>
  <si>
    <t>Petroleum and Natural Gas Suppliers</t>
  </si>
  <si>
    <t>Biomass and Biofuel Suppliers</t>
  </si>
  <si>
    <t>Other Energy Suppliers</t>
  </si>
  <si>
    <t>Cash Flow Components</t>
  </si>
  <si>
    <t>Change in Revenue / Change in Domestic Revenue</t>
  </si>
  <si>
    <t>Change in Export Revenue</t>
  </si>
  <si>
    <t>Change in Energy Expenditures (inverted)</t>
  </si>
  <si>
    <t>Change in Nonenergy Expenditures (inverted)</t>
  </si>
  <si>
    <t>Vehicle Technologies</t>
  </si>
  <si>
    <t>plug-in hydrid vehicle</t>
  </si>
  <si>
    <t>Vehicle Types</t>
  </si>
  <si>
    <t>Freight Ships</t>
  </si>
  <si>
    <t>Passenger Ships</t>
  </si>
  <si>
    <t>Freight Rail</t>
  </si>
  <si>
    <t>Passenger Rail</t>
  </si>
  <si>
    <t>Freight Aircraft</t>
  </si>
  <si>
    <t>Passenger Aircraft</t>
  </si>
  <si>
    <t>Med &amp; Heavy Trucks</t>
  </si>
  <si>
    <t>Light &amp; Medium Freight Trucks</t>
  </si>
  <si>
    <t>Cars &amp; SUVs</t>
  </si>
  <si>
    <t>Industries</t>
  </si>
  <si>
    <t>255-153-153</t>
  </si>
  <si>
    <t>FF9999</t>
  </si>
  <si>
    <t>CCFF33</t>
  </si>
  <si>
    <t>6E8000</t>
  </si>
  <si>
    <t>Building Components</t>
  </si>
  <si>
    <t>Building Types</t>
  </si>
  <si>
    <t>Transportation Fuels</t>
  </si>
  <si>
    <t>Jet Fuel</t>
  </si>
  <si>
    <t>LPG</t>
  </si>
  <si>
    <t>Industry Fuels</t>
  </si>
  <si>
    <t>District Heat</t>
  </si>
  <si>
    <t>LPG Propane and Butane</t>
  </si>
  <si>
    <t>Industrial Processes</t>
  </si>
  <si>
    <t>Other Processes</t>
  </si>
  <si>
    <t>Buildings Fuels</t>
  </si>
  <si>
    <t>Kerosene</t>
  </si>
  <si>
    <t>Primary Energy Sources</t>
  </si>
  <si>
    <t>Solar (total of all solar types)</t>
  </si>
  <si>
    <t>Wind (total of both wind types)</t>
  </si>
  <si>
    <t>Liquid Biofuels</t>
  </si>
  <si>
    <t>Refined Petroleum Fuels</t>
  </si>
  <si>
    <t>Energy Export, Import, and Production Types</t>
  </si>
  <si>
    <t>Uranium</t>
  </si>
  <si>
    <t>Coal</t>
  </si>
  <si>
    <t>Hydrogen Production Pathways</t>
  </si>
  <si>
    <t>Electrolysis with Avg Grid Electricity</t>
  </si>
  <si>
    <t>191-191-191</t>
  </si>
  <si>
    <t>bfbfbf</t>
  </si>
  <si>
    <t>Steam Methane Reforming</t>
  </si>
  <si>
    <t>Coal Gasification</t>
  </si>
  <si>
    <t>Biomass Gasification</t>
  </si>
  <si>
    <t>128-128-128</t>
  </si>
  <si>
    <t>Partial Oxidation of Hydrocarbons</t>
  </si>
  <si>
    <t>Electrolysis with New Clean Electricity (Green H2)</t>
  </si>
  <si>
    <t>Steam Methane Reforming with CCS (Blue H2)</t>
  </si>
  <si>
    <t>Scenario Name for Web App</t>
  </si>
  <si>
    <t>Corresponding .cin File</t>
  </si>
  <si>
    <t>Current Policies</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</si>
  <si>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</si>
  <si>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</si>
  <si>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Curve Title</t>
  </si>
  <si>
    <t>Target Title</t>
  </si>
  <si>
    <t>Target Year</t>
  </si>
  <si>
    <t>Target Min Value</t>
  </si>
  <si>
    <t>Target Max Value</t>
  </si>
  <si>
    <t>Target Description</t>
  </si>
  <si>
    <t>2030 Nationally Determined Contribution (NDC)</t>
  </si>
  <si>
    <t>Table ES-2:  Recent Trends in U.S. Greenhouse Gas Emissions and Sinks (MMT CO2 Eq.)</t>
  </si>
  <si>
    <t>Gas/Source</t>
  </si>
  <si>
    <t>Percent Change Since 1990</t>
  </si>
  <si>
    <t>CH4 (excludes LULUCF sources)a</t>
  </si>
  <si>
    <t>N2O (excludes LULUCF sources)a</t>
  </si>
  <si>
    <t>HFCs</t>
  </si>
  <si>
    <t>PFCs</t>
  </si>
  <si>
    <t>SF6</t>
  </si>
  <si>
    <t>NF3</t>
  </si>
  <si>
    <t>Total Gross Emissions (Sources)a</t>
  </si>
  <si>
    <t>LULUCF Emissionsb</t>
  </si>
  <si>
    <t xml:space="preserve">CH4 </t>
  </si>
  <si>
    <t xml:space="preserve">N2O </t>
  </si>
  <si>
    <t>LULUCF Carbon Stock Changec</t>
  </si>
  <si>
    <t>LULUCF Sector Net Totald</t>
  </si>
  <si>
    <t>Net Emissions (Sources and Sinks)</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</si>
  <si>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</si>
  <si>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</si>
  <si>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</si>
  <si>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</si>
  <si>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Notes: Total (gross) are emissions presented without LULUCF. Net emissions are presented with LULUCF. Totals may not sum due to independent rounding. Parentheses indicate negative values or sequestration.</t>
  </si>
  <si>
    <t>TABLE  1  SECTORAL REPORT FOR ENERGY</t>
  </si>
  <si>
    <t>Inventory 2005</t>
  </si>
  <si>
    <t>(Sheet 1 of 2)</t>
  </si>
  <si>
    <t>Submission 2022 v1</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</si>
  <si>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</si>
  <si>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</si>
  <si>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</si>
  <si>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</si>
  <si>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</si>
  <si>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</si>
  <si>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</si>
  <si>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</si>
  <si>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</si>
  <si>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</si>
  <si>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</si>
  <si>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</si>
  <si>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</si>
  <si>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</si>
  <si>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</si>
  <si>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</si>
  <si>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</si>
  <si>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</si>
  <si>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</si>
  <si>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</si>
  <si>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</si>
  <si>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</si>
  <si>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</si>
  <si>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g. Other (please specify)</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</si>
  <si>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</si>
  <si>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</si>
  <si>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</si>
  <si>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</si>
  <si>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</si>
  <si>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</si>
  <si>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</si>
  <si>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</si>
  <si>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</si>
  <si>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</si>
  <si>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5. Other (as specified in table 1.A(a) sheet 4)</t>
  </si>
  <si>
    <t>a.  Stationary</t>
  </si>
  <si>
    <t>b.  Mobile</t>
  </si>
  <si>
    <t>NA</t>
  </si>
  <si>
    <t>B. Fugitive emissions from fuels</t>
  </si>
  <si>
    <t>1. Solid fuels</t>
  </si>
  <si>
    <t>a.  Coal mining and handling</t>
  </si>
  <si>
    <t/>
  </si>
  <si>
    <t>b.  Solid fuel transformation</t>
  </si>
  <si>
    <t>c.  Other (as specified in table 1.B.1)</t>
  </si>
  <si>
    <t>NO</t>
  </si>
  <si>
    <t>2. Oil and natural gas and other emissions from energy production</t>
  </si>
  <si>
    <t>a.  Oil</t>
  </si>
  <si>
    <t>b.  Natural gas</t>
  </si>
  <si>
    <t>c.  Venting and flaring</t>
  </si>
  <si>
    <t>d. Other (as specified in table 1.B.2)</t>
  </si>
  <si>
    <t>C. CO2 Transport and storage</t>
  </si>
  <si>
    <t>IE,NA</t>
  </si>
  <si>
    <t>1.  Transport of CO2</t>
  </si>
  <si>
    <t>2.  Injection and storage</t>
  </si>
  <si>
    <t>3.  Other</t>
  </si>
  <si>
    <t>Memo items: (1)</t>
  </si>
  <si>
    <t>International bunkers</t>
  </si>
  <si>
    <t>NE</t>
  </si>
  <si>
    <t>Aviation</t>
  </si>
  <si>
    <t>NO,NA</t>
  </si>
  <si>
    <t>Navigation</t>
  </si>
  <si>
    <t>Multilateral operations</t>
  </si>
  <si>
    <t>CO2 emissions from biomass</t>
  </si>
  <si>
    <t>CO2 captured</t>
  </si>
  <si>
    <t>For domestic storage</t>
  </si>
  <si>
    <t>For storage in other countries</t>
  </si>
  <si>
    <t>Subtotals, excluding biomass, excluding bunkers</t>
  </si>
  <si>
    <t>Subtotals, excluding biomass, including bunkers</t>
  </si>
  <si>
    <t>Waste</t>
  </si>
  <si>
    <t>*adjustments made using Table 1.A(a) to move pipeline energy use from transportation into industry and to move waste incineration energy use from industry into waste</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</si>
  <si>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</si>
  <si>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</si>
  <si>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</si>
  <si>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</si>
  <si>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</si>
  <si>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</si>
  <si>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</si>
  <si>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</si>
  <si>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</si>
  <si>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</si>
  <si>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</si>
  <si>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</si>
  <si>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</si>
  <si>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</si>
  <si>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</si>
  <si>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</si>
  <si>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</si>
  <si>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</si>
  <si>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</si>
  <si>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</si>
  <si>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</si>
  <si>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t>1.A.1. Energy industries</t>
  </si>
  <si>
    <t>NO,IE,NA</t>
  </si>
  <si>
    <r>
      <t>a.  Public electricity and heat production</t>
    </r>
    <r>
      <rPr>
        <b/>
        <vertAlign val="superscript"/>
        <sz val="9"/>
        <rFont val="Times New Roman"/>
        <family val="1"/>
      </rPr>
      <t>(7)</t>
    </r>
  </si>
  <si>
    <t>1.A.1.a.i  Electricity Generation</t>
  </si>
  <si>
    <t>Liquid Fuels</t>
  </si>
  <si>
    <t>Solid Fuels</t>
  </si>
  <si>
    <t>Gaseous Fuels</t>
  </si>
  <si>
    <t>Other Fossil Fuels</t>
  </si>
  <si>
    <t>Peat</t>
  </si>
  <si>
    <t>1.A.1.a.ii  Combined heat and power generation</t>
  </si>
  <si>
    <t>IE,NO</t>
  </si>
  <si>
    <t>NO,IE</t>
  </si>
  <si>
    <t>1.A.1.a.iii  Heat plants</t>
  </si>
  <si>
    <r>
      <t>c.  Manufacture of solid fuels and other energy industries</t>
    </r>
    <r>
      <rPr>
        <b/>
        <vertAlign val="superscript"/>
        <sz val="9"/>
        <rFont val="Times New Roman"/>
        <family val="1"/>
      </rPr>
      <t>(8)</t>
    </r>
  </si>
  <si>
    <t>1.A.1.c.i  Manufacture of solid fuels</t>
  </si>
  <si>
    <t>1.A.1.c.ii  Oil and gas extraction</t>
  </si>
  <si>
    <t>1.A.1.c.iii  Other energy industries</t>
  </si>
  <si>
    <t>1.A.2 Manufacturing industries and construction</t>
  </si>
  <si>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</si>
  <si>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</si>
  <si>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</si>
  <si>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</si>
  <si>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t>1.A.2.g.viii  Other (please specify)</t>
  </si>
  <si>
    <t>Other non-specified</t>
  </si>
  <si>
    <t>1.A.3  Transport</t>
  </si>
  <si>
    <r>
      <t>a.  Domestic aviation</t>
    </r>
    <r>
      <rPr>
        <b/>
        <vertAlign val="superscript"/>
        <sz val="9"/>
        <rFont val="Times New Roman"/>
        <family val="1"/>
      </rPr>
      <t>(10)</t>
    </r>
  </si>
  <si>
    <t>Aviation gasoline</t>
  </si>
  <si>
    <t>Jet kerosene</t>
  </si>
  <si>
    <r>
      <t>b.  Road transportation</t>
    </r>
    <r>
      <rPr>
        <b/>
        <vertAlign val="superscript"/>
        <sz val="9"/>
        <rFont val="Times New Roman"/>
        <family val="1"/>
      </rPr>
      <t>(11)</t>
    </r>
  </si>
  <si>
    <t>Gasoline</t>
  </si>
  <si>
    <t>Diesel oil</t>
  </si>
  <si>
    <t>Liquefied petroleum gases (LPG)</t>
  </si>
  <si>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</si>
  <si>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</si>
  <si>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t>i.  Cars</t>
  </si>
  <si>
    <t>LNG</t>
  </si>
  <si>
    <t>ii.  Light duty trucks</t>
  </si>
  <si>
    <t>iii.  Heavy duty trucks and buses</t>
  </si>
  <si>
    <r>
      <t>Other liquid fFuels (</t>
    </r>
    <r>
      <rPr>
        <b/>
        <i/>
        <sz val="9"/>
        <rFont val="Times New Roman"/>
        <family val="1"/>
      </rPr>
      <t>please specify</t>
    </r>
    <r>
      <rPr>
        <b/>
        <sz val="9"/>
        <rFont val="Times New Roman"/>
        <family val="1"/>
      </rPr>
      <t>)</t>
    </r>
  </si>
  <si>
    <t>iv.  Motorcycles</t>
  </si>
  <si>
    <t>v.  Other (please specify)</t>
  </si>
  <si>
    <t>Evaporative Emissions</t>
  </si>
  <si>
    <t>Diesel Oil</t>
  </si>
  <si>
    <t>Liquefied Petroleum Gases (LPG)</t>
  </si>
  <si>
    <t>Other Liquid Fuels (please specify)</t>
  </si>
  <si>
    <t>Other Fossil Fuels (please specify)</t>
  </si>
  <si>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</si>
  <si>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</si>
  <si>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t>Residual fuel oil</t>
  </si>
  <si>
    <t>Gas/diesel oil</t>
  </si>
  <si>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</si>
  <si>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</si>
  <si>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</si>
  <si>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t>NE,IE</t>
  </si>
  <si>
    <t>NO,NE</t>
  </si>
  <si>
    <t>i. Pipeline transport</t>
  </si>
  <si>
    <r>
      <t>ii. Other</t>
    </r>
    <r>
      <rPr>
        <b/>
        <i/>
        <sz val="9"/>
        <color indexed="8"/>
        <rFont val="Times New Roman"/>
        <family val="1"/>
      </rPr>
      <t xml:space="preserve"> (please specify)</t>
    </r>
  </si>
  <si>
    <t>Non-Transportation Mobile</t>
  </si>
  <si>
    <t>1.A.4  Other sectors</t>
  </si>
  <si>
    <r>
      <t>a.  Commercial/institutional</t>
    </r>
    <r>
      <rPr>
        <b/>
        <vertAlign val="superscript"/>
        <sz val="9"/>
        <rFont val="Times New Roman"/>
        <family val="1"/>
      </rPr>
      <t>(12)</t>
    </r>
  </si>
  <si>
    <t>1.A.4.a.i  Stationary combustion</t>
  </si>
  <si>
    <r>
      <t>b.  Residential</t>
    </r>
    <r>
      <rPr>
        <b/>
        <vertAlign val="superscript"/>
        <sz val="9"/>
        <rFont val="Times New Roman"/>
        <family val="1"/>
      </rPr>
      <t>(13)</t>
    </r>
  </si>
  <si>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</si>
  <si>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</si>
  <si>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</si>
  <si>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</si>
  <si>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</si>
  <si>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</si>
  <si>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</si>
  <si>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</si>
  <si>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</si>
  <si>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NE,NA</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</si>
  <si>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</si>
  <si>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</si>
  <si>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</si>
  <si>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</si>
  <si>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</si>
  <si>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r>
      <t>Fossil fuels</t>
    </r>
    <r>
      <rPr>
        <b/>
        <vertAlign val="superscript"/>
        <sz val="9"/>
        <rFont val="Times New Roman"/>
        <family val="1"/>
      </rPr>
      <t>(4)</t>
    </r>
  </si>
  <si>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</si>
  <si>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</si>
  <si>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</si>
  <si>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</si>
  <si>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</si>
  <si>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</si>
  <si>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</si>
  <si>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</si>
  <si>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</si>
  <si>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</si>
  <si>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</si>
  <si>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</si>
  <si>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</si>
  <si>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</si>
  <si>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</si>
  <si>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</si>
  <si>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</si>
  <si>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</si>
  <si>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</si>
  <si>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</si>
  <si>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</si>
  <si>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</si>
  <si>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</si>
  <si>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</si>
  <si>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</si>
  <si>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</si>
  <si>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r>
      <t xml:space="preserve">10.  Other </t>
    </r>
    <r>
      <rPr>
        <b/>
        <i/>
        <sz val="9"/>
        <rFont val="Times New Roman"/>
        <family val="1"/>
      </rPr>
      <t>(as specified in table 2(I).A-H)</t>
    </r>
  </si>
  <si>
    <t>C.  Metal industry</t>
  </si>
  <si>
    <t>1.  Iron and steel production</t>
  </si>
  <si>
    <t>2.  Ferroalloys production</t>
  </si>
  <si>
    <t>3.  Aluminium production</t>
  </si>
  <si>
    <t>4.  Magnesium production</t>
  </si>
  <si>
    <t>5. Lead production</t>
  </si>
  <si>
    <t>6. Zinc production</t>
  </si>
  <si>
    <r>
      <t xml:space="preserve">7.  Other </t>
    </r>
    <r>
      <rPr>
        <b/>
        <i/>
        <sz val="9"/>
        <rFont val="Times New Roman"/>
        <family val="1"/>
      </rPr>
      <t>(as specified in table 2(I).A-H)</t>
    </r>
  </si>
  <si>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</si>
  <si>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</si>
  <si>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</si>
  <si>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</si>
  <si>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</si>
  <si>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</si>
  <si>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</si>
  <si>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</si>
  <si>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</si>
  <si>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 xml:space="preserve">5.  Other </t>
    </r>
    <r>
      <rPr>
        <b/>
        <i/>
        <sz val="9"/>
        <rFont val="Times New Roman"/>
        <family val="1"/>
      </rPr>
      <t>(as specified in table 2(II))</t>
    </r>
  </si>
  <si>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</si>
  <si>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</si>
  <si>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</si>
  <si>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</si>
  <si>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</si>
  <si>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</si>
  <si>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</si>
  <si>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</si>
  <si>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</si>
  <si>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</si>
  <si>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</si>
  <si>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</si>
  <si>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</si>
  <si>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</si>
  <si>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</si>
  <si>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</si>
  <si>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</si>
  <si>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</si>
  <si>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</si>
  <si>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</si>
  <si>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</si>
  <si>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</si>
  <si>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</si>
  <si>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</si>
  <si>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</si>
  <si>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</si>
  <si>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</si>
  <si>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</si>
  <si>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</si>
  <si>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</si>
  <si>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</si>
  <si>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</si>
  <si>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</si>
  <si>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</si>
  <si>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</si>
  <si>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</si>
  <si>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</si>
  <si>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</si>
  <si>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</si>
  <si>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</si>
  <si>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</si>
  <si>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</si>
  <si>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</si>
  <si>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</si>
  <si>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</si>
  <si>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</si>
  <si>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</si>
  <si>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</si>
  <si>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</si>
  <si>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t>(t)</t>
  </si>
  <si>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</si>
  <si>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</si>
  <si>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NO,NE,IE,NA</t>
  </si>
  <si>
    <t>NO,NE,NA</t>
  </si>
  <si>
    <t>B.   Chemical industry</t>
  </si>
  <si>
    <t>9. Flurochemical production</t>
  </si>
  <si>
    <t>By-product emissions</t>
  </si>
  <si>
    <t>Fugitive emissions</t>
  </si>
  <si>
    <t>10. Other</t>
  </si>
  <si>
    <t>C.   Metal industry</t>
  </si>
  <si>
    <t>3. Aluminium production</t>
  </si>
  <si>
    <t>4. Magnesium production</t>
  </si>
  <si>
    <t>7. Other</t>
  </si>
  <si>
    <t>NO,NE,IE</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</si>
  <si>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</si>
  <si>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</si>
  <si>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</si>
  <si>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</si>
  <si>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</si>
  <si>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</si>
  <si>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</si>
  <si>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</si>
  <si>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</si>
  <si>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r>
      <t>F.     Product uses as substitutes for ODS</t>
    </r>
    <r>
      <rPr>
        <b/>
        <sz val="9"/>
        <rFont val="Times New Roman"/>
        <family val="1"/>
      </rPr>
      <t/>
    </r>
  </si>
  <si>
    <t>G.    Other product manufacture and use</t>
  </si>
  <si>
    <t xml:space="preserve">H.    Other </t>
  </si>
  <si>
    <t>Subtotal of Industry F-Gas Emissions</t>
  </si>
  <si>
    <t>TABLE 3 SECTORAL REPORT FOR AGRICULTURE</t>
  </si>
  <si>
    <t xml:space="preserve">GREENHOUSE GAS SOURCE AND </t>
  </si>
  <si>
    <t>SINK CATEGORIES</t>
  </si>
  <si>
    <t>3. Total agriculture</t>
  </si>
  <si>
    <t>I. Livestock</t>
  </si>
  <si>
    <t>A. Enteric fermentation</t>
  </si>
  <si>
    <r>
      <t>1.   Cattle</t>
    </r>
    <r>
      <rPr>
        <vertAlign val="superscript"/>
        <sz val="9"/>
        <rFont val="Times New Roman"/>
        <family val="1"/>
      </rPr>
      <t>(1)</t>
    </r>
  </si>
  <si>
    <t>Option A:</t>
  </si>
  <si>
    <t>Dairy cattle</t>
  </si>
  <si>
    <t>Non-dairy cattle</t>
  </si>
  <si>
    <t>Option B:</t>
  </si>
  <si>
    <t>Mature dairy cattle</t>
  </si>
  <si>
    <t>Other mature cattle</t>
  </si>
  <si>
    <t>Growing cattle</t>
  </si>
  <si>
    <t>Option C (country-specific):</t>
  </si>
  <si>
    <r>
      <t xml:space="preserve">Other </t>
    </r>
    <r>
      <rPr>
        <i/>
        <sz val="9"/>
        <rFont val="Times New Roman"/>
        <family val="1"/>
      </rPr>
      <t>(as specified in table 3(I).A)</t>
    </r>
  </si>
  <si>
    <t>Steer Stocker</t>
  </si>
  <si>
    <t>Heifer Stocker</t>
  </si>
  <si>
    <t>Beef Cows</t>
  </si>
  <si>
    <t>Dairy Replacements</t>
  </si>
  <si>
    <t>Beef Replacements</t>
  </si>
  <si>
    <t>Steer Feedlot</t>
  </si>
  <si>
    <t>Heifer Feedlot</t>
  </si>
  <si>
    <t>Bulls</t>
  </si>
  <si>
    <t>Dairy Cows</t>
  </si>
  <si>
    <t>Beef Calves</t>
  </si>
  <si>
    <t>Dairy Calves</t>
  </si>
  <si>
    <t>2.    Sheep</t>
  </si>
  <si>
    <t>3.    Swine</t>
  </si>
  <si>
    <t>4.    Other livestock</t>
  </si>
  <si>
    <t>Camels</t>
  </si>
  <si>
    <t>Goats</t>
  </si>
  <si>
    <t>Horses</t>
  </si>
  <si>
    <t>Mules and Asses</t>
  </si>
  <si>
    <t>Poultry</t>
  </si>
  <si>
    <t>Other (please specify)</t>
  </si>
  <si>
    <t>Other</t>
  </si>
  <si>
    <t>B.  Manure management</t>
  </si>
  <si>
    <r>
      <t>1.    Cattle</t>
    </r>
    <r>
      <rPr>
        <vertAlign val="superscript"/>
        <sz val="9"/>
        <rFont val="Times New Roman"/>
        <family val="1"/>
      </rPr>
      <t>(1)</t>
    </r>
  </si>
  <si>
    <r>
      <t xml:space="preserve">Other </t>
    </r>
    <r>
      <rPr>
        <i/>
        <sz val="9"/>
        <rFont val="Times New Roman"/>
        <family val="1"/>
      </rPr>
      <t>(as specified in table 3(I).B)</t>
    </r>
  </si>
  <si>
    <t>Dairy Cattle</t>
  </si>
  <si>
    <t>Non-Dairy Cattle</t>
  </si>
  <si>
    <r>
      <t>5. Indirect N</t>
    </r>
    <r>
      <rPr>
        <vertAlign val="subscript"/>
        <sz val="9"/>
        <rFont val="Times New Roman"/>
        <family val="1"/>
      </rPr>
      <t>2</t>
    </r>
    <r>
      <rPr>
        <sz val="9"/>
        <rFont val="Times New Roman"/>
        <family val="1"/>
      </rPr>
      <t>O emissions</t>
    </r>
  </si>
  <si>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</si>
  <si>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</si>
  <si>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</si>
  <si>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</si>
  <si>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</si>
  <si>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</si>
  <si>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</si>
  <si>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</si>
  <si>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</si>
  <si>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</si>
  <si>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</si>
  <si>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</si>
  <si>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</si>
  <si>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</si>
  <si>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</si>
  <si>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</si>
  <si>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</si>
  <si>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</si>
  <si>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NE,IE,NA</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</si>
  <si>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</si>
  <si>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</si>
  <si>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</si>
  <si>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</si>
  <si>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</si>
  <si>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</si>
  <si>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</si>
  <si>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</si>
  <si>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</si>
  <si>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</si>
  <si>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</si>
  <si>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</si>
  <si>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</si>
  <si>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</si>
  <si>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</si>
  <si>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</si>
  <si>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</si>
  <si>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</si>
  <si>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</si>
  <si>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</si>
  <si>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</si>
  <si>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</si>
  <si>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</si>
  <si>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</si>
  <si>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</si>
  <si>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</si>
  <si>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</si>
  <si>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</si>
  <si>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</si>
  <si>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</si>
  <si>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</si>
  <si>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</si>
  <si>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</si>
  <si>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</si>
  <si>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</si>
  <si>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</si>
  <si>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</si>
  <si>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Memo item:</t>
    </r>
    <r>
      <rPr>
        <b/>
        <vertAlign val="superscript"/>
        <sz val="9"/>
        <rFont val="Times New Roman"/>
        <family val="1"/>
      </rPr>
      <t>(2)</t>
    </r>
  </si>
  <si>
    <t>Long-term storage of C in waste disposal sites</t>
  </si>
  <si>
    <t xml:space="preserve">Annual change in total long-term C storage </t>
  </si>
  <si>
    <r>
      <t>Annual change in total long-term C storage in HWP waste</t>
    </r>
    <r>
      <rPr>
        <vertAlign val="superscript"/>
        <sz val="9"/>
        <rFont val="Times New Roman"/>
        <family val="1"/>
      </rPr>
      <t>(3)</t>
    </r>
  </si>
  <si>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</si>
  <si>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</si>
  <si>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</si>
  <si>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</si>
  <si>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</si>
  <si>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</si>
  <si>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</si>
  <si>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 Excluding Bunker Fuels</t>
  </si>
  <si>
    <t xml:space="preserve">  Energy</t>
  </si>
  <si>
    <t xml:space="preserve">  Transportation Biomass</t>
  </si>
  <si>
    <t xml:space="preserve">  Industry Processes</t>
  </si>
  <si>
    <t xml:space="preserve">  Agriculture</t>
  </si>
  <si>
    <t xml:space="preserve">  LULUCF</t>
  </si>
  <si>
    <t xml:space="preserve">  Waste</t>
  </si>
  <si>
    <t>TOTAL EXCLUDING BUNKERS</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</si>
  <si>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</si>
  <si>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</si>
  <si>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</si>
  <si>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</si>
  <si>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</si>
  <si>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</si>
  <si>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</si>
  <si>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</si>
  <si>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</si>
  <si>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</si>
  <si>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</si>
  <si>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</si>
  <si>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</si>
  <si>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</si>
  <si>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All Industries, t</t>
  </si>
  <si>
    <t>All Industries, kt CO2e</t>
  </si>
  <si>
    <t>Subtotals, CO2e (MMT, AR5)</t>
  </si>
  <si>
    <t>Total Emissions, Excluding Bunkers</t>
  </si>
  <si>
    <t>Total Emissions</t>
  </si>
  <si>
    <t>LULUCF</t>
  </si>
  <si>
    <t>GHGs Only</t>
  </si>
  <si>
    <t>TOTAL 2005 US EMISSIONS, MMT CO2e</t>
  </si>
  <si>
    <t>TOTAL 2005 US EMISSIONS EXCLUDING BUNKERS, MMT CO2e</t>
  </si>
  <si>
    <t>All Gases</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</si>
  <si>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</si>
  <si>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</si>
  <si>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</si>
  <si>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</si>
  <si>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</si>
  <si>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</si>
  <si>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</si>
  <si>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</si>
  <si>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</si>
  <si>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</si>
  <si>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</si>
  <si>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</si>
  <si>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</si>
  <si>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</si>
  <si>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</si>
  <si>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</si>
  <si>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</si>
  <si>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</si>
  <si>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</si>
  <si>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</si>
  <si>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</si>
  <si>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</si>
  <si>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</si>
  <si>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</si>
  <si>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</si>
  <si>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</si>
  <si>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</si>
  <si>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</si>
  <si>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</si>
  <si>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</si>
  <si>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</si>
  <si>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</si>
  <si>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</si>
  <si>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</si>
  <si>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</si>
  <si>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</si>
  <si>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</si>
  <si>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</si>
  <si>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</si>
  <si>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</si>
  <si>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</si>
  <si>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</si>
  <si>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</si>
  <si>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</si>
  <si>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</si>
  <si>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</si>
  <si>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</si>
  <si>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</si>
  <si>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</si>
  <si>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</si>
  <si>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</si>
  <si>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</si>
  <si>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</si>
  <si>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</si>
  <si>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</si>
  <si>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</si>
  <si>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</si>
  <si>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</si>
  <si>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</si>
  <si>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</si>
  <si>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</si>
  <si>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</si>
  <si>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</si>
  <si>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</si>
  <si>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</si>
  <si>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</si>
  <si>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</si>
  <si>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</si>
  <si>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</si>
  <si>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</si>
  <si>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</si>
  <si>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</si>
  <si>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</si>
  <si>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</si>
  <si>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</si>
  <si>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</si>
  <si>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</si>
  <si>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</si>
  <si>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</si>
  <si>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</si>
  <si>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</si>
  <si>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</si>
  <si>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</si>
  <si>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</si>
  <si>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</si>
  <si>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</si>
  <si>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</si>
  <si>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</si>
  <si>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</si>
  <si>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</si>
  <si>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</si>
  <si>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</si>
  <si>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</si>
  <si>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</si>
  <si>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</si>
  <si>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</si>
  <si>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</si>
  <si>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</si>
  <si>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</si>
  <si>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</si>
  <si>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</si>
  <si>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</si>
  <si>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</si>
  <si>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</si>
  <si>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</si>
  <si>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</si>
  <si>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</si>
  <si>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</si>
  <si>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</si>
  <si>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</si>
  <si>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</si>
  <si>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</si>
  <si>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</si>
  <si>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</si>
  <si>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</si>
  <si>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</si>
  <si>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</si>
  <si>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</si>
  <si>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</si>
  <si>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</si>
  <si>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</si>
  <si>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</si>
  <si>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</si>
  <si>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</si>
  <si>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</si>
  <si>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</si>
  <si>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</si>
  <si>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</si>
  <si>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</si>
  <si>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</si>
  <si>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</si>
  <si>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</si>
  <si>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</si>
  <si>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</si>
  <si>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</si>
  <si>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</si>
  <si>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</si>
  <si>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</si>
  <si>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</si>
  <si>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</si>
  <si>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</si>
  <si>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</si>
  <si>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</si>
  <si>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</si>
  <si>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</si>
  <si>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</si>
  <si>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</si>
  <si>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</si>
  <si>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</si>
  <si>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</si>
  <si>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</si>
  <si>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</si>
  <si>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</si>
  <si>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</si>
  <si>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</si>
  <si>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</si>
  <si>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</si>
  <si>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</si>
  <si>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</si>
  <si>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</si>
  <si>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</si>
  <si>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</si>
  <si>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</si>
  <si>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</si>
  <si>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</si>
  <si>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</si>
  <si>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</si>
  <si>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</si>
  <si>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</si>
  <si>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</si>
  <si>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</si>
  <si>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</si>
  <si>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</si>
  <si>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</si>
  <si>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</si>
  <si>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</si>
  <si>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</si>
  <si>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</si>
  <si>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</si>
  <si>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</si>
  <si>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</si>
  <si>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</si>
  <si>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</si>
  <si>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</si>
  <si>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</si>
  <si>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</si>
  <si>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</si>
  <si>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</si>
  <si>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</si>
  <si>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</si>
  <si>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</si>
  <si>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</si>
  <si>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</si>
  <si>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</si>
  <si>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</si>
  <si>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</si>
  <si>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</si>
  <si>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</si>
  <si>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</si>
  <si>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</si>
  <si>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</si>
  <si>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</si>
  <si>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</si>
  <si>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</si>
  <si>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</si>
  <si>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</si>
  <si>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</si>
  <si>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</si>
  <si>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</si>
  <si>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</si>
  <si>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</si>
  <si>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</si>
  <si>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</si>
  <si>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</si>
  <si>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</si>
  <si>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</si>
  <si>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</si>
  <si>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</si>
  <si>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</si>
  <si>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</si>
  <si>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</si>
  <si>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</si>
  <si>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</si>
  <si>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</si>
  <si>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</si>
  <si>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</si>
  <si>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</si>
  <si>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</si>
  <si>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</si>
  <si>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</si>
  <si>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</si>
  <si>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</si>
  <si>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</si>
  <si>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</si>
  <si>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</si>
  <si>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</si>
  <si>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</si>
  <si>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</si>
  <si>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</si>
  <si>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</si>
  <si>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</si>
  <si>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</si>
  <si>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</si>
  <si>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</si>
  <si>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</si>
  <si>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</si>
  <si>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</si>
  <si>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</si>
  <si>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</si>
  <si>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</si>
  <si>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</si>
  <si>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</si>
  <si>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</si>
  <si>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</si>
  <si>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</si>
  <si>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</si>
  <si>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</si>
  <si>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</si>
  <si>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</si>
  <si>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</si>
  <si>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</si>
  <si>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</si>
  <si>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</si>
  <si>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</si>
  <si>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</si>
  <si>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</si>
  <si>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</si>
  <si>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</si>
  <si>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</si>
  <si>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</si>
  <si>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</si>
  <si>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</si>
  <si>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</si>
  <si>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</si>
  <si>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</si>
  <si>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</si>
  <si>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</si>
  <si>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</si>
  <si>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</si>
  <si>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</si>
  <si>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</si>
  <si>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</si>
  <si>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</si>
  <si>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</si>
  <si>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</si>
  <si>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</si>
  <si>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</si>
  <si>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</si>
  <si>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</si>
  <si>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</si>
  <si>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</si>
  <si>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</si>
  <si>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</si>
  <si>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</si>
  <si>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</si>
  <si>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</si>
  <si>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</si>
  <si>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</si>
  <si>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</si>
  <si>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</si>
  <si>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</si>
  <si>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</si>
  <si>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</si>
  <si>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</si>
  <si>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</si>
  <si>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</si>
  <si>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</si>
  <si>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</si>
  <si>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</si>
  <si>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</si>
  <si>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</si>
  <si>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</si>
  <si>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</si>
  <si>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</si>
  <si>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</si>
  <si>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</si>
  <si>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</si>
  <si>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</si>
  <si>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</si>
  <si>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</si>
  <si>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</si>
  <si>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</si>
  <si>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</si>
  <si>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</si>
  <si>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</si>
  <si>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</si>
  <si>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</si>
  <si>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</si>
  <si>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</si>
  <si>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</si>
  <si>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</si>
  <si>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</si>
  <si>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</si>
  <si>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</si>
  <si>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</si>
  <si>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</si>
  <si>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</si>
  <si>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</si>
  <si>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</si>
  <si>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</si>
  <si>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</si>
  <si>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</si>
  <si>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</si>
  <si>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</si>
  <si>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</si>
  <si>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</si>
  <si>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</si>
  <si>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</si>
  <si>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</si>
  <si>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</si>
  <si>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</si>
  <si>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</si>
  <si>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</si>
  <si>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</si>
  <si>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</si>
  <si>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</si>
  <si>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</si>
  <si>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</si>
  <si>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</si>
  <si>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</si>
  <si>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</si>
  <si>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</si>
  <si>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</si>
  <si>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</si>
  <si>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</si>
  <si>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</si>
  <si>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</si>
  <si>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</si>
  <si>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</si>
  <si>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</si>
  <si>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</si>
  <si>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</si>
  <si>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</si>
  <si>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</si>
  <si>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</si>
  <si>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</si>
  <si>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</si>
  <si>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</si>
  <si>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</si>
  <si>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</si>
  <si>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</si>
  <si>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</si>
  <si>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</si>
  <si>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</si>
  <si>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</si>
  <si>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</si>
  <si>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</si>
  <si>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</si>
  <si>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</si>
  <si>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</si>
  <si>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</si>
  <si>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</si>
  <si>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</si>
  <si>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</si>
  <si>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</si>
  <si>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</si>
  <si>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</si>
  <si>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</si>
  <si>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</si>
  <si>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</si>
  <si>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</si>
  <si>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</si>
  <si>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</si>
  <si>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</si>
  <si>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</si>
  <si>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</si>
  <si>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</si>
  <si>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</si>
  <si>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</si>
  <si>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</si>
  <si>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</si>
  <si>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</si>
  <si>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</si>
  <si>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</si>
  <si>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</si>
  <si>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</si>
  <si>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</si>
  <si>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</si>
  <si>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</si>
  <si>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</si>
  <si>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</si>
  <si>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</si>
  <si>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</si>
  <si>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</si>
  <si>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</si>
  <si>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</si>
  <si>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</si>
  <si>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</si>
  <si>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</si>
  <si>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</si>
  <si>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</si>
  <si>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</si>
  <si>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</si>
  <si>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</si>
  <si>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</si>
  <si>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</si>
  <si>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</si>
  <si>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</si>
  <si>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</si>
  <si>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</si>
  <si>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</si>
  <si>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</si>
  <si>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</si>
  <si>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</si>
  <si>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</si>
  <si>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</si>
  <si>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</si>
  <si>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</si>
  <si>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</si>
  <si>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</si>
  <si>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</si>
  <si>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</si>
  <si>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</si>
  <si>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</si>
  <si>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</si>
  <si>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</si>
  <si>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</si>
  <si>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</si>
  <si>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</si>
  <si>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</si>
  <si>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</si>
  <si>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</si>
  <si>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</si>
  <si>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</si>
  <si>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</si>
  <si>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</si>
  <si>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</si>
  <si>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</si>
  <si>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</si>
  <si>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</si>
  <si>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</si>
  <si>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</si>
  <si>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</si>
  <si>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</si>
  <si>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</si>
  <si>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</si>
  <si>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</si>
  <si>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</si>
  <si>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</si>
  <si>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</si>
  <si>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</si>
  <si>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</si>
  <si>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</si>
  <si>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</si>
  <si>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</si>
  <si>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</si>
  <si>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</si>
  <si>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</si>
  <si>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</si>
  <si>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</si>
  <si>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</si>
  <si>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</si>
  <si>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</si>
  <si>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</si>
  <si>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</si>
  <si>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</si>
  <si>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</si>
  <si>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</si>
  <si>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</si>
  <si>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</si>
  <si>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</si>
  <si>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</si>
  <si>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</si>
  <si>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</si>
  <si>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</si>
  <si>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</si>
  <si>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</si>
  <si>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</si>
  <si>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</si>
  <si>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</si>
  <si>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</si>
  <si>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</si>
  <si>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</si>
  <si>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</si>
  <si>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</si>
  <si>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</si>
  <si>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</si>
  <si>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</si>
  <si>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</si>
  <si>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</si>
  <si>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</si>
  <si>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</si>
  <si>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</si>
  <si>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</si>
  <si>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</si>
  <si>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</si>
  <si>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</si>
  <si>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</si>
  <si>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</si>
  <si>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</si>
  <si>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</si>
  <si>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</si>
  <si>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</si>
  <si>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</si>
  <si>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</si>
  <si>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</si>
  <si>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</si>
  <si>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</si>
  <si>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</si>
  <si>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</si>
  <si>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</si>
  <si>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</si>
  <si>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</si>
  <si>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</si>
  <si>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</si>
  <si>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</si>
  <si>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</si>
  <si>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</si>
  <si>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</si>
  <si>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</si>
  <si>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</si>
  <si>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</si>
  <si>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</si>
  <si>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</si>
  <si>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</si>
  <si>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</si>
  <si>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</si>
  <si>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</si>
  <si>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</si>
  <si>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</si>
  <si>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</si>
  <si>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</si>
  <si>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</si>
  <si>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</si>
  <si>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</si>
  <si>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</si>
  <si>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</si>
  <si>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</si>
  <si>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</si>
  <si>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</si>
  <si>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</si>
  <si>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</si>
  <si>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</si>
  <si>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</si>
  <si>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</si>
  <si>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</si>
  <si>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</si>
  <si>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</si>
  <si>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</si>
  <si>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</si>
  <si>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</si>
  <si>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</si>
  <si>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</si>
  <si>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</si>
  <si>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</si>
  <si>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</si>
  <si>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</si>
  <si>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</si>
  <si>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</si>
  <si>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</si>
  <si>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</si>
  <si>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</si>
  <si>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</si>
  <si>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</si>
  <si>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</si>
  <si>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</si>
  <si>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</si>
  <si>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</si>
  <si>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</si>
  <si>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</si>
  <si>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</si>
  <si>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</si>
  <si>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</si>
  <si>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</si>
  <si>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</si>
  <si>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</si>
  <si>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</si>
  <si>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</si>
  <si>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</si>
  <si>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</si>
  <si>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</si>
  <si>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</si>
  <si>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</si>
  <si>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</si>
  <si>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</si>
  <si>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</si>
  <si>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</si>
  <si>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</si>
  <si>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</si>
  <si>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</si>
  <si>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</si>
  <si>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</si>
  <si>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</si>
  <si>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</si>
  <si>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</si>
  <si>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</si>
  <si>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</si>
  <si>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</si>
  <si>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</si>
  <si>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</si>
  <si>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</si>
  <si>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</si>
  <si>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</si>
  <si>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</si>
  <si>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</si>
  <si>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</si>
  <si>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</si>
  <si>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</si>
  <si>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</si>
  <si>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</si>
  <si>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</si>
  <si>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</si>
  <si>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</si>
  <si>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</si>
  <si>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</si>
  <si>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</si>
  <si>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</si>
  <si>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</si>
  <si>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</si>
  <si>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</si>
  <si>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</si>
  <si>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</si>
  <si>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</si>
  <si>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</si>
  <si>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</si>
  <si>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</si>
  <si>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</si>
  <si>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</si>
  <si>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</si>
  <si>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</si>
  <si>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</si>
  <si>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</si>
  <si>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</si>
  <si>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</si>
  <si>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</si>
  <si>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</si>
  <si>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</si>
  <si>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</si>
  <si>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</si>
  <si>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</si>
  <si>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</si>
  <si>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</si>
  <si>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</si>
  <si>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</si>
  <si>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</si>
  <si>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</si>
  <si>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</si>
  <si>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</si>
  <si>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</si>
  <si>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</si>
  <si>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</si>
  <si>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</si>
  <si>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</si>
  <si>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</si>
  <si>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</si>
  <si>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</si>
  <si>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</si>
  <si>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</si>
  <si>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</si>
  <si>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</si>
  <si>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</si>
  <si>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</si>
  <si>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</si>
  <si>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</si>
  <si>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</si>
  <si>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</si>
  <si>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</si>
  <si>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</si>
  <si>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</si>
  <si>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</si>
  <si>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</si>
  <si>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</si>
  <si>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</si>
  <si>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</si>
  <si>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</si>
  <si>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</si>
  <si>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</si>
  <si>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</si>
  <si>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</si>
  <si>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</si>
  <si>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</si>
  <si>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</si>
  <si>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</si>
  <si>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</si>
  <si>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</si>
  <si>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</si>
  <si>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</si>
  <si>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</si>
  <si>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</si>
  <si>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</si>
  <si>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</si>
  <si>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</si>
  <si>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</si>
  <si>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</si>
  <si>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</si>
  <si>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</si>
  <si>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</si>
  <si>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</si>
  <si>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</si>
  <si>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</si>
  <si>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</si>
  <si>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</si>
  <si>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</si>
  <si>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</si>
  <si>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</si>
  <si>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</si>
  <si>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</si>
  <si>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</si>
  <si>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</si>
  <si>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</si>
  <si>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</si>
  <si>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</si>
  <si>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</si>
  <si>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</si>
  <si>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</si>
  <si>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</si>
  <si>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</si>
  <si>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</si>
  <si>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</si>
  <si>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</si>
  <si>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</si>
  <si>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</si>
  <si>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</si>
  <si>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</si>
  <si>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</si>
  <si>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</si>
  <si>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</si>
  <si>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</si>
  <si>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</si>
  <si>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</si>
  <si>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</si>
  <si>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</si>
  <si>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</si>
  <si>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</si>
  <si>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</si>
  <si>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</si>
  <si>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</si>
  <si>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</si>
  <si>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</si>
  <si>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</si>
  <si>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</si>
  <si>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</si>
  <si>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</si>
  <si>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</si>
  <si>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</si>
  <si>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</si>
  <si>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</si>
  <si>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</si>
  <si>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</si>
  <si>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</si>
  <si>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</si>
  <si>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</si>
  <si>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</si>
  <si>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</si>
  <si>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</si>
  <si>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</si>
  <si>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</si>
  <si>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</si>
  <si>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</si>
  <si>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</si>
  <si>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</si>
  <si>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</si>
  <si>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</si>
  <si>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</si>
  <si>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</si>
  <si>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</si>
  <si>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</si>
  <si>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</si>
  <si>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</si>
  <si>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</si>
  <si>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</si>
  <si>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</si>
  <si>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</si>
  <si>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</si>
  <si>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</si>
  <si>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</si>
  <si>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</si>
  <si>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</si>
  <si>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</si>
  <si>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</si>
  <si>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</si>
  <si>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</si>
  <si>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</si>
  <si>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</si>
  <si>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</si>
  <si>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</si>
  <si>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</si>
  <si>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</si>
  <si>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</si>
  <si>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</si>
  <si>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</si>
  <si>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</si>
  <si>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</si>
  <si>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</si>
  <si>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</si>
  <si>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</si>
  <si>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</si>
  <si>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</si>
  <si>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</si>
  <si>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</si>
  <si>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</si>
  <si>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</si>
  <si>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</si>
  <si>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</si>
  <si>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</si>
  <si>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</si>
  <si>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</si>
  <si>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</si>
  <si>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</si>
  <si>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</si>
  <si>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</si>
  <si>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</si>
  <si>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</si>
  <si>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</si>
  <si>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</si>
  <si>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</si>
  <si>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</si>
  <si>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</si>
  <si>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</si>
  <si>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</si>
  <si>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</si>
  <si>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</si>
  <si>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</si>
  <si>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</si>
  <si>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</si>
  <si>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</si>
  <si>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</si>
  <si>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</si>
  <si>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</si>
  <si>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</si>
  <si>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</si>
  <si>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</si>
  <si>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</si>
  <si>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</si>
  <si>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</si>
  <si>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</si>
  <si>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</si>
  <si>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</si>
  <si>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</si>
  <si>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</si>
  <si>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</si>
  <si>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</si>
  <si>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</si>
  <si>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</si>
  <si>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</si>
  <si>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</si>
  <si>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</si>
  <si>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</si>
  <si>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</si>
  <si>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</si>
  <si>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</si>
  <si>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</si>
  <si>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</si>
  <si>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</si>
  <si>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</si>
  <si>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</si>
  <si>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</si>
  <si>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</si>
  <si>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</si>
  <si>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</si>
  <si>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</si>
  <si>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</si>
  <si>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</si>
  <si>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</si>
  <si>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</si>
  <si>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</si>
  <si>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</si>
  <si>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</si>
  <si>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</si>
  <si>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</si>
  <si>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</si>
  <si>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</si>
  <si>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</si>
  <si>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</si>
  <si>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</si>
  <si>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</si>
  <si>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</si>
  <si>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</si>
  <si>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</si>
  <si>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</si>
  <si>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</si>
  <si>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</si>
  <si>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</si>
  <si>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</si>
  <si>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</si>
  <si>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</si>
  <si>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</si>
  <si>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</si>
  <si>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</si>
  <si>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</si>
  <si>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</si>
  <si>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</si>
  <si>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</si>
  <si>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</si>
  <si>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</si>
  <si>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</si>
  <si>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</si>
  <si>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</si>
  <si>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</si>
  <si>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</si>
  <si>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</si>
  <si>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</si>
  <si>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</si>
  <si>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</si>
  <si>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</si>
  <si>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</si>
  <si>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</si>
  <si>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</si>
  <si>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</si>
  <si>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</si>
  <si>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</si>
  <si>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</si>
  <si>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</si>
  <si>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</si>
  <si>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</si>
  <si>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</si>
  <si>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</si>
  <si>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</si>
  <si>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</si>
  <si>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</si>
  <si>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</si>
  <si>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</si>
  <si>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</si>
  <si>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</si>
  <si>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</si>
  <si>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</si>
  <si>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</si>
  <si>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</si>
  <si>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</si>
  <si>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</si>
  <si>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</si>
  <si>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</si>
  <si>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</si>
  <si>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</si>
  <si>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</si>
  <si>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</si>
  <si>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</si>
  <si>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</si>
  <si>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</si>
  <si>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</si>
  <si>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</si>
  <si>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</si>
  <si>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</si>
  <si>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</si>
  <si>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</si>
  <si>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</si>
  <si>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</si>
  <si>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</si>
  <si>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</si>
  <si>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</si>
  <si>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</si>
  <si>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</si>
  <si>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</si>
  <si>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</si>
  <si>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</si>
  <si>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</si>
  <si>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</si>
  <si>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</si>
  <si>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</si>
  <si>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</si>
  <si>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</si>
  <si>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</si>
  <si>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</si>
  <si>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</si>
  <si>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</si>
  <si>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</si>
  <si>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</si>
  <si>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</si>
  <si>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</si>
  <si>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</si>
  <si>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</si>
  <si>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</si>
  <si>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</si>
  <si>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</si>
  <si>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</si>
  <si>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</si>
  <si>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</si>
  <si>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</si>
  <si>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</si>
  <si>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</si>
  <si>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</si>
  <si>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</si>
  <si>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</si>
  <si>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</si>
  <si>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</si>
  <si>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</si>
  <si>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</si>
  <si>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</si>
  <si>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</si>
  <si>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</si>
  <si>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</si>
  <si>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</si>
  <si>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</si>
  <si>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</si>
  <si>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</si>
  <si>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</si>
  <si>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</si>
  <si>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</si>
  <si>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</si>
  <si>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</si>
  <si>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</si>
  <si>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</si>
  <si>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</si>
  <si>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</si>
  <si>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</si>
  <si>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</si>
  <si>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</si>
  <si>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</si>
  <si>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</si>
  <si>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</si>
  <si>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</si>
  <si>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</si>
  <si>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</si>
  <si>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</si>
  <si>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</si>
  <si>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</si>
  <si>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</si>
  <si>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</si>
  <si>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</si>
  <si>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</si>
  <si>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</si>
  <si>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</si>
  <si>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</si>
  <si>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</si>
  <si>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</si>
  <si>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</si>
  <si>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</si>
  <si>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</si>
  <si>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</si>
  <si>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</si>
  <si>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</si>
  <si>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</si>
  <si>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</si>
  <si>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</si>
  <si>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</si>
  <si>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</si>
  <si>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</si>
  <si>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</si>
  <si>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</si>
  <si>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</si>
  <si>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</si>
  <si>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</si>
  <si>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</si>
  <si>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</si>
  <si>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</si>
  <si>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</si>
  <si>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</si>
  <si>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</si>
  <si>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</si>
  <si>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</si>
  <si>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</si>
  <si>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</si>
  <si>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</si>
  <si>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</si>
  <si>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</si>
  <si>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</si>
  <si>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</si>
  <si>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</si>
  <si>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</si>
  <si>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</si>
  <si>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</si>
  <si>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</si>
  <si>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</si>
  <si>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</si>
  <si>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</si>
  <si>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</si>
  <si>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</si>
  <si>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</si>
  <si>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</si>
  <si>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</si>
  <si>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</si>
  <si>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</si>
  <si>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</si>
  <si>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</si>
  <si>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</si>
  <si>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</si>
  <si>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</si>
  <si>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</si>
  <si>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</si>
  <si>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</si>
  <si>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</si>
  <si>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</si>
  <si>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</si>
  <si>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</si>
  <si>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</si>
  <si>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</si>
  <si>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</si>
  <si>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</si>
  <si>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</si>
  <si>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</si>
  <si>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</si>
  <si>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</si>
  <si>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</si>
  <si>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</si>
  <si>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</si>
  <si>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</si>
  <si>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</si>
  <si>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</si>
  <si>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</si>
  <si>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</si>
  <si>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</si>
  <si>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</si>
  <si>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</si>
  <si>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</si>
  <si>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</si>
  <si>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</si>
  <si>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</si>
  <si>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</si>
  <si>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</si>
  <si>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</si>
  <si>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</si>
  <si>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</si>
  <si>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</si>
  <si>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</si>
  <si>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</si>
  <si>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</si>
  <si>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</si>
  <si>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</si>
  <si>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</si>
  <si>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</si>
  <si>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</si>
  <si>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</si>
  <si>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</si>
  <si>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</si>
  <si>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</si>
  <si>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</si>
  <si>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</si>
  <si>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</si>
  <si>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</si>
  <si>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</si>
  <si>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</si>
  <si>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</si>
  <si>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</si>
  <si>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</si>
  <si>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</si>
  <si>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</si>
  <si>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</si>
  <si>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</si>
  <si>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</si>
  <si>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</si>
  <si>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</si>
  <si>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</si>
  <si>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</si>
  <si>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</si>
  <si>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</si>
  <si>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</si>
  <si>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</si>
  <si>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</si>
  <si>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</si>
  <si>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</si>
  <si>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</si>
  <si>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</si>
  <si>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</si>
  <si>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</si>
  <si>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</si>
  <si>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</si>
  <si>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</si>
  <si>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</si>
  <si>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</si>
  <si>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</si>
  <si>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</si>
  <si>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</si>
  <si>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</si>
  <si>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</si>
  <si>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</si>
  <si>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</si>
  <si>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</si>
  <si>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</si>
  <si>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</si>
  <si>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</si>
  <si>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</si>
  <si>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</si>
  <si>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</si>
  <si>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</si>
  <si>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</si>
  <si>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</si>
  <si>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</si>
  <si>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</si>
  <si>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</si>
  <si>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</si>
  <si>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</si>
  <si>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</si>
  <si>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</si>
  <si>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</si>
  <si>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</si>
  <si>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</si>
  <si>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</si>
  <si>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</si>
  <si>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</si>
  <si>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</si>
  <si>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</si>
  <si>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</si>
  <si>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</si>
  <si>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</si>
  <si>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</si>
  <si>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</si>
  <si>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</si>
  <si>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</si>
  <si>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</si>
  <si>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</si>
  <si>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</si>
  <si>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</si>
  <si>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</si>
  <si>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</si>
  <si>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</si>
  <si>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</si>
  <si>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</si>
  <si>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</si>
  <si>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</si>
  <si>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</si>
  <si>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</si>
  <si>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</si>
  <si>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</si>
  <si>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</si>
  <si>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</si>
  <si>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</si>
  <si>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</si>
  <si>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</si>
  <si>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</si>
  <si>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</si>
  <si>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</si>
  <si>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</si>
  <si>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</si>
  <si>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</si>
  <si>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</si>
  <si>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</si>
  <si>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</si>
  <si>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</si>
  <si>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</si>
  <si>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</si>
  <si>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</si>
  <si>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</si>
  <si>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</si>
  <si>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</si>
  <si>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</si>
  <si>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</si>
  <si>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</si>
  <si>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</si>
  <si>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</si>
  <si>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</si>
  <si>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</si>
  <si>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</si>
  <si>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</si>
  <si>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</si>
  <si>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</si>
  <si>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</si>
  <si>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</si>
  <si>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</si>
  <si>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</si>
  <si>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</si>
  <si>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</si>
  <si>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</si>
  <si>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</si>
  <si>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</si>
  <si>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</si>
  <si>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</si>
  <si>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</si>
  <si>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</si>
  <si>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</si>
  <si>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</si>
  <si>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</si>
  <si>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</si>
  <si>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</si>
  <si>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</si>
  <si>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</si>
  <si>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</si>
  <si>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</si>
  <si>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</si>
  <si>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</si>
  <si>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</si>
  <si>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</si>
  <si>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</si>
  <si>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</si>
  <si>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</si>
  <si>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</si>
  <si>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</si>
  <si>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</si>
  <si>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</si>
  <si>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</si>
  <si>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</si>
  <si>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</si>
  <si>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</si>
  <si>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</si>
  <si>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</si>
  <si>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</si>
  <si>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</si>
  <si>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</si>
  <si>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</si>
  <si>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</si>
  <si>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</si>
  <si>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</si>
  <si>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</si>
  <si>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</si>
  <si>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</si>
  <si>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</si>
  <si>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</si>
  <si>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</si>
  <si>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</si>
  <si>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</si>
  <si>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</si>
  <si>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</si>
  <si>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</si>
  <si>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</si>
  <si>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</si>
  <si>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</si>
  <si>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</si>
  <si>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</si>
  <si>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</si>
  <si>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</si>
  <si>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</si>
  <si>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</si>
  <si>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</si>
  <si>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</si>
  <si>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</si>
  <si>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</si>
  <si>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</si>
  <si>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</si>
  <si>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</si>
  <si>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</si>
  <si>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</si>
  <si>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</si>
  <si>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</si>
  <si>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</si>
  <si>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</si>
  <si>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</si>
  <si>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</si>
  <si>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</si>
  <si>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</si>
  <si>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</si>
  <si>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</si>
  <si>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</si>
  <si>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</si>
  <si>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</si>
  <si>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</si>
  <si>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</si>
  <si>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</si>
  <si>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</si>
  <si>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</si>
  <si>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</si>
  <si>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</si>
  <si>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p. 731, Table 8.A, Row 1</t>
  </si>
  <si>
    <t>p. 740, Table 8.A.5, Row 3 (VOC North America)</t>
  </si>
  <si>
    <t>p. 740, Table 8.A.4, Row 3 (CO North America)</t>
  </si>
  <si>
    <t>p. 739, Table 8.A.3, Row 3 (NOx North America)</t>
  </si>
  <si>
    <t>This is handled via BC and OC, below.  To include a value here would be double-counting.</t>
  </si>
  <si>
    <t>No value is reported by the IPCC for SOx.</t>
  </si>
  <si>
    <t>p. 740, Table 8.A.6, Row 2 (BC four regions)</t>
  </si>
  <si>
    <t>p. 740, Table 8.A.6, Row 7 (OC four regions)</t>
  </si>
  <si>
    <t>p. 731, Table 8.A, Row 2</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</si>
  <si>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</si>
  <si>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</si>
  <si>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</si>
  <si>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</si>
  <si>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</si>
  <si>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France</t>
  </si>
  <si>
    <t>Rebate Rate</t>
  </si>
  <si>
    <t>$/GPM</t>
  </si>
  <si>
    <t>Ireland</t>
  </si>
  <si>
    <t>Germany</t>
  </si>
  <si>
    <t>$/GPM (gasoline)</t>
  </si>
  <si>
    <t>Fuel Economy Standards [LDVs]</t>
  </si>
  <si>
    <t>BAU 2050 Tested Fuel Economy for New Light Duty Vehicle</t>
  </si>
  <si>
    <t>(EIA, Annual Energy Outlook, Table 7, 2040 value extraploated to 2050)</t>
  </si>
  <si>
    <t>2050 Optimisitc Fuel Economy, test MPG</t>
  </si>
  <si>
    <t>Potential Pecentage Improvement</t>
  </si>
  <si>
    <t>Fuel Economy Standards [HDVs]</t>
  </si>
  <si>
    <t>Average Fuel Efficiency of New Freight Trucks in 2010</t>
  </si>
  <si>
    <t>AEO 2012</t>
  </si>
  <si>
    <t>Average Fuel Intensity of New Freight Trucks in 2010</t>
  </si>
  <si>
    <t>Calculated</t>
  </si>
  <si>
    <t>Potential Improvement in Fuel Intensity by 2050</t>
  </si>
  <si>
    <t>NREL</t>
  </si>
  <si>
    <t>2050 Potential Fuel Intensity</t>
  </si>
  <si>
    <t>2050 Potential Fuel Efficiency of New Freight Trucks</t>
  </si>
  <si>
    <t>BAU 2050 Fuel Efficiency of New Trucks</t>
  </si>
  <si>
    <t>AEO 2016</t>
  </si>
  <si>
    <t>Additional Improvement Potential</t>
  </si>
  <si>
    <t>Fuel Economy Standards [Aircraft]</t>
  </si>
  <si>
    <t>BAU Reductions in Energy Intensity relative to 2007</t>
  </si>
  <si>
    <t>BAU 2007 Energy Efficiency from AEO 2010 (seat mpg) - From AEO 2010</t>
  </si>
  <si>
    <t>BAU 2007 Energy Intensity from AEO 2010 (gallon/seat*mile)</t>
  </si>
  <si>
    <t>BAU 2050 Energy Intensity</t>
  </si>
  <si>
    <t>BAU 2050 Energy Efficiency</t>
  </si>
  <si>
    <t>Additional Potential Reduction in Energy Intensity by 2050</t>
  </si>
  <si>
    <t>Potential 2050 Energy Intensity</t>
  </si>
  <si>
    <t>Potential 2050 Energy Efficiency (seat mpg)</t>
  </si>
  <si>
    <t>Potential additional improvement in fuel efficiency by 2050 above BAU</t>
  </si>
  <si>
    <t>Fuel Economy Standards [Rail]</t>
  </si>
  <si>
    <t>ASSUME SAME VALUE AS FOR SHIPS</t>
  </si>
  <si>
    <t>Fuel Economy Standards [Ships]</t>
  </si>
  <si>
    <t>BAU 2007 Energy Efficiency from AEO 2010 (ton miles per thousand BTU) - From AEO 2010</t>
  </si>
  <si>
    <t>Fuel Economy Standards [Motorbikes]</t>
  </si>
  <si>
    <t>BAU energy efficiency in 2050 (see model file VFP), passenger*miles/BTU</t>
  </si>
  <si>
    <t>Average passenger loading (from AVLO file)</t>
  </si>
  <si>
    <t>BAU energy intensity in 2050 (MJ/km)</t>
  </si>
  <si>
    <t>BAU energy efficiency in 2050 (km/MJ)</t>
  </si>
  <si>
    <t>Potential 2050 Energy Intensity (MJ/km)</t>
  </si>
  <si>
    <t>Potential 2050 Energy Efficiency (km/MJ)</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</si>
  <si>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</si>
  <si>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</si>
  <si>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</si>
  <si>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</si>
  <si>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</si>
  <si>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</si>
  <si>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</si>
  <si>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</si>
  <si>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</si>
  <si>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</si>
  <si>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</si>
  <si>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</si>
  <si>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t>Exclude</t>
  </si>
  <si>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</si>
  <si>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</si>
  <si>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</si>
  <si>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</si>
  <si>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</si>
  <si>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</si>
  <si>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</si>
  <si>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</si>
  <si>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</si>
  <si>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</si>
  <si>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</si>
  <si>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</si>
  <si>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</si>
  <si>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</si>
  <si>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</si>
  <si>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Building Retrofits</t>
  </si>
  <si>
    <t>2010-2020 Retrofit Proportion</t>
  </si>
  <si>
    <t>Annual Retrofit Rate</t>
  </si>
  <si>
    <t>Distributed Solar Carve Out</t>
  </si>
  <si>
    <t>Reinventing Fire: Transform Scneario - Rooftop PV Generation (TWh/yr)</t>
  </si>
  <si>
    <t>Reinventing Fire: Transform Scneario - Total Generation (TWh/yr)</t>
  </si>
  <si>
    <t>Share from Distributed Solar</t>
  </si>
  <si>
    <t>Renewable Portoflio Standard</t>
  </si>
  <si>
    <t>BAU RPS in 2050 (modeling input)</t>
  </si>
  <si>
    <t>Additional Potential, Assuming 100% possible</t>
  </si>
  <si>
    <t>Transmission Capacity</t>
  </si>
  <si>
    <t>Additional Transmission Capacity by 2050 (MW-miles) for 90% Scenario</t>
  </si>
  <si>
    <t>Existing Total Transmission Capacity in US (MW-Miles), aveage of 150 and 200 million MW-miles</t>
  </si>
  <si>
    <t>Additional Transmission Capacity by 2030, as a percentage</t>
  </si>
  <si>
    <t>Industrial Energy Efficiency</t>
  </si>
  <si>
    <t>BAU annual improvement rate</t>
  </si>
  <si>
    <t>Potential annual improvement rate</t>
  </si>
  <si>
    <t>Timeframe (years of model run)</t>
  </si>
  <si>
    <t>BAU total energy use as fraction of start year</t>
  </si>
  <si>
    <t>Potential total energy use as fraction of start year</t>
  </si>
  <si>
    <t>Potential improvement vs. BAU</t>
  </si>
  <si>
    <t>Afforestation/Reforestation</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</si>
  <si>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</si>
  <si>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</si>
  <si>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</si>
  <si>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</si>
  <si>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</si>
  <si>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</si>
  <si>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</si>
  <si>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</si>
  <si>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Passenger Modes, OECD Nations (from Figure 5.12)</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</si>
  <si>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</si>
  <si>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</si>
  <si>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</si>
  <si>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</si>
  <si>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</si>
  <si>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</si>
  <si>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</si>
  <si>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</si>
  <si>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</si>
  <si>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</si>
  <si>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</si>
  <si>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</si>
  <si>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</si>
  <si>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Passenger Modes, Non-OECD Nations (from Figure 5.12)</t>
  </si>
  <si>
    <t>Freight Modes (from Figure 6.7)</t>
  </si>
  <si>
    <t>Heavy Trucks</t>
  </si>
  <si>
    <t>Medium Trucks</t>
  </si>
  <si>
    <t>Light Commercial</t>
  </si>
  <si>
    <t>Perc Change in Freight HDVs</t>
  </si>
  <si>
    <t>KRW/vehicle</t>
  </si>
  <si>
    <t>KRW/kWh</t>
  </si>
  <si>
    <t>KRW/metric ton CO2e</t>
  </si>
  <si>
    <t>In its updated Nationally Determined Contribution (NDC) to the U.N. Framework Convention on Climate Change, South Korea committed to reduce greenhouse gas emissions a 53–61% reduction from 2018 levels by 2035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</si>
</sst>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_(* \(#,##0\);_(* &quot;-&quot;_);_(@_)"/>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s>
  <fonts count="119">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ont>
    <font>
      <sz val="11"/>
      <name val="Calibri"/>
      <family val="2"/>
      <scheme val="minor"/>
    </font>
    <font>
      <sz val="11"/>
      <name val="Calibri"/>
      <family val="2"/>
      <scheme val="minor"/>
    </font>
    <font>
      <sz val="11"/>
      <name val="Malgun Gothic"/>
      <family val="2"/>
    </font>
    <font>
      <sz val="11"/>
      <name val="Calibri"/>
      <family val="3"/>
      <charset val="129"/>
      <scheme val="minor"/>
    </font>
    <font>
      <b/>
      <sz val="12"/>
      <name val="Aptos"/>
      <family val="2"/>
    </font>
  </fonts>
  <fills count="104">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theme="6" tint="0.59999389629810485"/>
        <bgColor indexed="64"/>
      </patternFill>
    </fill>
    <fill>
      <patternFill patternType="solid">
        <fgColor theme="5" tint="0.59999389629810485"/>
        <bgColor indexed="64"/>
      </patternFill>
    </fill>
  </fills>
  <borders count="106">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auto="1"/>
      </left>
      <right style="thin">
        <color auto="1"/>
      </right>
      <top style="thin">
        <color auto="1"/>
      </top>
      <bottom style="thin">
        <color auto="1"/>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3478">
    <xf numFmtId="0" fontId="0" fillId="0" borderId="0"/>
    <xf numFmtId="9" fontId="7" fillId="0" borderId="0" applyFont="0" applyFill="0" applyBorder="0" applyAlignment="0" applyProtection="0"/>
    <xf numFmtId="0" fontId="8" fillId="0" borderId="0" applyNumberFormat="0" applyFill="0" applyBorder="0" applyAlignment="0" applyProtection="0"/>
    <xf numFmtId="0" fontId="12" fillId="0" borderId="0"/>
    <xf numFmtId="0" fontId="13" fillId="0" borderId="2" applyNumberFormat="0" applyProtection="0">
      <alignment wrapText="1"/>
    </xf>
    <xf numFmtId="0" fontId="12" fillId="0" borderId="3" applyNumberFormat="0" applyFont="0" applyProtection="0">
      <alignment wrapText="1"/>
    </xf>
    <xf numFmtId="43" fontId="7" fillId="0" borderId="0" applyFont="0" applyFill="0" applyBorder="0" applyAlignment="0" applyProtection="0"/>
    <xf numFmtId="0" fontId="20" fillId="0" borderId="0" applyNumberFormat="0" applyFill="0" applyBorder="0" applyAlignment="0" applyProtection="0"/>
    <xf numFmtId="0" fontId="21" fillId="0" borderId="0" applyNumberFormat="0">
      <alignment horizontal="right"/>
    </xf>
    <xf numFmtId="0" fontId="23" fillId="0" borderId="0" applyNumberFormat="0" applyFill="0" applyBorder="0" applyProtection="0">
      <alignment horizontal="left" vertical="center"/>
    </xf>
    <xf numFmtId="0" fontId="26" fillId="0" borderId="0" applyNumberFormat="0" applyFont="0" applyFill="0" applyBorder="0" applyProtection="0">
      <alignment horizontal="left" vertical="center" indent="2"/>
    </xf>
    <xf numFmtId="0" fontId="26" fillId="0" borderId="0" applyNumberFormat="0" applyFont="0" applyFill="0" applyBorder="0" applyProtection="0">
      <alignment horizontal="left" vertical="center" indent="5"/>
    </xf>
    <xf numFmtId="0" fontId="25" fillId="9" borderId="0" applyBorder="0">
      <alignment horizontal="right" vertical="center"/>
    </xf>
    <xf numFmtId="0" fontId="25" fillId="0" borderId="0"/>
    <xf numFmtId="0" fontId="26" fillId="16" borderId="0" applyNumberFormat="0" applyFont="0" applyBorder="0" applyAlignment="0" applyProtection="0"/>
    <xf numFmtId="0" fontId="22" fillId="0" borderId="0"/>
    <xf numFmtId="0" fontId="29" fillId="9" borderId="29">
      <alignment horizontal="right" vertical="center"/>
    </xf>
    <xf numFmtId="0" fontId="26" fillId="0" borderId="26"/>
    <xf numFmtId="0" fontId="25" fillId="0" borderId="45">
      <alignment horizontal="left" vertical="center" wrapText="1" indent="2"/>
    </xf>
    <xf numFmtId="0" fontId="52" fillId="0" borderId="0"/>
    <xf numFmtId="0" fontId="3" fillId="0" borderId="0"/>
    <xf numFmtId="0" fontId="57" fillId="7" borderId="50" applyNumberFormat="0" applyAlignment="0" applyProtection="0"/>
    <xf numFmtId="0" fontId="3" fillId="48" borderId="0" applyNumberFormat="0" applyBorder="0" applyAlignment="0" applyProtection="0"/>
    <xf numFmtId="0" fontId="21" fillId="14" borderId="85">
      <alignment horizontal="right" vertical="center"/>
    </xf>
    <xf numFmtId="0" fontId="26" fillId="0" borderId="0"/>
    <xf numFmtId="0" fontId="25" fillId="9" borderId="0" applyBorder="0">
      <alignment horizontal="right" vertical="center"/>
    </xf>
    <xf numFmtId="0" fontId="25" fillId="9" borderId="53">
      <alignment horizontal="right" vertical="center"/>
    </xf>
    <xf numFmtId="0" fontId="21" fillId="14" borderId="84">
      <alignment horizontal="right" vertical="center"/>
    </xf>
    <xf numFmtId="0" fontId="25" fillId="0" borderId="87">
      <alignment horizontal="left" vertical="center" wrapText="1" indent="2"/>
    </xf>
    <xf numFmtId="0" fontId="25" fillId="0" borderId="0" applyBorder="0">
      <alignment horizontal="right" vertical="center"/>
    </xf>
    <xf numFmtId="0" fontId="21" fillId="14" borderId="85">
      <alignment horizontal="right" vertical="center"/>
    </xf>
    <xf numFmtId="0" fontId="74" fillId="86" borderId="81" applyNumberFormat="0" applyAlignment="0" applyProtection="0"/>
    <xf numFmtId="4" fontId="21" fillId="14" borderId="86">
      <alignment horizontal="right" vertical="center"/>
    </xf>
    <xf numFmtId="0" fontId="25" fillId="0" borderId="29" applyNumberFormat="0" applyFill="0" applyAlignment="0" applyProtection="0"/>
    <xf numFmtId="0" fontId="21" fillId="0" borderId="59">
      <alignment horizontal="left" vertical="top" wrapText="1"/>
    </xf>
    <xf numFmtId="0" fontId="21" fillId="14" borderId="29">
      <alignment horizontal="right" vertical="center"/>
    </xf>
    <xf numFmtId="0" fontId="21" fillId="14" borderId="29">
      <alignment horizontal="right" vertical="center"/>
    </xf>
    <xf numFmtId="0" fontId="25" fillId="0" borderId="92">
      <alignment horizontal="right" vertical="center"/>
    </xf>
    <xf numFmtId="0" fontId="21" fillId="14" borderId="56">
      <alignment horizontal="right" vertical="center"/>
    </xf>
    <xf numFmtId="0" fontId="25" fillId="0" borderId="29">
      <alignment horizontal="right" vertical="center"/>
    </xf>
    <xf numFmtId="0" fontId="93" fillId="0" borderId="82" applyNumberFormat="0" applyFill="0" applyAlignment="0" applyProtection="0"/>
    <xf numFmtId="0" fontId="64" fillId="9" borderId="29">
      <alignment horizontal="right" vertical="center"/>
    </xf>
    <xf numFmtId="0" fontId="25" fillId="16" borderId="29"/>
    <xf numFmtId="0" fontId="26" fillId="89" borderId="83" applyNumberFormat="0" applyFont="0" applyAlignment="0" applyProtection="0"/>
    <xf numFmtId="0" fontId="21" fillId="14" borderId="84">
      <alignment horizontal="right" vertical="center"/>
    </xf>
    <xf numFmtId="0" fontId="21" fillId="9" borderId="29">
      <alignment horizontal="right" vertical="center"/>
    </xf>
    <xf numFmtId="0" fontId="21" fillId="9" borderId="54">
      <alignment horizontal="right" vertical="center"/>
    </xf>
    <xf numFmtId="0" fontId="25" fillId="0" borderId="54">
      <alignment horizontal="right" vertical="center"/>
    </xf>
    <xf numFmtId="4" fontId="26" fillId="0" borderId="0"/>
    <xf numFmtId="0" fontId="21" fillId="14" borderId="57">
      <alignment horizontal="right" vertical="center"/>
    </xf>
    <xf numFmtId="0" fontId="21" fillId="14" borderId="54">
      <alignment horizontal="right" vertical="center"/>
    </xf>
    <xf numFmtId="0" fontId="21" fillId="14" borderId="55">
      <alignment horizontal="right" vertical="center"/>
    </xf>
    <xf numFmtId="4" fontId="21" fillId="14" borderId="56">
      <alignment horizontal="right" vertical="center"/>
    </xf>
    <xf numFmtId="0" fontId="25" fillId="0" borderId="0"/>
    <xf numFmtId="0" fontId="25" fillId="67" borderId="29">
      <alignment horizontal="right" vertical="center"/>
    </xf>
    <xf numFmtId="0" fontId="25" fillId="67" borderId="0" applyBorder="0">
      <alignment horizontal="right" vertical="center"/>
    </xf>
    <xf numFmtId="0" fontId="26" fillId="0" borderId="0"/>
    <xf numFmtId="0" fontId="26" fillId="66" borderId="29"/>
    <xf numFmtId="4" fontId="26" fillId="0" borderId="0"/>
    <xf numFmtId="4" fontId="25" fillId="0" borderId="29" applyFill="0" applyBorder="0" applyProtection="0">
      <alignment horizontal="right" vertical="center"/>
    </xf>
    <xf numFmtId="0" fontId="67" fillId="0" borderId="0" applyNumberFormat="0" applyFill="0" applyBorder="0" applyAlignment="0" applyProtection="0"/>
    <xf numFmtId="4" fontId="26" fillId="0" borderId="0"/>
    <xf numFmtId="4" fontId="26" fillId="0" borderId="0"/>
    <xf numFmtId="0" fontId="3" fillId="0" borderId="0"/>
    <xf numFmtId="4" fontId="64" fillId="9" borderId="84">
      <alignment horizontal="right" vertical="center"/>
    </xf>
    <xf numFmtId="0" fontId="25" fillId="16" borderId="29"/>
    <xf numFmtId="0" fontId="21" fillId="14" borderId="56">
      <alignment horizontal="right" vertical="center"/>
    </xf>
    <xf numFmtId="0" fontId="25" fillId="0" borderId="92" applyNumberFormat="0" applyFill="0" applyAlignment="0" applyProtection="0"/>
    <xf numFmtId="4" fontId="25" fillId="16" borderId="84"/>
    <xf numFmtId="0" fontId="86" fillId="73" borderId="81" applyNumberFormat="0" applyAlignment="0" applyProtection="0"/>
    <xf numFmtId="0" fontId="93" fillId="0" borderId="82" applyNumberFormat="0" applyFill="0" applyAlignment="0" applyProtection="0"/>
    <xf numFmtId="0" fontId="64" fillId="9" borderId="84">
      <alignment horizontal="right" vertical="center"/>
    </xf>
    <xf numFmtId="0" fontId="58" fillId="46" borderId="51" applyNumberFormat="0" applyAlignment="0" applyProtection="0"/>
    <xf numFmtId="0" fontId="59" fillId="46" borderId="50" applyNumberFormat="0" applyAlignment="0" applyProtection="0"/>
    <xf numFmtId="0" fontId="78" fillId="0" borderId="82" applyNumberFormat="0" applyFill="0" applyAlignment="0" applyProtection="0"/>
    <xf numFmtId="0" fontId="68" fillId="89" borderId="83" applyNumberFormat="0" applyFont="0" applyAlignment="0" applyProtection="0"/>
    <xf numFmtId="0" fontId="60" fillId="0" borderId="0" applyNumberFormat="0" applyFill="0" applyBorder="0" applyAlignment="0" applyProtection="0"/>
    <xf numFmtId="0" fontId="3" fillId="50" borderId="0" applyNumberFormat="0" applyBorder="0" applyAlignment="0" applyProtection="0"/>
    <xf numFmtId="0" fontId="61" fillId="0" borderId="0" applyNumberFormat="0" applyFill="0" applyBorder="0" applyAlignment="0" applyProtection="0"/>
    <xf numFmtId="0" fontId="4" fillId="0" borderId="52"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62" fillId="49" borderId="0" applyNumberFormat="0" applyBorder="0" applyAlignment="0" applyProtection="0"/>
    <xf numFmtId="0" fontId="74" fillId="86" borderId="89" applyNumberFormat="0" applyAlignment="0" applyProtection="0"/>
    <xf numFmtId="0" fontId="3" fillId="50" borderId="0" applyNumberFormat="0" applyBorder="0" applyAlignment="0" applyProtection="0"/>
    <xf numFmtId="0" fontId="3" fillId="51" borderId="0" applyNumberFormat="0" applyBorder="0" applyAlignment="0" applyProtection="0"/>
    <xf numFmtId="0" fontId="62" fillId="52" borderId="0" applyNumberFormat="0" applyBorder="0" applyAlignment="0" applyProtection="0"/>
    <xf numFmtId="49" fontId="23" fillId="0" borderId="84" applyNumberFormat="0" applyFill="0" applyBorder="0" applyProtection="0">
      <alignment horizontal="left" vertical="center"/>
    </xf>
    <xf numFmtId="0" fontId="3" fillId="53" borderId="0" applyNumberFormat="0" applyBorder="0" applyAlignment="0" applyProtection="0"/>
    <xf numFmtId="0" fontId="3" fillId="54" borderId="0" applyNumberFormat="0" applyBorder="0" applyAlignment="0" applyProtection="0"/>
    <xf numFmtId="0" fontId="62" fillId="55" borderId="0" applyNumberFormat="0" applyBorder="0" applyAlignment="0" applyProtection="0"/>
    <xf numFmtId="0" fontId="93" fillId="0" borderId="82" applyNumberFormat="0" applyFill="0" applyAlignment="0" applyProtection="0"/>
    <xf numFmtId="0" fontId="3" fillId="56" borderId="0" applyNumberFormat="0" applyBorder="0" applyAlignment="0" applyProtection="0"/>
    <xf numFmtId="0" fontId="3" fillId="57" borderId="0" applyNumberFormat="0" applyBorder="0" applyAlignment="0" applyProtection="0"/>
    <xf numFmtId="0" fontId="62" fillId="58" borderId="0" applyNumberFormat="0" applyBorder="0" applyAlignment="0" applyProtection="0"/>
    <xf numFmtId="0" fontId="86" fillId="73" borderId="81" applyNumberFormat="0" applyAlignment="0" applyProtection="0"/>
    <xf numFmtId="0" fontId="3" fillId="59" borderId="0" applyNumberFormat="0" applyBorder="0" applyAlignment="0" applyProtection="0"/>
    <xf numFmtId="0" fontId="3" fillId="60" borderId="0" applyNumberFormat="0" applyBorder="0" applyAlignment="0" applyProtection="0"/>
    <xf numFmtId="0" fontId="62" fillId="61" borderId="0" applyNumberFormat="0" applyBorder="0" applyAlignment="0" applyProtection="0"/>
    <xf numFmtId="49" fontId="25" fillId="0" borderId="84" applyNumberFormat="0" applyFont="0" applyFill="0" applyBorder="0" applyProtection="0">
      <alignment horizontal="left" vertical="center" indent="2"/>
    </xf>
    <xf numFmtId="0" fontId="3" fillId="62" borderId="0" applyNumberFormat="0" applyBorder="0" applyAlignment="0" applyProtection="0"/>
    <xf numFmtId="0" fontId="3" fillId="63" borderId="0" applyNumberFormat="0" applyBorder="0" applyAlignment="0" applyProtection="0"/>
    <xf numFmtId="0" fontId="62" fillId="64" borderId="0" applyNumberFormat="0" applyBorder="0" applyAlignment="0" applyProtection="0"/>
    <xf numFmtId="0" fontId="25" fillId="0" borderId="29" applyNumberFormat="0" applyFill="0" applyAlignment="0" applyProtection="0"/>
    <xf numFmtId="0" fontId="21" fillId="14" borderId="29">
      <alignment horizontal="right" vertical="center"/>
    </xf>
    <xf numFmtId="0" fontId="21" fillId="14" borderId="29">
      <alignment horizontal="right" vertical="center"/>
    </xf>
    <xf numFmtId="0" fontId="25" fillId="0" borderId="45">
      <alignment horizontal="left" vertical="center" wrapText="1" indent="2"/>
    </xf>
    <xf numFmtId="0" fontId="21" fillId="14" borderId="56">
      <alignment horizontal="right" vertical="center"/>
    </xf>
    <xf numFmtId="0" fontId="25" fillId="0" borderId="29">
      <alignment horizontal="right" vertical="center"/>
    </xf>
    <xf numFmtId="0" fontId="64" fillId="9" borderId="29">
      <alignment horizontal="right" vertical="center"/>
    </xf>
    <xf numFmtId="0" fontId="25" fillId="16" borderId="29"/>
    <xf numFmtId="0" fontId="21" fillId="9" borderId="29">
      <alignment horizontal="right" vertical="center"/>
    </xf>
    <xf numFmtId="0" fontId="21" fillId="14" borderId="55">
      <alignment horizontal="right" vertical="center"/>
    </xf>
    <xf numFmtId="0" fontId="66" fillId="0" borderId="0" applyNumberFormat="0" applyFill="0" applyBorder="0" applyAlignment="0" applyProtection="0"/>
    <xf numFmtId="0" fontId="68" fillId="68" borderId="0" applyNumberFormat="0" applyBorder="0" applyAlignment="0" applyProtection="0"/>
    <xf numFmtId="0" fontId="68" fillId="69" borderId="0" applyNumberFormat="0" applyBorder="0" applyAlignment="0" applyProtection="0"/>
    <xf numFmtId="0" fontId="68" fillId="70" borderId="0" applyNumberFormat="0" applyBorder="0" applyAlignment="0" applyProtection="0"/>
    <xf numFmtId="0" fontId="68" fillId="71" borderId="0" applyNumberFormat="0" applyBorder="0" applyAlignment="0" applyProtection="0"/>
    <xf numFmtId="0" fontId="68" fillId="72" borderId="0" applyNumberFormat="0" applyBorder="0" applyAlignment="0" applyProtection="0"/>
    <xf numFmtId="0" fontId="68" fillId="73" borderId="0" applyNumberFormat="0" applyBorder="0" applyAlignment="0" applyProtection="0"/>
    <xf numFmtId="0" fontId="26" fillId="0" borderId="0" applyNumberFormat="0" applyFont="0" applyFill="0" applyBorder="0" applyProtection="0">
      <alignment horizontal="left" vertical="center" indent="2"/>
    </xf>
    <xf numFmtId="0" fontId="26" fillId="0" borderId="0" applyNumberFormat="0" applyFont="0" applyFill="0" applyBorder="0" applyProtection="0">
      <alignment horizontal="left" vertical="center" indent="2"/>
    </xf>
    <xf numFmtId="49" fontId="25" fillId="0" borderId="29" applyNumberFormat="0" applyFont="0" applyFill="0" applyBorder="0" applyProtection="0">
      <alignment horizontal="left" vertical="center" indent="2"/>
    </xf>
    <xf numFmtId="0" fontId="68" fillId="74" borderId="0" applyNumberFormat="0" applyBorder="0" applyAlignment="0" applyProtection="0"/>
    <xf numFmtId="0" fontId="68" fillId="75" borderId="0" applyNumberFormat="0" applyBorder="0" applyAlignment="0" applyProtection="0"/>
    <xf numFmtId="0" fontId="68" fillId="76" borderId="0" applyNumberFormat="0" applyBorder="0" applyAlignment="0" applyProtection="0"/>
    <xf numFmtId="0" fontId="68" fillId="71" borderId="0" applyNumberFormat="0" applyBorder="0" applyAlignment="0" applyProtection="0"/>
    <xf numFmtId="0" fontId="68" fillId="74" borderId="0" applyNumberFormat="0" applyBorder="0" applyAlignment="0" applyProtection="0"/>
    <xf numFmtId="0" fontId="68" fillId="77" borderId="0" applyNumberFormat="0" applyBorder="0" applyAlignment="0" applyProtection="0"/>
    <xf numFmtId="0" fontId="26" fillId="0" borderId="0" applyNumberFormat="0" applyFont="0" applyFill="0" applyBorder="0" applyProtection="0">
      <alignment horizontal="left" vertical="center" indent="5"/>
    </xf>
    <xf numFmtId="0" fontId="26" fillId="0" borderId="0" applyNumberFormat="0" applyFont="0" applyFill="0" applyBorder="0" applyProtection="0">
      <alignment horizontal="left" vertical="center" indent="5"/>
    </xf>
    <xf numFmtId="49" fontId="25" fillId="0" borderId="55" applyNumberFormat="0" applyFont="0" applyFill="0" applyBorder="0" applyProtection="0">
      <alignment horizontal="left" vertical="center" indent="5"/>
    </xf>
    <xf numFmtId="0" fontId="70" fillId="78" borderId="0" applyNumberFormat="0" applyBorder="0" applyAlignment="0" applyProtection="0"/>
    <xf numFmtId="0" fontId="70" fillId="75" borderId="0" applyNumberFormat="0" applyBorder="0" applyAlignment="0" applyProtection="0"/>
    <xf numFmtId="0" fontId="70" fillId="76" borderId="0" applyNumberFormat="0" applyBorder="0" applyAlignment="0" applyProtection="0"/>
    <xf numFmtId="0" fontId="70" fillId="79" borderId="0" applyNumberFormat="0" applyBorder="0" applyAlignment="0" applyProtection="0"/>
    <xf numFmtId="0" fontId="70" fillId="80" borderId="0" applyNumberFormat="0" applyBorder="0" applyAlignment="0" applyProtection="0"/>
    <xf numFmtId="0" fontId="70" fillId="81" borderId="0" applyNumberFormat="0" applyBorder="0" applyAlignment="0" applyProtection="0"/>
    <xf numFmtId="0" fontId="70" fillId="82" borderId="0" applyNumberFormat="0" applyBorder="0" applyAlignment="0" applyProtection="0"/>
    <xf numFmtId="0" fontId="70" fillId="83" borderId="0" applyNumberFormat="0" applyBorder="0" applyAlignment="0" applyProtection="0"/>
    <xf numFmtId="0" fontId="70" fillId="84" borderId="0" applyNumberFormat="0" applyBorder="0" applyAlignment="0" applyProtection="0"/>
    <xf numFmtId="0" fontId="70" fillId="79" borderId="0" applyNumberFormat="0" applyBorder="0" applyAlignment="0" applyProtection="0"/>
    <xf numFmtId="0" fontId="70" fillId="80" borderId="0" applyNumberFormat="0" applyBorder="0" applyAlignment="0" applyProtection="0"/>
    <xf numFmtId="0" fontId="70" fillId="85" borderId="0" applyNumberFormat="0" applyBorder="0" applyAlignment="0" applyProtection="0"/>
    <xf numFmtId="0" fontId="23" fillId="67" borderId="0" applyBorder="0" applyAlignment="0"/>
    <xf numFmtId="4" fontId="23" fillId="67" borderId="0" applyBorder="0" applyAlignment="0"/>
    <xf numFmtId="4" fontId="25" fillId="67" borderId="0" applyBorder="0">
      <alignment horizontal="right" vertical="center"/>
    </xf>
    <xf numFmtId="4" fontId="25" fillId="9" borderId="0" applyBorder="0">
      <alignment horizontal="right" vertical="center"/>
    </xf>
    <xf numFmtId="4" fontId="25" fillId="9" borderId="0" applyBorder="0">
      <alignment horizontal="right" vertical="center"/>
    </xf>
    <xf numFmtId="4" fontId="21" fillId="9" borderId="29">
      <alignment horizontal="right" vertical="center"/>
    </xf>
    <xf numFmtId="4" fontId="64" fillId="9" borderId="29">
      <alignment horizontal="right" vertical="center"/>
    </xf>
    <xf numFmtId="4" fontId="21" fillId="14" borderId="29">
      <alignment horizontal="right" vertical="center"/>
    </xf>
    <xf numFmtId="4" fontId="21" fillId="14" borderId="29">
      <alignment horizontal="right" vertical="center"/>
    </xf>
    <xf numFmtId="4" fontId="21" fillId="14" borderId="55">
      <alignment horizontal="right" vertical="center"/>
    </xf>
    <xf numFmtId="4" fontId="21" fillId="14" borderId="56">
      <alignment horizontal="right" vertical="center"/>
    </xf>
    <xf numFmtId="0" fontId="69" fillId="82" borderId="0" applyNumberFormat="0" applyBorder="0" applyAlignment="0" applyProtection="0"/>
    <xf numFmtId="0" fontId="69" fillId="83" borderId="0" applyNumberFormat="0" applyBorder="0" applyAlignment="0" applyProtection="0"/>
    <xf numFmtId="0" fontId="69" fillId="84" borderId="0" applyNumberFormat="0" applyBorder="0" applyAlignment="0" applyProtection="0"/>
    <xf numFmtId="0" fontId="69" fillId="79" borderId="0" applyNumberFormat="0" applyBorder="0" applyAlignment="0" applyProtection="0"/>
    <xf numFmtId="0" fontId="69" fillId="80" borderId="0" applyNumberFormat="0" applyBorder="0" applyAlignment="0" applyProtection="0"/>
    <xf numFmtId="0" fontId="69" fillId="85" borderId="0" applyNumberFormat="0" applyBorder="0" applyAlignment="0" applyProtection="0"/>
    <xf numFmtId="0" fontId="72" fillId="69" borderId="0" applyNumberFormat="0" applyBorder="0" applyAlignment="0" applyProtection="0"/>
    <xf numFmtId="4" fontId="23" fillId="0" borderId="33" applyFill="0" applyBorder="0" applyProtection="0">
      <alignment horizontal="right" vertical="center"/>
    </xf>
    <xf numFmtId="0" fontId="74" fillId="86" borderId="61" applyNumberFormat="0" applyAlignment="0" applyProtection="0"/>
    <xf numFmtId="0" fontId="75" fillId="87" borderId="62" applyNumberFormat="0" applyAlignment="0" applyProtection="0"/>
    <xf numFmtId="173" fontId="65" fillId="0" borderId="0" applyFont="0" applyFill="0" applyBorder="0" applyAlignment="0" applyProtection="0"/>
    <xf numFmtId="174" fontId="76" fillId="0" borderId="0" applyFont="0" applyFill="0" applyBorder="0" applyAlignment="0" applyProtection="0"/>
    <xf numFmtId="173" fontId="65" fillId="0" borderId="0" applyFont="0" applyFill="0" applyBorder="0" applyAlignment="0" applyProtection="0"/>
    <xf numFmtId="0" fontId="25" fillId="14" borderId="45">
      <alignment horizontal="left" vertical="center" wrapText="1" indent="2"/>
    </xf>
    <xf numFmtId="0" fontId="25" fillId="9" borderId="55">
      <alignment horizontal="left" vertical="center"/>
    </xf>
    <xf numFmtId="0" fontId="80" fillId="0" borderId="0" applyNumberFormat="0" applyFill="0" applyBorder="0" applyAlignment="0" applyProtection="0"/>
    <xf numFmtId="0" fontId="81" fillId="70" borderId="0" applyNumberFormat="0" applyBorder="0" applyAlignment="0" applyProtection="0"/>
    <xf numFmtId="0" fontId="82" fillId="70" borderId="0" applyNumberFormat="0" applyBorder="0" applyAlignment="0" applyProtection="0"/>
    <xf numFmtId="0" fontId="83" fillId="0" borderId="64" applyNumberFormat="0" applyFill="0" applyAlignment="0" applyProtection="0"/>
    <xf numFmtId="0" fontId="84" fillId="0" borderId="65" applyNumberFormat="0" applyFill="0" applyAlignment="0" applyProtection="0"/>
    <xf numFmtId="0" fontId="85" fillId="0" borderId="66" applyNumberFormat="0" applyFill="0" applyAlignment="0" applyProtection="0"/>
    <xf numFmtId="0" fontId="85" fillId="0" borderId="0" applyNumberFormat="0" applyFill="0" applyBorder="0" applyAlignment="0" applyProtection="0"/>
    <xf numFmtId="0" fontId="86" fillId="73" borderId="61" applyNumberFormat="0" applyAlignment="0" applyProtection="0"/>
    <xf numFmtId="4" fontId="25" fillId="0" borderId="0" applyBorder="0">
      <alignment horizontal="right" vertical="center"/>
    </xf>
    <xf numFmtId="0" fontId="25" fillId="0" borderId="58">
      <alignment horizontal="right" vertical="center"/>
    </xf>
    <xf numFmtId="4" fontId="25" fillId="0" borderId="29">
      <alignment horizontal="right" vertical="center"/>
    </xf>
    <xf numFmtId="1" fontId="63" fillId="9" borderId="0" applyBorder="0">
      <alignment horizontal="right" vertical="center"/>
    </xf>
    <xf numFmtId="0" fontId="87" fillId="0" borderId="67" applyNumberFormat="0" applyFill="0" applyAlignment="0" applyProtection="0"/>
    <xf numFmtId="0" fontId="88" fillId="88" borderId="0" applyNumberFormat="0" applyBorder="0" applyAlignment="0" applyProtection="0"/>
    <xf numFmtId="0" fontId="26" fillId="0" borderId="0"/>
    <xf numFmtId="0" fontId="26" fillId="0" borderId="0"/>
    <xf numFmtId="0" fontId="26" fillId="0" borderId="0"/>
    <xf numFmtId="0" fontId="26" fillId="0" borderId="0"/>
    <xf numFmtId="0" fontId="76" fillId="0" borderId="0"/>
    <xf numFmtId="4" fontId="89" fillId="0" borderId="0"/>
    <xf numFmtId="0" fontId="26" fillId="0" borderId="0"/>
    <xf numFmtId="0" fontId="26" fillId="0" borderId="0"/>
    <xf numFmtId="0" fontId="26" fillId="0" borderId="0"/>
    <xf numFmtId="0" fontId="26" fillId="0" borderId="0"/>
    <xf numFmtId="0" fontId="3" fillId="0" borderId="0"/>
    <xf numFmtId="4" fontId="25" fillId="0" borderId="0" applyFill="0" applyBorder="0" applyProtection="0">
      <alignment horizontal="right" vertical="center"/>
    </xf>
    <xf numFmtId="4" fontId="25" fillId="0" borderId="0" applyFill="0" applyBorder="0" applyProtection="0">
      <alignment horizontal="right" vertical="center"/>
    </xf>
    <xf numFmtId="4" fontId="25" fillId="0" borderId="29" applyFill="0" applyBorder="0" applyProtection="0">
      <alignment horizontal="right" vertical="center"/>
    </xf>
    <xf numFmtId="0" fontId="23" fillId="0" borderId="0" applyNumberFormat="0" applyFill="0" applyBorder="0" applyProtection="0">
      <alignment horizontal="left" vertical="center"/>
    </xf>
    <xf numFmtId="49" fontId="23" fillId="0" borderId="29" applyNumberFormat="0" applyFill="0" applyBorder="0" applyProtection="0">
      <alignment horizontal="left" vertical="center"/>
    </xf>
    <xf numFmtId="0" fontId="26" fillId="16" borderId="0" applyNumberFormat="0" applyFont="0" applyBorder="0" applyAlignment="0" applyProtection="0"/>
    <xf numFmtId="4" fontId="26" fillId="16" borderId="0" applyNumberFormat="0" applyFont="0" applyBorder="0" applyAlignment="0" applyProtection="0"/>
    <xf numFmtId="4" fontId="26" fillId="16" borderId="0" applyNumberFormat="0" applyFont="0" applyBorder="0" applyAlignment="0" applyProtection="0"/>
    <xf numFmtId="0" fontId="26" fillId="16" borderId="0" applyNumberFormat="0" applyFont="0" applyBorder="0" applyAlignment="0" applyProtection="0"/>
    <xf numFmtId="0" fontId="26" fillId="16" borderId="0" applyNumberFormat="0" applyFont="0" applyBorder="0" applyAlignment="0" applyProtection="0"/>
    <xf numFmtId="0" fontId="76" fillId="65" borderId="0" applyNumberFormat="0" applyFont="0" applyBorder="0" applyAlignment="0" applyProtection="0"/>
    <xf numFmtId="0" fontId="68" fillId="89" borderId="68" applyNumberFormat="0" applyFont="0" applyAlignment="0" applyProtection="0"/>
    <xf numFmtId="0" fontId="26" fillId="89" borderId="68" applyNumberFormat="0" applyFont="0" applyAlignment="0" applyProtection="0"/>
    <xf numFmtId="0" fontId="90" fillId="86" borderId="60" applyNumberFormat="0" applyAlignment="0" applyProtection="0"/>
    <xf numFmtId="175" fontId="25" fillId="90" borderId="29" applyNumberFormat="0" applyFont="0" applyBorder="0" applyAlignment="0" applyProtection="0">
      <alignment horizontal="right" vertical="center"/>
    </xf>
    <xf numFmtId="9" fontId="76" fillId="0" borderId="0" applyFont="0" applyFill="0" applyBorder="0" applyAlignment="0" applyProtection="0"/>
    <xf numFmtId="0" fontId="91" fillId="69" borderId="0" applyNumberFormat="0" applyBorder="0" applyAlignment="0" applyProtection="0"/>
    <xf numFmtId="4" fontId="25" fillId="16" borderId="29"/>
    <xf numFmtId="0" fontId="25" fillId="16" borderId="54"/>
    <xf numFmtId="0" fontId="92" fillId="0" borderId="0" applyNumberFormat="0" applyFill="0" applyBorder="0" applyAlignment="0" applyProtection="0"/>
    <xf numFmtId="0" fontId="93" fillId="0" borderId="63" applyNumberFormat="0" applyFill="0" applyAlignment="0" applyProtection="0"/>
    <xf numFmtId="0" fontId="94" fillId="0" borderId="0" applyNumberFormat="0" applyFill="0" applyBorder="0" applyAlignment="0" applyProtection="0"/>
    <xf numFmtId="0" fontId="95" fillId="0" borderId="64" applyNumberFormat="0" applyFill="0" applyAlignment="0" applyProtection="0"/>
    <xf numFmtId="0" fontId="96" fillId="0" borderId="65" applyNumberFormat="0" applyFill="0" applyAlignment="0" applyProtection="0"/>
    <xf numFmtId="0" fontId="97" fillId="0" borderId="66" applyNumberFormat="0" applyFill="0" applyAlignment="0" applyProtection="0"/>
    <xf numFmtId="0" fontId="97" fillId="0" borderId="0" applyNumberFormat="0" applyFill="0" applyBorder="0" applyAlignment="0" applyProtection="0"/>
    <xf numFmtId="0" fontId="98" fillId="0" borderId="67" applyNumberFormat="0" applyFill="0" applyAlignment="0" applyProtection="0"/>
    <xf numFmtId="0" fontId="100" fillId="0" borderId="0" applyNumberFormat="0" applyFill="0" applyBorder="0" applyAlignment="0" applyProtection="0"/>
    <xf numFmtId="0" fontId="101" fillId="87" borderId="62" applyNumberFormat="0" applyAlignment="0" applyProtection="0"/>
    <xf numFmtId="0" fontId="67" fillId="0" borderId="0" applyNumberFormat="0" applyFill="0" applyBorder="0" applyAlignment="0" applyProtection="0"/>
    <xf numFmtId="0" fontId="102" fillId="0" borderId="0" applyNumberFormat="0" applyFill="0" applyBorder="0" applyAlignment="0" applyProtection="0"/>
    <xf numFmtId="0" fontId="26" fillId="0" borderId="0" applyNumberFormat="0" applyFont="0" applyFill="0" applyBorder="0" applyProtection="0">
      <alignment horizontal="left" vertical="center"/>
    </xf>
    <xf numFmtId="0" fontId="25" fillId="9" borderId="0" applyBorder="0">
      <alignment horizontal="right" vertical="center"/>
    </xf>
    <xf numFmtId="0" fontId="25" fillId="9" borderId="0" applyBorder="0">
      <alignment horizontal="right" vertical="center"/>
    </xf>
    <xf numFmtId="0" fontId="25" fillId="0" borderId="0" applyBorder="0">
      <alignment horizontal="right" vertical="center"/>
    </xf>
    <xf numFmtId="4" fontId="26" fillId="0" borderId="0"/>
    <xf numFmtId="0" fontId="103" fillId="0" borderId="0"/>
    <xf numFmtId="0" fontId="26" fillId="16" borderId="0" applyNumberFormat="0" applyFont="0" applyBorder="0" applyAlignment="0" applyProtection="0"/>
    <xf numFmtId="0" fontId="67" fillId="0" borderId="0" applyNumberFormat="0" applyFill="0" applyBorder="0" applyAlignment="0" applyProtection="0"/>
    <xf numFmtId="0" fontId="68" fillId="68" borderId="0" applyNumberFormat="0" applyBorder="0" applyAlignment="0" applyProtection="0"/>
    <xf numFmtId="0" fontId="68" fillId="69" borderId="0" applyNumberFormat="0" applyBorder="0" applyAlignment="0" applyProtection="0"/>
    <xf numFmtId="0" fontId="68" fillId="70" borderId="0" applyNumberFormat="0" applyBorder="0" applyAlignment="0" applyProtection="0"/>
    <xf numFmtId="0" fontId="68" fillId="71" borderId="0" applyNumberFormat="0" applyBorder="0" applyAlignment="0" applyProtection="0"/>
    <xf numFmtId="0" fontId="68" fillId="72" borderId="0" applyNumberFormat="0" applyBorder="0" applyAlignment="0" applyProtection="0"/>
    <xf numFmtId="0" fontId="68" fillId="73" borderId="0" applyNumberFormat="0" applyBorder="0" applyAlignment="0" applyProtection="0"/>
    <xf numFmtId="0" fontId="68" fillId="74" borderId="0" applyNumberFormat="0" applyBorder="0" applyAlignment="0" applyProtection="0"/>
    <xf numFmtId="0" fontId="68" fillId="75" borderId="0" applyNumberFormat="0" applyBorder="0" applyAlignment="0" applyProtection="0"/>
    <xf numFmtId="0" fontId="68" fillId="76" borderId="0" applyNumberFormat="0" applyBorder="0" applyAlignment="0" applyProtection="0"/>
    <xf numFmtId="0" fontId="68" fillId="71" borderId="0" applyNumberFormat="0" applyBorder="0" applyAlignment="0" applyProtection="0"/>
    <xf numFmtId="0" fontId="68" fillId="74" borderId="0" applyNumberFormat="0" applyBorder="0" applyAlignment="0" applyProtection="0"/>
    <xf numFmtId="0" fontId="68" fillId="77" borderId="0" applyNumberFormat="0" applyBorder="0" applyAlignment="0" applyProtection="0"/>
    <xf numFmtId="0" fontId="70" fillId="78" borderId="0" applyNumberFormat="0" applyBorder="0" applyAlignment="0" applyProtection="0"/>
    <xf numFmtId="0" fontId="70" fillId="75" borderId="0" applyNumberFormat="0" applyBorder="0" applyAlignment="0" applyProtection="0"/>
    <xf numFmtId="0" fontId="70" fillId="76" borderId="0" applyNumberFormat="0" applyBorder="0" applyAlignment="0" applyProtection="0"/>
    <xf numFmtId="0" fontId="70" fillId="79" borderId="0" applyNumberFormat="0" applyBorder="0" applyAlignment="0" applyProtection="0"/>
    <xf numFmtId="0" fontId="70" fillId="80" borderId="0" applyNumberFormat="0" applyBorder="0" applyAlignment="0" applyProtection="0"/>
    <xf numFmtId="0" fontId="70" fillId="81" borderId="0" applyNumberFormat="0" applyBorder="0" applyAlignment="0" applyProtection="0"/>
    <xf numFmtId="0" fontId="70" fillId="82" borderId="0" applyNumberFormat="0" applyBorder="0" applyAlignment="0" applyProtection="0"/>
    <xf numFmtId="0" fontId="70" fillId="83" borderId="0" applyNumberFormat="0" applyBorder="0" applyAlignment="0" applyProtection="0"/>
    <xf numFmtId="0" fontId="70" fillId="84" borderId="0" applyNumberFormat="0" applyBorder="0" applyAlignment="0" applyProtection="0"/>
    <xf numFmtId="0" fontId="70" fillId="79" borderId="0" applyNumberFormat="0" applyBorder="0" applyAlignment="0" applyProtection="0"/>
    <xf numFmtId="0" fontId="70" fillId="80" borderId="0" applyNumberFormat="0" applyBorder="0" applyAlignment="0" applyProtection="0"/>
    <xf numFmtId="0" fontId="70" fillId="85" borderId="0" applyNumberFormat="0" applyBorder="0" applyAlignment="0" applyProtection="0"/>
    <xf numFmtId="0" fontId="72" fillId="69" borderId="0" applyNumberFormat="0" applyBorder="0" applyAlignment="0" applyProtection="0"/>
    <xf numFmtId="0" fontId="74" fillId="86" borderId="61" applyNumberFormat="0" applyAlignment="0" applyProtection="0"/>
    <xf numFmtId="0" fontId="75" fillId="87" borderId="62" applyNumberFormat="0" applyAlignment="0" applyProtection="0"/>
    <xf numFmtId="0" fontId="80" fillId="0" borderId="0" applyNumberFormat="0" applyFill="0" applyBorder="0" applyAlignment="0" applyProtection="0"/>
    <xf numFmtId="0" fontId="81" fillId="70" borderId="0" applyNumberFormat="0" applyBorder="0" applyAlignment="0" applyProtection="0"/>
    <xf numFmtId="0" fontId="83" fillId="0" borderId="64" applyNumberFormat="0" applyFill="0" applyAlignment="0" applyProtection="0"/>
    <xf numFmtId="0" fontId="84" fillId="0" borderId="65" applyNumberFormat="0" applyFill="0" applyAlignment="0" applyProtection="0"/>
    <xf numFmtId="0" fontId="85" fillId="0" borderId="66" applyNumberFormat="0" applyFill="0" applyAlignment="0" applyProtection="0"/>
    <xf numFmtId="0" fontId="85" fillId="0" borderId="0" applyNumberFormat="0" applyFill="0" applyBorder="0" applyAlignment="0" applyProtection="0"/>
    <xf numFmtId="0" fontId="86" fillId="73" borderId="61" applyNumberFormat="0" applyAlignment="0" applyProtection="0"/>
    <xf numFmtId="0" fontId="87" fillId="0" borderId="67" applyNumberFormat="0" applyFill="0" applyAlignment="0" applyProtection="0"/>
    <xf numFmtId="0" fontId="88" fillId="88" borderId="0" applyNumberFormat="0" applyBorder="0" applyAlignment="0" applyProtection="0"/>
    <xf numFmtId="0" fontId="26" fillId="0" borderId="0"/>
    <xf numFmtId="0" fontId="68" fillId="89" borderId="68" applyNumberFormat="0" applyFont="0" applyAlignment="0" applyProtection="0"/>
    <xf numFmtId="0" fontId="90" fillId="86" borderId="60" applyNumberFormat="0" applyAlignment="0" applyProtection="0"/>
    <xf numFmtId="0" fontId="92" fillId="0" borderId="0" applyNumberFormat="0" applyFill="0" applyBorder="0" applyAlignment="0" applyProtection="0"/>
    <xf numFmtId="0" fontId="93" fillId="0" borderId="63" applyNumberFormat="0" applyFill="0" applyAlignment="0" applyProtection="0"/>
    <xf numFmtId="0" fontId="100" fillId="0" borderId="0" applyNumberFormat="0" applyFill="0" applyBorder="0" applyAlignment="0" applyProtection="0"/>
    <xf numFmtId="0" fontId="104" fillId="0" borderId="0">
      <alignment horizontal="left" vertical="center" indent="1"/>
    </xf>
    <xf numFmtId="0" fontId="68" fillId="68" borderId="0" applyNumberFormat="0" applyBorder="0" applyAlignment="0" applyProtection="0"/>
    <xf numFmtId="0" fontId="68" fillId="69" borderId="0" applyNumberFormat="0" applyBorder="0" applyAlignment="0" applyProtection="0"/>
    <xf numFmtId="0" fontId="68" fillId="70" borderId="0" applyNumberFormat="0" applyBorder="0" applyAlignment="0" applyProtection="0"/>
    <xf numFmtId="0" fontId="68" fillId="71" borderId="0" applyNumberFormat="0" applyBorder="0" applyAlignment="0" applyProtection="0"/>
    <xf numFmtId="0" fontId="68" fillId="72" borderId="0" applyNumberFormat="0" applyBorder="0" applyAlignment="0" applyProtection="0"/>
    <xf numFmtId="0" fontId="68" fillId="73" borderId="0" applyNumberFormat="0" applyBorder="0" applyAlignment="0" applyProtection="0"/>
    <xf numFmtId="0" fontId="68" fillId="74" borderId="0" applyNumberFormat="0" applyBorder="0" applyAlignment="0" applyProtection="0"/>
    <xf numFmtId="0" fontId="68" fillId="75" borderId="0" applyNumberFormat="0" applyBorder="0" applyAlignment="0" applyProtection="0"/>
    <xf numFmtId="0" fontId="68" fillId="76" borderId="0" applyNumberFormat="0" applyBorder="0" applyAlignment="0" applyProtection="0"/>
    <xf numFmtId="0" fontId="68" fillId="71" borderId="0" applyNumberFormat="0" applyBorder="0" applyAlignment="0" applyProtection="0"/>
    <xf numFmtId="0" fontId="68" fillId="74" borderId="0" applyNumberFormat="0" applyBorder="0" applyAlignment="0" applyProtection="0"/>
    <xf numFmtId="0" fontId="68" fillId="77" borderId="0" applyNumberFormat="0" applyBorder="0" applyAlignment="0" applyProtection="0"/>
    <xf numFmtId="0" fontId="70" fillId="78" borderId="0" applyNumberFormat="0" applyBorder="0" applyAlignment="0" applyProtection="0"/>
    <xf numFmtId="0" fontId="70" fillId="75" borderId="0" applyNumberFormat="0" applyBorder="0" applyAlignment="0" applyProtection="0"/>
    <xf numFmtId="0" fontId="70" fillId="76" borderId="0" applyNumberFormat="0" applyBorder="0" applyAlignment="0" applyProtection="0"/>
    <xf numFmtId="0" fontId="70" fillId="79" borderId="0" applyNumberFormat="0" applyBorder="0" applyAlignment="0" applyProtection="0"/>
    <xf numFmtId="0" fontId="70" fillId="80" borderId="0" applyNumberFormat="0" applyBorder="0" applyAlignment="0" applyProtection="0"/>
    <xf numFmtId="0" fontId="70" fillId="81" borderId="0" applyNumberFormat="0" applyBorder="0" applyAlignment="0" applyProtection="0"/>
    <xf numFmtId="0" fontId="21" fillId="9" borderId="69">
      <alignment horizontal="right" vertical="center"/>
    </xf>
    <xf numFmtId="4" fontId="21" fillId="9" borderId="69">
      <alignment horizontal="right" vertical="center"/>
    </xf>
    <xf numFmtId="0" fontId="64" fillId="9" borderId="69">
      <alignment horizontal="right" vertical="center"/>
    </xf>
    <xf numFmtId="4" fontId="64" fillId="9" borderId="69">
      <alignment horizontal="right" vertical="center"/>
    </xf>
    <xf numFmtId="0" fontId="21" fillId="14" borderId="69">
      <alignment horizontal="right" vertical="center"/>
    </xf>
    <xf numFmtId="4" fontId="21" fillId="14" borderId="69">
      <alignment horizontal="right" vertical="center"/>
    </xf>
    <xf numFmtId="0" fontId="21" fillId="14" borderId="69">
      <alignment horizontal="right" vertical="center"/>
    </xf>
    <xf numFmtId="4" fontId="21" fillId="14" borderId="69">
      <alignment horizontal="right" vertical="center"/>
    </xf>
    <xf numFmtId="0" fontId="21" fillId="14" borderId="70">
      <alignment horizontal="right" vertical="center"/>
    </xf>
    <xf numFmtId="4" fontId="21" fillId="14" borderId="70">
      <alignment horizontal="right" vertical="center"/>
    </xf>
    <xf numFmtId="0" fontId="21" fillId="14" borderId="71">
      <alignment horizontal="right" vertical="center"/>
    </xf>
    <xf numFmtId="4" fontId="21" fillId="14" borderId="71">
      <alignment horizontal="right" vertical="center"/>
    </xf>
    <xf numFmtId="0" fontId="74" fillId="86" borderId="61" applyNumberFormat="0" applyAlignment="0" applyProtection="0"/>
    <xf numFmtId="0" fontId="25" fillId="14" borderId="72">
      <alignment horizontal="left" vertical="center" wrapText="1" indent="2"/>
    </xf>
    <xf numFmtId="0" fontId="25" fillId="0" borderId="72">
      <alignment horizontal="left" vertical="center" wrapText="1" indent="2"/>
    </xf>
    <xf numFmtId="0" fontId="25" fillId="9" borderId="70">
      <alignment horizontal="left" vertical="center"/>
    </xf>
    <xf numFmtId="0" fontId="80" fillId="0" borderId="0" applyNumberFormat="0" applyFill="0" applyBorder="0" applyAlignment="0" applyProtection="0"/>
    <xf numFmtId="0" fontId="86" fillId="73" borderId="61" applyNumberFormat="0" applyAlignment="0" applyProtection="0"/>
    <xf numFmtId="0" fontId="25" fillId="0" borderId="69">
      <alignment horizontal="right" vertical="center"/>
    </xf>
    <xf numFmtId="4" fontId="25" fillId="0" borderId="69">
      <alignment horizontal="right" vertical="center"/>
    </xf>
    <xf numFmtId="0" fontId="3" fillId="0" borderId="0"/>
    <xf numFmtId="0" fontId="25" fillId="0" borderId="69" applyNumberFormat="0" applyFill="0" applyAlignment="0" applyProtection="0"/>
    <xf numFmtId="0" fontId="90" fillId="86" borderId="60" applyNumberFormat="0" applyAlignment="0" applyProtection="0"/>
    <xf numFmtId="175" fontId="25" fillId="90" borderId="69" applyNumberFormat="0" applyFont="0" applyBorder="0" applyAlignment="0" applyProtection="0">
      <alignment horizontal="right" vertical="center"/>
    </xf>
    <xf numFmtId="0" fontId="25" fillId="16" borderId="69"/>
    <xf numFmtId="4" fontId="25" fillId="16" borderId="69"/>
    <xf numFmtId="0" fontId="93" fillId="0" borderId="63" applyNumberFormat="0" applyFill="0" applyAlignment="0" applyProtection="0"/>
    <xf numFmtId="0" fontId="100"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7" fillId="7" borderId="50" applyNumberFormat="0" applyAlignment="0" applyProtection="0"/>
    <xf numFmtId="0" fontId="25" fillId="9" borderId="0" applyBorder="0">
      <alignment horizontal="right" vertical="center"/>
    </xf>
    <xf numFmtId="0" fontId="25" fillId="9" borderId="0" applyBorder="0">
      <alignment horizontal="right" vertical="center"/>
    </xf>
    <xf numFmtId="0" fontId="25" fillId="0" borderId="0" applyBorder="0">
      <alignment horizontal="right" vertical="center"/>
    </xf>
    <xf numFmtId="0" fontId="26" fillId="0" borderId="0"/>
    <xf numFmtId="49" fontId="25" fillId="0" borderId="69" applyNumberFormat="0" applyFont="0" applyFill="0" applyBorder="0" applyProtection="0">
      <alignment horizontal="left" vertical="center" indent="2"/>
    </xf>
    <xf numFmtId="49" fontId="25" fillId="0" borderId="70" applyNumberFormat="0" applyFont="0" applyFill="0" applyBorder="0" applyProtection="0">
      <alignment horizontal="left" vertical="center" indent="5"/>
    </xf>
    <xf numFmtId="0" fontId="69" fillId="82" borderId="0" applyNumberFormat="0" applyBorder="0" applyAlignment="0" applyProtection="0"/>
    <xf numFmtId="0" fontId="69" fillId="83" borderId="0" applyNumberFormat="0" applyBorder="0" applyAlignment="0" applyProtection="0"/>
    <xf numFmtId="0" fontId="69" fillId="84" borderId="0" applyNumberFormat="0" applyBorder="0" applyAlignment="0" applyProtection="0"/>
    <xf numFmtId="0" fontId="69" fillId="79" borderId="0" applyNumberFormat="0" applyBorder="0" applyAlignment="0" applyProtection="0"/>
    <xf numFmtId="0" fontId="69" fillId="80" borderId="0" applyNumberFormat="0" applyBorder="0" applyAlignment="0" applyProtection="0"/>
    <xf numFmtId="0" fontId="69" fillId="85" borderId="0" applyNumberFormat="0" applyBorder="0" applyAlignment="0" applyProtection="0"/>
    <xf numFmtId="0" fontId="82" fillId="70" borderId="0" applyNumberFormat="0" applyBorder="0" applyAlignment="0" applyProtection="0"/>
    <xf numFmtId="4" fontId="26" fillId="0" borderId="0"/>
    <xf numFmtId="0" fontId="26" fillId="0" borderId="0"/>
    <xf numFmtId="0" fontId="3" fillId="0" borderId="0"/>
    <xf numFmtId="4" fontId="25" fillId="0" borderId="69" applyFill="0" applyBorder="0" applyProtection="0">
      <alignment horizontal="right" vertical="center"/>
    </xf>
    <xf numFmtId="49" fontId="23" fillId="0" borderId="69" applyNumberFormat="0" applyFill="0" applyBorder="0" applyProtection="0">
      <alignment horizontal="left" vertical="center"/>
    </xf>
    <xf numFmtId="0" fontId="26" fillId="16" borderId="0" applyNumberFormat="0" applyFont="0" applyBorder="0" applyAlignment="0" applyProtection="0"/>
    <xf numFmtId="0" fontId="91" fillId="69" borderId="0" applyNumberFormat="0" applyBorder="0" applyAlignment="0" applyProtection="0"/>
    <xf numFmtId="0" fontId="95" fillId="0" borderId="64" applyNumberFormat="0" applyFill="0" applyAlignment="0" applyProtection="0"/>
    <xf numFmtId="0" fontId="96" fillId="0" borderId="65" applyNumberFormat="0" applyFill="0" applyAlignment="0" applyProtection="0"/>
    <xf numFmtId="0" fontId="97" fillId="0" borderId="66" applyNumberFormat="0" applyFill="0" applyAlignment="0" applyProtection="0"/>
    <xf numFmtId="0" fontId="97" fillId="0" borderId="0" applyNumberFormat="0" applyFill="0" applyBorder="0" applyAlignment="0" applyProtection="0"/>
    <xf numFmtId="0" fontId="98" fillId="0" borderId="67" applyNumberFormat="0" applyFill="0" applyAlignment="0" applyProtection="0"/>
    <xf numFmtId="0" fontId="101" fillId="87" borderId="62" applyNumberFormat="0" applyAlignment="0" applyProtection="0"/>
    <xf numFmtId="0" fontId="67" fillId="0" borderId="0" applyNumberFormat="0" applyFill="0" applyBorder="0" applyAlignment="0" applyProtection="0"/>
    <xf numFmtId="0" fontId="3" fillId="0" borderId="0"/>
    <xf numFmtId="0" fontId="57" fillId="7" borderId="50" applyNumberFormat="0" applyAlignment="0" applyProtection="0"/>
    <xf numFmtId="0" fontId="65" fillId="68" borderId="0" applyNumberFormat="0" applyBorder="0" applyAlignment="0" applyProtection="0"/>
    <xf numFmtId="0" fontId="65" fillId="69" borderId="0" applyNumberFormat="0" applyBorder="0" applyAlignment="0" applyProtection="0"/>
    <xf numFmtId="0" fontId="65" fillId="70" borderId="0" applyNumberFormat="0" applyBorder="0" applyAlignment="0" applyProtection="0"/>
    <xf numFmtId="0" fontId="65" fillId="71" borderId="0" applyNumberFormat="0" applyBorder="0" applyAlignment="0" applyProtection="0"/>
    <xf numFmtId="0" fontId="65" fillId="72" borderId="0" applyNumberFormat="0" applyBorder="0" applyAlignment="0" applyProtection="0"/>
    <xf numFmtId="0" fontId="65" fillId="73" borderId="0" applyNumberFormat="0" applyBorder="0" applyAlignment="0" applyProtection="0"/>
    <xf numFmtId="0" fontId="65" fillId="74" borderId="0" applyNumberFormat="0" applyBorder="0" applyAlignment="0" applyProtection="0"/>
    <xf numFmtId="0" fontId="65" fillId="75" borderId="0" applyNumberFormat="0" applyBorder="0" applyAlignment="0" applyProtection="0"/>
    <xf numFmtId="0" fontId="65" fillId="76" borderId="0" applyNumberFormat="0" applyBorder="0" applyAlignment="0" applyProtection="0"/>
    <xf numFmtId="0" fontId="65" fillId="71" borderId="0" applyNumberFormat="0" applyBorder="0" applyAlignment="0" applyProtection="0"/>
    <xf numFmtId="0" fontId="65" fillId="74" borderId="0" applyNumberFormat="0" applyBorder="0" applyAlignment="0" applyProtection="0"/>
    <xf numFmtId="0" fontId="65" fillId="77" borderId="0" applyNumberFormat="0" applyBorder="0" applyAlignment="0" applyProtection="0"/>
    <xf numFmtId="0" fontId="69" fillId="78" borderId="0" applyNumberFormat="0" applyBorder="0" applyAlignment="0" applyProtection="0"/>
    <xf numFmtId="0" fontId="69" fillId="75" borderId="0" applyNumberFormat="0" applyBorder="0" applyAlignment="0" applyProtection="0"/>
    <xf numFmtId="0" fontId="69" fillId="76" borderId="0" applyNumberFormat="0" applyBorder="0" applyAlignment="0" applyProtection="0"/>
    <xf numFmtId="0" fontId="69" fillId="79" borderId="0" applyNumberFormat="0" applyBorder="0" applyAlignment="0" applyProtection="0"/>
    <xf numFmtId="0" fontId="69" fillId="80" borderId="0" applyNumberFormat="0" applyBorder="0" applyAlignment="0" applyProtection="0"/>
    <xf numFmtId="0" fontId="69" fillId="81" borderId="0" applyNumberFormat="0" applyBorder="0" applyAlignment="0" applyProtection="0"/>
    <xf numFmtId="0" fontId="71" fillId="86" borderId="60" applyNumberFormat="0" applyAlignment="0" applyProtection="0"/>
    <xf numFmtId="0" fontId="73" fillId="86" borderId="61" applyNumberFormat="0" applyAlignment="0" applyProtection="0"/>
    <xf numFmtId="0" fontId="78" fillId="0" borderId="63" applyNumberFormat="0" applyFill="0" applyAlignment="0" applyProtection="0"/>
    <xf numFmtId="0" fontId="79" fillId="0" borderId="0" applyNumberFormat="0" applyFill="0" applyBorder="0" applyAlignment="0" applyProtection="0"/>
    <xf numFmtId="0" fontId="3" fillId="0" borderId="0"/>
    <xf numFmtId="0" fontId="99" fillId="0" borderId="0" applyNumberFormat="0" applyFill="0" applyBorder="0" applyAlignment="0" applyProtection="0"/>
    <xf numFmtId="0" fontId="3" fillId="0" borderId="0"/>
    <xf numFmtId="0" fontId="3" fillId="0" borderId="0"/>
    <xf numFmtId="0" fontId="3" fillId="0" borderId="0"/>
    <xf numFmtId="49" fontId="25" fillId="0" borderId="29" applyNumberFormat="0" applyFont="0" applyFill="0" applyBorder="0" applyProtection="0">
      <alignment horizontal="left" vertical="center" indent="2"/>
    </xf>
    <xf numFmtId="49" fontId="25" fillId="0" borderId="55" applyNumberFormat="0" applyFont="0" applyFill="0" applyBorder="0" applyProtection="0">
      <alignment horizontal="left" vertical="center" indent="5"/>
    </xf>
    <xf numFmtId="0" fontId="21" fillId="9" borderId="29">
      <alignment horizontal="right" vertical="center"/>
    </xf>
    <xf numFmtId="4" fontId="21" fillId="9" borderId="29">
      <alignment horizontal="right" vertical="center"/>
    </xf>
    <xf numFmtId="0" fontId="64" fillId="9" borderId="29">
      <alignment horizontal="right" vertical="center"/>
    </xf>
    <xf numFmtId="4" fontId="64" fillId="9" borderId="29">
      <alignment horizontal="right" vertical="center"/>
    </xf>
    <xf numFmtId="0" fontId="21" fillId="14" borderId="29">
      <alignment horizontal="right" vertical="center"/>
    </xf>
    <xf numFmtId="4" fontId="21" fillId="14" borderId="29">
      <alignment horizontal="right" vertical="center"/>
    </xf>
    <xf numFmtId="0" fontId="21" fillId="14" borderId="29">
      <alignment horizontal="right" vertical="center"/>
    </xf>
    <xf numFmtId="4" fontId="21" fillId="14" borderId="29">
      <alignment horizontal="right" vertical="center"/>
    </xf>
    <xf numFmtId="0" fontId="21" fillId="14" borderId="55">
      <alignment horizontal="right" vertical="center"/>
    </xf>
    <xf numFmtId="4" fontId="21" fillId="14" borderId="55">
      <alignment horizontal="right" vertical="center"/>
    </xf>
    <xf numFmtId="0" fontId="21" fillId="14" borderId="56">
      <alignment horizontal="right" vertical="center"/>
    </xf>
    <xf numFmtId="4" fontId="21" fillId="14" borderId="56">
      <alignment horizontal="right" vertical="center"/>
    </xf>
    <xf numFmtId="174" fontId="105" fillId="0" borderId="0" applyFont="0" applyFill="0" applyBorder="0" applyAlignment="0" applyProtection="0"/>
    <xf numFmtId="0" fontId="25" fillId="14" borderId="45">
      <alignment horizontal="left" vertical="center" wrapText="1" indent="2"/>
    </xf>
    <xf numFmtId="0" fontId="25" fillId="0" borderId="45">
      <alignment horizontal="left" vertical="center" wrapText="1" indent="2"/>
    </xf>
    <xf numFmtId="0" fontId="25" fillId="9" borderId="55">
      <alignment horizontal="left" vertical="center"/>
    </xf>
    <xf numFmtId="0" fontId="77" fillId="73" borderId="61" applyNumberFormat="0" applyAlignment="0" applyProtection="0"/>
    <xf numFmtId="0" fontId="25" fillId="0" borderId="29">
      <alignment horizontal="right" vertical="center"/>
    </xf>
    <xf numFmtId="4" fontId="25" fillId="0" borderId="29">
      <alignment horizontal="right" vertical="center"/>
    </xf>
    <xf numFmtId="0" fontId="105" fillId="0" borderId="0"/>
    <xf numFmtId="0" fontId="103" fillId="0" borderId="0"/>
    <xf numFmtId="0" fontId="103" fillId="0" borderId="0"/>
    <xf numFmtId="0" fontId="3" fillId="0" borderId="0"/>
    <xf numFmtId="0" fontId="3" fillId="0" borderId="0"/>
    <xf numFmtId="0" fontId="3" fillId="0" borderId="0"/>
    <xf numFmtId="0" fontId="3" fillId="0" borderId="0"/>
    <xf numFmtId="0" fontId="103" fillId="0" borderId="0"/>
    <xf numFmtId="0" fontId="26" fillId="0" borderId="0"/>
    <xf numFmtId="4" fontId="25" fillId="0" borderId="29" applyFill="0" applyBorder="0" applyProtection="0">
      <alignment horizontal="right" vertical="center"/>
    </xf>
    <xf numFmtId="49" fontId="23" fillId="0" borderId="29" applyNumberFormat="0" applyFill="0" applyBorder="0" applyProtection="0">
      <alignment horizontal="left" vertical="center"/>
    </xf>
    <xf numFmtId="0" fontId="25" fillId="0" borderId="29" applyNumberFormat="0" applyFill="0" applyAlignment="0" applyProtection="0"/>
    <xf numFmtId="0" fontId="105" fillId="65" borderId="0" applyNumberFormat="0" applyFont="0" applyBorder="0" applyAlignment="0" applyProtection="0"/>
    <xf numFmtId="175" fontId="25" fillId="90" borderId="29" applyNumberFormat="0" applyFont="0" applyBorder="0" applyAlignment="0" applyProtection="0">
      <alignment horizontal="right" vertical="center"/>
    </xf>
    <xf numFmtId="9" fontId="105" fillId="0" borderId="0" applyFont="0" applyFill="0" applyBorder="0" applyAlignment="0" applyProtection="0"/>
    <xf numFmtId="0" fontId="25" fillId="16" borderId="29"/>
    <xf numFmtId="4" fontId="25" fillId="16" borderId="29"/>
    <xf numFmtId="0" fontId="25" fillId="14" borderId="72">
      <alignment horizontal="left" vertical="center" wrapText="1" indent="2"/>
    </xf>
    <xf numFmtId="0" fontId="25" fillId="0" borderId="72">
      <alignment horizontal="left" vertical="center" wrapText="1" indent="2"/>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5" fillId="14" borderId="45">
      <alignment horizontal="left" vertical="center" wrapText="1" indent="2"/>
    </xf>
    <xf numFmtId="0" fontId="25" fillId="0" borderId="45">
      <alignment horizontal="left" vertical="center" wrapText="1" indent="2"/>
    </xf>
    <xf numFmtId="0" fontId="26" fillId="0" borderId="0"/>
    <xf numFmtId="4" fontId="21" fillId="14" borderId="69">
      <alignment horizontal="right" vertical="center"/>
    </xf>
    <xf numFmtId="0" fontId="25" fillId="16" borderId="69"/>
    <xf numFmtId="0" fontId="73" fillId="86" borderId="61" applyNumberFormat="0" applyAlignment="0" applyProtection="0"/>
    <xf numFmtId="0" fontId="21" fillId="9" borderId="69">
      <alignment horizontal="right" vertical="center"/>
    </xf>
    <xf numFmtId="0" fontId="25" fillId="0" borderId="69">
      <alignment horizontal="right" vertical="center"/>
    </xf>
    <xf numFmtId="0" fontId="93" fillId="0" borderId="63" applyNumberFormat="0" applyFill="0" applyAlignment="0" applyProtection="0"/>
    <xf numFmtId="0" fontId="25" fillId="9" borderId="70">
      <alignment horizontal="left" vertical="center"/>
    </xf>
    <xf numFmtId="0" fontId="86" fillId="73" borderId="61" applyNumberFormat="0" applyAlignment="0" applyProtection="0"/>
    <xf numFmtId="175" fontId="25" fillId="90" borderId="69" applyNumberFormat="0" applyFont="0" applyBorder="0" applyAlignment="0" applyProtection="0">
      <alignment horizontal="right" vertical="center"/>
    </xf>
    <xf numFmtId="0" fontId="68" fillId="89" borderId="68" applyNumberFormat="0" applyFont="0" applyAlignment="0" applyProtection="0"/>
    <xf numFmtId="0" fontId="25" fillId="0" borderId="72">
      <alignment horizontal="left" vertical="center" wrapText="1" indent="2"/>
    </xf>
    <xf numFmtId="4" fontId="25" fillId="16" borderId="69"/>
    <xf numFmtId="49" fontId="23" fillId="0" borderId="69" applyNumberFormat="0" applyFill="0" applyBorder="0" applyProtection="0">
      <alignment horizontal="left" vertical="center"/>
    </xf>
    <xf numFmtId="0" fontId="25" fillId="0" borderId="69">
      <alignment horizontal="right" vertical="center"/>
    </xf>
    <xf numFmtId="4" fontId="21" fillId="14" borderId="71">
      <alignment horizontal="right" vertical="center"/>
    </xf>
    <xf numFmtId="4" fontId="21" fillId="14" borderId="69">
      <alignment horizontal="right" vertical="center"/>
    </xf>
    <xf numFmtId="4" fontId="21" fillId="14" borderId="69">
      <alignment horizontal="right" vertical="center"/>
    </xf>
    <xf numFmtId="0" fontId="64" fillId="9" borderId="69">
      <alignment horizontal="right" vertical="center"/>
    </xf>
    <xf numFmtId="0" fontId="21" fillId="9" borderId="69">
      <alignment horizontal="right" vertical="center"/>
    </xf>
    <xf numFmtId="49" fontId="25" fillId="0" borderId="69" applyNumberFormat="0" applyFont="0" applyFill="0" applyBorder="0" applyProtection="0">
      <alignment horizontal="left" vertical="center" indent="2"/>
    </xf>
    <xf numFmtId="0" fontId="86" fillId="73" borderId="61" applyNumberFormat="0" applyAlignment="0" applyProtection="0"/>
    <xf numFmtId="0" fontId="71" fillId="86" borderId="60" applyNumberFormat="0" applyAlignment="0" applyProtection="0"/>
    <xf numFmtId="49" fontId="25" fillId="0" borderId="69" applyNumberFormat="0" applyFont="0" applyFill="0" applyBorder="0" applyProtection="0">
      <alignment horizontal="left" vertical="center" indent="2"/>
    </xf>
    <xf numFmtId="0" fontId="77" fillId="73" borderId="61" applyNumberFormat="0" applyAlignment="0" applyProtection="0"/>
    <xf numFmtId="4" fontId="25" fillId="0" borderId="69" applyFill="0" applyBorder="0" applyProtection="0">
      <alignment horizontal="right" vertical="center"/>
    </xf>
    <xf numFmtId="0" fontId="74" fillId="86" borderId="61" applyNumberFormat="0" applyAlignment="0" applyProtection="0"/>
    <xf numFmtId="0" fontId="93" fillId="0" borderId="63" applyNumberFormat="0" applyFill="0" applyAlignment="0" applyProtection="0"/>
    <xf numFmtId="0" fontId="90" fillId="86" borderId="60" applyNumberFormat="0" applyAlignment="0" applyProtection="0"/>
    <xf numFmtId="0" fontId="25" fillId="0" borderId="69" applyNumberFormat="0" applyFill="0" applyAlignment="0" applyProtection="0"/>
    <xf numFmtId="4" fontId="25" fillId="0" borderId="69">
      <alignment horizontal="right" vertical="center"/>
    </xf>
    <xf numFmtId="0" fontId="25" fillId="0" borderId="69">
      <alignment horizontal="right" vertical="center"/>
    </xf>
    <xf numFmtId="0" fontId="86" fillId="73" borderId="61" applyNumberFormat="0" applyAlignment="0" applyProtection="0"/>
    <xf numFmtId="0" fontId="71" fillId="86" borderId="60" applyNumberFormat="0" applyAlignment="0" applyProtection="0"/>
    <xf numFmtId="0" fontId="73" fillId="86" borderId="61" applyNumberFormat="0" applyAlignment="0" applyProtection="0"/>
    <xf numFmtId="0" fontId="25" fillId="14" borderId="72">
      <alignment horizontal="left" vertical="center" wrapText="1" indent="2"/>
    </xf>
    <xf numFmtId="0" fontId="74" fillId="86" borderId="61" applyNumberFormat="0" applyAlignment="0" applyProtection="0"/>
    <xf numFmtId="0" fontId="74" fillId="86" borderId="61" applyNumberFormat="0" applyAlignment="0" applyProtection="0"/>
    <xf numFmtId="4" fontId="21" fillId="14" borderId="70">
      <alignment horizontal="right" vertical="center"/>
    </xf>
    <xf numFmtId="0" fontId="21" fillId="14" borderId="70">
      <alignment horizontal="right" vertical="center"/>
    </xf>
    <xf numFmtId="0" fontId="21" fillId="14" borderId="69">
      <alignment horizontal="right" vertical="center"/>
    </xf>
    <xf numFmtId="4" fontId="64" fillId="9" borderId="69">
      <alignment horizontal="right" vertical="center"/>
    </xf>
    <xf numFmtId="0" fontId="77" fillId="73" borderId="61" applyNumberFormat="0" applyAlignment="0" applyProtection="0"/>
    <xf numFmtId="0" fontId="78" fillId="0" borderId="63" applyNumberFormat="0" applyFill="0" applyAlignment="0" applyProtection="0"/>
    <xf numFmtId="0" fontId="93" fillId="0" borderId="63" applyNumberFormat="0" applyFill="0" applyAlignment="0" applyProtection="0"/>
    <xf numFmtId="0" fontId="68" fillId="89" borderId="68" applyNumberFormat="0" applyFont="0" applyAlignment="0" applyProtection="0"/>
    <xf numFmtId="0" fontId="86" fillId="73" borderId="61" applyNumberFormat="0" applyAlignment="0" applyProtection="0"/>
    <xf numFmtId="49" fontId="23" fillId="0" borderId="69" applyNumberFormat="0" applyFill="0" applyBorder="0" applyProtection="0">
      <alignment horizontal="left" vertical="center"/>
    </xf>
    <xf numFmtId="0" fontId="25" fillId="14" borderId="72">
      <alignment horizontal="left" vertical="center" wrapText="1" indent="2"/>
    </xf>
    <xf numFmtId="0" fontId="74" fillId="86" borderId="61" applyNumberFormat="0" applyAlignment="0" applyProtection="0"/>
    <xf numFmtId="0" fontId="25" fillId="0" borderId="72">
      <alignment horizontal="left" vertical="center" wrapText="1" indent="2"/>
    </xf>
    <xf numFmtId="0" fontId="68" fillId="89" borderId="68" applyNumberFormat="0" applyFont="0" applyAlignment="0" applyProtection="0"/>
    <xf numFmtId="0" fontId="26" fillId="89" borderId="68" applyNumberFormat="0" applyFont="0" applyAlignment="0" applyProtection="0"/>
    <xf numFmtId="0" fontId="90" fillId="86" borderId="60" applyNumberFormat="0" applyAlignment="0" applyProtection="0"/>
    <xf numFmtId="0" fontId="93" fillId="0" borderId="63" applyNumberFormat="0" applyFill="0" applyAlignment="0" applyProtection="0"/>
    <xf numFmtId="4" fontId="25" fillId="16" borderId="69"/>
    <xf numFmtId="0" fontId="21" fillId="14" borderId="69">
      <alignment horizontal="right" vertical="center"/>
    </xf>
    <xf numFmtId="0" fontId="93" fillId="0" borderId="63" applyNumberFormat="0" applyFill="0" applyAlignment="0" applyProtection="0"/>
    <xf numFmtId="4" fontId="21" fillId="14" borderId="71">
      <alignment horizontal="right" vertical="center"/>
    </xf>
    <xf numFmtId="0" fontId="73" fillId="86" borderId="61" applyNumberFormat="0" applyAlignment="0" applyProtection="0"/>
    <xf numFmtId="0" fontId="21" fillId="14" borderId="70">
      <alignment horizontal="right" vertical="center"/>
    </xf>
    <xf numFmtId="0" fontId="74" fillId="86" borderId="61" applyNumberFormat="0" applyAlignment="0" applyProtection="0"/>
    <xf numFmtId="0" fontId="78" fillId="0" borderId="63" applyNumberFormat="0" applyFill="0" applyAlignment="0" applyProtection="0"/>
    <xf numFmtId="0" fontId="68" fillId="89" borderId="68" applyNumberFormat="0" applyFont="0" applyAlignment="0" applyProtection="0"/>
    <xf numFmtId="4" fontId="21" fillId="14" borderId="70">
      <alignment horizontal="right" vertical="center"/>
    </xf>
    <xf numFmtId="0" fontId="25" fillId="14" borderId="72">
      <alignment horizontal="left" vertical="center" wrapText="1" indent="2"/>
    </xf>
    <xf numFmtId="0" fontId="25" fillId="16" borderId="69"/>
    <xf numFmtId="175" fontId="25" fillId="90" borderId="69" applyNumberFormat="0" applyFont="0" applyBorder="0" applyAlignment="0" applyProtection="0">
      <alignment horizontal="right" vertical="center"/>
    </xf>
    <xf numFmtId="0" fontId="25" fillId="0" borderId="69" applyNumberFormat="0" applyFill="0" applyAlignment="0" applyProtection="0"/>
    <xf numFmtId="4" fontId="25" fillId="0" borderId="69" applyFill="0" applyBorder="0" applyProtection="0">
      <alignment horizontal="right" vertical="center"/>
    </xf>
    <xf numFmtId="4" fontId="21" fillId="9" borderId="69">
      <alignment horizontal="right" vertical="center"/>
    </xf>
    <xf numFmtId="0" fontId="78" fillId="0" borderId="63" applyNumberFormat="0" applyFill="0" applyAlignment="0" applyProtection="0"/>
    <xf numFmtId="49" fontId="23" fillId="0" borderId="69" applyNumberFormat="0" applyFill="0" applyBorder="0" applyProtection="0">
      <alignment horizontal="left" vertical="center"/>
    </xf>
    <xf numFmtId="49" fontId="25" fillId="0" borderId="70" applyNumberFormat="0" applyFont="0" applyFill="0" applyBorder="0" applyProtection="0">
      <alignment horizontal="left" vertical="center" indent="5"/>
    </xf>
    <xf numFmtId="0" fontId="25" fillId="9" borderId="70">
      <alignment horizontal="left" vertical="center"/>
    </xf>
    <xf numFmtId="0" fontId="74" fillId="86" borderId="61" applyNumberFormat="0" applyAlignment="0" applyProtection="0"/>
    <xf numFmtId="4" fontId="21" fillId="14" borderId="71">
      <alignment horizontal="right" vertical="center"/>
    </xf>
    <xf numFmtId="0" fontId="86" fillId="73" borderId="61" applyNumberFormat="0" applyAlignment="0" applyProtection="0"/>
    <xf numFmtId="0" fontId="86" fillId="73" borderId="61" applyNumberFormat="0" applyAlignment="0" applyProtection="0"/>
    <xf numFmtId="0" fontId="68" fillId="89" borderId="68" applyNumberFormat="0" applyFont="0" applyAlignment="0" applyProtection="0"/>
    <xf numFmtId="0" fontId="90" fillId="86" borderId="60" applyNumberFormat="0" applyAlignment="0" applyProtection="0"/>
    <xf numFmtId="0" fontId="93" fillId="0" borderId="63" applyNumberFormat="0" applyFill="0" applyAlignment="0" applyProtection="0"/>
    <xf numFmtId="0" fontId="21" fillId="14" borderId="69">
      <alignment horizontal="right" vertical="center"/>
    </xf>
    <xf numFmtId="0" fontId="26" fillId="89" borderId="68" applyNumberFormat="0" applyFont="0" applyAlignment="0" applyProtection="0"/>
    <xf numFmtId="4" fontId="25" fillId="0" borderId="69">
      <alignment horizontal="right" vertical="center"/>
    </xf>
    <xf numFmtId="0" fontId="93" fillId="0" borderId="63" applyNumberFormat="0" applyFill="0" applyAlignment="0" applyProtection="0"/>
    <xf numFmtId="0" fontId="21" fillId="14" borderId="69">
      <alignment horizontal="right" vertical="center"/>
    </xf>
    <xf numFmtId="0" fontId="21" fillId="14" borderId="69">
      <alignment horizontal="right" vertical="center"/>
    </xf>
    <xf numFmtId="4" fontId="64" fillId="9" borderId="69">
      <alignment horizontal="right" vertical="center"/>
    </xf>
    <xf numFmtId="0" fontId="21" fillId="9" borderId="69">
      <alignment horizontal="right" vertical="center"/>
    </xf>
    <xf numFmtId="4" fontId="21" fillId="9" borderId="69">
      <alignment horizontal="right" vertical="center"/>
    </xf>
    <xf numFmtId="0" fontId="64" fillId="9" borderId="69">
      <alignment horizontal="right" vertical="center"/>
    </xf>
    <xf numFmtId="4" fontId="64" fillId="9" borderId="69">
      <alignment horizontal="right" vertical="center"/>
    </xf>
    <xf numFmtId="0" fontId="21" fillId="14" borderId="69">
      <alignment horizontal="right" vertical="center"/>
    </xf>
    <xf numFmtId="4" fontId="21" fillId="14" borderId="69">
      <alignment horizontal="right" vertical="center"/>
    </xf>
    <xf numFmtId="0" fontId="21" fillId="14" borderId="69">
      <alignment horizontal="right" vertical="center"/>
    </xf>
    <xf numFmtId="4" fontId="21" fillId="14" borderId="69">
      <alignment horizontal="right" vertical="center"/>
    </xf>
    <xf numFmtId="0" fontId="21" fillId="14" borderId="70">
      <alignment horizontal="right" vertical="center"/>
    </xf>
    <xf numFmtId="4" fontId="21" fillId="14" borderId="70">
      <alignment horizontal="right" vertical="center"/>
    </xf>
    <xf numFmtId="0" fontId="21" fillId="14" borderId="71">
      <alignment horizontal="right" vertical="center"/>
    </xf>
    <xf numFmtId="4" fontId="21" fillId="14" borderId="71">
      <alignment horizontal="right" vertical="center"/>
    </xf>
    <xf numFmtId="0" fontId="74" fillId="86" borderId="61" applyNumberFormat="0" applyAlignment="0" applyProtection="0"/>
    <xf numFmtId="0" fontId="25" fillId="14" borderId="72">
      <alignment horizontal="left" vertical="center" wrapText="1" indent="2"/>
    </xf>
    <xf numFmtId="0" fontId="25" fillId="0" borderId="72">
      <alignment horizontal="left" vertical="center" wrapText="1" indent="2"/>
    </xf>
    <xf numFmtId="0" fontId="25" fillId="9" borderId="70">
      <alignment horizontal="left" vertical="center"/>
    </xf>
    <xf numFmtId="0" fontId="86" fillId="73" borderId="61" applyNumberFormat="0" applyAlignment="0" applyProtection="0"/>
    <xf numFmtId="0" fontId="25" fillId="0" borderId="69">
      <alignment horizontal="right" vertical="center"/>
    </xf>
    <xf numFmtId="4" fontId="25" fillId="0" borderId="69">
      <alignment horizontal="right" vertical="center"/>
    </xf>
    <xf numFmtId="0" fontId="25" fillId="0" borderId="69" applyNumberFormat="0" applyFill="0" applyAlignment="0" applyProtection="0"/>
    <xf numFmtId="0" fontId="90" fillId="86" borderId="60" applyNumberFormat="0" applyAlignment="0" applyProtection="0"/>
    <xf numFmtId="175" fontId="25" fillId="90" borderId="69" applyNumberFormat="0" applyFont="0" applyBorder="0" applyAlignment="0" applyProtection="0">
      <alignment horizontal="right" vertical="center"/>
    </xf>
    <xf numFmtId="0" fontId="25" fillId="16" borderId="69"/>
    <xf numFmtId="4" fontId="25" fillId="16" borderId="69"/>
    <xf numFmtId="0" fontId="93" fillId="0" borderId="63" applyNumberFormat="0" applyFill="0" applyAlignment="0" applyProtection="0"/>
    <xf numFmtId="0" fontId="26" fillId="89" borderId="68" applyNumberFormat="0" applyFont="0" applyAlignment="0" applyProtection="0"/>
    <xf numFmtId="0" fontId="68" fillId="89" borderId="68" applyNumberFormat="0" applyFont="0" applyAlignment="0" applyProtection="0"/>
    <xf numFmtId="0" fontId="25" fillId="0" borderId="69" applyNumberFormat="0" applyFill="0" applyAlignment="0" applyProtection="0"/>
    <xf numFmtId="0" fontId="78" fillId="0" borderId="63" applyNumberFormat="0" applyFill="0" applyAlignment="0" applyProtection="0"/>
    <xf numFmtId="0" fontId="93" fillId="0" borderId="63" applyNumberFormat="0" applyFill="0" applyAlignment="0" applyProtection="0"/>
    <xf numFmtId="0" fontId="77" fillId="73" borderId="61" applyNumberFormat="0" applyAlignment="0" applyProtection="0"/>
    <xf numFmtId="0" fontId="74" fillId="86" borderId="61" applyNumberFormat="0" applyAlignment="0" applyProtection="0"/>
    <xf numFmtId="4" fontId="64" fillId="9" borderId="69">
      <alignment horizontal="right" vertical="center"/>
    </xf>
    <xf numFmtId="0" fontId="21" fillId="9" borderId="69">
      <alignment horizontal="right" vertical="center"/>
    </xf>
    <xf numFmtId="175" fontId="25" fillId="90" borderId="69" applyNumberFormat="0" applyFont="0" applyBorder="0" applyAlignment="0" applyProtection="0">
      <alignment horizontal="right" vertical="center"/>
    </xf>
    <xf numFmtId="0" fontId="78" fillId="0" borderId="63" applyNumberFormat="0" applyFill="0" applyAlignment="0" applyProtection="0"/>
    <xf numFmtId="49" fontId="25" fillId="0" borderId="69" applyNumberFormat="0" applyFont="0" applyFill="0" applyBorder="0" applyProtection="0">
      <alignment horizontal="left" vertical="center" indent="2"/>
    </xf>
    <xf numFmtId="49" fontId="25" fillId="0" borderId="70" applyNumberFormat="0" applyFont="0" applyFill="0" applyBorder="0" applyProtection="0">
      <alignment horizontal="left" vertical="center" indent="5"/>
    </xf>
    <xf numFmtId="49" fontId="25" fillId="0" borderId="69" applyNumberFormat="0" applyFont="0" applyFill="0" applyBorder="0" applyProtection="0">
      <alignment horizontal="left" vertical="center" indent="2"/>
    </xf>
    <xf numFmtId="4" fontId="25" fillId="0" borderId="69" applyFill="0" applyBorder="0" applyProtection="0">
      <alignment horizontal="right" vertical="center"/>
    </xf>
    <xf numFmtId="49" fontId="23" fillId="0" borderId="69" applyNumberFormat="0" applyFill="0" applyBorder="0" applyProtection="0">
      <alignment horizontal="left" vertical="center"/>
    </xf>
    <xf numFmtId="0" fontId="25" fillId="0" borderId="72">
      <alignment horizontal="left" vertical="center" wrapText="1" indent="2"/>
    </xf>
    <xf numFmtId="0" fontId="90" fillId="86" borderId="60" applyNumberFormat="0" applyAlignment="0" applyProtection="0"/>
    <xf numFmtId="0" fontId="21" fillId="14" borderId="71">
      <alignment horizontal="right" vertical="center"/>
    </xf>
    <xf numFmtId="0" fontId="77" fillId="73" borderId="61" applyNumberFormat="0" applyAlignment="0" applyProtection="0"/>
    <xf numFmtId="0" fontId="21" fillId="14" borderId="71">
      <alignment horizontal="right" vertical="center"/>
    </xf>
    <xf numFmtId="4" fontId="21" fillId="14" borderId="69">
      <alignment horizontal="right" vertical="center"/>
    </xf>
    <xf numFmtId="0" fontId="21" fillId="14" borderId="69">
      <alignment horizontal="right" vertical="center"/>
    </xf>
    <xf numFmtId="0" fontId="71" fillId="86" borderId="60" applyNumberFormat="0" applyAlignment="0" applyProtection="0"/>
    <xf numFmtId="0" fontId="73" fillId="86" borderId="61" applyNumberFormat="0" applyAlignment="0" applyProtection="0"/>
    <xf numFmtId="0" fontId="78" fillId="0" borderId="63" applyNumberFormat="0" applyFill="0" applyAlignment="0" applyProtection="0"/>
    <xf numFmtId="0" fontId="25" fillId="16" borderId="69"/>
    <xf numFmtId="4" fontId="25" fillId="16" borderId="69"/>
    <xf numFmtId="4" fontId="21" fillId="14" borderId="69">
      <alignment horizontal="right" vertical="center"/>
    </xf>
    <xf numFmtId="0" fontId="64" fillId="9" borderId="69">
      <alignment horizontal="right" vertical="center"/>
    </xf>
    <xf numFmtId="0" fontId="77" fillId="73" borderId="61" applyNumberFormat="0" applyAlignment="0" applyProtection="0"/>
    <xf numFmtId="0" fontId="74" fillId="86" borderId="61" applyNumberFormat="0" applyAlignment="0" applyProtection="0"/>
    <xf numFmtId="4" fontId="25" fillId="0" borderId="69">
      <alignment horizontal="right" vertical="center"/>
    </xf>
    <xf numFmtId="0" fontId="25" fillId="14" borderId="72">
      <alignment horizontal="left" vertical="center" wrapText="1" indent="2"/>
    </xf>
    <xf numFmtId="0" fontId="25" fillId="0" borderId="72">
      <alignment horizontal="left" vertical="center" wrapText="1" indent="2"/>
    </xf>
    <xf numFmtId="0" fontId="90" fillId="86" borderId="60" applyNumberFormat="0" applyAlignment="0" applyProtection="0"/>
    <xf numFmtId="0" fontId="86" fillId="73" borderId="61" applyNumberFormat="0" applyAlignment="0" applyProtection="0"/>
    <xf numFmtId="0" fontId="73" fillId="86" borderId="61" applyNumberFormat="0" applyAlignment="0" applyProtection="0"/>
    <xf numFmtId="0" fontId="71" fillId="86" borderId="60" applyNumberFormat="0" applyAlignment="0" applyProtection="0"/>
    <xf numFmtId="0" fontId="21" fillId="14" borderId="71">
      <alignment horizontal="right" vertical="center"/>
    </xf>
    <xf numFmtId="0" fontId="64" fillId="9" borderId="69">
      <alignment horizontal="right" vertical="center"/>
    </xf>
    <xf numFmtId="4" fontId="21" fillId="9" borderId="69">
      <alignment horizontal="right" vertical="center"/>
    </xf>
    <xf numFmtId="4" fontId="21" fillId="14" borderId="69">
      <alignment horizontal="right" vertical="center"/>
    </xf>
    <xf numFmtId="49" fontId="25" fillId="0" borderId="70" applyNumberFormat="0" applyFont="0" applyFill="0" applyBorder="0" applyProtection="0">
      <alignment horizontal="left" vertical="center" indent="5"/>
    </xf>
    <xf numFmtId="4" fontId="25" fillId="0" borderId="69" applyFill="0" applyBorder="0" applyProtection="0">
      <alignment horizontal="right" vertical="center"/>
    </xf>
    <xf numFmtId="4" fontId="21" fillId="9" borderId="69">
      <alignment horizontal="right" vertical="center"/>
    </xf>
    <xf numFmtId="0" fontId="26" fillId="0" borderId="0"/>
    <xf numFmtId="0" fontId="86" fillId="73" borderId="61" applyNumberFormat="0" applyAlignment="0" applyProtection="0"/>
    <xf numFmtId="0" fontId="77" fillId="73" borderId="61" applyNumberFormat="0" applyAlignment="0" applyProtection="0"/>
    <xf numFmtId="0" fontId="73" fillId="86" borderId="61" applyNumberFormat="0" applyAlignment="0" applyProtection="0"/>
    <xf numFmtId="0" fontId="25" fillId="14" borderId="72">
      <alignment horizontal="left" vertical="center" wrapText="1" indent="2"/>
    </xf>
    <xf numFmtId="0" fontId="25" fillId="0" borderId="72">
      <alignment horizontal="left" vertical="center" wrapText="1" indent="2"/>
    </xf>
    <xf numFmtId="0" fontId="25" fillId="14" borderId="72">
      <alignment horizontal="left" vertical="center" wrapText="1" indent="2"/>
    </xf>
    <xf numFmtId="0" fontId="25" fillId="0" borderId="72">
      <alignment horizontal="left" vertical="center" wrapText="1" indent="2"/>
    </xf>
    <xf numFmtId="0" fontId="71" fillId="86" borderId="60" applyNumberFormat="0" applyAlignment="0" applyProtection="0"/>
    <xf numFmtId="0" fontId="73" fillId="86" borderId="61" applyNumberFormat="0" applyAlignment="0" applyProtection="0"/>
    <xf numFmtId="0" fontId="74" fillId="86" borderId="61" applyNumberFormat="0" applyAlignment="0" applyProtection="0"/>
    <xf numFmtId="0" fontId="77" fillId="73" borderId="61" applyNumberFormat="0" applyAlignment="0" applyProtection="0"/>
    <xf numFmtId="0" fontId="78" fillId="0" borderId="63" applyNumberFormat="0" applyFill="0" applyAlignment="0" applyProtection="0"/>
    <xf numFmtId="0" fontId="86" fillId="73" borderId="61" applyNumberFormat="0" applyAlignment="0" applyProtection="0"/>
    <xf numFmtId="0" fontId="68" fillId="89" borderId="68" applyNumberFormat="0" applyFont="0" applyAlignment="0" applyProtection="0"/>
    <xf numFmtId="0" fontId="26" fillId="89" borderId="68" applyNumberFormat="0" applyFont="0" applyAlignment="0" applyProtection="0"/>
    <xf numFmtId="0" fontId="90" fillId="86" borderId="60" applyNumberFormat="0" applyAlignment="0" applyProtection="0"/>
    <xf numFmtId="0" fontId="93" fillId="0" borderId="63" applyNumberFormat="0" applyFill="0" applyAlignment="0" applyProtection="0"/>
    <xf numFmtId="0" fontId="74" fillId="86" borderId="61" applyNumberFormat="0" applyAlignment="0" applyProtection="0"/>
    <xf numFmtId="0" fontId="86" fillId="73" borderId="61" applyNumberFormat="0" applyAlignment="0" applyProtection="0"/>
    <xf numFmtId="0" fontId="68" fillId="89" borderId="68" applyNumberFormat="0" applyFont="0" applyAlignment="0" applyProtection="0"/>
    <xf numFmtId="0" fontId="90" fillId="86" borderId="60" applyNumberFormat="0" applyAlignment="0" applyProtection="0"/>
    <xf numFmtId="0" fontId="93" fillId="0" borderId="63" applyNumberFormat="0" applyFill="0" applyAlignment="0" applyProtection="0"/>
    <xf numFmtId="0" fontId="21" fillId="14" borderId="55">
      <alignment horizontal="right" vertical="center"/>
    </xf>
    <xf numFmtId="4" fontId="21" fillId="14" borderId="55">
      <alignment horizontal="right" vertical="center"/>
    </xf>
    <xf numFmtId="0" fontId="21" fillId="14" borderId="56">
      <alignment horizontal="right" vertical="center"/>
    </xf>
    <xf numFmtId="4" fontId="21" fillId="14" borderId="56">
      <alignment horizontal="right" vertical="center"/>
    </xf>
    <xf numFmtId="0" fontId="74" fillId="86" borderId="61" applyNumberFormat="0" applyAlignment="0" applyProtection="0"/>
    <xf numFmtId="0" fontId="25" fillId="14" borderId="45">
      <alignment horizontal="left" vertical="center" wrapText="1" indent="2"/>
    </xf>
    <xf numFmtId="0" fontId="25" fillId="0" borderId="45">
      <alignment horizontal="left" vertical="center" wrapText="1" indent="2"/>
    </xf>
    <xf numFmtId="0" fontId="25" fillId="9" borderId="55">
      <alignment horizontal="left" vertical="center"/>
    </xf>
    <xf numFmtId="0" fontId="86" fillId="73" borderId="61" applyNumberFormat="0" applyAlignment="0" applyProtection="0"/>
    <xf numFmtId="0" fontId="90" fillId="86" borderId="60" applyNumberFormat="0" applyAlignment="0" applyProtection="0"/>
    <xf numFmtId="0" fontId="93" fillId="0" borderId="63" applyNumberFormat="0" applyFill="0" applyAlignment="0" applyProtection="0"/>
    <xf numFmtId="49" fontId="25" fillId="0" borderId="55" applyNumberFormat="0" applyFont="0" applyFill="0" applyBorder="0" applyProtection="0">
      <alignment horizontal="left" vertical="center" indent="5"/>
    </xf>
    <xf numFmtId="0" fontId="71" fillId="86" borderId="60" applyNumberFormat="0" applyAlignment="0" applyProtection="0"/>
    <xf numFmtId="0" fontId="73" fillId="86" borderId="61" applyNumberFormat="0" applyAlignment="0" applyProtection="0"/>
    <xf numFmtId="0" fontId="78" fillId="0" borderId="63" applyNumberFormat="0" applyFill="0" applyAlignment="0" applyProtection="0"/>
    <xf numFmtId="49" fontId="25" fillId="0" borderId="69" applyNumberFormat="0" applyFont="0" applyFill="0" applyBorder="0" applyProtection="0">
      <alignment horizontal="left" vertical="center" indent="2"/>
    </xf>
    <xf numFmtId="0" fontId="21" fillId="9" borderId="69">
      <alignment horizontal="right" vertical="center"/>
    </xf>
    <xf numFmtId="4" fontId="21" fillId="9" borderId="69">
      <alignment horizontal="right" vertical="center"/>
    </xf>
    <xf numFmtId="0" fontId="64" fillId="9" borderId="69">
      <alignment horizontal="right" vertical="center"/>
    </xf>
    <xf numFmtId="4" fontId="64" fillId="9" borderId="69">
      <alignment horizontal="right" vertical="center"/>
    </xf>
    <xf numFmtId="0" fontId="21" fillId="14" borderId="69">
      <alignment horizontal="right" vertical="center"/>
    </xf>
    <xf numFmtId="4" fontId="21" fillId="14" borderId="69">
      <alignment horizontal="right" vertical="center"/>
    </xf>
    <xf numFmtId="0" fontId="21" fillId="14" borderId="69">
      <alignment horizontal="right" vertical="center"/>
    </xf>
    <xf numFmtId="4" fontId="21" fillId="14" borderId="69">
      <alignment horizontal="right" vertical="center"/>
    </xf>
    <xf numFmtId="0" fontId="77" fillId="73" borderId="61" applyNumberFormat="0" applyAlignment="0" applyProtection="0"/>
    <xf numFmtId="0" fontId="25" fillId="0" borderId="69">
      <alignment horizontal="right" vertical="center"/>
    </xf>
    <xf numFmtId="4" fontId="25" fillId="0" borderId="69">
      <alignment horizontal="right" vertical="center"/>
    </xf>
    <xf numFmtId="4" fontId="25" fillId="0" borderId="69" applyFill="0" applyBorder="0" applyProtection="0">
      <alignment horizontal="right" vertical="center"/>
    </xf>
    <xf numFmtId="49" fontId="23" fillId="0" borderId="69" applyNumberFormat="0" applyFill="0" applyBorder="0" applyProtection="0">
      <alignment horizontal="left" vertical="center"/>
    </xf>
    <xf numFmtId="0" fontId="25" fillId="0" borderId="69" applyNumberFormat="0" applyFill="0" applyAlignment="0" applyProtection="0"/>
    <xf numFmtId="175" fontId="25" fillId="90" borderId="69" applyNumberFormat="0" applyFont="0" applyBorder="0" applyAlignment="0" applyProtection="0">
      <alignment horizontal="right" vertical="center"/>
    </xf>
    <xf numFmtId="0" fontId="25" fillId="16" borderId="69"/>
    <xf numFmtId="4" fontId="25" fillId="16" borderId="69"/>
    <xf numFmtId="4" fontId="21" fillId="14" borderId="69">
      <alignment horizontal="right" vertical="center"/>
    </xf>
    <xf numFmtId="0" fontId="25" fillId="16" borderId="69"/>
    <xf numFmtId="0" fontId="73" fillId="86" borderId="61" applyNumberFormat="0" applyAlignment="0" applyProtection="0"/>
    <xf numFmtId="0" fontId="21" fillId="9" borderId="69">
      <alignment horizontal="right" vertical="center"/>
    </xf>
    <xf numFmtId="0" fontId="25" fillId="0" borderId="69">
      <alignment horizontal="right" vertical="center"/>
    </xf>
    <xf numFmtId="0" fontId="93" fillId="0" borderId="63" applyNumberFormat="0" applyFill="0" applyAlignment="0" applyProtection="0"/>
    <xf numFmtId="0" fontId="25" fillId="9" borderId="70">
      <alignment horizontal="left" vertical="center"/>
    </xf>
    <xf numFmtId="0" fontId="86" fillId="73" borderId="61" applyNumberFormat="0" applyAlignment="0" applyProtection="0"/>
    <xf numFmtId="175" fontId="25" fillId="90" borderId="69" applyNumberFormat="0" applyFont="0" applyBorder="0" applyAlignment="0" applyProtection="0">
      <alignment horizontal="right" vertical="center"/>
    </xf>
    <xf numFmtId="0" fontId="68" fillId="89" borderId="68" applyNumberFormat="0" applyFont="0" applyAlignment="0" applyProtection="0"/>
    <xf numFmtId="0" fontId="25" fillId="0" borderId="72">
      <alignment horizontal="left" vertical="center" wrapText="1" indent="2"/>
    </xf>
    <xf numFmtId="4" fontId="25" fillId="16" borderId="69"/>
    <xf numFmtId="49" fontId="23" fillId="0" borderId="69" applyNumberFormat="0" applyFill="0" applyBorder="0" applyProtection="0">
      <alignment horizontal="left" vertical="center"/>
    </xf>
    <xf numFmtId="0" fontId="25" fillId="0" borderId="69">
      <alignment horizontal="right" vertical="center"/>
    </xf>
    <xf numFmtId="4" fontId="21" fillId="14" borderId="71">
      <alignment horizontal="right" vertical="center"/>
    </xf>
    <xf numFmtId="4" fontId="21" fillId="14" borderId="69">
      <alignment horizontal="right" vertical="center"/>
    </xf>
    <xf numFmtId="4" fontId="21" fillId="14" borderId="69">
      <alignment horizontal="right" vertical="center"/>
    </xf>
    <xf numFmtId="0" fontId="64" fillId="9" borderId="69">
      <alignment horizontal="right" vertical="center"/>
    </xf>
    <xf numFmtId="0" fontId="21" fillId="9" borderId="69">
      <alignment horizontal="right" vertical="center"/>
    </xf>
    <xf numFmtId="49" fontId="25" fillId="0" borderId="69" applyNumberFormat="0" applyFont="0" applyFill="0" applyBorder="0" applyProtection="0">
      <alignment horizontal="left" vertical="center" indent="2"/>
    </xf>
    <xf numFmtId="0" fontId="86" fillId="73" borderId="61" applyNumberFormat="0" applyAlignment="0" applyProtection="0"/>
    <xf numFmtId="0" fontId="71" fillId="86" borderId="60" applyNumberFormat="0" applyAlignment="0" applyProtection="0"/>
    <xf numFmtId="49" fontId="25" fillId="0" borderId="69" applyNumberFormat="0" applyFont="0" applyFill="0" applyBorder="0" applyProtection="0">
      <alignment horizontal="left" vertical="center" indent="2"/>
    </xf>
    <xf numFmtId="0" fontId="77" fillId="73" borderId="61" applyNumberFormat="0" applyAlignment="0" applyProtection="0"/>
    <xf numFmtId="4" fontId="25" fillId="0" borderId="69" applyFill="0" applyBorder="0" applyProtection="0">
      <alignment horizontal="right" vertical="center"/>
    </xf>
    <xf numFmtId="0" fontId="74" fillId="86" borderId="61" applyNumberFormat="0" applyAlignment="0" applyProtection="0"/>
    <xf numFmtId="0" fontId="93" fillId="0" borderId="63" applyNumberFormat="0" applyFill="0" applyAlignment="0" applyProtection="0"/>
    <xf numFmtId="0" fontId="90" fillId="86" borderId="60" applyNumberFormat="0" applyAlignment="0" applyProtection="0"/>
    <xf numFmtId="0" fontId="25" fillId="0" borderId="69" applyNumberFormat="0" applyFill="0" applyAlignment="0" applyProtection="0"/>
    <xf numFmtId="4" fontId="25" fillId="0" borderId="69">
      <alignment horizontal="right" vertical="center"/>
    </xf>
    <xf numFmtId="0" fontId="25" fillId="0" borderId="69">
      <alignment horizontal="right" vertical="center"/>
    </xf>
    <xf numFmtId="0" fontId="86" fillId="73" borderId="61" applyNumberFormat="0" applyAlignment="0" applyProtection="0"/>
    <xf numFmtId="0" fontId="71" fillId="86" borderId="60" applyNumberFormat="0" applyAlignment="0" applyProtection="0"/>
    <xf numFmtId="0" fontId="73" fillId="86" borderId="61" applyNumberFormat="0" applyAlignment="0" applyProtection="0"/>
    <xf numFmtId="0" fontId="25" fillId="14" borderId="72">
      <alignment horizontal="left" vertical="center" wrapText="1" indent="2"/>
    </xf>
    <xf numFmtId="0" fontId="74" fillId="86" borderId="61" applyNumberFormat="0" applyAlignment="0" applyProtection="0"/>
    <xf numFmtId="0" fontId="74" fillId="86" borderId="61" applyNumberFormat="0" applyAlignment="0" applyProtection="0"/>
    <xf numFmtId="4" fontId="21" fillId="14" borderId="70">
      <alignment horizontal="right" vertical="center"/>
    </xf>
    <xf numFmtId="0" fontId="21" fillId="14" borderId="70">
      <alignment horizontal="right" vertical="center"/>
    </xf>
    <xf numFmtId="0" fontId="21" fillId="14" borderId="69">
      <alignment horizontal="right" vertical="center"/>
    </xf>
    <xf numFmtId="4" fontId="64" fillId="9" borderId="69">
      <alignment horizontal="right" vertical="center"/>
    </xf>
    <xf numFmtId="0" fontId="77" fillId="73" borderId="61" applyNumberFormat="0" applyAlignment="0" applyProtection="0"/>
    <xf numFmtId="0" fontId="78" fillId="0" borderId="63" applyNumberFormat="0" applyFill="0" applyAlignment="0" applyProtection="0"/>
    <xf numFmtId="0" fontId="93" fillId="0" borderId="63" applyNumberFormat="0" applyFill="0" applyAlignment="0" applyProtection="0"/>
    <xf numFmtId="0" fontId="68" fillId="89" borderId="68" applyNumberFormat="0" applyFont="0" applyAlignment="0" applyProtection="0"/>
    <xf numFmtId="0" fontId="86" fillId="73" borderId="61" applyNumberFormat="0" applyAlignment="0" applyProtection="0"/>
    <xf numFmtId="49" fontId="23" fillId="0" borderId="69" applyNumberFormat="0" applyFill="0" applyBorder="0" applyProtection="0">
      <alignment horizontal="left" vertical="center"/>
    </xf>
    <xf numFmtId="0" fontId="25" fillId="14" borderId="72">
      <alignment horizontal="left" vertical="center" wrapText="1" indent="2"/>
    </xf>
    <xf numFmtId="0" fontId="74" fillId="86" borderId="61" applyNumberFormat="0" applyAlignment="0" applyProtection="0"/>
    <xf numFmtId="0" fontId="25" fillId="0" borderId="72">
      <alignment horizontal="left" vertical="center" wrapText="1" indent="2"/>
    </xf>
    <xf numFmtId="0" fontId="68" fillId="89" borderId="68" applyNumberFormat="0" applyFont="0" applyAlignment="0" applyProtection="0"/>
    <xf numFmtId="0" fontId="26" fillId="89" borderId="68" applyNumberFormat="0" applyFont="0" applyAlignment="0" applyProtection="0"/>
    <xf numFmtId="0" fontId="90" fillId="86" borderId="60" applyNumberFormat="0" applyAlignment="0" applyProtection="0"/>
    <xf numFmtId="0" fontId="93" fillId="0" borderId="63" applyNumberFormat="0" applyFill="0" applyAlignment="0" applyProtection="0"/>
    <xf numFmtId="4" fontId="25" fillId="16" borderId="69"/>
    <xf numFmtId="0" fontId="21" fillId="14" borderId="69">
      <alignment horizontal="right" vertical="center"/>
    </xf>
    <xf numFmtId="0" fontId="93" fillId="0" borderId="63" applyNumberFormat="0" applyFill="0" applyAlignment="0" applyProtection="0"/>
    <xf numFmtId="4" fontId="21" fillId="14" borderId="71">
      <alignment horizontal="right" vertical="center"/>
    </xf>
    <xf numFmtId="0" fontId="73" fillId="86" borderId="61" applyNumberFormat="0" applyAlignment="0" applyProtection="0"/>
    <xf numFmtId="0" fontId="21" fillId="14" borderId="70">
      <alignment horizontal="right" vertical="center"/>
    </xf>
    <xf numFmtId="0" fontId="74" fillId="86" borderId="61" applyNumberFormat="0" applyAlignment="0" applyProtection="0"/>
    <xf numFmtId="0" fontId="78" fillId="0" borderId="63" applyNumberFormat="0" applyFill="0" applyAlignment="0" applyProtection="0"/>
    <xf numFmtId="0" fontId="68" fillId="89" borderId="68" applyNumberFormat="0" applyFont="0" applyAlignment="0" applyProtection="0"/>
    <xf numFmtId="4" fontId="21" fillId="14" borderId="70">
      <alignment horizontal="right" vertical="center"/>
    </xf>
    <xf numFmtId="0" fontId="25" fillId="14" borderId="72">
      <alignment horizontal="left" vertical="center" wrapText="1" indent="2"/>
    </xf>
    <xf numFmtId="0" fontId="25" fillId="16" borderId="69"/>
    <xf numFmtId="175" fontId="25" fillId="90" borderId="69" applyNumberFormat="0" applyFont="0" applyBorder="0" applyAlignment="0" applyProtection="0">
      <alignment horizontal="right" vertical="center"/>
    </xf>
    <xf numFmtId="0" fontId="25" fillId="0" borderId="69" applyNumberFormat="0" applyFill="0" applyAlignment="0" applyProtection="0"/>
    <xf numFmtId="4" fontId="25" fillId="0" borderId="69" applyFill="0" applyBorder="0" applyProtection="0">
      <alignment horizontal="right" vertical="center"/>
    </xf>
    <xf numFmtId="4" fontId="21" fillId="9" borderId="69">
      <alignment horizontal="right" vertical="center"/>
    </xf>
    <xf numFmtId="0" fontId="78" fillId="0" borderId="63" applyNumberFormat="0" applyFill="0" applyAlignment="0" applyProtection="0"/>
    <xf numFmtId="49" fontId="23" fillId="0" borderId="69" applyNumberFormat="0" applyFill="0" applyBorder="0" applyProtection="0">
      <alignment horizontal="left" vertical="center"/>
    </xf>
    <xf numFmtId="49" fontId="25" fillId="0" borderId="70" applyNumberFormat="0" applyFont="0" applyFill="0" applyBorder="0" applyProtection="0">
      <alignment horizontal="left" vertical="center" indent="5"/>
    </xf>
    <xf numFmtId="0" fontId="25" fillId="9" borderId="70">
      <alignment horizontal="left" vertical="center"/>
    </xf>
    <xf numFmtId="0" fontId="74" fillId="86" borderId="61" applyNumberFormat="0" applyAlignment="0" applyProtection="0"/>
    <xf numFmtId="4" fontId="21" fillId="14" borderId="71">
      <alignment horizontal="right" vertical="center"/>
    </xf>
    <xf numFmtId="0" fontId="86" fillId="73" borderId="61" applyNumberFormat="0" applyAlignment="0" applyProtection="0"/>
    <xf numFmtId="0" fontId="86" fillId="73" borderId="61" applyNumberFormat="0" applyAlignment="0" applyProtection="0"/>
    <xf numFmtId="0" fontId="68" fillId="89" borderId="68" applyNumberFormat="0" applyFont="0" applyAlignment="0" applyProtection="0"/>
    <xf numFmtId="0" fontId="90" fillId="86" borderId="60" applyNumberFormat="0" applyAlignment="0" applyProtection="0"/>
    <xf numFmtId="0" fontId="93" fillId="0" borderId="63" applyNumberFormat="0" applyFill="0" applyAlignment="0" applyProtection="0"/>
    <xf numFmtId="0" fontId="21" fillId="14" borderId="69">
      <alignment horizontal="right" vertical="center"/>
    </xf>
    <xf numFmtId="0" fontId="26" fillId="89" borderId="68" applyNumberFormat="0" applyFont="0" applyAlignment="0" applyProtection="0"/>
    <xf numFmtId="4" fontId="25" fillId="0" borderId="69">
      <alignment horizontal="right" vertical="center"/>
    </xf>
    <xf numFmtId="0" fontId="93" fillId="0" borderId="63" applyNumberFormat="0" applyFill="0" applyAlignment="0" applyProtection="0"/>
    <xf numFmtId="0" fontId="21" fillId="14" borderId="69">
      <alignment horizontal="right" vertical="center"/>
    </xf>
    <xf numFmtId="0" fontId="21" fillId="14" borderId="69">
      <alignment horizontal="right" vertical="center"/>
    </xf>
    <xf numFmtId="4" fontId="64" fillId="9" borderId="69">
      <alignment horizontal="right" vertical="center"/>
    </xf>
    <xf numFmtId="0" fontId="21" fillId="9" borderId="69">
      <alignment horizontal="right" vertical="center"/>
    </xf>
    <xf numFmtId="4" fontId="21" fillId="9" borderId="69">
      <alignment horizontal="right" vertical="center"/>
    </xf>
    <xf numFmtId="0" fontId="64" fillId="9" borderId="69">
      <alignment horizontal="right" vertical="center"/>
    </xf>
    <xf numFmtId="4" fontId="64" fillId="9" borderId="69">
      <alignment horizontal="right" vertical="center"/>
    </xf>
    <xf numFmtId="0" fontId="21" fillId="14" borderId="69">
      <alignment horizontal="right" vertical="center"/>
    </xf>
    <xf numFmtId="4" fontId="21" fillId="14" borderId="69">
      <alignment horizontal="right" vertical="center"/>
    </xf>
    <xf numFmtId="0" fontId="21" fillId="14" borderId="69">
      <alignment horizontal="right" vertical="center"/>
    </xf>
    <xf numFmtId="4" fontId="21" fillId="14" borderId="69">
      <alignment horizontal="right" vertical="center"/>
    </xf>
    <xf numFmtId="0" fontId="21" fillId="14" borderId="70">
      <alignment horizontal="right" vertical="center"/>
    </xf>
    <xf numFmtId="4" fontId="21" fillId="14" borderId="70">
      <alignment horizontal="right" vertical="center"/>
    </xf>
    <xf numFmtId="0" fontId="21" fillId="14" borderId="71">
      <alignment horizontal="right" vertical="center"/>
    </xf>
    <xf numFmtId="4" fontId="21" fillId="14" borderId="71">
      <alignment horizontal="right" vertical="center"/>
    </xf>
    <xf numFmtId="0" fontId="74" fillId="86" borderId="61" applyNumberFormat="0" applyAlignment="0" applyProtection="0"/>
    <xf numFmtId="0" fontId="25" fillId="14" borderId="72">
      <alignment horizontal="left" vertical="center" wrapText="1" indent="2"/>
    </xf>
    <xf numFmtId="0" fontId="25" fillId="0" borderId="72">
      <alignment horizontal="left" vertical="center" wrapText="1" indent="2"/>
    </xf>
    <xf numFmtId="0" fontId="25" fillId="9" borderId="70">
      <alignment horizontal="left" vertical="center"/>
    </xf>
    <xf numFmtId="0" fontId="86" fillId="73" borderId="61" applyNumberFormat="0" applyAlignment="0" applyProtection="0"/>
    <xf numFmtId="0" fontId="25" fillId="0" borderId="69">
      <alignment horizontal="right" vertical="center"/>
    </xf>
    <xf numFmtId="4" fontId="25" fillId="0" borderId="69">
      <alignment horizontal="right" vertical="center"/>
    </xf>
    <xf numFmtId="0" fontId="25" fillId="0" borderId="69" applyNumberFormat="0" applyFill="0" applyAlignment="0" applyProtection="0"/>
    <xf numFmtId="0" fontId="90" fillId="86" borderId="60" applyNumberFormat="0" applyAlignment="0" applyProtection="0"/>
    <xf numFmtId="175" fontId="25" fillId="90" borderId="69" applyNumberFormat="0" applyFont="0" applyBorder="0" applyAlignment="0" applyProtection="0">
      <alignment horizontal="right" vertical="center"/>
    </xf>
    <xf numFmtId="0" fontId="25" fillId="16" borderId="69"/>
    <xf numFmtId="4" fontId="25" fillId="16" borderId="69"/>
    <xf numFmtId="0" fontId="93" fillId="0" borderId="63" applyNumberFormat="0" applyFill="0" applyAlignment="0" applyProtection="0"/>
    <xf numFmtId="0" fontId="26" fillId="89" borderId="68" applyNumberFormat="0" applyFont="0" applyAlignment="0" applyProtection="0"/>
    <xf numFmtId="0" fontId="68" fillId="89" borderId="68" applyNumberFormat="0" applyFont="0" applyAlignment="0" applyProtection="0"/>
    <xf numFmtId="0" fontId="25" fillId="0" borderId="69" applyNumberFormat="0" applyFill="0" applyAlignment="0" applyProtection="0"/>
    <xf numFmtId="0" fontId="78" fillId="0" borderId="63" applyNumberFormat="0" applyFill="0" applyAlignment="0" applyProtection="0"/>
    <xf numFmtId="0" fontId="93" fillId="0" borderId="63" applyNumberFormat="0" applyFill="0" applyAlignment="0" applyProtection="0"/>
    <xf numFmtId="0" fontId="77" fillId="73" borderId="61" applyNumberFormat="0" applyAlignment="0" applyProtection="0"/>
    <xf numFmtId="0" fontId="74" fillId="86" borderId="61" applyNumberFormat="0" applyAlignment="0" applyProtection="0"/>
    <xf numFmtId="4" fontId="64" fillId="9" borderId="69">
      <alignment horizontal="right" vertical="center"/>
    </xf>
    <xf numFmtId="0" fontId="21" fillId="9" borderId="69">
      <alignment horizontal="right" vertical="center"/>
    </xf>
    <xf numFmtId="175" fontId="25" fillId="90" borderId="69" applyNumberFormat="0" applyFont="0" applyBorder="0" applyAlignment="0" applyProtection="0">
      <alignment horizontal="right" vertical="center"/>
    </xf>
    <xf numFmtId="0" fontId="78" fillId="0" borderId="63" applyNumberFormat="0" applyFill="0" applyAlignment="0" applyProtection="0"/>
    <xf numFmtId="49" fontId="25" fillId="0" borderId="69" applyNumberFormat="0" applyFont="0" applyFill="0" applyBorder="0" applyProtection="0">
      <alignment horizontal="left" vertical="center" indent="2"/>
    </xf>
    <xf numFmtId="49" fontId="25" fillId="0" borderId="70" applyNumberFormat="0" applyFont="0" applyFill="0" applyBorder="0" applyProtection="0">
      <alignment horizontal="left" vertical="center" indent="5"/>
    </xf>
    <xf numFmtId="49" fontId="25" fillId="0" borderId="69" applyNumberFormat="0" applyFont="0" applyFill="0" applyBorder="0" applyProtection="0">
      <alignment horizontal="left" vertical="center" indent="2"/>
    </xf>
    <xf numFmtId="4" fontId="25" fillId="0" borderId="69" applyFill="0" applyBorder="0" applyProtection="0">
      <alignment horizontal="right" vertical="center"/>
    </xf>
    <xf numFmtId="49" fontId="23" fillId="0" borderId="69" applyNumberFormat="0" applyFill="0" applyBorder="0" applyProtection="0">
      <alignment horizontal="left" vertical="center"/>
    </xf>
    <xf numFmtId="0" fontId="25" fillId="0" borderId="72">
      <alignment horizontal="left" vertical="center" wrapText="1" indent="2"/>
    </xf>
    <xf numFmtId="0" fontId="90" fillId="86" borderId="60" applyNumberFormat="0" applyAlignment="0" applyProtection="0"/>
    <xf numFmtId="0" fontId="21" fillId="14" borderId="71">
      <alignment horizontal="right" vertical="center"/>
    </xf>
    <xf numFmtId="0" fontId="77" fillId="73" borderId="61" applyNumberFormat="0" applyAlignment="0" applyProtection="0"/>
    <xf numFmtId="0" fontId="21" fillId="14" borderId="71">
      <alignment horizontal="right" vertical="center"/>
    </xf>
    <xf numFmtId="4" fontId="21" fillId="14" borderId="69">
      <alignment horizontal="right" vertical="center"/>
    </xf>
    <xf numFmtId="0" fontId="21" fillId="14" borderId="69">
      <alignment horizontal="right" vertical="center"/>
    </xf>
    <xf numFmtId="0" fontId="71" fillId="86" borderId="60" applyNumberFormat="0" applyAlignment="0" applyProtection="0"/>
    <xf numFmtId="0" fontId="73" fillId="86" borderId="61" applyNumberFormat="0" applyAlignment="0" applyProtection="0"/>
    <xf numFmtId="0" fontId="78" fillId="0" borderId="63" applyNumberFormat="0" applyFill="0" applyAlignment="0" applyProtection="0"/>
    <xf numFmtId="0" fontId="25" fillId="16" borderId="69"/>
    <xf numFmtId="4" fontId="25" fillId="16" borderId="69"/>
    <xf numFmtId="4" fontId="21" fillId="14" borderId="69">
      <alignment horizontal="right" vertical="center"/>
    </xf>
    <xf numFmtId="0" fontId="64" fillId="9" borderId="69">
      <alignment horizontal="right" vertical="center"/>
    </xf>
    <xf numFmtId="0" fontId="77" fillId="73" borderId="61" applyNumberFormat="0" applyAlignment="0" applyProtection="0"/>
    <xf numFmtId="0" fontId="74" fillId="86" borderId="61" applyNumberFormat="0" applyAlignment="0" applyProtection="0"/>
    <xf numFmtId="4" fontId="25" fillId="0" borderId="69">
      <alignment horizontal="right" vertical="center"/>
    </xf>
    <xf numFmtId="0" fontId="25" fillId="14" borderId="72">
      <alignment horizontal="left" vertical="center" wrapText="1" indent="2"/>
    </xf>
    <xf numFmtId="0" fontId="25" fillId="0" borderId="72">
      <alignment horizontal="left" vertical="center" wrapText="1" indent="2"/>
    </xf>
    <xf numFmtId="0" fontId="90" fillId="86" borderId="60" applyNumberFormat="0" applyAlignment="0" applyProtection="0"/>
    <xf numFmtId="0" fontId="86" fillId="73" borderId="61" applyNumberFormat="0" applyAlignment="0" applyProtection="0"/>
    <xf numFmtId="0" fontId="73" fillId="86" borderId="61" applyNumberFormat="0" applyAlignment="0" applyProtection="0"/>
    <xf numFmtId="0" fontId="71" fillId="86" borderId="60" applyNumberFormat="0" applyAlignment="0" applyProtection="0"/>
    <xf numFmtId="0" fontId="21" fillId="14" borderId="71">
      <alignment horizontal="right" vertical="center"/>
    </xf>
    <xf numFmtId="0" fontId="64" fillId="9" borderId="69">
      <alignment horizontal="right" vertical="center"/>
    </xf>
    <xf numFmtId="4" fontId="21" fillId="9" borderId="69">
      <alignment horizontal="right" vertical="center"/>
    </xf>
    <xf numFmtId="4" fontId="21" fillId="14" borderId="69">
      <alignment horizontal="right" vertical="center"/>
    </xf>
    <xf numFmtId="49" fontId="25" fillId="0" borderId="70" applyNumberFormat="0" applyFont="0" applyFill="0" applyBorder="0" applyProtection="0">
      <alignment horizontal="left" vertical="center" indent="5"/>
    </xf>
    <xf numFmtId="4" fontId="25" fillId="0" borderId="69" applyFill="0" applyBorder="0" applyProtection="0">
      <alignment horizontal="right" vertical="center"/>
    </xf>
    <xf numFmtId="4" fontId="21" fillId="9" borderId="69">
      <alignment horizontal="right" vertical="center"/>
    </xf>
    <xf numFmtId="0" fontId="86" fillId="73" borderId="61" applyNumberFormat="0" applyAlignment="0" applyProtection="0"/>
    <xf numFmtId="0" fontId="77" fillId="73" borderId="61" applyNumberFormat="0" applyAlignment="0" applyProtection="0"/>
    <xf numFmtId="0" fontId="73" fillId="86" borderId="61" applyNumberFormat="0" applyAlignment="0" applyProtection="0"/>
    <xf numFmtId="0" fontId="25" fillId="14" borderId="72">
      <alignment horizontal="left" vertical="center" wrapText="1" indent="2"/>
    </xf>
    <xf numFmtId="0" fontId="25" fillId="0" borderId="72">
      <alignment horizontal="left" vertical="center" wrapText="1" indent="2"/>
    </xf>
    <xf numFmtId="0" fontId="25" fillId="14" borderId="72">
      <alignment horizontal="left" vertical="center" wrapText="1" indent="2"/>
    </xf>
    <xf numFmtId="0" fontId="3" fillId="0" borderId="0"/>
    <xf numFmtId="0" fontId="25" fillId="0" borderId="87">
      <alignment horizontal="left" vertical="center" wrapText="1" indent="2"/>
    </xf>
    <xf numFmtId="0" fontId="68" fillId="89" borderId="83" applyNumberFormat="0" applyFont="0" applyAlignment="0" applyProtection="0"/>
    <xf numFmtId="0" fontId="90" fillId="86" borderId="88" applyNumberFormat="0" applyAlignment="0" applyProtection="0"/>
    <xf numFmtId="0" fontId="86" fillId="73" borderId="81" applyNumberFormat="0" applyAlignment="0" applyProtection="0"/>
    <xf numFmtId="0" fontId="78" fillId="0" borderId="82" applyNumberFormat="0" applyFill="0" applyAlignment="0" applyProtection="0"/>
    <xf numFmtId="4" fontId="25" fillId="0" borderId="92" applyFill="0" applyBorder="0" applyProtection="0">
      <alignment horizontal="right" vertical="center"/>
    </xf>
    <xf numFmtId="49" fontId="25" fillId="0" borderId="84" applyNumberFormat="0" applyFont="0" applyFill="0" applyBorder="0" applyProtection="0">
      <alignment horizontal="left" vertical="center" indent="2"/>
    </xf>
    <xf numFmtId="175" fontId="25" fillId="90" borderId="84" applyNumberFormat="0" applyFont="0" applyBorder="0" applyAlignment="0" applyProtection="0">
      <alignment horizontal="right" vertical="center"/>
    </xf>
    <xf numFmtId="4" fontId="21" fillId="14" borderId="86">
      <alignment horizontal="right" vertical="center"/>
    </xf>
    <xf numFmtId="0" fontId="25" fillId="16" borderId="84"/>
    <xf numFmtId="0" fontId="61" fillId="0" borderId="0" applyNumberFormat="0" applyFill="0" applyBorder="0" applyAlignment="0" applyProtection="0"/>
    <xf numFmtId="0" fontId="77" fillId="73" borderId="81" applyNumberFormat="0" applyAlignment="0" applyProtection="0"/>
    <xf numFmtId="0" fontId="74" fillId="86" borderId="81" applyNumberFormat="0" applyAlignment="0" applyProtection="0"/>
    <xf numFmtId="0" fontId="21" fillId="14" borderId="84">
      <alignment horizontal="right" vertical="center"/>
    </xf>
    <xf numFmtId="0" fontId="21" fillId="14" borderId="84">
      <alignment horizontal="right" vertical="center"/>
    </xf>
    <xf numFmtId="4" fontId="25" fillId="0" borderId="92">
      <alignment horizontal="right" vertical="center"/>
    </xf>
    <xf numFmtId="0" fontId="68" fillId="89" borderId="83" applyNumberFormat="0" applyFont="0" applyAlignment="0" applyProtection="0"/>
    <xf numFmtId="0" fontId="58" fillId="46" borderId="51" applyNumberFormat="0" applyAlignment="0" applyProtection="0"/>
    <xf numFmtId="0" fontId="59" fillId="46" borderId="50" applyNumberFormat="0" applyAlignment="0" applyProtection="0"/>
    <xf numFmtId="49" fontId="25" fillId="0" borderId="85" applyNumberFormat="0" applyFont="0" applyFill="0" applyBorder="0" applyProtection="0">
      <alignment horizontal="left" vertical="center" indent="5"/>
    </xf>
    <xf numFmtId="0" fontId="60" fillId="0" borderId="0" applyNumberFormat="0" applyFill="0" applyBorder="0" applyAlignment="0" applyProtection="0"/>
    <xf numFmtId="0" fontId="21" fillId="14" borderId="84">
      <alignment horizontal="right" vertical="center"/>
    </xf>
    <xf numFmtId="0" fontId="61" fillId="0" borderId="0" applyNumberFormat="0" applyFill="0" applyBorder="0" applyAlignment="0" applyProtection="0"/>
    <xf numFmtId="0" fontId="4" fillId="0" borderId="52"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62"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62"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62" fillId="55" borderId="0" applyNumberFormat="0" applyBorder="0" applyAlignment="0" applyProtection="0"/>
    <xf numFmtId="0" fontId="71" fillId="86" borderId="88" applyNumberFormat="0" applyAlignment="0" applyProtection="0"/>
    <xf numFmtId="0" fontId="3" fillId="56" borderId="0" applyNumberFormat="0" applyBorder="0" applyAlignment="0" applyProtection="0"/>
    <xf numFmtId="0" fontId="3" fillId="57" borderId="0" applyNumberFormat="0" applyBorder="0" applyAlignment="0" applyProtection="0"/>
    <xf numFmtId="0" fontId="62" fillId="58" borderId="0" applyNumberFormat="0" applyBorder="0" applyAlignment="0" applyProtection="0"/>
    <xf numFmtId="4" fontId="25" fillId="16" borderId="84"/>
    <xf numFmtId="0" fontId="3" fillId="59" borderId="0" applyNumberFormat="0" applyBorder="0" applyAlignment="0" applyProtection="0"/>
    <xf numFmtId="0" fontId="3" fillId="60" borderId="0" applyNumberFormat="0" applyBorder="0" applyAlignment="0" applyProtection="0"/>
    <xf numFmtId="0" fontId="62"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62" fillId="64" borderId="0" applyNumberFormat="0" applyBorder="0" applyAlignment="0" applyProtection="0"/>
    <xf numFmtId="0" fontId="21" fillId="14" borderId="92">
      <alignment horizontal="right" vertical="center"/>
    </xf>
    <xf numFmtId="49" fontId="25" fillId="0" borderId="85" applyNumberFormat="0" applyFont="0" applyFill="0" applyBorder="0" applyProtection="0">
      <alignment horizontal="left" vertical="center" indent="5"/>
    </xf>
    <xf numFmtId="0" fontId="25" fillId="0" borderId="84" applyNumberFormat="0" applyFill="0" applyAlignment="0" applyProtection="0"/>
    <xf numFmtId="0" fontId="71" fillId="86" borderId="88" applyNumberFormat="0" applyAlignment="0" applyProtection="0"/>
    <xf numFmtId="0" fontId="58" fillId="46" borderId="51" applyNumberFormat="0" applyAlignment="0" applyProtection="0"/>
    <xf numFmtId="0" fontId="86" fillId="73" borderId="81" applyNumberFormat="0" applyAlignment="0" applyProtection="0"/>
    <xf numFmtId="0" fontId="4" fillId="0" borderId="52" applyNumberFormat="0" applyFill="0" applyAlignment="0" applyProtection="0"/>
    <xf numFmtId="0" fontId="58" fillId="46" borderId="51" applyNumberFormat="0" applyAlignment="0" applyProtection="0"/>
    <xf numFmtId="0" fontId="74" fillId="86" borderId="81" applyNumberFormat="0" applyAlignment="0" applyProtection="0"/>
    <xf numFmtId="0" fontId="73" fillId="86" borderId="89" applyNumberFormat="0" applyAlignment="0" applyProtection="0"/>
    <xf numFmtId="49" fontId="25" fillId="0" borderId="93" applyNumberFormat="0" applyFont="0" applyFill="0" applyBorder="0" applyProtection="0">
      <alignment horizontal="left" vertical="center" indent="5"/>
    </xf>
    <xf numFmtId="0" fontId="74" fillId="86" borderId="89" applyNumberFormat="0" applyAlignment="0" applyProtection="0"/>
    <xf numFmtId="4" fontId="21" fillId="14" borderId="86">
      <alignment horizontal="right" vertical="center"/>
    </xf>
    <xf numFmtId="49" fontId="25" fillId="0" borderId="85" applyNumberFormat="0" applyFont="0" applyFill="0" applyBorder="0" applyProtection="0">
      <alignment horizontal="left" vertical="center" indent="5"/>
    </xf>
    <xf numFmtId="0" fontId="3" fillId="60" borderId="0" applyNumberFormat="0" applyBorder="0" applyAlignment="0" applyProtection="0"/>
    <xf numFmtId="49" fontId="25" fillId="0" borderId="85" applyNumberFormat="0" applyFont="0" applyFill="0" applyBorder="0" applyProtection="0">
      <alignment horizontal="left" vertical="center" indent="5"/>
    </xf>
    <xf numFmtId="0" fontId="25" fillId="14" borderId="95">
      <alignment horizontal="left" vertical="center" wrapText="1" indent="2"/>
    </xf>
    <xf numFmtId="0" fontId="68" fillId="89" borderId="91" applyNumberFormat="0" applyFont="0" applyAlignment="0" applyProtection="0"/>
    <xf numFmtId="4" fontId="25" fillId="16" borderId="84"/>
    <xf numFmtId="4" fontId="21" fillId="14" borderId="84">
      <alignment horizontal="right" vertical="center"/>
    </xf>
    <xf numFmtId="4" fontId="21" fillId="14" borderId="84">
      <alignment horizontal="right" vertical="center"/>
    </xf>
    <xf numFmtId="4" fontId="25" fillId="0" borderId="84" applyFill="0" applyBorder="0" applyProtection="0">
      <alignment horizontal="right" vertical="center"/>
    </xf>
    <xf numFmtId="0" fontId="21" fillId="9" borderId="84">
      <alignment horizontal="right" vertical="center"/>
    </xf>
    <xf numFmtId="0" fontId="21" fillId="14" borderId="84">
      <alignment horizontal="right" vertical="center"/>
    </xf>
    <xf numFmtId="0" fontId="62" fillId="58" borderId="0" applyNumberFormat="0" applyBorder="0" applyAlignment="0" applyProtection="0"/>
    <xf numFmtId="0" fontId="25" fillId="9" borderId="85">
      <alignment horizontal="left" vertical="center"/>
    </xf>
    <xf numFmtId="0" fontId="25" fillId="0" borderId="84" applyNumberFormat="0" applyFill="0" applyAlignment="0" applyProtection="0"/>
    <xf numFmtId="0" fontId="77" fillId="73" borderId="81" applyNumberFormat="0" applyAlignment="0" applyProtection="0"/>
    <xf numFmtId="0" fontId="62" fillId="64" borderId="0" applyNumberFormat="0" applyBorder="0" applyAlignment="0" applyProtection="0"/>
    <xf numFmtId="0" fontId="74" fillId="86" borderId="81" applyNumberFormat="0" applyAlignment="0" applyProtection="0"/>
    <xf numFmtId="4" fontId="21" fillId="14" borderId="92">
      <alignment horizontal="right" vertical="center"/>
    </xf>
    <xf numFmtId="0" fontId="93" fillId="0" borderId="82" applyNumberFormat="0" applyFill="0" applyAlignment="0" applyProtection="0"/>
    <xf numFmtId="0" fontId="78" fillId="0" borderId="82" applyNumberFormat="0" applyFill="0" applyAlignment="0" applyProtection="0"/>
    <xf numFmtId="0" fontId="74" fillId="86" borderId="81" applyNumberFormat="0" applyAlignment="0" applyProtection="0"/>
    <xf numFmtId="0" fontId="86" fillId="73" borderId="81" applyNumberFormat="0" applyAlignment="0" applyProtection="0"/>
    <xf numFmtId="0" fontId="74" fillId="86" borderId="74" applyNumberFormat="0" applyAlignment="0" applyProtection="0"/>
    <xf numFmtId="4" fontId="21" fillId="14" borderId="84">
      <alignment horizontal="right" vertical="center"/>
    </xf>
    <xf numFmtId="0" fontId="68" fillId="89" borderId="83" applyNumberFormat="0" applyFont="0" applyAlignment="0" applyProtection="0"/>
    <xf numFmtId="0" fontId="25" fillId="0" borderId="84">
      <alignment horizontal="right" vertical="center"/>
    </xf>
    <xf numFmtId="0" fontId="25" fillId="9" borderId="85">
      <alignment horizontal="left" vertical="center"/>
    </xf>
    <xf numFmtId="0" fontId="25" fillId="14" borderId="87">
      <alignment horizontal="left" vertical="center" wrapText="1" indent="2"/>
    </xf>
    <xf numFmtId="0" fontId="3" fillId="47" borderId="0" applyNumberFormat="0" applyBorder="0" applyAlignment="0" applyProtection="0"/>
    <xf numFmtId="0" fontId="25" fillId="16" borderId="84"/>
    <xf numFmtId="4" fontId="64" fillId="9" borderId="84">
      <alignment horizontal="right" vertical="center"/>
    </xf>
    <xf numFmtId="4" fontId="21" fillId="14" borderId="85">
      <alignment horizontal="right" vertical="center"/>
    </xf>
    <xf numFmtId="4" fontId="21" fillId="14" borderId="86">
      <alignment horizontal="right" vertical="center"/>
    </xf>
    <xf numFmtId="0" fontId="86" fillId="73" borderId="74" applyNumberFormat="0" applyAlignment="0" applyProtection="0"/>
    <xf numFmtId="4" fontId="21" fillId="14" borderId="84">
      <alignment horizontal="right" vertical="center"/>
    </xf>
    <xf numFmtId="0" fontId="3" fillId="57" borderId="0" applyNumberFormat="0" applyBorder="0" applyAlignment="0" applyProtection="0"/>
    <xf numFmtId="0" fontId="25" fillId="0" borderId="87">
      <alignment horizontal="left" vertical="center" wrapText="1" indent="2"/>
    </xf>
    <xf numFmtId="49" fontId="25" fillId="0" borderId="84" applyNumberFormat="0" applyFont="0" applyFill="0" applyBorder="0" applyProtection="0">
      <alignment horizontal="left" vertical="center" indent="2"/>
    </xf>
    <xf numFmtId="0" fontId="21" fillId="9" borderId="84">
      <alignment horizontal="right" vertical="center"/>
    </xf>
    <xf numFmtId="175" fontId="25" fillId="90" borderId="84" applyNumberFormat="0" applyFont="0" applyBorder="0" applyAlignment="0" applyProtection="0">
      <alignment horizontal="right" vertical="center"/>
    </xf>
    <xf numFmtId="0" fontId="74" fillId="86" borderId="81" applyNumberFormat="0" applyAlignment="0" applyProtection="0"/>
    <xf numFmtId="0" fontId="73" fillId="86" borderId="81" applyNumberFormat="0" applyAlignment="0" applyProtection="0"/>
    <xf numFmtId="4" fontId="25" fillId="16" borderId="84"/>
    <xf numFmtId="0" fontId="4" fillId="0" borderId="52" applyNumberFormat="0" applyFill="0" applyAlignment="0" applyProtection="0"/>
    <xf numFmtId="0" fontId="61" fillId="0" borderId="0" applyNumberFormat="0" applyFill="0" applyBorder="0" applyAlignment="0" applyProtection="0"/>
    <xf numFmtId="0" fontId="59" fillId="46" borderId="50" applyNumberFormat="0" applyAlignment="0" applyProtection="0"/>
    <xf numFmtId="0" fontId="58" fillId="46" borderId="51" applyNumberFormat="0" applyAlignment="0" applyProtection="0"/>
    <xf numFmtId="0" fontId="25" fillId="0" borderId="87">
      <alignment horizontal="left" vertical="center" wrapText="1" indent="2"/>
    </xf>
    <xf numFmtId="0" fontId="78" fillId="0" borderId="82" applyNumberFormat="0" applyFill="0" applyAlignment="0" applyProtection="0"/>
    <xf numFmtId="0" fontId="78" fillId="0" borderId="82" applyNumberFormat="0" applyFill="0" applyAlignment="0" applyProtection="0"/>
    <xf numFmtId="0" fontId="68" fillId="89" borderId="76" applyNumberFormat="0" applyFont="0" applyAlignment="0" applyProtection="0"/>
    <xf numFmtId="0" fontId="26" fillId="89" borderId="76" applyNumberFormat="0" applyFont="0" applyAlignment="0" applyProtection="0"/>
    <xf numFmtId="0" fontId="90" fillId="86" borderId="73" applyNumberFormat="0" applyAlignment="0" applyProtection="0"/>
    <xf numFmtId="49" fontId="25" fillId="0" borderId="85" applyNumberFormat="0" applyFont="0" applyFill="0" applyBorder="0" applyProtection="0">
      <alignment horizontal="left" vertical="center" indent="5"/>
    </xf>
    <xf numFmtId="0" fontId="26" fillId="89" borderId="91" applyNumberFormat="0" applyFont="0" applyAlignment="0" applyProtection="0"/>
    <xf numFmtId="4" fontId="21" fillId="9" borderId="84">
      <alignment horizontal="right" vertical="center"/>
    </xf>
    <xf numFmtId="0" fontId="93" fillId="0" borderId="82" applyNumberFormat="0" applyFill="0" applyAlignment="0" applyProtection="0"/>
    <xf numFmtId="0" fontId="25" fillId="0" borderId="87">
      <alignment horizontal="left" vertical="center" wrapText="1" indent="2"/>
    </xf>
    <xf numFmtId="0" fontId="93" fillId="0" borderId="75" applyNumberFormat="0" applyFill="0" applyAlignment="0" applyProtection="0"/>
    <xf numFmtId="0" fontId="25" fillId="14" borderId="87">
      <alignment horizontal="left" vertical="center" wrapText="1" indent="2"/>
    </xf>
    <xf numFmtId="0" fontId="86" fillId="73" borderId="81" applyNumberFormat="0" applyAlignment="0" applyProtection="0"/>
    <xf numFmtId="4" fontId="25" fillId="0" borderId="84">
      <alignment horizontal="right" vertical="center"/>
    </xf>
    <xf numFmtId="0" fontId="26" fillId="89" borderId="83" applyNumberFormat="0" applyFont="0" applyAlignment="0" applyProtection="0"/>
    <xf numFmtId="0" fontId="73" fillId="86" borderId="81" applyNumberFormat="0" applyAlignment="0" applyProtection="0"/>
    <xf numFmtId="0" fontId="25" fillId="16" borderId="84"/>
    <xf numFmtId="0" fontId="3" fillId="47" borderId="0" applyNumberFormat="0" applyBorder="0" applyAlignment="0" applyProtection="0"/>
    <xf numFmtId="0" fontId="25" fillId="14" borderId="87">
      <alignment horizontal="left" vertical="center" wrapText="1" indent="2"/>
    </xf>
    <xf numFmtId="0" fontId="71" fillId="86" borderId="88" applyNumberFormat="0" applyAlignment="0" applyProtection="0"/>
    <xf numFmtId="49" fontId="25" fillId="0" borderId="84" applyNumberFormat="0" applyFont="0" applyFill="0" applyBorder="0" applyProtection="0">
      <alignment horizontal="left" vertical="center" indent="2"/>
    </xf>
    <xf numFmtId="0" fontId="21" fillId="14" borderId="84">
      <alignment horizontal="right" vertical="center"/>
    </xf>
    <xf numFmtId="0" fontId="25" fillId="14" borderId="87">
      <alignment horizontal="left" vertical="center" wrapText="1" indent="2"/>
    </xf>
    <xf numFmtId="4" fontId="21" fillId="14" borderId="86">
      <alignment horizontal="right" vertical="center"/>
    </xf>
    <xf numFmtId="0" fontId="3" fillId="47" borderId="0" applyNumberFormat="0" applyBorder="0" applyAlignment="0" applyProtection="0"/>
    <xf numFmtId="0" fontId="86" fillId="73" borderId="81" applyNumberFormat="0" applyAlignment="0" applyProtection="0"/>
    <xf numFmtId="4" fontId="21" fillId="9" borderId="84">
      <alignment horizontal="right" vertical="center"/>
    </xf>
    <xf numFmtId="0" fontId="77" fillId="73" borderId="81" applyNumberFormat="0" applyAlignment="0" applyProtection="0"/>
    <xf numFmtId="4" fontId="64" fillId="9" borderId="92">
      <alignment horizontal="right" vertical="center"/>
    </xf>
    <xf numFmtId="0" fontId="25" fillId="16" borderId="84"/>
    <xf numFmtId="0" fontId="64" fillId="9" borderId="84">
      <alignment horizontal="right" vertical="center"/>
    </xf>
    <xf numFmtId="0" fontId="21" fillId="14" borderId="84">
      <alignment horizontal="right" vertical="center"/>
    </xf>
    <xf numFmtId="0" fontId="25" fillId="14" borderId="87">
      <alignment horizontal="left" vertical="center" wrapText="1" indent="2"/>
    </xf>
    <xf numFmtId="4" fontId="21" fillId="14" borderId="85">
      <alignment horizontal="right" vertical="center"/>
    </xf>
    <xf numFmtId="0" fontId="93" fillId="0" borderId="82" applyNumberFormat="0" applyFill="0" applyAlignment="0" applyProtection="0"/>
    <xf numFmtId="0" fontId="25" fillId="0" borderId="87">
      <alignment horizontal="left" vertical="center" wrapText="1" indent="2"/>
    </xf>
    <xf numFmtId="4" fontId="25" fillId="0" borderId="84" applyFill="0" applyBorder="0" applyProtection="0">
      <alignment horizontal="right" vertical="center"/>
    </xf>
    <xf numFmtId="0" fontId="74" fillId="86" borderId="74" applyNumberFormat="0" applyAlignment="0" applyProtection="0"/>
    <xf numFmtId="0" fontId="64" fillId="9" borderId="84">
      <alignment horizontal="right" vertical="center"/>
    </xf>
    <xf numFmtId="0" fontId="77" fillId="73" borderId="89" applyNumberFormat="0" applyAlignment="0" applyProtection="0"/>
    <xf numFmtId="4" fontId="21" fillId="14" borderId="84">
      <alignment horizontal="right" vertical="center"/>
    </xf>
    <xf numFmtId="0" fontId="86" fillId="73" borderId="74" applyNumberFormat="0" applyAlignment="0" applyProtection="0"/>
    <xf numFmtId="4" fontId="64" fillId="9" borderId="84">
      <alignment horizontal="right" vertical="center"/>
    </xf>
    <xf numFmtId="0" fontId="25" fillId="9" borderId="85">
      <alignment horizontal="left" vertical="center"/>
    </xf>
    <xf numFmtId="0" fontId="68" fillId="89" borderId="76" applyNumberFormat="0" applyFont="0" applyAlignment="0" applyProtection="0"/>
    <xf numFmtId="0" fontId="90" fillId="86" borderId="73" applyNumberFormat="0" applyAlignment="0" applyProtection="0"/>
    <xf numFmtId="0" fontId="61" fillId="0" borderId="0" applyNumberFormat="0" applyFill="0" applyBorder="0" applyAlignment="0" applyProtection="0"/>
    <xf numFmtId="0" fontId="93" fillId="0" borderId="75" applyNumberFormat="0" applyFill="0" applyAlignment="0" applyProtection="0"/>
    <xf numFmtId="0" fontId="3" fillId="47" borderId="0" applyNumberFormat="0" applyBorder="0" applyAlignment="0" applyProtection="0"/>
    <xf numFmtId="0" fontId="62" fillId="52" borderId="0" applyNumberFormat="0" applyBorder="0" applyAlignment="0" applyProtection="0"/>
    <xf numFmtId="0" fontId="73" fillId="86" borderId="81" applyNumberFormat="0" applyAlignment="0" applyProtection="0"/>
    <xf numFmtId="0" fontId="21" fillId="9" borderId="84">
      <alignment horizontal="right" vertical="center"/>
    </xf>
    <xf numFmtId="0" fontId="86" fillId="73" borderId="81" applyNumberFormat="0" applyAlignment="0" applyProtection="0"/>
    <xf numFmtId="0" fontId="25" fillId="0" borderId="87">
      <alignment horizontal="left" vertical="center" wrapText="1" indent="2"/>
    </xf>
    <xf numFmtId="0" fontId="21" fillId="14" borderId="86">
      <alignment horizontal="right" vertical="center"/>
    </xf>
    <xf numFmtId="0" fontId="68" fillId="89" borderId="83" applyNumberFormat="0" applyFont="0" applyAlignment="0" applyProtection="0"/>
    <xf numFmtId="0" fontId="62" fillId="64" borderId="0" applyNumberFormat="0" applyBorder="0" applyAlignment="0" applyProtection="0"/>
    <xf numFmtId="49" fontId="23" fillId="0" borderId="84" applyNumberFormat="0" applyFill="0" applyBorder="0" applyProtection="0">
      <alignment horizontal="left" vertical="center"/>
    </xf>
    <xf numFmtId="0" fontId="26" fillId="89" borderId="83" applyNumberFormat="0" applyFont="0" applyAlignment="0" applyProtection="0"/>
    <xf numFmtId="0" fontId="62" fillId="61" borderId="0" applyNumberFormat="0" applyBorder="0" applyAlignment="0" applyProtection="0"/>
    <xf numFmtId="0" fontId="21" fillId="9" borderId="77">
      <alignment horizontal="right" vertical="center"/>
    </xf>
    <xf numFmtId="4" fontId="21" fillId="9" borderId="77">
      <alignment horizontal="right" vertical="center"/>
    </xf>
    <xf numFmtId="0" fontId="64" fillId="9" borderId="77">
      <alignment horizontal="right" vertical="center"/>
    </xf>
    <xf numFmtId="4" fontId="64" fillId="9" borderId="77">
      <alignment horizontal="right" vertical="center"/>
    </xf>
    <xf numFmtId="0" fontId="21" fillId="14" borderId="77">
      <alignment horizontal="right" vertical="center"/>
    </xf>
    <xf numFmtId="4" fontId="21" fillId="14" borderId="77">
      <alignment horizontal="right" vertical="center"/>
    </xf>
    <xf numFmtId="0" fontId="21" fillId="14" borderId="77">
      <alignment horizontal="right" vertical="center"/>
    </xf>
    <xf numFmtId="4" fontId="21" fillId="14" borderId="77">
      <alignment horizontal="right" vertical="center"/>
    </xf>
    <xf numFmtId="0" fontId="21" fillId="14" borderId="78">
      <alignment horizontal="right" vertical="center"/>
    </xf>
    <xf numFmtId="4" fontId="21" fillId="14" borderId="78">
      <alignment horizontal="right" vertical="center"/>
    </xf>
    <xf numFmtId="0" fontId="21" fillId="14" borderId="79">
      <alignment horizontal="right" vertical="center"/>
    </xf>
    <xf numFmtId="4" fontId="21" fillId="14" borderId="79">
      <alignment horizontal="right" vertical="center"/>
    </xf>
    <xf numFmtId="0" fontId="74" fillId="86" borderId="74" applyNumberFormat="0" applyAlignment="0" applyProtection="0"/>
    <xf numFmtId="0" fontId="25" fillId="14" borderId="80">
      <alignment horizontal="left" vertical="center" wrapText="1" indent="2"/>
    </xf>
    <xf numFmtId="0" fontId="25" fillId="0" borderId="80">
      <alignment horizontal="left" vertical="center" wrapText="1" indent="2"/>
    </xf>
    <xf numFmtId="0" fontId="25" fillId="9" borderId="78">
      <alignment horizontal="left" vertical="center"/>
    </xf>
    <xf numFmtId="4" fontId="25" fillId="0" borderId="84" applyFill="0" applyBorder="0" applyProtection="0">
      <alignment horizontal="right" vertical="center"/>
    </xf>
    <xf numFmtId="0" fontId="86" fillId="73" borderId="74" applyNumberFormat="0" applyAlignment="0" applyProtection="0"/>
    <xf numFmtId="0" fontId="25" fillId="0" borderId="77">
      <alignment horizontal="right" vertical="center"/>
    </xf>
    <xf numFmtId="4" fontId="25" fillId="0" borderId="77">
      <alignment horizontal="right" vertical="center"/>
    </xf>
    <xf numFmtId="49" fontId="25" fillId="0" borderId="84" applyNumberFormat="0" applyFont="0" applyFill="0" applyBorder="0" applyProtection="0">
      <alignment horizontal="left" vertical="center" indent="2"/>
    </xf>
    <xf numFmtId="0" fontId="25" fillId="0" borderId="77" applyNumberFormat="0" applyFill="0" applyAlignment="0" applyProtection="0"/>
    <xf numFmtId="0" fontId="90" fillId="86" borderId="73" applyNumberFormat="0" applyAlignment="0" applyProtection="0"/>
    <xf numFmtId="175" fontId="25" fillId="90" borderId="77" applyNumberFormat="0" applyFont="0" applyBorder="0" applyAlignment="0" applyProtection="0">
      <alignment horizontal="right" vertical="center"/>
    </xf>
    <xf numFmtId="0" fontId="25" fillId="16" borderId="77"/>
    <xf numFmtId="4" fontId="25" fillId="16" borderId="77"/>
    <xf numFmtId="0" fontId="93" fillId="0" borderId="75" applyNumberFormat="0" applyFill="0" applyAlignment="0" applyProtection="0"/>
    <xf numFmtId="0" fontId="71" fillId="86" borderId="88" applyNumberFormat="0" applyAlignment="0" applyProtection="0"/>
    <xf numFmtId="0" fontId="3" fillId="50" borderId="0" applyNumberFormat="0" applyBorder="0" applyAlignment="0" applyProtection="0"/>
    <xf numFmtId="0" fontId="3" fillId="62" borderId="0" applyNumberFormat="0" applyBorder="0" applyAlignment="0" applyProtection="0"/>
    <xf numFmtId="0" fontId="21" fillId="14" borderId="85">
      <alignment horizontal="right" vertical="center"/>
    </xf>
    <xf numFmtId="0" fontId="93" fillId="0" borderId="82" applyNumberFormat="0" applyFill="0" applyAlignment="0" applyProtection="0"/>
    <xf numFmtId="0" fontId="59" fillId="46" borderId="50" applyNumberFormat="0" applyAlignment="0" applyProtection="0"/>
    <xf numFmtId="0" fontId="68" fillId="89" borderId="83" applyNumberFormat="0" applyFont="0" applyAlignment="0" applyProtection="0"/>
    <xf numFmtId="4" fontId="25" fillId="0" borderId="84" applyFill="0" applyBorder="0" applyProtection="0">
      <alignment horizontal="right" vertical="center"/>
    </xf>
    <xf numFmtId="0" fontId="3" fillId="62" borderId="0" applyNumberFormat="0" applyBorder="0" applyAlignment="0" applyProtection="0"/>
    <xf numFmtId="0" fontId="3" fillId="48" borderId="0" applyNumberFormat="0" applyBorder="0" applyAlignment="0" applyProtection="0"/>
    <xf numFmtId="4" fontId="21" fillId="14" borderId="86">
      <alignment horizontal="right" vertical="center"/>
    </xf>
    <xf numFmtId="0" fontId="3" fillId="51" borderId="0" applyNumberFormat="0" applyBorder="0" applyAlignment="0" applyProtection="0"/>
    <xf numFmtId="0" fontId="21" fillId="14" borderId="84">
      <alignment horizontal="right" vertical="center"/>
    </xf>
    <xf numFmtId="0" fontId="90" fillId="86" borderId="88" applyNumberFormat="0" applyAlignment="0" applyProtection="0"/>
    <xf numFmtId="0" fontId="3" fillId="50" borderId="0" applyNumberFormat="0" applyBorder="0" applyAlignment="0" applyProtection="0"/>
    <xf numFmtId="0" fontId="73" fillId="86" borderId="81" applyNumberFormat="0" applyAlignment="0" applyProtection="0"/>
    <xf numFmtId="0" fontId="93" fillId="0" borderId="82" applyNumberFormat="0" applyFill="0" applyAlignment="0" applyProtection="0"/>
    <xf numFmtId="4" fontId="21" fillId="14" borderId="84">
      <alignment horizontal="right" vertical="center"/>
    </xf>
    <xf numFmtId="0" fontId="62" fillId="55" borderId="0" applyNumberFormat="0" applyBorder="0" applyAlignment="0" applyProtection="0"/>
    <xf numFmtId="0" fontId="25" fillId="0" borderId="84" applyNumberFormat="0" applyFill="0" applyAlignment="0" applyProtection="0"/>
    <xf numFmtId="0" fontId="3" fillId="56" borderId="0" applyNumberFormat="0" applyBorder="0" applyAlignment="0" applyProtection="0"/>
    <xf numFmtId="0" fontId="93" fillId="0" borderId="82" applyNumberFormat="0" applyFill="0" applyAlignment="0" applyProtection="0"/>
    <xf numFmtId="4" fontId="25" fillId="0" borderId="84">
      <alignment horizontal="right" vertical="center"/>
    </xf>
    <xf numFmtId="4" fontId="21" fillId="14" borderId="86">
      <alignment horizontal="right" vertical="center"/>
    </xf>
    <xf numFmtId="0" fontId="64" fillId="9" borderId="84">
      <alignment horizontal="right" vertical="center"/>
    </xf>
    <xf numFmtId="0" fontId="26" fillId="89" borderId="83" applyNumberFormat="0" applyFont="0" applyAlignment="0" applyProtection="0"/>
    <xf numFmtId="0" fontId="3" fillId="59" borderId="0" applyNumberFormat="0" applyBorder="0" applyAlignment="0" applyProtection="0"/>
    <xf numFmtId="0" fontId="86" fillId="73" borderId="81" applyNumberFormat="0" applyAlignment="0" applyProtection="0"/>
    <xf numFmtId="4" fontId="64" fillId="9" borderId="84">
      <alignment horizontal="right" vertical="center"/>
    </xf>
    <xf numFmtId="0" fontId="25" fillId="0" borderId="87">
      <alignment horizontal="left" vertical="center" wrapText="1" indent="2"/>
    </xf>
    <xf numFmtId="0" fontId="90" fillId="86" borderId="88" applyNumberFormat="0" applyAlignment="0" applyProtection="0"/>
    <xf numFmtId="0" fontId="68" fillId="89" borderId="83" applyNumberFormat="0" applyFont="0" applyAlignment="0" applyProtection="0"/>
    <xf numFmtId="0" fontId="77" fillId="73" borderId="81" applyNumberFormat="0" applyAlignment="0" applyProtection="0"/>
    <xf numFmtId="49" fontId="23" fillId="0" borderId="84" applyNumberFormat="0" applyFill="0" applyBorder="0" applyProtection="0">
      <alignment horizontal="left" vertical="center"/>
    </xf>
    <xf numFmtId="4" fontId="21" fillId="9" borderId="84">
      <alignment horizontal="right" vertical="center"/>
    </xf>
    <xf numFmtId="0" fontId="93" fillId="0" borderId="82" applyNumberFormat="0" applyFill="0" applyAlignment="0" applyProtection="0"/>
    <xf numFmtId="0" fontId="3" fillId="53" borderId="0" applyNumberFormat="0" applyBorder="0" applyAlignment="0" applyProtection="0"/>
    <xf numFmtId="0" fontId="90" fillId="86" borderId="88" applyNumberFormat="0" applyAlignment="0" applyProtection="0"/>
    <xf numFmtId="0" fontId="86" fillId="73" borderId="81" applyNumberFormat="0" applyAlignment="0" applyProtection="0"/>
    <xf numFmtId="0" fontId="3" fillId="51" borderId="0" applyNumberFormat="0" applyBorder="0" applyAlignment="0" applyProtection="0"/>
    <xf numFmtId="0" fontId="62" fillId="61" borderId="0" applyNumberFormat="0" applyBorder="0" applyAlignment="0" applyProtection="0"/>
    <xf numFmtId="0" fontId="3" fillId="47" borderId="0" applyNumberFormat="0" applyBorder="0" applyAlignment="0" applyProtection="0"/>
    <xf numFmtId="49" fontId="23" fillId="0" borderId="84" applyNumberFormat="0" applyFill="0" applyBorder="0" applyProtection="0">
      <alignment horizontal="left" vertical="center"/>
    </xf>
    <xf numFmtId="0" fontId="93" fillId="0" borderId="82" applyNumberFormat="0" applyFill="0" applyAlignment="0" applyProtection="0"/>
    <xf numFmtId="0" fontId="62" fillId="52" borderId="0" applyNumberFormat="0" applyBorder="0" applyAlignment="0" applyProtection="0"/>
    <xf numFmtId="49" fontId="25" fillId="0" borderId="77" applyNumberFormat="0" applyFont="0" applyFill="0" applyBorder="0" applyProtection="0">
      <alignment horizontal="left" vertical="center" indent="2"/>
    </xf>
    <xf numFmtId="49" fontId="25" fillId="0" borderId="78" applyNumberFormat="0" applyFont="0" applyFill="0" applyBorder="0" applyProtection="0">
      <alignment horizontal="left" vertical="center" indent="5"/>
    </xf>
    <xf numFmtId="0" fontId="86" fillId="73" borderId="81" applyNumberFormat="0" applyAlignment="0" applyProtection="0"/>
    <xf numFmtId="0" fontId="25" fillId="9" borderId="85">
      <alignment horizontal="left" vertical="center"/>
    </xf>
    <xf numFmtId="0" fontId="74" fillId="86" borderId="81" applyNumberFormat="0" applyAlignment="0" applyProtection="0"/>
    <xf numFmtId="0" fontId="93" fillId="0" borderId="82" applyNumberFormat="0" applyFill="0" applyAlignment="0" applyProtection="0"/>
    <xf numFmtId="4" fontId="21" fillId="14" borderId="85">
      <alignment horizontal="right" vertical="center"/>
    </xf>
    <xf numFmtId="0" fontId="26" fillId="89" borderId="83" applyNumberFormat="0" applyFont="0" applyAlignment="0" applyProtection="0"/>
    <xf numFmtId="4" fontId="25" fillId="0" borderId="77" applyFill="0" applyBorder="0" applyProtection="0">
      <alignment horizontal="right" vertical="center"/>
    </xf>
    <xf numFmtId="49" fontId="23" fillId="0" borderId="77" applyNumberFormat="0" applyFill="0" applyBorder="0" applyProtection="0">
      <alignment horizontal="left" vertical="center"/>
    </xf>
    <xf numFmtId="4" fontId="21" fillId="14" borderId="86">
      <alignment horizontal="right" vertical="center"/>
    </xf>
    <xf numFmtId="0" fontId="62" fillId="64" borderId="0" applyNumberFormat="0" applyBorder="0" applyAlignment="0" applyProtection="0"/>
    <xf numFmtId="0" fontId="93" fillId="0" borderId="82" applyNumberFormat="0" applyFill="0" applyAlignment="0" applyProtection="0"/>
    <xf numFmtId="0" fontId="77" fillId="73" borderId="81" applyNumberFormat="0" applyAlignment="0" applyProtection="0"/>
    <xf numFmtId="0" fontId="78" fillId="0" borderId="82" applyNumberFormat="0" applyFill="0" applyAlignment="0" applyProtection="0"/>
    <xf numFmtId="0" fontId="68" fillId="89" borderId="83" applyNumberFormat="0" applyFont="0" applyAlignment="0" applyProtection="0"/>
    <xf numFmtId="0" fontId="93" fillId="0" borderId="82" applyNumberFormat="0" applyFill="0" applyAlignment="0" applyProtection="0"/>
    <xf numFmtId="0" fontId="62" fillId="55" borderId="0" applyNumberFormat="0" applyBorder="0" applyAlignment="0" applyProtection="0"/>
    <xf numFmtId="0" fontId="68" fillId="89" borderId="83" applyNumberFormat="0" applyFont="0" applyAlignment="0" applyProtection="0"/>
    <xf numFmtId="0" fontId="25" fillId="0" borderId="84" applyNumberFormat="0" applyFill="0" applyAlignment="0" applyProtection="0"/>
    <xf numFmtId="49" fontId="25" fillId="0" borderId="85" applyNumberFormat="0" applyFont="0" applyFill="0" applyBorder="0" applyProtection="0">
      <alignment horizontal="left" vertical="center" indent="5"/>
    </xf>
    <xf numFmtId="0" fontId="25" fillId="0" borderId="84" applyNumberFormat="0" applyFill="0" applyAlignment="0" applyProtection="0"/>
    <xf numFmtId="4" fontId="25" fillId="0" borderId="84">
      <alignment horizontal="right" vertical="center"/>
    </xf>
    <xf numFmtId="4" fontId="25" fillId="0" borderId="84">
      <alignment horizontal="right" vertical="center"/>
    </xf>
    <xf numFmtId="0" fontId="21" fillId="14" borderId="84">
      <alignment horizontal="right" vertical="center"/>
    </xf>
    <xf numFmtId="0" fontId="25" fillId="14" borderId="87">
      <alignment horizontal="left" vertical="center" wrapText="1" indent="2"/>
    </xf>
    <xf numFmtId="0" fontId="86" fillId="73" borderId="81" applyNumberFormat="0" applyAlignment="0" applyProtection="0"/>
    <xf numFmtId="0" fontId="25" fillId="0" borderId="84">
      <alignment horizontal="right" vertical="center"/>
    </xf>
    <xf numFmtId="0" fontId="71" fillId="86" borderId="73" applyNumberFormat="0" applyAlignment="0" applyProtection="0"/>
    <xf numFmtId="0" fontId="73" fillId="86" borderId="74" applyNumberFormat="0" applyAlignment="0" applyProtection="0"/>
    <xf numFmtId="0" fontId="78" fillId="0" borderId="75" applyNumberFormat="0" applyFill="0" applyAlignment="0" applyProtection="0"/>
    <xf numFmtId="175" fontId="25" fillId="90" borderId="84" applyNumberFormat="0" applyFont="0" applyBorder="0" applyAlignment="0" applyProtection="0">
      <alignment horizontal="right" vertical="center"/>
    </xf>
    <xf numFmtId="0" fontId="58" fillId="46" borderId="51" applyNumberFormat="0" applyAlignment="0" applyProtection="0"/>
    <xf numFmtId="0" fontId="21" fillId="14" borderId="86">
      <alignment horizontal="right" vertical="center"/>
    </xf>
    <xf numFmtId="0" fontId="74" fillId="86" borderId="81" applyNumberFormat="0" applyAlignment="0" applyProtection="0"/>
    <xf numFmtId="0" fontId="73" fillId="86" borderId="81" applyNumberFormat="0" applyAlignment="0" applyProtection="0"/>
    <xf numFmtId="0" fontId="93" fillId="0" borderId="82" applyNumberFormat="0" applyFill="0" applyAlignment="0" applyProtection="0"/>
    <xf numFmtId="0" fontId="93" fillId="0" borderId="82" applyNumberFormat="0" applyFill="0" applyAlignment="0" applyProtection="0"/>
    <xf numFmtId="0" fontId="26" fillId="89" borderId="83" applyNumberFormat="0" applyFont="0" applyAlignment="0" applyProtection="0"/>
    <xf numFmtId="0" fontId="62" fillId="61" borderId="0" applyNumberFormat="0" applyBorder="0" applyAlignment="0" applyProtection="0"/>
    <xf numFmtId="0" fontId="21" fillId="14" borderId="86">
      <alignment horizontal="right" vertical="center"/>
    </xf>
    <xf numFmtId="0" fontId="3" fillId="59" borderId="0" applyNumberFormat="0" applyBorder="0" applyAlignment="0" applyProtection="0"/>
    <xf numFmtId="0" fontId="21" fillId="14" borderId="85">
      <alignment horizontal="right" vertical="center"/>
    </xf>
    <xf numFmtId="0" fontId="68" fillId="89" borderId="91" applyNumberFormat="0" applyFont="0" applyAlignment="0" applyProtection="0"/>
    <xf numFmtId="4" fontId="21" fillId="9" borderId="84">
      <alignment horizontal="right" vertical="center"/>
    </xf>
    <xf numFmtId="4" fontId="21" fillId="14" borderId="84">
      <alignment horizontal="right" vertical="center"/>
    </xf>
    <xf numFmtId="0" fontId="60" fillId="0" borderId="0" applyNumberFormat="0" applyFill="0" applyBorder="0" applyAlignment="0" applyProtection="0"/>
    <xf numFmtId="4" fontId="21" fillId="14" borderId="84">
      <alignment horizontal="right" vertical="center"/>
    </xf>
    <xf numFmtId="0" fontId="77" fillId="73" borderId="74" applyNumberFormat="0" applyAlignment="0" applyProtection="0"/>
    <xf numFmtId="0" fontId="21" fillId="14" borderId="84">
      <alignment horizontal="right" vertical="center"/>
    </xf>
    <xf numFmtId="4" fontId="21" fillId="14" borderId="84">
      <alignment horizontal="right" vertical="center"/>
    </xf>
    <xf numFmtId="0" fontId="90" fillId="86" borderId="88" applyNumberFormat="0" applyAlignment="0" applyProtection="0"/>
    <xf numFmtId="4" fontId="21" fillId="14" borderId="84">
      <alignment horizontal="right" vertical="center"/>
    </xf>
    <xf numFmtId="0" fontId="25" fillId="0" borderId="84">
      <alignment horizontal="right" vertical="center"/>
    </xf>
    <xf numFmtId="0" fontId="3" fillId="48" borderId="0" applyNumberFormat="0" applyBorder="0" applyAlignment="0" applyProtection="0"/>
    <xf numFmtId="0" fontId="62" fillId="49" borderId="0" applyNumberFormat="0" applyBorder="0" applyAlignment="0" applyProtection="0"/>
    <xf numFmtId="0" fontId="60" fillId="0" borderId="0" applyNumberFormat="0" applyFill="0" applyBorder="0" applyAlignment="0" applyProtection="0"/>
    <xf numFmtId="0" fontId="25" fillId="0" borderId="87">
      <alignment horizontal="left" vertical="center" wrapText="1" indent="2"/>
    </xf>
    <xf numFmtId="0" fontId="25" fillId="16" borderId="84"/>
    <xf numFmtId="4" fontId="25" fillId="0" borderId="84" applyFill="0" applyBorder="0" applyProtection="0">
      <alignment horizontal="right" vertical="center"/>
    </xf>
    <xf numFmtId="0" fontId="74" fillId="86" borderId="81" applyNumberFormat="0" applyAlignment="0" applyProtection="0"/>
    <xf numFmtId="0" fontId="25" fillId="14" borderId="80">
      <alignment horizontal="left" vertical="center" wrapText="1" indent="2"/>
    </xf>
    <xf numFmtId="0" fontId="25" fillId="0" borderId="80">
      <alignment horizontal="left" vertical="center" wrapText="1" indent="2"/>
    </xf>
    <xf numFmtId="0" fontId="78" fillId="0" borderId="82" applyNumberFormat="0" applyFill="0" applyAlignment="0" applyProtection="0"/>
    <xf numFmtId="0" fontId="86" fillId="73" borderId="81" applyNumberFormat="0" applyAlignment="0" applyProtection="0"/>
    <xf numFmtId="0" fontId="25" fillId="0" borderId="84">
      <alignment horizontal="right" vertical="center"/>
    </xf>
    <xf numFmtId="49" fontId="25" fillId="0" borderId="84" applyNumberFormat="0" applyFont="0" applyFill="0" applyBorder="0" applyProtection="0">
      <alignment horizontal="left" vertical="center" indent="2"/>
    </xf>
    <xf numFmtId="0" fontId="73" fillId="86" borderId="81" applyNumberFormat="0" applyAlignment="0" applyProtection="0"/>
    <xf numFmtId="0" fontId="25" fillId="0" borderId="84">
      <alignment horizontal="right" vertical="center"/>
    </xf>
    <xf numFmtId="0" fontId="21" fillId="9" borderId="84">
      <alignment horizontal="right" vertical="center"/>
    </xf>
    <xf numFmtId="4" fontId="21" fillId="14" borderId="93">
      <alignment horizontal="right" vertical="center"/>
    </xf>
    <xf numFmtId="0" fontId="62" fillId="52" borderId="0" applyNumberFormat="0" applyBorder="0" applyAlignment="0" applyProtection="0"/>
    <xf numFmtId="4" fontId="25" fillId="0" borderId="84">
      <alignment horizontal="right" vertical="center"/>
    </xf>
    <xf numFmtId="175" fontId="25" fillId="90" borderId="84" applyNumberFormat="0" applyFont="0" applyBorder="0" applyAlignment="0" applyProtection="0">
      <alignment horizontal="right" vertical="center"/>
    </xf>
    <xf numFmtId="4" fontId="64" fillId="9" borderId="84">
      <alignment horizontal="right" vertical="center"/>
    </xf>
    <xf numFmtId="4" fontId="21" fillId="14" borderId="85">
      <alignment horizontal="right" vertical="center"/>
    </xf>
    <xf numFmtId="4" fontId="21" fillId="9" borderId="84">
      <alignment horizontal="right" vertical="center"/>
    </xf>
    <xf numFmtId="0" fontId="78" fillId="0" borderId="82" applyNumberFormat="0" applyFill="0" applyAlignment="0" applyProtection="0"/>
    <xf numFmtId="0" fontId="86" fillId="73" borderId="81" applyNumberFormat="0" applyAlignment="0" applyProtection="0"/>
    <xf numFmtId="0" fontId="25" fillId="16" borderId="84"/>
    <xf numFmtId="49" fontId="25" fillId="0" borderId="84" applyNumberFormat="0" applyFont="0" applyFill="0" applyBorder="0" applyProtection="0">
      <alignment horizontal="left" vertical="center" indent="2"/>
    </xf>
    <xf numFmtId="4" fontId="64" fillId="9" borderId="84">
      <alignment horizontal="right" vertical="center"/>
    </xf>
    <xf numFmtId="0" fontId="90" fillId="86" borderId="88" applyNumberFormat="0" applyAlignment="0" applyProtection="0"/>
    <xf numFmtId="0" fontId="86" fillId="73" borderId="89" applyNumberFormat="0" applyAlignment="0" applyProtection="0"/>
    <xf numFmtId="0" fontId="3" fillId="62" borderId="0" applyNumberFormat="0" applyBorder="0" applyAlignment="0" applyProtection="0"/>
    <xf numFmtId="49" fontId="23" fillId="0" borderId="84" applyNumberFormat="0" applyFill="0" applyBorder="0" applyProtection="0">
      <alignment horizontal="left" vertical="center"/>
    </xf>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64" fillId="9" borderId="84">
      <alignment horizontal="right" vertical="center"/>
    </xf>
    <xf numFmtId="0" fontId="62" fillId="49" borderId="0" applyNumberFormat="0" applyBorder="0" applyAlignment="0" applyProtection="0"/>
    <xf numFmtId="0" fontId="25" fillId="14" borderId="95">
      <alignment horizontal="left" vertical="center" wrapText="1" indent="2"/>
    </xf>
    <xf numFmtId="0" fontId="62"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62" fillId="58" borderId="0" applyNumberFormat="0" applyBorder="0" applyAlignment="0" applyProtection="0"/>
    <xf numFmtId="0" fontId="3" fillId="54" borderId="0" applyNumberFormat="0" applyBorder="0" applyAlignment="0" applyProtection="0"/>
    <xf numFmtId="0" fontId="62" fillId="55" borderId="0" applyNumberFormat="0" applyBorder="0" applyAlignment="0" applyProtection="0"/>
    <xf numFmtId="0" fontId="78" fillId="0" borderId="82" applyNumberFormat="0" applyFill="0" applyAlignment="0" applyProtection="0"/>
    <xf numFmtId="0" fontId="25" fillId="14" borderId="87">
      <alignment horizontal="left" vertical="center" wrapText="1" indent="2"/>
    </xf>
    <xf numFmtId="0" fontId="71" fillId="86" borderId="88" applyNumberFormat="0" applyAlignment="0" applyProtection="0"/>
    <xf numFmtId="4" fontId="21" fillId="14" borderId="77">
      <alignment horizontal="right" vertical="center"/>
    </xf>
    <xf numFmtId="0" fontId="25" fillId="16" borderId="77"/>
    <xf numFmtId="0" fontId="73" fillId="86" borderId="74" applyNumberFormat="0" applyAlignment="0" applyProtection="0"/>
    <xf numFmtId="0" fontId="21" fillId="9" borderId="77">
      <alignment horizontal="right" vertical="center"/>
    </xf>
    <xf numFmtId="0" fontId="25" fillId="0" borderId="77">
      <alignment horizontal="right" vertical="center"/>
    </xf>
    <xf numFmtId="0" fontId="93" fillId="0" borderId="75" applyNumberFormat="0" applyFill="0" applyAlignment="0" applyProtection="0"/>
    <xf numFmtId="0" fontId="25" fillId="9" borderId="78">
      <alignment horizontal="left" vertical="center"/>
    </xf>
    <xf numFmtId="0" fontId="86" fillId="73" borderId="74" applyNumberFormat="0" applyAlignment="0" applyProtection="0"/>
    <xf numFmtId="175" fontId="25" fillId="90" borderId="77" applyNumberFormat="0" applyFont="0" applyBorder="0" applyAlignment="0" applyProtection="0">
      <alignment horizontal="right" vertical="center"/>
    </xf>
    <xf numFmtId="0" fontId="68" fillId="89" borderId="76" applyNumberFormat="0" applyFont="0" applyAlignment="0" applyProtection="0"/>
    <xf numFmtId="0" fontId="25" fillId="0" borderId="80">
      <alignment horizontal="left" vertical="center" wrapText="1" indent="2"/>
    </xf>
    <xf numFmtId="4" fontId="25" fillId="16" borderId="77"/>
    <xf numFmtId="49" fontId="23" fillId="0" borderId="77" applyNumberFormat="0" applyFill="0" applyBorder="0" applyProtection="0">
      <alignment horizontal="left" vertical="center"/>
    </xf>
    <xf numFmtId="0" fontId="25" fillId="0" borderId="77">
      <alignment horizontal="right" vertical="center"/>
    </xf>
    <xf numFmtId="4" fontId="21" fillId="14" borderId="79">
      <alignment horizontal="right" vertical="center"/>
    </xf>
    <xf numFmtId="4" fontId="21" fillId="14" borderId="77">
      <alignment horizontal="right" vertical="center"/>
    </xf>
    <xf numFmtId="4" fontId="21" fillId="14" borderId="77">
      <alignment horizontal="right" vertical="center"/>
    </xf>
    <xf numFmtId="0" fontId="64" fillId="9" borderId="77">
      <alignment horizontal="right" vertical="center"/>
    </xf>
    <xf numFmtId="0" fontId="21" fillId="9" borderId="77">
      <alignment horizontal="right" vertical="center"/>
    </xf>
    <xf numFmtId="49" fontId="25" fillId="0" borderId="77" applyNumberFormat="0" applyFont="0" applyFill="0" applyBorder="0" applyProtection="0">
      <alignment horizontal="left" vertical="center" indent="2"/>
    </xf>
    <xf numFmtId="0" fontId="86" fillId="73" borderId="74" applyNumberFormat="0" applyAlignment="0" applyProtection="0"/>
    <xf numFmtId="0" fontId="71" fillId="86" borderId="73" applyNumberFormat="0" applyAlignment="0" applyProtection="0"/>
    <xf numFmtId="49" fontId="25" fillId="0" borderId="77" applyNumberFormat="0" applyFont="0" applyFill="0" applyBorder="0" applyProtection="0">
      <alignment horizontal="left" vertical="center" indent="2"/>
    </xf>
    <xf numFmtId="0" fontId="77" fillId="73" borderId="74" applyNumberFormat="0" applyAlignment="0" applyProtection="0"/>
    <xf numFmtId="4" fontId="25" fillId="0" borderId="77" applyFill="0" applyBorder="0" applyProtection="0">
      <alignment horizontal="right" vertical="center"/>
    </xf>
    <xf numFmtId="0" fontId="74" fillId="86" borderId="74" applyNumberFormat="0" applyAlignment="0" applyProtection="0"/>
    <xf numFmtId="0" fontId="93" fillId="0" borderId="75" applyNumberFormat="0" applyFill="0" applyAlignment="0" applyProtection="0"/>
    <xf numFmtId="0" fontId="90" fillId="86" borderId="73" applyNumberFormat="0" applyAlignment="0" applyProtection="0"/>
    <xf numFmtId="0" fontId="25" fillId="0" borderId="77" applyNumberFormat="0" applyFill="0" applyAlignment="0" applyProtection="0"/>
    <xf numFmtId="4" fontId="25" fillId="0" borderId="77">
      <alignment horizontal="right" vertical="center"/>
    </xf>
    <xf numFmtId="0" fontId="25" fillId="0" borderId="77">
      <alignment horizontal="right" vertical="center"/>
    </xf>
    <xf numFmtId="0" fontId="86" fillId="73" borderId="74" applyNumberFormat="0" applyAlignment="0" applyProtection="0"/>
    <xf numFmtId="0" fontId="71" fillId="86" borderId="73" applyNumberFormat="0" applyAlignment="0" applyProtection="0"/>
    <xf numFmtId="0" fontId="73" fillId="86" borderId="74" applyNumberFormat="0" applyAlignment="0" applyProtection="0"/>
    <xf numFmtId="0" fontId="25" fillId="14" borderId="80">
      <alignment horizontal="left" vertical="center" wrapText="1" indent="2"/>
    </xf>
    <xf numFmtId="0" fontId="74" fillId="86" borderId="74" applyNumberFormat="0" applyAlignment="0" applyProtection="0"/>
    <xf numFmtId="0" fontId="74" fillId="86" borderId="74" applyNumberFormat="0" applyAlignment="0" applyProtection="0"/>
    <xf numFmtId="4" fontId="21" fillId="14" borderId="78">
      <alignment horizontal="right" vertical="center"/>
    </xf>
    <xf numFmtId="0" fontId="21" fillId="14" borderId="78">
      <alignment horizontal="right" vertical="center"/>
    </xf>
    <xf numFmtId="0" fontId="21" fillId="14" borderId="77">
      <alignment horizontal="right" vertical="center"/>
    </xf>
    <xf numFmtId="4" fontId="64" fillId="9" borderId="77">
      <alignment horizontal="right" vertical="center"/>
    </xf>
    <xf numFmtId="0" fontId="77" fillId="73" borderId="74" applyNumberFormat="0" applyAlignment="0" applyProtection="0"/>
    <xf numFmtId="0" fontId="78" fillId="0" borderId="75" applyNumberFormat="0" applyFill="0" applyAlignment="0" applyProtection="0"/>
    <xf numFmtId="0" fontId="93" fillId="0" borderId="75" applyNumberFormat="0" applyFill="0" applyAlignment="0" applyProtection="0"/>
    <xf numFmtId="0" fontId="68" fillId="89" borderId="76" applyNumberFormat="0" applyFont="0" applyAlignment="0" applyProtection="0"/>
    <xf numFmtId="0" fontId="86" fillId="73" borderId="74" applyNumberFormat="0" applyAlignment="0" applyProtection="0"/>
    <xf numFmtId="49" fontId="23" fillId="0" borderId="77" applyNumberFormat="0" applyFill="0" applyBorder="0" applyProtection="0">
      <alignment horizontal="left" vertical="center"/>
    </xf>
    <xf numFmtId="0" fontId="25" fillId="14" borderId="80">
      <alignment horizontal="left" vertical="center" wrapText="1" indent="2"/>
    </xf>
    <xf numFmtId="0" fontId="74" fillId="86" borderId="74" applyNumberFormat="0" applyAlignment="0" applyProtection="0"/>
    <xf numFmtId="0" fontId="25" fillId="0" borderId="80">
      <alignment horizontal="left" vertical="center" wrapText="1" indent="2"/>
    </xf>
    <xf numFmtId="0" fontId="68" fillId="89" borderId="76" applyNumberFormat="0" applyFont="0" applyAlignment="0" applyProtection="0"/>
    <xf numFmtId="0" fontId="26" fillId="89" borderId="76" applyNumberFormat="0" applyFont="0" applyAlignment="0" applyProtection="0"/>
    <xf numFmtId="0" fontId="90" fillId="86" borderId="73" applyNumberFormat="0" applyAlignment="0" applyProtection="0"/>
    <xf numFmtId="0" fontId="93" fillId="0" borderId="75" applyNumberFormat="0" applyFill="0" applyAlignment="0" applyProtection="0"/>
    <xf numFmtId="4" fontId="25" fillId="16" borderId="77"/>
    <xf numFmtId="0" fontId="21" fillId="14" borderId="77">
      <alignment horizontal="right" vertical="center"/>
    </xf>
    <xf numFmtId="0" fontId="93" fillId="0" borderId="75" applyNumberFormat="0" applyFill="0" applyAlignment="0" applyProtection="0"/>
    <xf numFmtId="4" fontId="21" fillId="14" borderId="79">
      <alignment horizontal="right" vertical="center"/>
    </xf>
    <xf numFmtId="0" fontId="73" fillId="86" borderId="74" applyNumberFormat="0" applyAlignment="0" applyProtection="0"/>
    <xf numFmtId="0" fontId="21" fillId="14" borderId="78">
      <alignment horizontal="right" vertical="center"/>
    </xf>
    <xf numFmtId="0" fontId="74" fillId="86" borderId="74" applyNumberFormat="0" applyAlignment="0" applyProtection="0"/>
    <xf numFmtId="0" fontId="78" fillId="0" borderId="75" applyNumberFormat="0" applyFill="0" applyAlignment="0" applyProtection="0"/>
    <xf numFmtId="0" fontId="68" fillId="89" borderId="76" applyNumberFormat="0" applyFont="0" applyAlignment="0" applyProtection="0"/>
    <xf numFmtId="4" fontId="21" fillId="14" borderId="78">
      <alignment horizontal="right" vertical="center"/>
    </xf>
    <xf numFmtId="0" fontId="25" fillId="14" borderId="80">
      <alignment horizontal="left" vertical="center" wrapText="1" indent="2"/>
    </xf>
    <xf numFmtId="0" fontId="25" fillId="16" borderId="77"/>
    <xf numFmtId="175" fontId="25" fillId="90" borderId="77" applyNumberFormat="0" applyFont="0" applyBorder="0" applyAlignment="0" applyProtection="0">
      <alignment horizontal="right" vertical="center"/>
    </xf>
    <xf numFmtId="0" fontId="25" fillId="0" borderId="77" applyNumberFormat="0" applyFill="0" applyAlignment="0" applyProtection="0"/>
    <xf numFmtId="4" fontId="25" fillId="0" borderId="77" applyFill="0" applyBorder="0" applyProtection="0">
      <alignment horizontal="right" vertical="center"/>
    </xf>
    <xf numFmtId="4" fontId="21" fillId="9" borderId="77">
      <alignment horizontal="right" vertical="center"/>
    </xf>
    <xf numFmtId="0" fontId="78" fillId="0" borderId="75" applyNumberFormat="0" applyFill="0" applyAlignment="0" applyProtection="0"/>
    <xf numFmtId="49" fontId="23" fillId="0" borderId="77" applyNumberFormat="0" applyFill="0" applyBorder="0" applyProtection="0">
      <alignment horizontal="left" vertical="center"/>
    </xf>
    <xf numFmtId="49" fontId="25" fillId="0" borderId="78" applyNumberFormat="0" applyFont="0" applyFill="0" applyBorder="0" applyProtection="0">
      <alignment horizontal="left" vertical="center" indent="5"/>
    </xf>
    <xf numFmtId="0" fontId="25" fillId="9" borderId="78">
      <alignment horizontal="left" vertical="center"/>
    </xf>
    <xf numFmtId="0" fontId="74" fillId="86" borderId="74" applyNumberFormat="0" applyAlignment="0" applyProtection="0"/>
    <xf numFmtId="4" fontId="21" fillId="14" borderId="79">
      <alignment horizontal="right" vertical="center"/>
    </xf>
    <xf numFmtId="0" fontId="86" fillId="73" borderId="74" applyNumberFormat="0" applyAlignment="0" applyProtection="0"/>
    <xf numFmtId="0" fontId="86" fillId="73" borderId="74" applyNumberFormat="0" applyAlignment="0" applyProtection="0"/>
    <xf numFmtId="0" fontId="68" fillId="89" borderId="76" applyNumberFormat="0" applyFont="0" applyAlignment="0" applyProtection="0"/>
    <xf numFmtId="0" fontId="90" fillId="86" borderId="73" applyNumberFormat="0" applyAlignment="0" applyProtection="0"/>
    <xf numFmtId="0" fontId="93" fillId="0" borderId="75" applyNumberFormat="0" applyFill="0" applyAlignment="0" applyProtection="0"/>
    <xf numFmtId="0" fontId="21" fillId="14" borderId="77">
      <alignment horizontal="right" vertical="center"/>
    </xf>
    <xf numFmtId="0" fontId="26" fillId="89" borderId="76" applyNumberFormat="0" applyFont="0" applyAlignment="0" applyProtection="0"/>
    <xf numFmtId="4" fontId="25" fillId="0" borderId="77">
      <alignment horizontal="right" vertical="center"/>
    </xf>
    <xf numFmtId="0" fontId="93" fillId="0" borderId="75" applyNumberFormat="0" applyFill="0" applyAlignment="0" applyProtection="0"/>
    <xf numFmtId="0" fontId="21" fillId="14" borderId="77">
      <alignment horizontal="right" vertical="center"/>
    </xf>
    <xf numFmtId="0" fontId="21" fillId="14" borderId="77">
      <alignment horizontal="right" vertical="center"/>
    </xf>
    <xf numFmtId="4" fontId="64" fillId="9" borderId="77">
      <alignment horizontal="right" vertical="center"/>
    </xf>
    <xf numFmtId="0" fontId="21" fillId="9" borderId="77">
      <alignment horizontal="right" vertical="center"/>
    </xf>
    <xf numFmtId="4" fontId="21" fillId="9" borderId="77">
      <alignment horizontal="right" vertical="center"/>
    </xf>
    <xf numFmtId="0" fontId="64" fillId="9" borderId="77">
      <alignment horizontal="right" vertical="center"/>
    </xf>
    <xf numFmtId="4" fontId="64" fillId="9" borderId="77">
      <alignment horizontal="right" vertical="center"/>
    </xf>
    <xf numFmtId="0" fontId="21" fillId="14" borderId="77">
      <alignment horizontal="right" vertical="center"/>
    </xf>
    <xf numFmtId="4" fontId="21" fillId="14" borderId="77">
      <alignment horizontal="right" vertical="center"/>
    </xf>
    <xf numFmtId="0" fontId="21" fillId="14" borderId="77">
      <alignment horizontal="right" vertical="center"/>
    </xf>
    <xf numFmtId="4" fontId="21" fillId="14" borderId="77">
      <alignment horizontal="right" vertical="center"/>
    </xf>
    <xf numFmtId="0" fontId="21" fillId="14" borderId="78">
      <alignment horizontal="right" vertical="center"/>
    </xf>
    <xf numFmtId="4" fontId="21" fillId="14" borderId="78">
      <alignment horizontal="right" vertical="center"/>
    </xf>
    <xf numFmtId="0" fontId="21" fillId="14" borderId="79">
      <alignment horizontal="right" vertical="center"/>
    </xf>
    <xf numFmtId="4" fontId="21" fillId="14" borderId="79">
      <alignment horizontal="right" vertical="center"/>
    </xf>
    <xf numFmtId="0" fontId="74" fillId="86" borderId="74" applyNumberFormat="0" applyAlignment="0" applyProtection="0"/>
    <xf numFmtId="0" fontId="25" fillId="14" borderId="80">
      <alignment horizontal="left" vertical="center" wrapText="1" indent="2"/>
    </xf>
    <xf numFmtId="0" fontId="25" fillId="0" borderId="80">
      <alignment horizontal="left" vertical="center" wrapText="1" indent="2"/>
    </xf>
    <xf numFmtId="0" fontId="25" fillId="9" borderId="78">
      <alignment horizontal="left" vertical="center"/>
    </xf>
    <xf numFmtId="0" fontId="86" fillId="73" borderId="74" applyNumberFormat="0" applyAlignment="0" applyProtection="0"/>
    <xf numFmtId="0" fontId="25" fillId="0" borderId="77">
      <alignment horizontal="right" vertical="center"/>
    </xf>
    <xf numFmtId="4" fontId="25" fillId="0" borderId="77">
      <alignment horizontal="right" vertical="center"/>
    </xf>
    <xf numFmtId="0" fontId="25" fillId="0" borderId="77" applyNumberFormat="0" applyFill="0" applyAlignment="0" applyProtection="0"/>
    <xf numFmtId="0" fontId="90" fillId="86" borderId="73" applyNumberFormat="0" applyAlignment="0" applyProtection="0"/>
    <xf numFmtId="175" fontId="25" fillId="90" borderId="77" applyNumberFormat="0" applyFont="0" applyBorder="0" applyAlignment="0" applyProtection="0">
      <alignment horizontal="right" vertical="center"/>
    </xf>
    <xf numFmtId="0" fontId="25" fillId="16" borderId="77"/>
    <xf numFmtId="4" fontId="25" fillId="16" borderId="77"/>
    <xf numFmtId="0" fontId="93" fillId="0" borderId="75" applyNumberFormat="0" applyFill="0" applyAlignment="0" applyProtection="0"/>
    <xf numFmtId="0" fontId="26" fillId="89" borderId="76" applyNumberFormat="0" applyFont="0" applyAlignment="0" applyProtection="0"/>
    <xf numFmtId="0" fontId="68" fillId="89" borderId="76" applyNumberFormat="0" applyFont="0" applyAlignment="0" applyProtection="0"/>
    <xf numFmtId="0" fontId="25" fillId="0" borderId="77" applyNumberFormat="0" applyFill="0" applyAlignment="0" applyProtection="0"/>
    <xf numFmtId="0" fontId="78" fillId="0" borderId="75" applyNumberFormat="0" applyFill="0" applyAlignment="0" applyProtection="0"/>
    <xf numFmtId="0" fontId="93" fillId="0" borderId="75" applyNumberFormat="0" applyFill="0" applyAlignment="0" applyProtection="0"/>
    <xf numFmtId="0" fontId="77" fillId="73" borderId="74" applyNumberFormat="0" applyAlignment="0" applyProtection="0"/>
    <xf numFmtId="0" fontId="74" fillId="86" borderId="74" applyNumberFormat="0" applyAlignment="0" applyProtection="0"/>
    <xf numFmtId="4" fontId="64" fillId="9" borderId="77">
      <alignment horizontal="right" vertical="center"/>
    </xf>
    <xf numFmtId="0" fontId="21" fillId="9" borderId="77">
      <alignment horizontal="right" vertical="center"/>
    </xf>
    <xf numFmtId="175" fontId="25" fillId="90" borderId="77" applyNumberFormat="0" applyFont="0" applyBorder="0" applyAlignment="0" applyProtection="0">
      <alignment horizontal="right" vertical="center"/>
    </xf>
    <xf numFmtId="0" fontId="78" fillId="0" borderId="75" applyNumberFormat="0" applyFill="0" applyAlignment="0" applyProtection="0"/>
    <xf numFmtId="49" fontId="25" fillId="0" borderId="77" applyNumberFormat="0" applyFont="0" applyFill="0" applyBorder="0" applyProtection="0">
      <alignment horizontal="left" vertical="center" indent="2"/>
    </xf>
    <xf numFmtId="49" fontId="25" fillId="0" borderId="78" applyNumberFormat="0" applyFont="0" applyFill="0" applyBorder="0" applyProtection="0">
      <alignment horizontal="left" vertical="center" indent="5"/>
    </xf>
    <xf numFmtId="49" fontId="25" fillId="0" borderId="77" applyNumberFormat="0" applyFont="0" applyFill="0" applyBorder="0" applyProtection="0">
      <alignment horizontal="left" vertical="center" indent="2"/>
    </xf>
    <xf numFmtId="4" fontId="25" fillId="0" borderId="77" applyFill="0" applyBorder="0" applyProtection="0">
      <alignment horizontal="right" vertical="center"/>
    </xf>
    <xf numFmtId="49" fontId="23" fillId="0" borderId="77" applyNumberFormat="0" applyFill="0" applyBorder="0" applyProtection="0">
      <alignment horizontal="left" vertical="center"/>
    </xf>
    <xf numFmtId="0" fontId="25" fillId="0" borderId="80">
      <alignment horizontal="left" vertical="center" wrapText="1" indent="2"/>
    </xf>
    <xf numFmtId="0" fontId="90" fillId="86" borderId="73" applyNumberFormat="0" applyAlignment="0" applyProtection="0"/>
    <xf numFmtId="0" fontId="21" fillId="14" borderId="79">
      <alignment horizontal="right" vertical="center"/>
    </xf>
    <xf numFmtId="0" fontId="77" fillId="73" borderId="74" applyNumberFormat="0" applyAlignment="0" applyProtection="0"/>
    <xf numFmtId="0" fontId="21" fillId="14" borderId="79">
      <alignment horizontal="right" vertical="center"/>
    </xf>
    <xf numFmtId="4" fontId="21" fillId="14" borderId="77">
      <alignment horizontal="right" vertical="center"/>
    </xf>
    <xf numFmtId="0" fontId="21" fillId="14" borderId="77">
      <alignment horizontal="right" vertical="center"/>
    </xf>
    <xf numFmtId="0" fontId="71" fillId="86" borderId="73" applyNumberFormat="0" applyAlignment="0" applyProtection="0"/>
    <xf numFmtId="0" fontId="73" fillId="86" borderId="74" applyNumberFormat="0" applyAlignment="0" applyProtection="0"/>
    <xf numFmtId="0" fontId="78" fillId="0" borderId="75" applyNumberFormat="0" applyFill="0" applyAlignment="0" applyProtection="0"/>
    <xf numFmtId="0" fontId="25" fillId="16" borderId="77"/>
    <xf numFmtId="4" fontId="25" fillId="16" borderId="77"/>
    <xf numFmtId="4" fontId="21" fillId="14" borderId="77">
      <alignment horizontal="right" vertical="center"/>
    </xf>
    <xf numFmtId="0" fontId="64" fillId="9" borderId="77">
      <alignment horizontal="right" vertical="center"/>
    </xf>
    <xf numFmtId="0" fontId="77" fillId="73" borderId="74" applyNumberFormat="0" applyAlignment="0" applyProtection="0"/>
    <xf numFmtId="0" fontId="74" fillId="86" borderId="74" applyNumberFormat="0" applyAlignment="0" applyProtection="0"/>
    <xf numFmtId="4" fontId="25" fillId="0" borderId="77">
      <alignment horizontal="right" vertical="center"/>
    </xf>
    <xf numFmtId="0" fontId="25" fillId="14" borderId="80">
      <alignment horizontal="left" vertical="center" wrapText="1" indent="2"/>
    </xf>
    <xf numFmtId="0" fontId="25" fillId="0" borderId="80">
      <alignment horizontal="left" vertical="center" wrapText="1" indent="2"/>
    </xf>
    <xf numFmtId="0" fontId="90" fillId="86" borderId="73" applyNumberFormat="0" applyAlignment="0" applyProtection="0"/>
    <xf numFmtId="0" fontId="86" fillId="73" borderId="74" applyNumberFormat="0" applyAlignment="0" applyProtection="0"/>
    <xf numFmtId="0" fontId="73" fillId="86" borderId="74" applyNumberFormat="0" applyAlignment="0" applyProtection="0"/>
    <xf numFmtId="0" fontId="71" fillId="86" borderId="73" applyNumberFormat="0" applyAlignment="0" applyProtection="0"/>
    <xf numFmtId="0" fontId="21" fillId="14" borderId="79">
      <alignment horizontal="right" vertical="center"/>
    </xf>
    <xf numFmtId="0" fontId="64" fillId="9" borderId="77">
      <alignment horizontal="right" vertical="center"/>
    </xf>
    <xf numFmtId="4" fontId="21" fillId="9" borderId="77">
      <alignment horizontal="right" vertical="center"/>
    </xf>
    <xf numFmtId="4" fontId="21" fillId="14" borderId="77">
      <alignment horizontal="right" vertical="center"/>
    </xf>
    <xf numFmtId="49" fontId="25" fillId="0" borderId="78" applyNumberFormat="0" applyFont="0" applyFill="0" applyBorder="0" applyProtection="0">
      <alignment horizontal="left" vertical="center" indent="5"/>
    </xf>
    <xf numFmtId="4" fontId="25" fillId="0" borderId="77" applyFill="0" applyBorder="0" applyProtection="0">
      <alignment horizontal="right" vertical="center"/>
    </xf>
    <xf numFmtId="4" fontId="21" fillId="9" borderId="77">
      <alignment horizontal="right" vertical="center"/>
    </xf>
    <xf numFmtId="0" fontId="86" fillId="73" borderId="81" applyNumberFormat="0" applyAlignment="0" applyProtection="0"/>
    <xf numFmtId="0" fontId="86" fillId="73" borderId="74" applyNumberFormat="0" applyAlignment="0" applyProtection="0"/>
    <xf numFmtId="0" fontId="77" fillId="73" borderId="74" applyNumberFormat="0" applyAlignment="0" applyProtection="0"/>
    <xf numFmtId="0" fontId="73" fillId="86" borderId="74" applyNumberFormat="0" applyAlignment="0" applyProtection="0"/>
    <xf numFmtId="0" fontId="25" fillId="14" borderId="80">
      <alignment horizontal="left" vertical="center" wrapText="1" indent="2"/>
    </xf>
    <xf numFmtId="0" fontId="25" fillId="0" borderId="80">
      <alignment horizontal="left" vertical="center" wrapText="1" indent="2"/>
    </xf>
    <xf numFmtId="0" fontId="25" fillId="14" borderId="80">
      <alignment horizontal="left" vertical="center" wrapText="1" indent="2"/>
    </xf>
    <xf numFmtId="0" fontId="25" fillId="0" borderId="80">
      <alignment horizontal="left" vertical="center" wrapText="1" indent="2"/>
    </xf>
    <xf numFmtId="0" fontId="71" fillId="86" borderId="73" applyNumberFormat="0" applyAlignment="0" applyProtection="0"/>
    <xf numFmtId="0" fontId="73" fillId="86" borderId="74" applyNumberFormat="0" applyAlignment="0" applyProtection="0"/>
    <xf numFmtId="0" fontId="74" fillId="86" borderId="74" applyNumberFormat="0" applyAlignment="0" applyProtection="0"/>
    <xf numFmtId="0" fontId="77" fillId="73" borderId="74" applyNumberFormat="0" applyAlignment="0" applyProtection="0"/>
    <xf numFmtId="0" fontId="78" fillId="0" borderId="75" applyNumberFormat="0" applyFill="0" applyAlignment="0" applyProtection="0"/>
    <xf numFmtId="0" fontId="86" fillId="73" borderId="74" applyNumberFormat="0" applyAlignment="0" applyProtection="0"/>
    <xf numFmtId="0" fontId="68" fillId="89" borderId="76" applyNumberFormat="0" applyFont="0" applyAlignment="0" applyProtection="0"/>
    <xf numFmtId="0" fontId="26" fillId="89" borderId="76" applyNumberFormat="0" applyFont="0" applyAlignment="0" applyProtection="0"/>
    <xf numFmtId="0" fontId="90" fillId="86" borderId="73" applyNumberFormat="0" applyAlignment="0" applyProtection="0"/>
    <xf numFmtId="0" fontId="93" fillId="0" borderId="75" applyNumberFormat="0" applyFill="0" applyAlignment="0" applyProtection="0"/>
    <xf numFmtId="0" fontId="74" fillId="86" borderId="74" applyNumberFormat="0" applyAlignment="0" applyProtection="0"/>
    <xf numFmtId="0" fontId="86" fillId="73" borderId="74" applyNumberFormat="0" applyAlignment="0" applyProtection="0"/>
    <xf numFmtId="0" fontId="68" fillId="89" borderId="76" applyNumberFormat="0" applyFont="0" applyAlignment="0" applyProtection="0"/>
    <xf numFmtId="0" fontId="90" fillId="86" borderId="73" applyNumberFormat="0" applyAlignment="0" applyProtection="0"/>
    <xf numFmtId="0" fontId="93" fillId="0" borderId="75" applyNumberFormat="0" applyFill="0" applyAlignment="0" applyProtection="0"/>
    <xf numFmtId="0" fontId="74" fillId="86" borderId="74" applyNumberFormat="0" applyAlignment="0" applyProtection="0"/>
    <xf numFmtId="0" fontId="86" fillId="73" borderId="74" applyNumberFormat="0" applyAlignment="0" applyProtection="0"/>
    <xf numFmtId="0" fontId="90" fillId="86" borderId="73" applyNumberFormat="0" applyAlignment="0" applyProtection="0"/>
    <xf numFmtId="0" fontId="93" fillId="0" borderId="75" applyNumberFormat="0" applyFill="0" applyAlignment="0" applyProtection="0"/>
    <xf numFmtId="0" fontId="3" fillId="53" borderId="0" applyNumberFormat="0" applyBorder="0" applyAlignment="0" applyProtection="0"/>
    <xf numFmtId="0" fontId="71" fillId="86" borderId="73" applyNumberFormat="0" applyAlignment="0" applyProtection="0"/>
    <xf numFmtId="0" fontId="73" fillId="86" borderId="74" applyNumberFormat="0" applyAlignment="0" applyProtection="0"/>
    <xf numFmtId="0" fontId="78" fillId="0" borderId="75" applyNumberFormat="0" applyFill="0" applyAlignment="0" applyProtection="0"/>
    <xf numFmtId="49" fontId="25" fillId="0" borderId="77" applyNumberFormat="0" applyFont="0" applyFill="0" applyBorder="0" applyProtection="0">
      <alignment horizontal="left" vertical="center" indent="2"/>
    </xf>
    <xf numFmtId="0" fontId="21" fillId="9" borderId="77">
      <alignment horizontal="right" vertical="center"/>
    </xf>
    <xf numFmtId="4" fontId="21" fillId="9" borderId="77">
      <alignment horizontal="right" vertical="center"/>
    </xf>
    <xf numFmtId="0" fontId="64" fillId="9" borderId="77">
      <alignment horizontal="right" vertical="center"/>
    </xf>
    <xf numFmtId="4" fontId="64" fillId="9" borderId="77">
      <alignment horizontal="right" vertical="center"/>
    </xf>
    <xf numFmtId="0" fontId="21" fillId="14" borderId="77">
      <alignment horizontal="right" vertical="center"/>
    </xf>
    <xf numFmtId="4" fontId="21" fillId="14" borderId="77">
      <alignment horizontal="right" vertical="center"/>
    </xf>
    <xf numFmtId="0" fontId="21" fillId="14" borderId="77">
      <alignment horizontal="right" vertical="center"/>
    </xf>
    <xf numFmtId="4" fontId="21" fillId="14" borderId="77">
      <alignment horizontal="right" vertical="center"/>
    </xf>
    <xf numFmtId="0" fontId="77" fillId="73" borderId="74" applyNumberFormat="0" applyAlignment="0" applyProtection="0"/>
    <xf numFmtId="0" fontId="25" fillId="0" borderId="77">
      <alignment horizontal="right" vertical="center"/>
    </xf>
    <xf numFmtId="4" fontId="25" fillId="0" borderId="77">
      <alignment horizontal="right" vertical="center"/>
    </xf>
    <xf numFmtId="4" fontId="25" fillId="0" borderId="77" applyFill="0" applyBorder="0" applyProtection="0">
      <alignment horizontal="right" vertical="center"/>
    </xf>
    <xf numFmtId="49" fontId="23" fillId="0" borderId="77" applyNumberFormat="0" applyFill="0" applyBorder="0" applyProtection="0">
      <alignment horizontal="left" vertical="center"/>
    </xf>
    <xf numFmtId="0" fontId="25" fillId="0" borderId="77" applyNumberFormat="0" applyFill="0" applyAlignment="0" applyProtection="0"/>
    <xf numFmtId="175" fontId="25" fillId="90" borderId="77" applyNumberFormat="0" applyFont="0" applyBorder="0" applyAlignment="0" applyProtection="0">
      <alignment horizontal="right" vertical="center"/>
    </xf>
    <xf numFmtId="0" fontId="25" fillId="16" borderId="77"/>
    <xf numFmtId="4" fontId="25" fillId="16" borderId="77"/>
    <xf numFmtId="4" fontId="21" fillId="14" borderId="77">
      <alignment horizontal="right" vertical="center"/>
    </xf>
    <xf numFmtId="0" fontId="25" fillId="16" borderId="77"/>
    <xf numFmtId="0" fontId="73" fillId="86" borderId="74" applyNumberFormat="0" applyAlignment="0" applyProtection="0"/>
    <xf numFmtId="0" fontId="21" fillId="9" borderId="77">
      <alignment horizontal="right" vertical="center"/>
    </xf>
    <xf numFmtId="0" fontId="25" fillId="0" borderId="77">
      <alignment horizontal="right" vertical="center"/>
    </xf>
    <xf numFmtId="0" fontId="93" fillId="0" borderId="75" applyNumberFormat="0" applyFill="0" applyAlignment="0" applyProtection="0"/>
    <xf numFmtId="0" fontId="25" fillId="9" borderId="78">
      <alignment horizontal="left" vertical="center"/>
    </xf>
    <xf numFmtId="0" fontId="86" fillId="73" borderId="74" applyNumberFormat="0" applyAlignment="0" applyProtection="0"/>
    <xf numFmtId="175" fontId="25" fillId="90" borderId="77" applyNumberFormat="0" applyFont="0" applyBorder="0" applyAlignment="0" applyProtection="0">
      <alignment horizontal="right" vertical="center"/>
    </xf>
    <xf numFmtId="0" fontId="68" fillId="89" borderId="76" applyNumberFormat="0" applyFont="0" applyAlignment="0" applyProtection="0"/>
    <xf numFmtId="0" fontId="25" fillId="0" borderId="80">
      <alignment horizontal="left" vertical="center" wrapText="1" indent="2"/>
    </xf>
    <xf numFmtId="4" fontId="25" fillId="16" borderId="77"/>
    <xf numFmtId="49" fontId="23" fillId="0" borderId="77" applyNumberFormat="0" applyFill="0" applyBorder="0" applyProtection="0">
      <alignment horizontal="left" vertical="center"/>
    </xf>
    <xf numFmtId="0" fontId="25" fillId="0" borderId="77">
      <alignment horizontal="right" vertical="center"/>
    </xf>
    <xf numFmtId="4" fontId="21" fillId="14" borderId="79">
      <alignment horizontal="right" vertical="center"/>
    </xf>
    <xf numFmtId="4" fontId="21" fillId="14" borderId="77">
      <alignment horizontal="right" vertical="center"/>
    </xf>
    <xf numFmtId="4" fontId="21" fillId="14" borderId="77">
      <alignment horizontal="right" vertical="center"/>
    </xf>
    <xf numFmtId="0" fontId="64" fillId="9" borderId="77">
      <alignment horizontal="right" vertical="center"/>
    </xf>
    <xf numFmtId="0" fontId="21" fillId="9" borderId="77">
      <alignment horizontal="right" vertical="center"/>
    </xf>
    <xf numFmtId="49" fontId="25" fillId="0" borderId="77" applyNumberFormat="0" applyFont="0" applyFill="0" applyBorder="0" applyProtection="0">
      <alignment horizontal="left" vertical="center" indent="2"/>
    </xf>
    <xf numFmtId="0" fontId="86" fillId="73" borderId="74" applyNumberFormat="0" applyAlignment="0" applyProtection="0"/>
    <xf numFmtId="0" fontId="71" fillId="86" borderId="73" applyNumberFormat="0" applyAlignment="0" applyProtection="0"/>
    <xf numFmtId="49" fontId="25" fillId="0" borderId="77" applyNumberFormat="0" applyFont="0" applyFill="0" applyBorder="0" applyProtection="0">
      <alignment horizontal="left" vertical="center" indent="2"/>
    </xf>
    <xf numFmtId="0" fontId="77" fillId="73" borderId="74" applyNumberFormat="0" applyAlignment="0" applyProtection="0"/>
    <xf numFmtId="4" fontId="25" fillId="0" borderId="77" applyFill="0" applyBorder="0" applyProtection="0">
      <alignment horizontal="right" vertical="center"/>
    </xf>
    <xf numFmtId="0" fontId="74" fillId="86" borderId="74" applyNumberFormat="0" applyAlignment="0" applyProtection="0"/>
    <xf numFmtId="0" fontId="93" fillId="0" borderId="75" applyNumberFormat="0" applyFill="0" applyAlignment="0" applyProtection="0"/>
    <xf numFmtId="0" fontId="90" fillId="86" borderId="73" applyNumberFormat="0" applyAlignment="0" applyProtection="0"/>
    <xf numFmtId="0" fontId="25" fillId="0" borderId="77" applyNumberFormat="0" applyFill="0" applyAlignment="0" applyProtection="0"/>
    <xf numFmtId="4" fontId="25" fillId="0" borderId="77">
      <alignment horizontal="right" vertical="center"/>
    </xf>
    <xf numFmtId="0" fontId="25" fillId="0" borderId="77">
      <alignment horizontal="right" vertical="center"/>
    </xf>
    <xf numFmtId="0" fontId="86" fillId="73" borderId="74" applyNumberFormat="0" applyAlignment="0" applyProtection="0"/>
    <xf numFmtId="0" fontId="71" fillId="86" borderId="73" applyNumberFormat="0" applyAlignment="0" applyProtection="0"/>
    <xf numFmtId="0" fontId="73" fillId="86" borderId="74" applyNumberFormat="0" applyAlignment="0" applyProtection="0"/>
    <xf numFmtId="0" fontId="25" fillId="14" borderId="80">
      <alignment horizontal="left" vertical="center" wrapText="1" indent="2"/>
    </xf>
    <xf numFmtId="0" fontId="74" fillId="86" borderId="74" applyNumberFormat="0" applyAlignment="0" applyProtection="0"/>
    <xf numFmtId="0" fontId="74" fillId="86" borderId="74" applyNumberFormat="0" applyAlignment="0" applyProtection="0"/>
    <xf numFmtId="4" fontId="21" fillId="14" borderId="78">
      <alignment horizontal="right" vertical="center"/>
    </xf>
    <xf numFmtId="0" fontId="21" fillId="14" borderId="78">
      <alignment horizontal="right" vertical="center"/>
    </xf>
    <xf numFmtId="0" fontId="21" fillId="14" borderId="77">
      <alignment horizontal="right" vertical="center"/>
    </xf>
    <xf numFmtId="4" fontId="64" fillId="9" borderId="77">
      <alignment horizontal="right" vertical="center"/>
    </xf>
    <xf numFmtId="0" fontId="77" fillId="73" borderId="74" applyNumberFormat="0" applyAlignment="0" applyProtection="0"/>
    <xf numFmtId="0" fontId="78" fillId="0" borderId="75" applyNumberFormat="0" applyFill="0" applyAlignment="0" applyProtection="0"/>
    <xf numFmtId="0" fontId="93" fillId="0" borderId="75" applyNumberFormat="0" applyFill="0" applyAlignment="0" applyProtection="0"/>
    <xf numFmtId="0" fontId="68" fillId="89" borderId="76" applyNumberFormat="0" applyFont="0" applyAlignment="0" applyProtection="0"/>
    <xf numFmtId="0" fontId="86" fillId="73" borderId="74" applyNumberFormat="0" applyAlignment="0" applyProtection="0"/>
    <xf numFmtId="49" fontId="23" fillId="0" borderId="77" applyNumberFormat="0" applyFill="0" applyBorder="0" applyProtection="0">
      <alignment horizontal="left" vertical="center"/>
    </xf>
    <xf numFmtId="0" fontId="25" fillId="14" borderId="80">
      <alignment horizontal="left" vertical="center" wrapText="1" indent="2"/>
    </xf>
    <xf numFmtId="0" fontId="74" fillId="86" borderId="74" applyNumberFormat="0" applyAlignment="0" applyProtection="0"/>
    <xf numFmtId="0" fontId="25" fillId="0" borderId="80">
      <alignment horizontal="left" vertical="center" wrapText="1" indent="2"/>
    </xf>
    <xf numFmtId="0" fontId="68" fillId="89" borderId="76" applyNumberFormat="0" applyFont="0" applyAlignment="0" applyProtection="0"/>
    <xf numFmtId="0" fontId="26" fillId="89" borderId="76" applyNumberFormat="0" applyFont="0" applyAlignment="0" applyProtection="0"/>
    <xf numFmtId="0" fontId="90" fillId="86" borderId="73" applyNumberFormat="0" applyAlignment="0" applyProtection="0"/>
    <xf numFmtId="0" fontId="93" fillId="0" borderId="75" applyNumberFormat="0" applyFill="0" applyAlignment="0" applyProtection="0"/>
    <xf numFmtId="4" fontId="25" fillId="16" borderId="77"/>
    <xf numFmtId="0" fontId="21" fillId="14" borderId="77">
      <alignment horizontal="right" vertical="center"/>
    </xf>
    <xf numFmtId="0" fontId="93" fillId="0" borderId="75" applyNumberFormat="0" applyFill="0" applyAlignment="0" applyProtection="0"/>
    <xf numFmtId="4" fontId="21" fillId="14" borderId="79">
      <alignment horizontal="right" vertical="center"/>
    </xf>
    <xf numFmtId="0" fontId="73" fillId="86" borderId="74" applyNumberFormat="0" applyAlignment="0" applyProtection="0"/>
    <xf numFmtId="0" fontId="21" fillId="14" borderId="78">
      <alignment horizontal="right" vertical="center"/>
    </xf>
    <xf numFmtId="0" fontId="74" fillId="86" borderId="74" applyNumberFormat="0" applyAlignment="0" applyProtection="0"/>
    <xf numFmtId="0" fontId="78" fillId="0" borderId="75" applyNumberFormat="0" applyFill="0" applyAlignment="0" applyProtection="0"/>
    <xf numFmtId="0" fontId="68" fillId="89" borderId="76" applyNumberFormat="0" applyFont="0" applyAlignment="0" applyProtection="0"/>
    <xf numFmtId="4" fontId="21" fillId="14" borderId="78">
      <alignment horizontal="right" vertical="center"/>
    </xf>
    <xf numFmtId="0" fontId="25" fillId="14" borderId="80">
      <alignment horizontal="left" vertical="center" wrapText="1" indent="2"/>
    </xf>
    <xf numFmtId="0" fontId="25" fillId="16" borderId="77"/>
    <xf numFmtId="175" fontId="25" fillId="90" borderId="77" applyNumberFormat="0" applyFont="0" applyBorder="0" applyAlignment="0" applyProtection="0">
      <alignment horizontal="right" vertical="center"/>
    </xf>
    <xf numFmtId="0" fontId="25" fillId="0" borderId="77" applyNumberFormat="0" applyFill="0" applyAlignment="0" applyProtection="0"/>
    <xf numFmtId="4" fontId="25" fillId="0" borderId="77" applyFill="0" applyBorder="0" applyProtection="0">
      <alignment horizontal="right" vertical="center"/>
    </xf>
    <xf numFmtId="4" fontId="21" fillId="9" borderId="77">
      <alignment horizontal="right" vertical="center"/>
    </xf>
    <xf numFmtId="0" fontId="78" fillId="0" borderId="75" applyNumberFormat="0" applyFill="0" applyAlignment="0" applyProtection="0"/>
    <xf numFmtId="49" fontId="23" fillId="0" borderId="77" applyNumberFormat="0" applyFill="0" applyBorder="0" applyProtection="0">
      <alignment horizontal="left" vertical="center"/>
    </xf>
    <xf numFmtId="49" fontId="25" fillId="0" borderId="78" applyNumberFormat="0" applyFont="0" applyFill="0" applyBorder="0" applyProtection="0">
      <alignment horizontal="left" vertical="center" indent="5"/>
    </xf>
    <xf numFmtId="0" fontId="25" fillId="9" borderId="78">
      <alignment horizontal="left" vertical="center"/>
    </xf>
    <xf numFmtId="0" fontId="74" fillId="86" borderId="74" applyNumberFormat="0" applyAlignment="0" applyProtection="0"/>
    <xf numFmtId="4" fontId="21" fillId="14" borderId="79">
      <alignment horizontal="right" vertical="center"/>
    </xf>
    <xf numFmtId="0" fontId="86" fillId="73" borderId="74" applyNumberFormat="0" applyAlignment="0" applyProtection="0"/>
    <xf numFmtId="0" fontId="86" fillId="73" borderId="74" applyNumberFormat="0" applyAlignment="0" applyProtection="0"/>
    <xf numFmtId="0" fontId="68" fillId="89" borderId="76" applyNumberFormat="0" applyFont="0" applyAlignment="0" applyProtection="0"/>
    <xf numFmtId="0" fontId="90" fillId="86" borderId="73" applyNumberFormat="0" applyAlignment="0" applyProtection="0"/>
    <xf numFmtId="0" fontId="93" fillId="0" borderId="75" applyNumberFormat="0" applyFill="0" applyAlignment="0" applyProtection="0"/>
    <xf numFmtId="0" fontId="21" fillId="14" borderId="77">
      <alignment horizontal="right" vertical="center"/>
    </xf>
    <xf numFmtId="0" fontId="26" fillId="89" borderId="76" applyNumberFormat="0" applyFont="0" applyAlignment="0" applyProtection="0"/>
    <xf numFmtId="4" fontId="25" fillId="0" borderId="77">
      <alignment horizontal="right" vertical="center"/>
    </xf>
    <xf numFmtId="0" fontId="93" fillId="0" borderId="75" applyNumberFormat="0" applyFill="0" applyAlignment="0" applyProtection="0"/>
    <xf numFmtId="0" fontId="21" fillId="14" borderId="77">
      <alignment horizontal="right" vertical="center"/>
    </xf>
    <xf numFmtId="0" fontId="21" fillId="14" borderId="77">
      <alignment horizontal="right" vertical="center"/>
    </xf>
    <xf numFmtId="4" fontId="64" fillId="9" borderId="77">
      <alignment horizontal="right" vertical="center"/>
    </xf>
    <xf numFmtId="0" fontId="21" fillId="9" borderId="77">
      <alignment horizontal="right" vertical="center"/>
    </xf>
    <xf numFmtId="4" fontId="21" fillId="9" borderId="77">
      <alignment horizontal="right" vertical="center"/>
    </xf>
    <xf numFmtId="0" fontId="64" fillId="9" borderId="77">
      <alignment horizontal="right" vertical="center"/>
    </xf>
    <xf numFmtId="4" fontId="64" fillId="9" borderId="77">
      <alignment horizontal="right" vertical="center"/>
    </xf>
    <xf numFmtId="0" fontId="21" fillId="14" borderId="77">
      <alignment horizontal="right" vertical="center"/>
    </xf>
    <xf numFmtId="4" fontId="21" fillId="14" borderId="77">
      <alignment horizontal="right" vertical="center"/>
    </xf>
    <xf numFmtId="0" fontId="21" fillId="14" borderId="77">
      <alignment horizontal="right" vertical="center"/>
    </xf>
    <xf numFmtId="4" fontId="21" fillId="14" borderId="77">
      <alignment horizontal="right" vertical="center"/>
    </xf>
    <xf numFmtId="0" fontId="21" fillId="14" borderId="78">
      <alignment horizontal="right" vertical="center"/>
    </xf>
    <xf numFmtId="4" fontId="21" fillId="14" borderId="78">
      <alignment horizontal="right" vertical="center"/>
    </xf>
    <xf numFmtId="0" fontId="21" fillId="14" borderId="79">
      <alignment horizontal="right" vertical="center"/>
    </xf>
    <xf numFmtId="4" fontId="21" fillId="14" borderId="79">
      <alignment horizontal="right" vertical="center"/>
    </xf>
    <xf numFmtId="0" fontId="74" fillId="86" borderId="74" applyNumberFormat="0" applyAlignment="0" applyProtection="0"/>
    <xf numFmtId="0" fontId="25" fillId="14" borderId="80">
      <alignment horizontal="left" vertical="center" wrapText="1" indent="2"/>
    </xf>
    <xf numFmtId="0" fontId="25" fillId="0" borderId="80">
      <alignment horizontal="left" vertical="center" wrapText="1" indent="2"/>
    </xf>
    <xf numFmtId="0" fontId="25" fillId="9" borderId="78">
      <alignment horizontal="left" vertical="center"/>
    </xf>
    <xf numFmtId="0" fontId="86" fillId="73" borderId="74" applyNumberFormat="0" applyAlignment="0" applyProtection="0"/>
    <xf numFmtId="0" fontId="25" fillId="0" borderId="77">
      <alignment horizontal="right" vertical="center"/>
    </xf>
    <xf numFmtId="4" fontId="25" fillId="0" borderId="77">
      <alignment horizontal="right" vertical="center"/>
    </xf>
    <xf numFmtId="0" fontId="25" fillId="0" borderId="77" applyNumberFormat="0" applyFill="0" applyAlignment="0" applyProtection="0"/>
    <xf numFmtId="0" fontId="90" fillId="86" borderId="73" applyNumberFormat="0" applyAlignment="0" applyProtection="0"/>
    <xf numFmtId="175" fontId="25" fillId="90" borderId="77" applyNumberFormat="0" applyFont="0" applyBorder="0" applyAlignment="0" applyProtection="0">
      <alignment horizontal="right" vertical="center"/>
    </xf>
    <xf numFmtId="0" fontId="25" fillId="16" borderId="77"/>
    <xf numFmtId="4" fontId="25" fillId="16" borderId="77"/>
    <xf numFmtId="0" fontId="93" fillId="0" borderId="75" applyNumberFormat="0" applyFill="0" applyAlignment="0" applyProtection="0"/>
    <xf numFmtId="0" fontId="26" fillId="89" borderId="76" applyNumberFormat="0" applyFont="0" applyAlignment="0" applyProtection="0"/>
    <xf numFmtId="0" fontId="68" fillId="89" borderId="76" applyNumberFormat="0" applyFont="0" applyAlignment="0" applyProtection="0"/>
    <xf numFmtId="0" fontId="25" fillId="0" borderId="77" applyNumberFormat="0" applyFill="0" applyAlignment="0" applyProtection="0"/>
    <xf numFmtId="0" fontId="78" fillId="0" borderId="75" applyNumberFormat="0" applyFill="0" applyAlignment="0" applyProtection="0"/>
    <xf numFmtId="0" fontId="93" fillId="0" borderId="75" applyNumberFormat="0" applyFill="0" applyAlignment="0" applyProtection="0"/>
    <xf numFmtId="0" fontId="77" fillId="73" borderId="74" applyNumberFormat="0" applyAlignment="0" applyProtection="0"/>
    <xf numFmtId="0" fontId="74" fillId="86" borderId="74" applyNumberFormat="0" applyAlignment="0" applyProtection="0"/>
    <xf numFmtId="4" fontId="64" fillId="9" borderId="77">
      <alignment horizontal="right" vertical="center"/>
    </xf>
    <xf numFmtId="0" fontId="21" fillId="9" borderId="77">
      <alignment horizontal="right" vertical="center"/>
    </xf>
    <xf numFmtId="175" fontId="25" fillId="90" borderId="77" applyNumberFormat="0" applyFont="0" applyBorder="0" applyAlignment="0" applyProtection="0">
      <alignment horizontal="right" vertical="center"/>
    </xf>
    <xf numFmtId="0" fontId="78" fillId="0" borderId="75" applyNumberFormat="0" applyFill="0" applyAlignment="0" applyProtection="0"/>
    <xf numFmtId="49" fontId="25" fillId="0" borderId="77" applyNumberFormat="0" applyFont="0" applyFill="0" applyBorder="0" applyProtection="0">
      <alignment horizontal="left" vertical="center" indent="2"/>
    </xf>
    <xf numFmtId="49" fontId="25" fillId="0" borderId="78" applyNumberFormat="0" applyFont="0" applyFill="0" applyBorder="0" applyProtection="0">
      <alignment horizontal="left" vertical="center" indent="5"/>
    </xf>
    <xf numFmtId="49" fontId="25" fillId="0" borderId="77" applyNumberFormat="0" applyFont="0" applyFill="0" applyBorder="0" applyProtection="0">
      <alignment horizontal="left" vertical="center" indent="2"/>
    </xf>
    <xf numFmtId="4" fontId="25" fillId="0" borderId="77" applyFill="0" applyBorder="0" applyProtection="0">
      <alignment horizontal="right" vertical="center"/>
    </xf>
    <xf numFmtId="49" fontId="23" fillId="0" borderId="77" applyNumberFormat="0" applyFill="0" applyBorder="0" applyProtection="0">
      <alignment horizontal="left" vertical="center"/>
    </xf>
    <xf numFmtId="0" fontId="25" fillId="0" borderId="80">
      <alignment horizontal="left" vertical="center" wrapText="1" indent="2"/>
    </xf>
    <xf numFmtId="0" fontId="90" fillId="86" borderId="73" applyNumberFormat="0" applyAlignment="0" applyProtection="0"/>
    <xf numFmtId="0" fontId="21" fillId="14" borderId="79">
      <alignment horizontal="right" vertical="center"/>
    </xf>
    <xf numFmtId="0" fontId="77" fillId="73" borderId="74" applyNumberFormat="0" applyAlignment="0" applyProtection="0"/>
    <xf numFmtId="0" fontId="21" fillId="14" borderId="79">
      <alignment horizontal="right" vertical="center"/>
    </xf>
    <xf numFmtId="4" fontId="21" fillId="14" borderId="77">
      <alignment horizontal="right" vertical="center"/>
    </xf>
    <xf numFmtId="0" fontId="21" fillId="14" borderId="77">
      <alignment horizontal="right" vertical="center"/>
    </xf>
    <xf numFmtId="0" fontId="71" fillId="86" borderId="73" applyNumberFormat="0" applyAlignment="0" applyProtection="0"/>
    <xf numFmtId="0" fontId="73" fillId="86" borderId="74" applyNumberFormat="0" applyAlignment="0" applyProtection="0"/>
    <xf numFmtId="0" fontId="78" fillId="0" borderId="75" applyNumberFormat="0" applyFill="0" applyAlignment="0" applyProtection="0"/>
    <xf numFmtId="0" fontId="25" fillId="16" borderId="77"/>
    <xf numFmtId="4" fontId="25" fillId="16" borderId="77"/>
    <xf numFmtId="4" fontId="21" fillId="14" borderId="77">
      <alignment horizontal="right" vertical="center"/>
    </xf>
    <xf numFmtId="0" fontId="64" fillId="9" borderId="77">
      <alignment horizontal="right" vertical="center"/>
    </xf>
    <xf numFmtId="0" fontId="77" fillId="73" borderId="74" applyNumberFormat="0" applyAlignment="0" applyProtection="0"/>
    <xf numFmtId="0" fontId="74" fillId="86" borderId="74" applyNumberFormat="0" applyAlignment="0" applyProtection="0"/>
    <xf numFmtId="4" fontId="25" fillId="0" borderId="77">
      <alignment horizontal="right" vertical="center"/>
    </xf>
    <xf numFmtId="0" fontId="25" fillId="14" borderId="80">
      <alignment horizontal="left" vertical="center" wrapText="1" indent="2"/>
    </xf>
    <xf numFmtId="0" fontId="25" fillId="0" borderId="80">
      <alignment horizontal="left" vertical="center" wrapText="1" indent="2"/>
    </xf>
    <xf numFmtId="0" fontId="90" fillId="86" borderId="73" applyNumberFormat="0" applyAlignment="0" applyProtection="0"/>
    <xf numFmtId="0" fontId="86" fillId="73" borderId="74" applyNumberFormat="0" applyAlignment="0" applyProtection="0"/>
    <xf numFmtId="0" fontId="73" fillId="86" borderId="74" applyNumberFormat="0" applyAlignment="0" applyProtection="0"/>
    <xf numFmtId="0" fontId="71" fillId="86" borderId="73" applyNumberFormat="0" applyAlignment="0" applyProtection="0"/>
    <xf numFmtId="0" fontId="21" fillId="14" borderId="79">
      <alignment horizontal="right" vertical="center"/>
    </xf>
    <xf numFmtId="0" fontId="64" fillId="9" borderId="77">
      <alignment horizontal="right" vertical="center"/>
    </xf>
    <xf numFmtId="4" fontId="21" fillId="9" borderId="77">
      <alignment horizontal="right" vertical="center"/>
    </xf>
    <xf numFmtId="4" fontId="21" fillId="14" borderId="77">
      <alignment horizontal="right" vertical="center"/>
    </xf>
    <xf numFmtId="49" fontId="25" fillId="0" borderId="78" applyNumberFormat="0" applyFont="0" applyFill="0" applyBorder="0" applyProtection="0">
      <alignment horizontal="left" vertical="center" indent="5"/>
    </xf>
    <xf numFmtId="4" fontId="25" fillId="0" borderId="77" applyFill="0" applyBorder="0" applyProtection="0">
      <alignment horizontal="right" vertical="center"/>
    </xf>
    <xf numFmtId="4" fontId="21" fillId="9" borderId="77">
      <alignment horizontal="right" vertical="center"/>
    </xf>
    <xf numFmtId="0" fontId="86" fillId="73" borderId="74" applyNumberFormat="0" applyAlignment="0" applyProtection="0"/>
    <xf numFmtId="0" fontId="77" fillId="73" borderId="74" applyNumberFormat="0" applyAlignment="0" applyProtection="0"/>
    <xf numFmtId="0" fontId="73" fillId="86" borderId="74" applyNumberFormat="0" applyAlignment="0" applyProtection="0"/>
    <xf numFmtId="0" fontId="25" fillId="14" borderId="80">
      <alignment horizontal="left" vertical="center" wrapText="1" indent="2"/>
    </xf>
    <xf numFmtId="0" fontId="25" fillId="0" borderId="80">
      <alignment horizontal="left" vertical="center" wrapText="1" indent="2"/>
    </xf>
    <xf numFmtId="0" fontId="25" fillId="14" borderId="80">
      <alignment horizontal="left" vertical="center" wrapText="1" indent="2"/>
    </xf>
    <xf numFmtId="0" fontId="71" fillId="86" borderId="88" applyNumberFormat="0" applyAlignment="0" applyProtection="0"/>
    <xf numFmtId="0" fontId="90" fillId="86" borderId="88" applyNumberFormat="0" applyAlignment="0" applyProtection="0"/>
    <xf numFmtId="0" fontId="21" fillId="14" borderId="86">
      <alignment horizontal="right" vertical="center"/>
    </xf>
    <xf numFmtId="0" fontId="73" fillId="86" borderId="81" applyNumberFormat="0" applyAlignment="0" applyProtection="0"/>
    <xf numFmtId="4" fontId="21" fillId="14" borderId="84">
      <alignment horizontal="right" vertical="center"/>
    </xf>
    <xf numFmtId="4" fontId="25" fillId="16" borderId="84"/>
    <xf numFmtId="4" fontId="25" fillId="16" borderId="84"/>
    <xf numFmtId="0" fontId="21" fillId="14" borderId="84">
      <alignment horizontal="right" vertical="center"/>
    </xf>
    <xf numFmtId="0" fontId="21" fillId="14" borderId="84">
      <alignment horizontal="right" vertical="center"/>
    </xf>
    <xf numFmtId="0" fontId="25" fillId="16" borderId="84"/>
    <xf numFmtId="0" fontId="21" fillId="14" borderId="86">
      <alignment horizontal="right" vertical="center"/>
    </xf>
    <xf numFmtId="0" fontId="21" fillId="14" borderId="86">
      <alignment horizontal="right" vertical="center"/>
    </xf>
    <xf numFmtId="0" fontId="73" fillId="86" borderId="81" applyNumberFormat="0" applyAlignment="0" applyProtection="0"/>
    <xf numFmtId="0" fontId="21" fillId="14" borderId="85">
      <alignment horizontal="right" vertical="center"/>
    </xf>
    <xf numFmtId="0" fontId="25" fillId="0" borderId="84">
      <alignment horizontal="right" vertical="center"/>
    </xf>
    <xf numFmtId="4" fontId="25" fillId="0" borderId="84">
      <alignment horizontal="right" vertical="center"/>
    </xf>
    <xf numFmtId="0" fontId="93" fillId="0" borderId="82" applyNumberFormat="0" applyFill="0" applyAlignment="0" applyProtection="0"/>
    <xf numFmtId="0" fontId="74" fillId="86" borderId="81" applyNumberFormat="0" applyAlignment="0" applyProtection="0"/>
    <xf numFmtId="0" fontId="93" fillId="0" borderId="82" applyNumberFormat="0" applyFill="0" applyAlignment="0" applyProtection="0"/>
    <xf numFmtId="0" fontId="74" fillId="86" borderId="81" applyNumberFormat="0" applyAlignment="0" applyProtection="0"/>
    <xf numFmtId="49" fontId="23" fillId="0" borderId="84" applyNumberFormat="0" applyFill="0" applyBorder="0" applyProtection="0">
      <alignment horizontal="left" vertical="center"/>
    </xf>
    <xf numFmtId="0" fontId="68" fillId="89" borderId="83" applyNumberFormat="0" applyFont="0" applyAlignment="0" applyProtection="0"/>
    <xf numFmtId="0" fontId="21" fillId="9" borderId="84">
      <alignment horizontal="right" vertical="center"/>
    </xf>
    <xf numFmtId="0" fontId="21" fillId="14" borderId="84">
      <alignment horizontal="right" vertical="center"/>
    </xf>
    <xf numFmtId="0" fontId="74" fillId="86" borderId="81" applyNumberFormat="0" applyAlignment="0" applyProtection="0"/>
    <xf numFmtId="0" fontId="78" fillId="0" borderId="82" applyNumberFormat="0" applyFill="0" applyAlignment="0" applyProtection="0"/>
    <xf numFmtId="4" fontId="25" fillId="0" borderId="84" applyFill="0" applyBorder="0" applyProtection="0">
      <alignment horizontal="right" vertical="center"/>
    </xf>
    <xf numFmtId="0" fontId="86" fillId="73" borderId="89" applyNumberFormat="0" applyAlignment="0" applyProtection="0"/>
    <xf numFmtId="0" fontId="4" fillId="0" borderId="52" applyNumberFormat="0" applyFill="0" applyAlignment="0" applyProtection="0"/>
    <xf numFmtId="0" fontId="25" fillId="14" borderId="87">
      <alignment horizontal="left" vertical="center" wrapText="1" indent="2"/>
    </xf>
    <xf numFmtId="0" fontId="4" fillId="0" borderId="52" applyNumberFormat="0" applyFill="0" applyAlignment="0" applyProtection="0"/>
    <xf numFmtId="0" fontId="3" fillId="59" borderId="0" applyNumberFormat="0" applyBorder="0" applyAlignment="0" applyProtection="0"/>
    <xf numFmtId="49" fontId="25" fillId="0" borderId="92" applyNumberFormat="0" applyFont="0" applyFill="0" applyBorder="0" applyProtection="0">
      <alignment horizontal="left" vertical="center" indent="2"/>
    </xf>
    <xf numFmtId="0" fontId="62" fillId="64" borderId="0" applyNumberFormat="0" applyBorder="0" applyAlignment="0" applyProtection="0"/>
    <xf numFmtId="4" fontId="21" fillId="14" borderId="84">
      <alignment horizontal="right" vertical="center"/>
    </xf>
    <xf numFmtId="0" fontId="86" fillId="73" borderId="81" applyNumberFormat="0" applyAlignment="0" applyProtection="0"/>
    <xf numFmtId="0" fontId="74" fillId="86" borderId="81" applyNumberFormat="0" applyAlignment="0" applyProtection="0"/>
    <xf numFmtId="0" fontId="73" fillId="86" borderId="81" applyNumberFormat="0" applyAlignment="0" applyProtection="0"/>
    <xf numFmtId="0" fontId="25" fillId="9" borderId="85">
      <alignment horizontal="left" vertical="center"/>
    </xf>
    <xf numFmtId="0" fontId="3" fillId="53" borderId="0" applyNumberFormat="0" applyBorder="0" applyAlignment="0" applyProtection="0"/>
    <xf numFmtId="0" fontId="21" fillId="14" borderId="84">
      <alignment horizontal="right" vertical="center"/>
    </xf>
    <xf numFmtId="0" fontId="61" fillId="0" borderId="0" applyNumberFormat="0" applyFill="0" applyBorder="0" applyAlignment="0" applyProtection="0"/>
    <xf numFmtId="175" fontId="25" fillId="90" borderId="92" applyNumberFormat="0" applyFont="0" applyBorder="0" applyAlignment="0" applyProtection="0">
      <alignment horizontal="right" vertical="center"/>
    </xf>
    <xf numFmtId="0" fontId="62" fillId="49" borderId="0" applyNumberFormat="0" applyBorder="0" applyAlignment="0" applyProtection="0"/>
    <xf numFmtId="175" fontId="25" fillId="90" borderId="84" applyNumberFormat="0" applyFont="0" applyBorder="0" applyAlignment="0" applyProtection="0">
      <alignment horizontal="right" vertical="center"/>
    </xf>
    <xf numFmtId="0" fontId="59" fillId="46" borderId="50" applyNumberFormat="0" applyAlignment="0" applyProtection="0"/>
    <xf numFmtId="0" fontId="59" fillId="46" borderId="50" applyNumberFormat="0" applyAlignment="0" applyProtection="0"/>
    <xf numFmtId="0" fontId="25" fillId="0" borderId="87">
      <alignment horizontal="left" vertical="center" wrapText="1" indent="2"/>
    </xf>
    <xf numFmtId="175" fontId="25" fillId="90" borderId="84" applyNumberFormat="0" applyFont="0" applyBorder="0" applyAlignment="0" applyProtection="0">
      <alignment horizontal="right" vertical="center"/>
    </xf>
    <xf numFmtId="4" fontId="25" fillId="0" borderId="84" applyFill="0" applyBorder="0" applyProtection="0">
      <alignment horizontal="right" vertical="center"/>
    </xf>
    <xf numFmtId="0" fontId="61" fillId="0" borderId="0" applyNumberFormat="0" applyFill="0" applyBorder="0" applyAlignment="0" applyProtection="0"/>
    <xf numFmtId="0" fontId="86" fillId="73" borderId="81" applyNumberFormat="0" applyAlignment="0" applyProtection="0"/>
    <xf numFmtId="0" fontId="25" fillId="0" borderId="87">
      <alignment horizontal="left" vertical="center" wrapText="1" indent="2"/>
    </xf>
    <xf numFmtId="0" fontId="25" fillId="16" borderId="84"/>
    <xf numFmtId="0" fontId="93" fillId="0" borderId="90" applyNumberFormat="0" applyFill="0" applyAlignment="0" applyProtection="0"/>
    <xf numFmtId="0" fontId="25" fillId="0" borderId="84">
      <alignment horizontal="right" vertical="center"/>
    </xf>
    <xf numFmtId="0" fontId="25" fillId="16" borderId="84"/>
    <xf numFmtId="0" fontId="68" fillId="89" borderId="83" applyNumberFormat="0" applyFont="0" applyAlignment="0" applyProtection="0"/>
    <xf numFmtId="49" fontId="23" fillId="0" borderId="84" applyNumberFormat="0" applyFill="0" applyBorder="0" applyProtection="0">
      <alignment horizontal="left" vertical="center"/>
    </xf>
    <xf numFmtId="0" fontId="25" fillId="0" borderId="87">
      <alignment horizontal="left" vertical="center" wrapText="1" indent="2"/>
    </xf>
    <xf numFmtId="0" fontId="74" fillId="86" borderId="81" applyNumberFormat="0" applyAlignment="0" applyProtection="0"/>
    <xf numFmtId="49" fontId="25" fillId="0" borderId="84" applyNumberFormat="0" applyFont="0" applyFill="0" applyBorder="0" applyProtection="0">
      <alignment horizontal="left" vertical="center" indent="2"/>
    </xf>
    <xf numFmtId="0" fontId="25" fillId="14" borderId="87">
      <alignment horizontal="left" vertical="center" wrapText="1" indent="2"/>
    </xf>
    <xf numFmtId="0" fontId="90" fillId="86" borderId="88" applyNumberFormat="0" applyAlignment="0" applyProtection="0"/>
    <xf numFmtId="0" fontId="3" fillId="50" borderId="0" applyNumberFormat="0" applyBorder="0" applyAlignment="0" applyProtection="0"/>
    <xf numFmtId="0" fontId="4" fillId="0" borderId="52" applyNumberFormat="0" applyFill="0" applyAlignment="0" applyProtection="0"/>
    <xf numFmtId="0" fontId="64" fillId="9" borderId="84">
      <alignment horizontal="right" vertical="center"/>
    </xf>
    <xf numFmtId="0" fontId="3" fillId="63" borderId="0" applyNumberFormat="0" applyBorder="0" applyAlignment="0" applyProtection="0"/>
    <xf numFmtId="0" fontId="77" fillId="73" borderId="81" applyNumberFormat="0" applyAlignment="0" applyProtection="0"/>
    <xf numFmtId="4" fontId="64" fillId="9" borderId="84">
      <alignment horizontal="right" vertical="center"/>
    </xf>
    <xf numFmtId="0" fontId="77" fillId="73" borderId="81" applyNumberFormat="0" applyAlignment="0" applyProtection="0"/>
    <xf numFmtId="0" fontId="62" fillId="58" borderId="0" applyNumberFormat="0" applyBorder="0" applyAlignment="0" applyProtection="0"/>
    <xf numFmtId="0" fontId="73" fillId="86" borderId="81" applyNumberFormat="0" applyAlignment="0" applyProtection="0"/>
    <xf numFmtId="0" fontId="71" fillId="86" borderId="88" applyNumberFormat="0" applyAlignment="0" applyProtection="0"/>
    <xf numFmtId="0" fontId="3" fillId="54" borderId="0" applyNumberFormat="0" applyBorder="0" applyAlignment="0" applyProtection="0"/>
    <xf numFmtId="0" fontId="25" fillId="16" borderId="84"/>
    <xf numFmtId="0" fontId="21" fillId="14" borderId="84">
      <alignment horizontal="right" vertical="center"/>
    </xf>
    <xf numFmtId="0" fontId="64" fillId="9" borderId="84">
      <alignment horizontal="right" vertical="center"/>
    </xf>
    <xf numFmtId="0" fontId="90" fillId="86" borderId="88" applyNumberFormat="0" applyAlignment="0" applyProtection="0"/>
    <xf numFmtId="0" fontId="78" fillId="0" borderId="90" applyNumberFormat="0" applyFill="0" applyAlignment="0" applyProtection="0"/>
    <xf numFmtId="4" fontId="21" fillId="9" borderId="84">
      <alignment horizontal="right" vertical="center"/>
    </xf>
    <xf numFmtId="0" fontId="3" fillId="63" borderId="0" applyNumberFormat="0" applyBorder="0" applyAlignment="0" applyProtection="0"/>
    <xf numFmtId="0" fontId="78" fillId="0" borderId="82" applyNumberFormat="0" applyFill="0" applyAlignment="0" applyProtection="0"/>
    <xf numFmtId="0" fontId="78" fillId="0" borderId="82" applyNumberFormat="0" applyFill="0" applyAlignment="0" applyProtection="0"/>
    <xf numFmtId="0" fontId="90" fillId="86" borderId="88" applyNumberFormat="0" applyAlignment="0" applyProtection="0"/>
    <xf numFmtId="4" fontId="25" fillId="16" borderId="84"/>
    <xf numFmtId="0" fontId="62" fillId="52" borderId="0" applyNumberFormat="0" applyBorder="0" applyAlignment="0" applyProtection="0"/>
    <xf numFmtId="0" fontId="3" fillId="50" borderId="0" applyNumberFormat="0" applyBorder="0" applyAlignment="0" applyProtection="0"/>
    <xf numFmtId="0" fontId="21" fillId="14" borderId="86">
      <alignment horizontal="right" vertical="center"/>
    </xf>
    <xf numFmtId="0" fontId="60" fillId="0" borderId="0" applyNumberFormat="0" applyFill="0" applyBorder="0" applyAlignment="0" applyProtection="0"/>
    <xf numFmtId="0" fontId="71" fillId="86" borderId="88" applyNumberFormat="0" applyAlignment="0" applyProtection="0"/>
    <xf numFmtId="0" fontId="21" fillId="9" borderId="84">
      <alignment horizontal="right" vertical="center"/>
    </xf>
    <xf numFmtId="4" fontId="25" fillId="0" borderId="84">
      <alignment horizontal="right" vertical="center"/>
    </xf>
    <xf numFmtId="0" fontId="3" fillId="57" borderId="0" applyNumberFormat="0" applyBorder="0" applyAlignment="0" applyProtection="0"/>
    <xf numFmtId="0" fontId="25" fillId="0" borderId="95">
      <alignment horizontal="left" vertical="center" wrapText="1" indent="2"/>
    </xf>
    <xf numFmtId="49" fontId="25" fillId="0" borderId="84" applyNumberFormat="0" applyFont="0" applyFill="0" applyBorder="0" applyProtection="0">
      <alignment horizontal="left" vertical="center" indent="2"/>
    </xf>
    <xf numFmtId="0" fontId="25" fillId="14" borderId="87">
      <alignment horizontal="left" vertical="center" wrapText="1" indent="2"/>
    </xf>
    <xf numFmtId="0" fontId="21" fillId="14" borderId="85">
      <alignment horizontal="right" vertical="center"/>
    </xf>
    <xf numFmtId="4" fontId="25" fillId="16" borderId="84"/>
    <xf numFmtId="0" fontId="68" fillId="89" borderId="83" applyNumberFormat="0" applyFont="0" applyAlignment="0" applyProtection="0"/>
    <xf numFmtId="0" fontId="62" fillId="55" borderId="0" applyNumberFormat="0" applyBorder="0" applyAlignment="0" applyProtection="0"/>
    <xf numFmtId="4" fontId="21" fillId="14" borderId="84">
      <alignment horizontal="right" vertical="center"/>
    </xf>
    <xf numFmtId="0" fontId="62" fillId="49" borderId="0" applyNumberFormat="0" applyBorder="0" applyAlignment="0" applyProtection="0"/>
    <xf numFmtId="0" fontId="86" fillId="73" borderId="81" applyNumberFormat="0" applyAlignment="0" applyProtection="0"/>
    <xf numFmtId="0" fontId="71" fillId="86" borderId="88" applyNumberFormat="0" applyAlignment="0" applyProtection="0"/>
    <xf numFmtId="0" fontId="93" fillId="0" borderId="82" applyNumberFormat="0" applyFill="0" applyAlignment="0" applyProtection="0"/>
    <xf numFmtId="4" fontId="21" fillId="14" borderId="85">
      <alignment horizontal="right" vertical="center"/>
    </xf>
    <xf numFmtId="0" fontId="3" fillId="51" borderId="0" applyNumberFormat="0" applyBorder="0" applyAlignment="0" applyProtection="0"/>
    <xf numFmtId="4" fontId="64" fillId="9" borderId="84">
      <alignment horizontal="right" vertical="center"/>
    </xf>
    <xf numFmtId="0" fontId="21" fillId="14" borderId="84">
      <alignment horizontal="right" vertical="center"/>
    </xf>
    <xf numFmtId="0" fontId="62" fillId="52" borderId="0" applyNumberFormat="0" applyBorder="0" applyAlignment="0" applyProtection="0"/>
    <xf numFmtId="0" fontId="86" fillId="73" borderId="89" applyNumberFormat="0" applyAlignment="0" applyProtection="0"/>
    <xf numFmtId="0" fontId="3" fillId="59" borderId="0" applyNumberFormat="0" applyBorder="0" applyAlignment="0" applyProtection="0"/>
    <xf numFmtId="0" fontId="3" fillId="50" borderId="0" applyNumberFormat="0" applyBorder="0" applyAlignment="0" applyProtection="0"/>
    <xf numFmtId="0" fontId="73" fillId="86" borderId="81" applyNumberFormat="0" applyAlignment="0" applyProtection="0"/>
    <xf numFmtId="0" fontId="62" fillId="58" borderId="0" applyNumberFormat="0" applyBorder="0" applyAlignment="0" applyProtection="0"/>
    <xf numFmtId="0" fontId="21" fillId="9" borderId="84">
      <alignment horizontal="right" vertical="center"/>
    </xf>
    <xf numFmtId="0" fontId="74" fillId="86" borderId="81" applyNumberFormat="0" applyAlignment="0" applyProtection="0"/>
    <xf numFmtId="4" fontId="25" fillId="0" borderId="84" applyFill="0" applyBorder="0" applyProtection="0">
      <alignment horizontal="right" vertical="center"/>
    </xf>
    <xf numFmtId="0" fontId="25" fillId="14" borderId="87">
      <alignment horizontal="left" vertical="center" wrapText="1" indent="2"/>
    </xf>
    <xf numFmtId="4" fontId="25" fillId="16" borderId="84"/>
    <xf numFmtId="0" fontId="58" fillId="46" borderId="51" applyNumberFormat="0" applyAlignment="0" applyProtection="0"/>
    <xf numFmtId="0" fontId="74" fillId="86" borderId="81" applyNumberFormat="0" applyAlignment="0" applyProtection="0"/>
    <xf numFmtId="0" fontId="74" fillId="86" borderId="81" applyNumberFormat="0" applyAlignment="0" applyProtection="0"/>
    <xf numFmtId="0" fontId="3" fillId="48" borderId="0" applyNumberFormat="0" applyBorder="0" applyAlignment="0" applyProtection="0"/>
    <xf numFmtId="0" fontId="77" fillId="73" borderId="81" applyNumberFormat="0" applyAlignment="0" applyProtection="0"/>
    <xf numFmtId="4" fontId="25" fillId="16" borderId="92"/>
    <xf numFmtId="49" fontId="23" fillId="0" borderId="84" applyNumberFormat="0" applyFill="0" applyBorder="0" applyProtection="0">
      <alignment horizontal="left" vertical="center"/>
    </xf>
    <xf numFmtId="0" fontId="93" fillId="0" borderId="90" applyNumberFormat="0" applyFill="0" applyAlignment="0" applyProtection="0"/>
    <xf numFmtId="0" fontId="25" fillId="0" borderId="87">
      <alignment horizontal="left" vertical="center" wrapText="1" indent="2"/>
    </xf>
    <xf numFmtId="0" fontId="25" fillId="14" borderId="87">
      <alignment horizontal="left" vertical="center" wrapText="1" indent="2"/>
    </xf>
    <xf numFmtId="0" fontId="68" fillId="89" borderId="83" applyNumberFormat="0" applyFont="0" applyAlignment="0" applyProtection="0"/>
    <xf numFmtId="0" fontId="21" fillId="14" borderId="84">
      <alignment horizontal="right" vertical="center"/>
    </xf>
    <xf numFmtId="0" fontId="21" fillId="14" borderId="84">
      <alignment horizontal="right" vertical="center"/>
    </xf>
    <xf numFmtId="0" fontId="74" fillId="86" borderId="81" applyNumberFormat="0" applyAlignment="0" applyProtection="0"/>
    <xf numFmtId="0" fontId="62" fillId="55" borderId="0" applyNumberFormat="0" applyBorder="0" applyAlignment="0" applyProtection="0"/>
    <xf numFmtId="175" fontId="25" fillId="90" borderId="84" applyNumberFormat="0" applyFont="0" applyBorder="0" applyAlignment="0" applyProtection="0">
      <alignment horizontal="right" vertical="center"/>
    </xf>
    <xf numFmtId="0" fontId="3" fillId="60" borderId="0" applyNumberFormat="0" applyBorder="0" applyAlignment="0" applyProtection="0"/>
    <xf numFmtId="0" fontId="74" fillId="86" borderId="81" applyNumberFormat="0" applyAlignment="0" applyProtection="0"/>
    <xf numFmtId="0" fontId="90" fillId="86" borderId="88" applyNumberFormat="0" applyAlignment="0" applyProtection="0"/>
    <xf numFmtId="0" fontId="93" fillId="0" borderId="90" applyNumberFormat="0" applyFill="0" applyAlignment="0" applyProtection="0"/>
    <xf numFmtId="0" fontId="93" fillId="0" borderId="82" applyNumberFormat="0" applyFill="0" applyAlignment="0" applyProtection="0"/>
    <xf numFmtId="0" fontId="86" fillId="73" borderId="81" applyNumberFormat="0" applyAlignment="0" applyProtection="0"/>
    <xf numFmtId="0" fontId="21" fillId="9" borderId="84">
      <alignment horizontal="right" vertical="center"/>
    </xf>
    <xf numFmtId="0" fontId="25" fillId="0" borderId="95">
      <alignment horizontal="left" vertical="center" wrapText="1" indent="2"/>
    </xf>
    <xf numFmtId="0" fontId="62" fillId="49" borderId="0" applyNumberFormat="0" applyBorder="0" applyAlignment="0" applyProtection="0"/>
    <xf numFmtId="0" fontId="90" fillId="86" borderId="88" applyNumberFormat="0" applyAlignment="0" applyProtection="0"/>
    <xf numFmtId="0" fontId="3" fillId="54" borderId="0" applyNumberFormat="0" applyBorder="0" applyAlignment="0" applyProtection="0"/>
    <xf numFmtId="4" fontId="64" fillId="9" borderId="84">
      <alignment horizontal="right" vertical="center"/>
    </xf>
    <xf numFmtId="4" fontId="21" fillId="9" borderId="84">
      <alignment horizontal="right" vertical="center"/>
    </xf>
    <xf numFmtId="0" fontId="21" fillId="14" borderId="92">
      <alignment horizontal="right" vertical="center"/>
    </xf>
    <xf numFmtId="0" fontId="25" fillId="0" borderId="84" applyNumberFormat="0" applyFill="0" applyAlignment="0" applyProtection="0"/>
    <xf numFmtId="4" fontId="21" fillId="9" borderId="84">
      <alignment horizontal="right" vertical="center"/>
    </xf>
    <xf numFmtId="0" fontId="4" fillId="0" borderId="52" applyNumberFormat="0" applyFill="0" applyAlignment="0" applyProtection="0"/>
    <xf numFmtId="0" fontId="74" fillId="86" borderId="81" applyNumberFormat="0" applyAlignment="0" applyProtection="0"/>
    <xf numFmtId="0" fontId="3" fillId="56" borderId="0" applyNumberFormat="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25" fillId="0" borderId="84" applyNumberFormat="0" applyFill="0" applyAlignment="0" applyProtection="0"/>
    <xf numFmtId="4" fontId="21" fillId="14" borderId="84">
      <alignment horizontal="right" vertical="center"/>
    </xf>
    <xf numFmtId="0" fontId="68" fillId="89" borderId="83" applyNumberFormat="0" applyFont="0" applyAlignment="0" applyProtection="0"/>
    <xf numFmtId="4" fontId="21" fillId="14" borderId="84">
      <alignment horizontal="right" vertical="center"/>
    </xf>
    <xf numFmtId="4" fontId="21" fillId="14" borderId="84">
      <alignment horizontal="right" vertical="center"/>
    </xf>
    <xf numFmtId="0" fontId="25" fillId="0" borderId="84">
      <alignment horizontal="right" vertical="center"/>
    </xf>
    <xf numFmtId="4" fontId="25" fillId="0" borderId="84">
      <alignment horizontal="right" vertical="center"/>
    </xf>
    <xf numFmtId="0" fontId="21" fillId="14" borderId="94">
      <alignment horizontal="right" vertical="center"/>
    </xf>
    <xf numFmtId="0" fontId="78" fillId="0" borderId="82" applyNumberFormat="0" applyFill="0" applyAlignment="0" applyProtection="0"/>
    <xf numFmtId="0" fontId="68" fillId="89" borderId="83" applyNumberFormat="0" applyFont="0" applyAlignment="0" applyProtection="0"/>
    <xf numFmtId="0" fontId="25" fillId="0" borderId="84" applyNumberFormat="0" applyFill="0" applyAlignment="0" applyProtection="0"/>
    <xf numFmtId="0" fontId="21" fillId="14" borderId="86">
      <alignment horizontal="right" vertical="center"/>
    </xf>
    <xf numFmtId="49" fontId="23" fillId="0" borderId="92" applyNumberFormat="0" applyFill="0" applyBorder="0" applyProtection="0">
      <alignment horizontal="left" vertical="center"/>
    </xf>
    <xf numFmtId="4" fontId="21" fillId="14" borderId="84">
      <alignment horizontal="right" vertical="center"/>
    </xf>
    <xf numFmtId="0" fontId="74" fillId="86" borderId="81" applyNumberFormat="0" applyAlignment="0" applyProtection="0"/>
    <xf numFmtId="0" fontId="21" fillId="14" borderId="84">
      <alignment horizontal="right" vertical="center"/>
    </xf>
    <xf numFmtId="0" fontId="25" fillId="16" borderId="92"/>
    <xf numFmtId="4" fontId="25" fillId="16" borderId="84"/>
    <xf numFmtId="0" fontId="77" fillId="73" borderId="81" applyNumberFormat="0" applyAlignment="0" applyProtection="0"/>
    <xf numFmtId="0" fontId="74" fillId="86" borderId="81" applyNumberFormat="0" applyAlignment="0" applyProtection="0"/>
    <xf numFmtId="0" fontId="93" fillId="0" borderId="82" applyNumberFormat="0" applyFill="0" applyAlignment="0" applyProtection="0"/>
    <xf numFmtId="0" fontId="25" fillId="9" borderId="85">
      <alignment horizontal="left" vertical="center"/>
    </xf>
    <xf numFmtId="0" fontId="77" fillId="73" borderId="81" applyNumberFormat="0" applyAlignment="0" applyProtection="0"/>
    <xf numFmtId="0" fontId="25" fillId="0" borderId="84" applyNumberFormat="0" applyFill="0" applyAlignment="0" applyProtection="0"/>
    <xf numFmtId="0" fontId="3" fillId="63" borderId="0" applyNumberFormat="0" applyBorder="0" applyAlignment="0" applyProtection="0"/>
    <xf numFmtId="0" fontId="25" fillId="0" borderId="84">
      <alignment horizontal="right" vertical="center"/>
    </xf>
    <xf numFmtId="0" fontId="25" fillId="9" borderId="85">
      <alignment horizontal="left" vertical="center"/>
    </xf>
    <xf numFmtId="4" fontId="21" fillId="14" borderId="86">
      <alignment horizontal="right" vertical="center"/>
    </xf>
    <xf numFmtId="49" fontId="23" fillId="0" borderId="84" applyNumberFormat="0" applyFill="0" applyBorder="0" applyProtection="0">
      <alignment horizontal="left" vertical="center"/>
    </xf>
    <xf numFmtId="0" fontId="90" fillId="86" borderId="88" applyNumberFormat="0" applyAlignment="0" applyProtection="0"/>
    <xf numFmtId="0" fontId="62" fillId="64" borderId="0" applyNumberFormat="0" applyBorder="0" applyAlignment="0" applyProtection="0"/>
    <xf numFmtId="0" fontId="3" fillId="62" borderId="0" applyNumberFormat="0" applyBorder="0" applyAlignment="0" applyProtection="0"/>
    <xf numFmtId="0" fontId="73" fillId="86" borderId="81" applyNumberFormat="0" applyAlignment="0" applyProtection="0"/>
    <xf numFmtId="0" fontId="86" fillId="73" borderId="81" applyNumberFormat="0" applyAlignment="0" applyProtection="0"/>
    <xf numFmtId="4" fontId="64" fillId="9" borderId="84">
      <alignment horizontal="right" vertical="center"/>
    </xf>
    <xf numFmtId="0" fontId="3" fillId="57" borderId="0" applyNumberFormat="0" applyBorder="0" applyAlignment="0" applyProtection="0"/>
    <xf numFmtId="0" fontId="21" fillId="14" borderId="85">
      <alignment horizontal="right" vertical="center"/>
    </xf>
    <xf numFmtId="0" fontId="25" fillId="14" borderId="87">
      <alignment horizontal="left" vertical="center" wrapText="1" indent="2"/>
    </xf>
    <xf numFmtId="0" fontId="73" fillId="86" borderId="81" applyNumberFormat="0" applyAlignment="0" applyProtection="0"/>
    <xf numFmtId="0" fontId="3" fillId="63" borderId="0" applyNumberFormat="0" applyBorder="0" applyAlignment="0" applyProtection="0"/>
    <xf numFmtId="0" fontId="21" fillId="14" borderId="93">
      <alignment horizontal="right" vertical="center"/>
    </xf>
    <xf numFmtId="4" fontId="21" fillId="14" borderId="85">
      <alignment horizontal="right" vertical="center"/>
    </xf>
    <xf numFmtId="0" fontId="26" fillId="89" borderId="83" applyNumberFormat="0" applyFont="0" applyAlignment="0" applyProtection="0"/>
    <xf numFmtId="0" fontId="3" fillId="62" borderId="0" applyNumberFormat="0" applyBorder="0" applyAlignment="0" applyProtection="0"/>
    <xf numFmtId="0" fontId="21" fillId="9" borderId="84">
      <alignment horizontal="right" vertical="center"/>
    </xf>
    <xf numFmtId="0" fontId="21" fillId="9" borderId="92">
      <alignment horizontal="right" vertical="center"/>
    </xf>
    <xf numFmtId="0" fontId="3" fillId="56" borderId="0" applyNumberFormat="0" applyBorder="0" applyAlignment="0" applyProtection="0"/>
    <xf numFmtId="0" fontId="86" fillId="73" borderId="81" applyNumberFormat="0" applyAlignment="0" applyProtection="0"/>
    <xf numFmtId="4" fontId="21" fillId="14" borderId="94">
      <alignment horizontal="right" vertical="center"/>
    </xf>
    <xf numFmtId="4" fontId="21" fillId="14" borderId="85">
      <alignment horizontal="right" vertical="center"/>
    </xf>
    <xf numFmtId="4" fontId="21" fillId="14" borderId="92">
      <alignment horizontal="right" vertical="center"/>
    </xf>
    <xf numFmtId="4" fontId="21" fillId="14" borderId="84">
      <alignment horizontal="right" vertical="center"/>
    </xf>
    <xf numFmtId="0" fontId="21" fillId="9" borderId="84">
      <alignment horizontal="right" vertical="center"/>
    </xf>
    <xf numFmtId="0" fontId="77" fillId="73" borderId="81" applyNumberFormat="0" applyAlignment="0" applyProtection="0"/>
    <xf numFmtId="0" fontId="3" fillId="54" borderId="0" applyNumberFormat="0" applyBorder="0" applyAlignment="0" applyProtection="0"/>
    <xf numFmtId="0" fontId="59" fillId="46" borderId="50" applyNumberFormat="0" applyAlignment="0" applyProtection="0"/>
    <xf numFmtId="0" fontId="78" fillId="0" borderId="82" applyNumberFormat="0" applyFill="0" applyAlignment="0" applyProtection="0"/>
    <xf numFmtId="0" fontId="64" fillId="9" borderId="84">
      <alignment horizontal="right" vertical="center"/>
    </xf>
    <xf numFmtId="0" fontId="90" fillId="86" borderId="88" applyNumberFormat="0" applyAlignment="0" applyProtection="0"/>
    <xf numFmtId="0" fontId="93" fillId="0" borderId="82" applyNumberFormat="0" applyFill="0" applyAlignment="0" applyProtection="0"/>
    <xf numFmtId="0" fontId="3" fillId="53" borderId="0" applyNumberFormat="0" applyBorder="0" applyAlignment="0" applyProtection="0"/>
    <xf numFmtId="175" fontId="25" fillId="90" borderId="84" applyNumberFormat="0" applyFont="0" applyBorder="0" applyAlignment="0" applyProtection="0">
      <alignment horizontal="right" vertical="center"/>
    </xf>
    <xf numFmtId="0" fontId="3" fillId="51" borderId="0" applyNumberFormat="0" applyBorder="0" applyAlignment="0" applyProtection="0"/>
    <xf numFmtId="0" fontId="74" fillId="86" borderId="89" applyNumberFormat="0" applyAlignment="0" applyProtection="0"/>
    <xf numFmtId="0" fontId="3" fillId="56" borderId="0" applyNumberFormat="0" applyBorder="0" applyAlignment="0" applyProtection="0"/>
    <xf numFmtId="0" fontId="62" fillId="61" borderId="0" applyNumberFormat="0" applyBorder="0" applyAlignment="0" applyProtection="0"/>
    <xf numFmtId="0" fontId="78" fillId="0" borderId="82" applyNumberFormat="0" applyFill="0" applyAlignment="0" applyProtection="0"/>
    <xf numFmtId="0" fontId="25" fillId="0" borderId="84">
      <alignment horizontal="right" vertical="center"/>
    </xf>
    <xf numFmtId="0" fontId="26" fillId="89" borderId="83" applyNumberFormat="0" applyFont="0" applyAlignment="0" applyProtection="0"/>
    <xf numFmtId="0" fontId="74" fillId="86" borderId="81" applyNumberFormat="0" applyAlignment="0" applyProtection="0"/>
    <xf numFmtId="0" fontId="93" fillId="0" borderId="82" applyNumberFormat="0" applyFill="0" applyAlignment="0" applyProtection="0"/>
    <xf numFmtId="0" fontId="3" fillId="48" borderId="0" applyNumberFormat="0" applyBorder="0" applyAlignment="0" applyProtection="0"/>
    <xf numFmtId="0" fontId="68" fillId="89" borderId="83" applyNumberFormat="0" applyFont="0" applyAlignment="0" applyProtection="0"/>
    <xf numFmtId="0" fontId="62" fillId="58" borderId="0" applyNumberFormat="0" applyBorder="0" applyAlignment="0" applyProtection="0"/>
    <xf numFmtId="0" fontId="25" fillId="0" borderId="84" applyNumberFormat="0" applyFill="0" applyAlignment="0" applyProtection="0"/>
    <xf numFmtId="0" fontId="3" fillId="57" borderId="0" applyNumberFormat="0" applyBorder="0" applyAlignment="0" applyProtection="0"/>
    <xf numFmtId="4" fontId="25" fillId="0" borderId="84" applyFill="0" applyBorder="0" applyProtection="0">
      <alignment horizontal="right" vertical="center"/>
    </xf>
    <xf numFmtId="0" fontId="3" fillId="47" borderId="0" applyNumberFormat="0" applyBorder="0" applyAlignment="0" applyProtection="0"/>
    <xf numFmtId="0" fontId="93" fillId="0" borderId="82" applyNumberFormat="0" applyFill="0" applyAlignment="0" applyProtection="0"/>
    <xf numFmtId="0" fontId="64" fillId="9" borderId="92">
      <alignment horizontal="right" vertical="center"/>
    </xf>
    <xf numFmtId="0" fontId="3" fillId="60" borderId="0" applyNumberFormat="0" applyBorder="0" applyAlignment="0" applyProtection="0"/>
    <xf numFmtId="0" fontId="25" fillId="9" borderId="93">
      <alignment horizontal="left" vertical="center"/>
    </xf>
    <xf numFmtId="0" fontId="64" fillId="9" borderId="84">
      <alignment horizontal="right" vertical="center"/>
    </xf>
    <xf numFmtId="0" fontId="77" fillId="73" borderId="81" applyNumberFormat="0" applyAlignment="0" applyProtection="0"/>
    <xf numFmtId="175" fontId="25" fillId="90" borderId="84" applyNumberFormat="0" applyFont="0" applyBorder="0" applyAlignment="0" applyProtection="0">
      <alignment horizontal="right" vertical="center"/>
    </xf>
    <xf numFmtId="0" fontId="77" fillId="73" borderId="81" applyNumberFormat="0" applyAlignment="0" applyProtection="0"/>
    <xf numFmtId="4" fontId="25" fillId="0" borderId="84">
      <alignment horizontal="right" vertical="center"/>
    </xf>
    <xf numFmtId="49" fontId="25" fillId="0" borderId="84" applyNumberFormat="0" applyFont="0" applyFill="0" applyBorder="0" applyProtection="0">
      <alignment horizontal="left" vertical="center" indent="2"/>
    </xf>
    <xf numFmtId="175" fontId="25" fillId="90" borderId="84" applyNumberFormat="0" applyFont="0" applyBorder="0" applyAlignment="0" applyProtection="0">
      <alignment horizontal="right" vertical="center"/>
    </xf>
    <xf numFmtId="0" fontId="86" fillId="73" borderId="81" applyNumberFormat="0" applyAlignment="0" applyProtection="0"/>
    <xf numFmtId="49" fontId="23" fillId="0" borderId="84" applyNumberFormat="0" applyFill="0" applyBorder="0" applyProtection="0">
      <alignment horizontal="left" vertical="center"/>
    </xf>
    <xf numFmtId="4" fontId="21" fillId="14" borderId="84">
      <alignment horizontal="right" vertical="center"/>
    </xf>
    <xf numFmtId="0" fontId="77" fillId="73" borderId="81" applyNumberFormat="0" applyAlignment="0" applyProtection="0"/>
    <xf numFmtId="0" fontId="74" fillId="86" borderId="81" applyNumberFormat="0" applyAlignment="0" applyProtection="0"/>
    <xf numFmtId="4" fontId="25" fillId="0" borderId="84">
      <alignment horizontal="right" vertical="center"/>
    </xf>
    <xf numFmtId="0" fontId="25" fillId="14" borderId="87">
      <alignment horizontal="left" vertical="center" wrapText="1" indent="2"/>
    </xf>
    <xf numFmtId="0" fontId="25" fillId="0" borderId="87">
      <alignment horizontal="left" vertical="center" wrapText="1" indent="2"/>
    </xf>
    <xf numFmtId="0" fontId="90" fillId="86" borderId="88" applyNumberFormat="0" applyAlignment="0" applyProtection="0"/>
    <xf numFmtId="0" fontId="86" fillId="73" borderId="81" applyNumberFormat="0" applyAlignment="0" applyProtection="0"/>
    <xf numFmtId="0" fontId="73" fillId="86" borderId="81" applyNumberFormat="0" applyAlignment="0" applyProtection="0"/>
    <xf numFmtId="0" fontId="71" fillId="86" borderId="88" applyNumberFormat="0" applyAlignment="0" applyProtection="0"/>
    <xf numFmtId="0" fontId="21" fillId="14" borderId="86">
      <alignment horizontal="right" vertical="center"/>
    </xf>
    <xf numFmtId="0" fontId="64" fillId="9" borderId="84">
      <alignment horizontal="right" vertical="center"/>
    </xf>
    <xf numFmtId="4" fontId="21" fillId="9" borderId="84">
      <alignment horizontal="right" vertical="center"/>
    </xf>
    <xf numFmtId="4" fontId="21" fillId="14" borderId="84">
      <alignment horizontal="right" vertical="center"/>
    </xf>
    <xf numFmtId="49" fontId="25" fillId="0" borderId="85" applyNumberFormat="0" applyFont="0" applyFill="0" applyBorder="0" applyProtection="0">
      <alignment horizontal="left" vertical="center" indent="5"/>
    </xf>
    <xf numFmtId="4" fontId="25" fillId="0" borderId="84" applyFill="0" applyBorder="0" applyProtection="0">
      <alignment horizontal="right" vertical="center"/>
    </xf>
    <xf numFmtId="4" fontId="21" fillId="9" borderId="84">
      <alignment horizontal="right" vertical="center"/>
    </xf>
    <xf numFmtId="0" fontId="86" fillId="73" borderId="81" applyNumberFormat="0" applyAlignment="0" applyProtection="0"/>
    <xf numFmtId="0" fontId="77" fillId="73" borderId="81" applyNumberFormat="0" applyAlignment="0" applyProtection="0"/>
    <xf numFmtId="0" fontId="73" fillId="86" borderId="81" applyNumberFormat="0" applyAlignment="0" applyProtection="0"/>
    <xf numFmtId="0" fontId="25" fillId="14" borderId="87">
      <alignment horizontal="left" vertical="center" wrapText="1" indent="2"/>
    </xf>
    <xf numFmtId="0" fontId="25" fillId="0" borderId="87">
      <alignment horizontal="left" vertical="center" wrapText="1" indent="2"/>
    </xf>
    <xf numFmtId="0" fontId="25" fillId="14" borderId="87">
      <alignment horizontal="left" vertical="center" wrapText="1" indent="2"/>
    </xf>
    <xf numFmtId="4" fontId="21" fillId="9" borderId="92">
      <alignment horizontal="right" vertical="center"/>
    </xf>
    <xf numFmtId="0" fontId="62" fillId="49" borderId="0" applyNumberFormat="0" applyBorder="0" applyAlignment="0" applyProtection="0"/>
    <xf numFmtId="0" fontId="62"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4" fontId="21" fillId="14" borderId="92">
      <alignment horizontal="right" vertical="center"/>
    </xf>
    <xf numFmtId="0" fontId="25" fillId="16" borderId="92"/>
    <xf numFmtId="0" fontId="73" fillId="86" borderId="89" applyNumberFormat="0" applyAlignment="0" applyProtection="0"/>
    <xf numFmtId="0" fontId="21" fillId="9" borderId="92">
      <alignment horizontal="right" vertical="center"/>
    </xf>
    <xf numFmtId="0" fontId="25" fillId="0" borderId="92">
      <alignment horizontal="right" vertical="center"/>
    </xf>
    <xf numFmtId="0" fontId="93" fillId="0" borderId="90" applyNumberFormat="0" applyFill="0" applyAlignment="0" applyProtection="0"/>
    <xf numFmtId="0" fontId="25" fillId="9" borderId="93">
      <alignment horizontal="left" vertical="center"/>
    </xf>
    <xf numFmtId="0" fontId="86" fillId="73" borderId="89" applyNumberFormat="0" applyAlignment="0" applyProtection="0"/>
    <xf numFmtId="175" fontId="25" fillId="90" borderId="92" applyNumberFormat="0" applyFont="0" applyBorder="0" applyAlignment="0" applyProtection="0">
      <alignment horizontal="right" vertical="center"/>
    </xf>
    <xf numFmtId="0" fontId="68" fillId="89" borderId="91" applyNumberFormat="0" applyFont="0" applyAlignment="0" applyProtection="0"/>
    <xf numFmtId="0" fontId="25" fillId="0" borderId="95">
      <alignment horizontal="left" vertical="center" wrapText="1" indent="2"/>
    </xf>
    <xf numFmtId="4" fontId="25" fillId="16" borderId="92"/>
    <xf numFmtId="49" fontId="23" fillId="0" borderId="92" applyNumberFormat="0" applyFill="0" applyBorder="0" applyProtection="0">
      <alignment horizontal="left" vertical="center"/>
    </xf>
    <xf numFmtId="0" fontId="25" fillId="0" borderId="92">
      <alignment horizontal="right" vertical="center"/>
    </xf>
    <xf numFmtId="4" fontId="21" fillId="14" borderId="94">
      <alignment horizontal="right" vertical="center"/>
    </xf>
    <xf numFmtId="4" fontId="21" fillId="14" borderId="92">
      <alignment horizontal="right" vertical="center"/>
    </xf>
    <xf numFmtId="4" fontId="21" fillId="14" borderId="92">
      <alignment horizontal="right" vertical="center"/>
    </xf>
    <xf numFmtId="0" fontId="64" fillId="9" borderId="92">
      <alignment horizontal="right" vertical="center"/>
    </xf>
    <xf numFmtId="0" fontId="21" fillId="9" borderId="92">
      <alignment horizontal="right" vertical="center"/>
    </xf>
    <xf numFmtId="49" fontId="25" fillId="0" borderId="92" applyNumberFormat="0" applyFont="0" applyFill="0" applyBorder="0" applyProtection="0">
      <alignment horizontal="left" vertical="center" indent="2"/>
    </xf>
    <xf numFmtId="0" fontId="86" fillId="73" borderId="89" applyNumberFormat="0" applyAlignment="0" applyProtection="0"/>
    <xf numFmtId="0" fontId="71" fillId="86" borderId="96" applyNumberFormat="0" applyAlignment="0" applyProtection="0"/>
    <xf numFmtId="49" fontId="25" fillId="0" borderId="92" applyNumberFormat="0" applyFont="0" applyFill="0" applyBorder="0" applyProtection="0">
      <alignment horizontal="left" vertical="center" indent="2"/>
    </xf>
    <xf numFmtId="0" fontId="77" fillId="73" borderId="89" applyNumberFormat="0" applyAlignment="0" applyProtection="0"/>
    <xf numFmtId="4" fontId="25" fillId="0" borderId="92" applyFill="0" applyBorder="0" applyProtection="0">
      <alignment horizontal="right" vertical="center"/>
    </xf>
    <xf numFmtId="0" fontId="74" fillId="86" borderId="89" applyNumberFormat="0" applyAlignment="0" applyProtection="0"/>
    <xf numFmtId="0" fontId="93" fillId="0" borderId="90" applyNumberFormat="0" applyFill="0" applyAlignment="0" applyProtection="0"/>
    <xf numFmtId="0" fontId="90" fillId="86" borderId="96" applyNumberFormat="0" applyAlignment="0" applyProtection="0"/>
    <xf numFmtId="0" fontId="25" fillId="0" borderId="92" applyNumberFormat="0" applyFill="0" applyAlignment="0" applyProtection="0"/>
    <xf numFmtId="4" fontId="25" fillId="0" borderId="92">
      <alignment horizontal="right" vertical="center"/>
    </xf>
    <xf numFmtId="0" fontId="25" fillId="0" borderId="92">
      <alignment horizontal="right" vertical="center"/>
    </xf>
    <xf numFmtId="0" fontId="86" fillId="73" borderId="89" applyNumberFormat="0" applyAlignment="0" applyProtection="0"/>
    <xf numFmtId="0" fontId="71" fillId="86" borderId="96" applyNumberFormat="0" applyAlignment="0" applyProtection="0"/>
    <xf numFmtId="0" fontId="73" fillId="86" borderId="89" applyNumberFormat="0" applyAlignment="0" applyProtection="0"/>
    <xf numFmtId="0" fontId="25" fillId="14" borderId="95">
      <alignment horizontal="left" vertical="center" wrapText="1" indent="2"/>
    </xf>
    <xf numFmtId="0" fontId="74" fillId="86" borderId="89" applyNumberFormat="0" applyAlignment="0" applyProtection="0"/>
    <xf numFmtId="0" fontId="74" fillId="86" borderId="89" applyNumberFormat="0" applyAlignment="0" applyProtection="0"/>
    <xf numFmtId="4" fontId="21" fillId="14" borderId="93">
      <alignment horizontal="right" vertical="center"/>
    </xf>
    <xf numFmtId="0" fontId="21" fillId="14" borderId="93">
      <alignment horizontal="right" vertical="center"/>
    </xf>
    <xf numFmtId="0" fontId="21" fillId="14" borderId="92">
      <alignment horizontal="right" vertical="center"/>
    </xf>
    <xf numFmtId="4" fontId="64" fillId="9" borderId="92">
      <alignment horizontal="right" vertical="center"/>
    </xf>
    <xf numFmtId="0" fontId="77" fillId="73" borderId="89" applyNumberFormat="0" applyAlignment="0" applyProtection="0"/>
    <xf numFmtId="0" fontId="78" fillId="0" borderId="90" applyNumberFormat="0" applyFill="0" applyAlignment="0" applyProtection="0"/>
    <xf numFmtId="0" fontId="93" fillId="0" borderId="90" applyNumberFormat="0" applyFill="0" applyAlignment="0" applyProtection="0"/>
    <xf numFmtId="0" fontId="68" fillId="89" borderId="91" applyNumberFormat="0" applyFont="0" applyAlignment="0" applyProtection="0"/>
    <xf numFmtId="0" fontId="86" fillId="73" borderId="89" applyNumberFormat="0" applyAlignment="0" applyProtection="0"/>
    <xf numFmtId="49" fontId="23" fillId="0" borderId="92" applyNumberFormat="0" applyFill="0" applyBorder="0" applyProtection="0">
      <alignment horizontal="left" vertical="center"/>
    </xf>
    <xf numFmtId="0" fontId="25" fillId="14" borderId="95">
      <alignment horizontal="left" vertical="center" wrapText="1" indent="2"/>
    </xf>
    <xf numFmtId="0" fontId="74" fillId="86" borderId="89" applyNumberFormat="0" applyAlignment="0" applyProtection="0"/>
    <xf numFmtId="0" fontId="25" fillId="0" borderId="95">
      <alignment horizontal="left" vertical="center" wrapText="1" indent="2"/>
    </xf>
    <xf numFmtId="0" fontId="68" fillId="89" borderId="91" applyNumberFormat="0" applyFont="0" applyAlignment="0" applyProtection="0"/>
    <xf numFmtId="0" fontId="26" fillId="89" borderId="91" applyNumberFormat="0" applyFont="0" applyAlignment="0" applyProtection="0"/>
    <xf numFmtId="0" fontId="90" fillId="86" borderId="96" applyNumberFormat="0" applyAlignment="0" applyProtection="0"/>
    <xf numFmtId="0" fontId="93" fillId="0" borderId="90" applyNumberFormat="0" applyFill="0" applyAlignment="0" applyProtection="0"/>
    <xf numFmtId="4" fontId="25" fillId="16" borderId="92"/>
    <xf numFmtId="0" fontId="21" fillId="14" borderId="92">
      <alignment horizontal="right" vertical="center"/>
    </xf>
    <xf numFmtId="0" fontId="93" fillId="0" borderId="90" applyNumberFormat="0" applyFill="0" applyAlignment="0" applyProtection="0"/>
    <xf numFmtId="4" fontId="21" fillId="14" borderId="94">
      <alignment horizontal="right" vertical="center"/>
    </xf>
    <xf numFmtId="0" fontId="73" fillId="86" borderId="89" applyNumberFormat="0" applyAlignment="0" applyProtection="0"/>
    <xf numFmtId="0" fontId="21" fillId="14" borderId="93">
      <alignment horizontal="right" vertical="center"/>
    </xf>
    <xf numFmtId="0" fontId="74" fillId="86" borderId="89" applyNumberFormat="0" applyAlignment="0" applyProtection="0"/>
    <xf numFmtId="0" fontId="78" fillId="0" borderId="90" applyNumberFormat="0" applyFill="0" applyAlignment="0" applyProtection="0"/>
    <xf numFmtId="0" fontId="68" fillId="89" borderId="91" applyNumberFormat="0" applyFont="0" applyAlignment="0" applyProtection="0"/>
    <xf numFmtId="4" fontId="21" fillId="14" borderId="93">
      <alignment horizontal="right" vertical="center"/>
    </xf>
    <xf numFmtId="0" fontId="25" fillId="14" borderId="95">
      <alignment horizontal="left" vertical="center" wrapText="1" indent="2"/>
    </xf>
    <xf numFmtId="0" fontId="25" fillId="16" borderId="92"/>
    <xf numFmtId="175" fontId="25" fillId="90" borderId="92" applyNumberFormat="0" applyFont="0" applyBorder="0" applyAlignment="0" applyProtection="0">
      <alignment horizontal="right" vertical="center"/>
    </xf>
    <xf numFmtId="0" fontId="25" fillId="0" borderId="92" applyNumberFormat="0" applyFill="0" applyAlignment="0" applyProtection="0"/>
    <xf numFmtId="4" fontId="25" fillId="0" borderId="92" applyFill="0" applyBorder="0" applyProtection="0">
      <alignment horizontal="right" vertical="center"/>
    </xf>
    <xf numFmtId="4" fontId="21" fillId="9" borderId="92">
      <alignment horizontal="right" vertical="center"/>
    </xf>
    <xf numFmtId="0" fontId="78" fillId="0" borderId="90" applyNumberFormat="0" applyFill="0" applyAlignment="0" applyProtection="0"/>
    <xf numFmtId="49" fontId="23" fillId="0" borderId="92" applyNumberFormat="0" applyFill="0" applyBorder="0" applyProtection="0">
      <alignment horizontal="left" vertical="center"/>
    </xf>
    <xf numFmtId="49" fontId="25" fillId="0" borderId="93" applyNumberFormat="0" applyFont="0" applyFill="0" applyBorder="0" applyProtection="0">
      <alignment horizontal="left" vertical="center" indent="5"/>
    </xf>
    <xf numFmtId="0" fontId="25" fillId="9" borderId="93">
      <alignment horizontal="left" vertical="center"/>
    </xf>
    <xf numFmtId="0" fontId="74" fillId="86" borderId="89" applyNumberFormat="0" applyAlignment="0" applyProtection="0"/>
    <xf numFmtId="4" fontId="21" fillId="14" borderId="94">
      <alignment horizontal="right" vertical="center"/>
    </xf>
    <xf numFmtId="0" fontId="86" fillId="73" borderId="89" applyNumberFormat="0" applyAlignment="0" applyProtection="0"/>
    <xf numFmtId="0" fontId="86" fillId="73" borderId="89" applyNumberFormat="0" applyAlignment="0" applyProtection="0"/>
    <xf numFmtId="0" fontId="68" fillId="89" borderId="91" applyNumberFormat="0" applyFont="0" applyAlignment="0" applyProtection="0"/>
    <xf numFmtId="0" fontId="90" fillId="86" borderId="96" applyNumberFormat="0" applyAlignment="0" applyProtection="0"/>
    <xf numFmtId="0" fontId="93" fillId="0" borderId="90" applyNumberFormat="0" applyFill="0" applyAlignment="0" applyProtection="0"/>
    <xf numFmtId="0" fontId="21" fillId="14" borderId="92">
      <alignment horizontal="right" vertical="center"/>
    </xf>
    <xf numFmtId="0" fontId="26" fillId="89" borderId="91" applyNumberFormat="0" applyFont="0" applyAlignment="0" applyProtection="0"/>
    <xf numFmtId="4" fontId="25" fillId="0" borderId="92">
      <alignment horizontal="right" vertical="center"/>
    </xf>
    <xf numFmtId="0" fontId="93" fillId="0" borderId="90" applyNumberFormat="0" applyFill="0" applyAlignment="0" applyProtection="0"/>
    <xf numFmtId="0" fontId="21" fillId="14" borderId="92">
      <alignment horizontal="right" vertical="center"/>
    </xf>
    <xf numFmtId="0" fontId="21" fillId="14" borderId="92">
      <alignment horizontal="right" vertical="center"/>
    </xf>
    <xf numFmtId="4" fontId="64" fillId="9" borderId="92">
      <alignment horizontal="right" vertical="center"/>
    </xf>
    <xf numFmtId="0" fontId="21" fillId="9" borderId="92">
      <alignment horizontal="right" vertical="center"/>
    </xf>
    <xf numFmtId="4" fontId="21" fillId="9" borderId="92">
      <alignment horizontal="right" vertical="center"/>
    </xf>
    <xf numFmtId="0" fontId="64" fillId="9" borderId="92">
      <alignment horizontal="right" vertical="center"/>
    </xf>
    <xf numFmtId="4" fontId="64" fillId="9" borderId="92">
      <alignment horizontal="right" vertical="center"/>
    </xf>
    <xf numFmtId="0" fontId="21" fillId="14" borderId="92">
      <alignment horizontal="right" vertical="center"/>
    </xf>
    <xf numFmtId="4" fontId="21" fillId="14" borderId="92">
      <alignment horizontal="right" vertical="center"/>
    </xf>
    <xf numFmtId="0" fontId="21" fillId="14" borderId="92">
      <alignment horizontal="right" vertical="center"/>
    </xf>
    <xf numFmtId="4" fontId="21" fillId="14" borderId="92">
      <alignment horizontal="right" vertical="center"/>
    </xf>
    <xf numFmtId="0" fontId="21" fillId="14" borderId="93">
      <alignment horizontal="right" vertical="center"/>
    </xf>
    <xf numFmtId="4" fontId="21" fillId="14" borderId="93">
      <alignment horizontal="right" vertical="center"/>
    </xf>
    <xf numFmtId="0" fontId="21" fillId="14" borderId="94">
      <alignment horizontal="right" vertical="center"/>
    </xf>
    <xf numFmtId="4" fontId="21" fillId="14" borderId="94">
      <alignment horizontal="right" vertical="center"/>
    </xf>
    <xf numFmtId="0" fontId="74" fillId="86" borderId="89" applyNumberFormat="0" applyAlignment="0" applyProtection="0"/>
    <xf numFmtId="0" fontId="25" fillId="14" borderId="95">
      <alignment horizontal="left" vertical="center" wrapText="1" indent="2"/>
    </xf>
    <xf numFmtId="0" fontId="25" fillId="0" borderId="95">
      <alignment horizontal="left" vertical="center" wrapText="1" indent="2"/>
    </xf>
    <xf numFmtId="0" fontId="25" fillId="9" borderId="93">
      <alignment horizontal="left" vertical="center"/>
    </xf>
    <xf numFmtId="0" fontId="86" fillId="73" borderId="89" applyNumberFormat="0" applyAlignment="0" applyProtection="0"/>
    <xf numFmtId="0" fontId="25" fillId="0" borderId="92">
      <alignment horizontal="right" vertical="center"/>
    </xf>
    <xf numFmtId="4" fontId="25" fillId="0" borderId="92">
      <alignment horizontal="right" vertical="center"/>
    </xf>
    <xf numFmtId="0" fontId="25" fillId="0" borderId="92" applyNumberFormat="0" applyFill="0" applyAlignment="0" applyProtection="0"/>
    <xf numFmtId="0" fontId="90" fillId="86" borderId="96" applyNumberFormat="0" applyAlignment="0" applyProtection="0"/>
    <xf numFmtId="175" fontId="25" fillId="90" borderId="92" applyNumberFormat="0" applyFont="0" applyBorder="0" applyAlignment="0" applyProtection="0">
      <alignment horizontal="right" vertical="center"/>
    </xf>
    <xf numFmtId="0" fontId="25" fillId="16" borderId="92"/>
    <xf numFmtId="4" fontId="25" fillId="16" borderId="92"/>
    <xf numFmtId="0" fontId="93" fillId="0" borderId="90" applyNumberFormat="0" applyFill="0" applyAlignment="0" applyProtection="0"/>
    <xf numFmtId="0" fontId="26" fillId="89" borderId="91" applyNumberFormat="0" applyFont="0" applyAlignment="0" applyProtection="0"/>
    <xf numFmtId="0" fontId="68" fillId="89" borderId="91" applyNumberFormat="0" applyFont="0" applyAlignment="0" applyProtection="0"/>
    <xf numFmtId="0" fontId="25" fillId="0" borderId="92" applyNumberFormat="0" applyFill="0" applyAlignment="0" applyProtection="0"/>
    <xf numFmtId="0" fontId="78" fillId="0" borderId="90" applyNumberFormat="0" applyFill="0" applyAlignment="0" applyProtection="0"/>
    <xf numFmtId="0" fontId="93" fillId="0" borderId="90" applyNumberFormat="0" applyFill="0" applyAlignment="0" applyProtection="0"/>
    <xf numFmtId="0" fontId="77" fillId="73" borderId="89" applyNumberFormat="0" applyAlignment="0" applyProtection="0"/>
    <xf numFmtId="0" fontId="74" fillId="86" borderId="89" applyNumberFormat="0" applyAlignment="0" applyProtection="0"/>
    <xf numFmtId="4" fontId="64" fillId="9" borderId="92">
      <alignment horizontal="right" vertical="center"/>
    </xf>
    <xf numFmtId="0" fontId="21" fillId="9" borderId="92">
      <alignment horizontal="right" vertical="center"/>
    </xf>
    <xf numFmtId="175" fontId="25" fillId="90" borderId="92" applyNumberFormat="0" applyFont="0" applyBorder="0" applyAlignment="0" applyProtection="0">
      <alignment horizontal="right" vertical="center"/>
    </xf>
    <xf numFmtId="0" fontId="78" fillId="0" borderId="90" applyNumberFormat="0" applyFill="0" applyAlignment="0" applyProtection="0"/>
    <xf numFmtId="49" fontId="25" fillId="0" borderId="92" applyNumberFormat="0" applyFont="0" applyFill="0" applyBorder="0" applyProtection="0">
      <alignment horizontal="left" vertical="center" indent="2"/>
    </xf>
    <xf numFmtId="49" fontId="25" fillId="0" borderId="93" applyNumberFormat="0" applyFont="0" applyFill="0" applyBorder="0" applyProtection="0">
      <alignment horizontal="left" vertical="center" indent="5"/>
    </xf>
    <xf numFmtId="49" fontId="25" fillId="0" borderId="92" applyNumberFormat="0" applyFont="0" applyFill="0" applyBorder="0" applyProtection="0">
      <alignment horizontal="left" vertical="center" indent="2"/>
    </xf>
    <xf numFmtId="4" fontId="25" fillId="0" borderId="92" applyFill="0" applyBorder="0" applyProtection="0">
      <alignment horizontal="right" vertical="center"/>
    </xf>
    <xf numFmtId="49" fontId="23" fillId="0" borderId="92" applyNumberFormat="0" applyFill="0" applyBorder="0" applyProtection="0">
      <alignment horizontal="left" vertical="center"/>
    </xf>
    <xf numFmtId="0" fontId="25" fillId="0" borderId="95">
      <alignment horizontal="left" vertical="center" wrapText="1" indent="2"/>
    </xf>
    <xf numFmtId="0" fontId="90" fillId="86" borderId="96" applyNumberFormat="0" applyAlignment="0" applyProtection="0"/>
    <xf numFmtId="0" fontId="21" fillId="14" borderId="94">
      <alignment horizontal="right" vertical="center"/>
    </xf>
    <xf numFmtId="0" fontId="77" fillId="73" borderId="89" applyNumberFormat="0" applyAlignment="0" applyProtection="0"/>
    <xf numFmtId="0" fontId="21" fillId="14" borderId="94">
      <alignment horizontal="right" vertical="center"/>
    </xf>
    <xf numFmtId="4" fontId="21" fillId="14" borderId="92">
      <alignment horizontal="right" vertical="center"/>
    </xf>
    <xf numFmtId="0" fontId="21" fillId="14" borderId="92">
      <alignment horizontal="right" vertical="center"/>
    </xf>
    <xf numFmtId="0" fontId="71" fillId="86" borderId="96" applyNumberFormat="0" applyAlignment="0" applyProtection="0"/>
    <xf numFmtId="0" fontId="73" fillId="86" borderId="89" applyNumberFormat="0" applyAlignment="0" applyProtection="0"/>
    <xf numFmtId="0" fontId="78" fillId="0" borderId="90" applyNumberFormat="0" applyFill="0" applyAlignment="0" applyProtection="0"/>
    <xf numFmtId="0" fontId="25" fillId="16" borderId="92"/>
    <xf numFmtId="4" fontId="25" fillId="16" borderId="92"/>
    <xf numFmtId="4" fontId="21" fillId="14" borderId="92">
      <alignment horizontal="right" vertical="center"/>
    </xf>
    <xf numFmtId="0" fontId="64" fillId="9" borderId="92">
      <alignment horizontal="right" vertical="center"/>
    </xf>
    <xf numFmtId="0" fontId="77" fillId="73" borderId="89" applyNumberFormat="0" applyAlignment="0" applyProtection="0"/>
    <xf numFmtId="0" fontId="74" fillId="86" borderId="89" applyNumberFormat="0" applyAlignment="0" applyProtection="0"/>
    <xf numFmtId="4" fontId="25" fillId="0" borderId="92">
      <alignment horizontal="right" vertical="center"/>
    </xf>
    <xf numFmtId="0" fontId="25" fillId="14" borderId="95">
      <alignment horizontal="left" vertical="center" wrapText="1" indent="2"/>
    </xf>
    <xf numFmtId="0" fontId="25" fillId="0" borderId="95">
      <alignment horizontal="left" vertical="center" wrapText="1" indent="2"/>
    </xf>
    <xf numFmtId="0" fontId="90" fillId="86" borderId="96" applyNumberFormat="0" applyAlignment="0" applyProtection="0"/>
    <xf numFmtId="0" fontId="86" fillId="73" borderId="89" applyNumberFormat="0" applyAlignment="0" applyProtection="0"/>
    <xf numFmtId="0" fontId="73" fillId="86" borderId="89" applyNumberFormat="0" applyAlignment="0" applyProtection="0"/>
    <xf numFmtId="0" fontId="71" fillId="86" borderId="96" applyNumberFormat="0" applyAlignment="0" applyProtection="0"/>
    <xf numFmtId="0" fontId="21" fillId="14" borderId="94">
      <alignment horizontal="right" vertical="center"/>
    </xf>
    <xf numFmtId="0" fontId="64" fillId="9" borderId="92">
      <alignment horizontal="right" vertical="center"/>
    </xf>
    <xf numFmtId="4" fontId="21" fillId="9" borderId="92">
      <alignment horizontal="right" vertical="center"/>
    </xf>
    <xf numFmtId="4" fontId="21" fillId="14" borderId="92">
      <alignment horizontal="right" vertical="center"/>
    </xf>
    <xf numFmtId="49" fontId="25" fillId="0" borderId="93" applyNumberFormat="0" applyFont="0" applyFill="0" applyBorder="0" applyProtection="0">
      <alignment horizontal="left" vertical="center" indent="5"/>
    </xf>
    <xf numFmtId="4" fontId="25" fillId="0" borderId="92" applyFill="0" applyBorder="0" applyProtection="0">
      <alignment horizontal="right" vertical="center"/>
    </xf>
    <xf numFmtId="4" fontId="21" fillId="9" borderId="92">
      <alignment horizontal="right" vertical="center"/>
    </xf>
    <xf numFmtId="0" fontId="86" fillId="73" borderId="89" applyNumberFormat="0" applyAlignment="0" applyProtection="0"/>
    <xf numFmtId="0" fontId="77" fillId="73" borderId="89" applyNumberFormat="0" applyAlignment="0" applyProtection="0"/>
    <xf numFmtId="0" fontId="73" fillId="86" borderId="89" applyNumberFormat="0" applyAlignment="0" applyProtection="0"/>
    <xf numFmtId="0" fontId="25" fillId="14" borderId="95">
      <alignment horizontal="left" vertical="center" wrapText="1" indent="2"/>
    </xf>
    <xf numFmtId="0" fontId="25" fillId="0" borderId="95">
      <alignment horizontal="left" vertical="center" wrapText="1" indent="2"/>
    </xf>
    <xf numFmtId="0" fontId="25" fillId="14" borderId="95">
      <alignment horizontal="left" vertical="center" wrapText="1" indent="2"/>
    </xf>
    <xf numFmtId="0" fontId="25" fillId="0" borderId="95">
      <alignment horizontal="left" vertical="center" wrapText="1" indent="2"/>
    </xf>
    <xf numFmtId="0" fontId="71" fillId="86" borderId="96" applyNumberFormat="0" applyAlignment="0" applyProtection="0"/>
    <xf numFmtId="0" fontId="73" fillId="86" borderId="89" applyNumberFormat="0" applyAlignment="0" applyProtection="0"/>
    <xf numFmtId="0" fontId="74" fillId="86" borderId="89" applyNumberFormat="0" applyAlignment="0" applyProtection="0"/>
    <xf numFmtId="0" fontId="77" fillId="73" borderId="89" applyNumberFormat="0" applyAlignment="0" applyProtection="0"/>
    <xf numFmtId="0" fontId="78" fillId="0" borderId="90" applyNumberFormat="0" applyFill="0" applyAlignment="0" applyProtection="0"/>
    <xf numFmtId="0" fontId="86" fillId="73" borderId="89" applyNumberFormat="0" applyAlignment="0" applyProtection="0"/>
    <xf numFmtId="0" fontId="68" fillId="89" borderId="91" applyNumberFormat="0" applyFont="0" applyAlignment="0" applyProtection="0"/>
    <xf numFmtId="0" fontId="26" fillId="89" borderId="91" applyNumberFormat="0" applyFont="0" applyAlignment="0" applyProtection="0"/>
    <xf numFmtId="0" fontId="90" fillId="86" borderId="96" applyNumberFormat="0" applyAlignment="0" applyProtection="0"/>
    <xf numFmtId="0" fontId="93" fillId="0" borderId="90" applyNumberFormat="0" applyFill="0" applyAlignment="0" applyProtection="0"/>
    <xf numFmtId="0" fontId="74" fillId="86" borderId="89" applyNumberFormat="0" applyAlignment="0" applyProtection="0"/>
    <xf numFmtId="0" fontId="86" fillId="73" borderId="89" applyNumberFormat="0" applyAlignment="0" applyProtection="0"/>
    <xf numFmtId="0" fontId="68" fillId="89" borderId="91" applyNumberFormat="0" applyFont="0" applyAlignment="0" applyProtection="0"/>
    <xf numFmtId="0" fontId="90" fillId="86" borderId="96" applyNumberFormat="0" applyAlignment="0" applyProtection="0"/>
    <xf numFmtId="0" fontId="93" fillId="0" borderId="90" applyNumberFormat="0" applyFill="0" applyAlignment="0" applyProtection="0"/>
    <xf numFmtId="0" fontId="74" fillId="86" borderId="89" applyNumberFormat="0" applyAlignment="0" applyProtection="0"/>
    <xf numFmtId="0" fontId="86" fillId="73" borderId="89" applyNumberFormat="0" applyAlignment="0" applyProtection="0"/>
    <xf numFmtId="0" fontId="90" fillId="86" borderId="96" applyNumberFormat="0" applyAlignment="0" applyProtection="0"/>
    <xf numFmtId="0" fontId="93" fillId="0" borderId="90" applyNumberFormat="0" applyFill="0" applyAlignment="0" applyProtection="0"/>
    <xf numFmtId="0" fontId="71" fillId="86" borderId="96" applyNumberFormat="0" applyAlignment="0" applyProtection="0"/>
    <xf numFmtId="0" fontId="73" fillId="86" borderId="89" applyNumberFormat="0" applyAlignment="0" applyProtection="0"/>
    <xf numFmtId="0" fontId="78" fillId="0" borderId="90" applyNumberFormat="0" applyFill="0" applyAlignment="0" applyProtection="0"/>
    <xf numFmtId="49" fontId="25" fillId="0" borderId="92" applyNumberFormat="0" applyFont="0" applyFill="0" applyBorder="0" applyProtection="0">
      <alignment horizontal="left" vertical="center" indent="2"/>
    </xf>
    <xf numFmtId="0" fontId="21" fillId="9" borderId="92">
      <alignment horizontal="right" vertical="center"/>
    </xf>
    <xf numFmtId="4" fontId="21" fillId="9" borderId="92">
      <alignment horizontal="right" vertical="center"/>
    </xf>
    <xf numFmtId="0" fontId="64" fillId="9" borderId="92">
      <alignment horizontal="right" vertical="center"/>
    </xf>
    <xf numFmtId="4" fontId="64" fillId="9" borderId="92">
      <alignment horizontal="right" vertical="center"/>
    </xf>
    <xf numFmtId="0" fontId="21" fillId="14" borderId="92">
      <alignment horizontal="right" vertical="center"/>
    </xf>
    <xf numFmtId="4" fontId="21" fillId="14" borderId="92">
      <alignment horizontal="right" vertical="center"/>
    </xf>
    <xf numFmtId="0" fontId="21" fillId="14" borderId="92">
      <alignment horizontal="right" vertical="center"/>
    </xf>
    <xf numFmtId="4" fontId="21" fillId="14" borderId="92">
      <alignment horizontal="right" vertical="center"/>
    </xf>
    <xf numFmtId="0" fontId="77" fillId="73" borderId="89" applyNumberFormat="0" applyAlignment="0" applyProtection="0"/>
    <xf numFmtId="0" fontId="25" fillId="0" borderId="92">
      <alignment horizontal="right" vertical="center"/>
    </xf>
    <xf numFmtId="4" fontId="25" fillId="0" borderId="92">
      <alignment horizontal="right" vertical="center"/>
    </xf>
    <xf numFmtId="4" fontId="25" fillId="0" borderId="92" applyFill="0" applyBorder="0" applyProtection="0">
      <alignment horizontal="right" vertical="center"/>
    </xf>
    <xf numFmtId="49" fontId="23" fillId="0" borderId="92" applyNumberFormat="0" applyFill="0" applyBorder="0" applyProtection="0">
      <alignment horizontal="left" vertical="center"/>
    </xf>
    <xf numFmtId="0" fontId="25" fillId="0" borderId="92" applyNumberFormat="0" applyFill="0" applyAlignment="0" applyProtection="0"/>
    <xf numFmtId="175" fontId="25" fillId="90" borderId="92" applyNumberFormat="0" applyFont="0" applyBorder="0" applyAlignment="0" applyProtection="0">
      <alignment horizontal="right" vertical="center"/>
    </xf>
    <xf numFmtId="0" fontId="25" fillId="16" borderId="92"/>
    <xf numFmtId="4" fontId="25" fillId="16" borderId="92"/>
    <xf numFmtId="4" fontId="21" fillId="14" borderId="92">
      <alignment horizontal="right" vertical="center"/>
    </xf>
    <xf numFmtId="0" fontId="25" fillId="16" borderId="92"/>
    <xf numFmtId="0" fontId="73" fillId="86" borderId="89" applyNumberFormat="0" applyAlignment="0" applyProtection="0"/>
    <xf numFmtId="0" fontId="21" fillId="9" borderId="92">
      <alignment horizontal="right" vertical="center"/>
    </xf>
    <xf numFmtId="0" fontId="25" fillId="0" borderId="92">
      <alignment horizontal="right" vertical="center"/>
    </xf>
    <xf numFmtId="0" fontId="93" fillId="0" borderId="90" applyNumberFormat="0" applyFill="0" applyAlignment="0" applyProtection="0"/>
    <xf numFmtId="0" fontId="25" fillId="9" borderId="93">
      <alignment horizontal="left" vertical="center"/>
    </xf>
    <xf numFmtId="0" fontId="86" fillId="73" borderId="89" applyNumberFormat="0" applyAlignment="0" applyProtection="0"/>
    <xf numFmtId="175" fontId="25" fillId="90" borderId="92" applyNumberFormat="0" applyFont="0" applyBorder="0" applyAlignment="0" applyProtection="0">
      <alignment horizontal="right" vertical="center"/>
    </xf>
    <xf numFmtId="0" fontId="68" fillId="89" borderId="91" applyNumberFormat="0" applyFont="0" applyAlignment="0" applyProtection="0"/>
    <xf numFmtId="0" fontId="25" fillId="0" borderId="95">
      <alignment horizontal="left" vertical="center" wrapText="1" indent="2"/>
    </xf>
    <xf numFmtId="4" fontId="25" fillId="16" borderId="92"/>
    <xf numFmtId="49" fontId="23" fillId="0" borderId="92" applyNumberFormat="0" applyFill="0" applyBorder="0" applyProtection="0">
      <alignment horizontal="left" vertical="center"/>
    </xf>
    <xf numFmtId="0" fontId="25" fillId="0" borderId="92">
      <alignment horizontal="right" vertical="center"/>
    </xf>
    <xf numFmtId="4" fontId="21" fillId="14" borderId="94">
      <alignment horizontal="right" vertical="center"/>
    </xf>
    <xf numFmtId="4" fontId="21" fillId="14" borderId="92">
      <alignment horizontal="right" vertical="center"/>
    </xf>
    <xf numFmtId="4" fontId="21" fillId="14" borderId="92">
      <alignment horizontal="right" vertical="center"/>
    </xf>
    <xf numFmtId="0" fontId="64" fillId="9" borderId="92">
      <alignment horizontal="right" vertical="center"/>
    </xf>
    <xf numFmtId="0" fontId="21" fillId="9" borderId="92">
      <alignment horizontal="right" vertical="center"/>
    </xf>
    <xf numFmtId="49" fontId="25" fillId="0" borderId="92" applyNumberFormat="0" applyFont="0" applyFill="0" applyBorder="0" applyProtection="0">
      <alignment horizontal="left" vertical="center" indent="2"/>
    </xf>
    <xf numFmtId="0" fontId="86" fillId="73" borderId="89" applyNumberFormat="0" applyAlignment="0" applyProtection="0"/>
    <xf numFmtId="0" fontId="71" fillId="86" borderId="96" applyNumberFormat="0" applyAlignment="0" applyProtection="0"/>
    <xf numFmtId="49" fontId="25" fillId="0" borderId="92" applyNumberFormat="0" applyFont="0" applyFill="0" applyBorder="0" applyProtection="0">
      <alignment horizontal="left" vertical="center" indent="2"/>
    </xf>
    <xf numFmtId="0" fontId="77" fillId="73" borderId="89" applyNumberFormat="0" applyAlignment="0" applyProtection="0"/>
    <xf numFmtId="4" fontId="25" fillId="0" borderId="92" applyFill="0" applyBorder="0" applyProtection="0">
      <alignment horizontal="right" vertical="center"/>
    </xf>
    <xf numFmtId="0" fontId="74" fillId="86" borderId="89" applyNumberFormat="0" applyAlignment="0" applyProtection="0"/>
    <xf numFmtId="0" fontId="93" fillId="0" borderId="90" applyNumberFormat="0" applyFill="0" applyAlignment="0" applyProtection="0"/>
    <xf numFmtId="0" fontId="90" fillId="86" borderId="96" applyNumberFormat="0" applyAlignment="0" applyProtection="0"/>
    <xf numFmtId="0" fontId="25" fillId="0" borderId="92" applyNumberFormat="0" applyFill="0" applyAlignment="0" applyProtection="0"/>
    <xf numFmtId="4" fontId="25" fillId="0" borderId="92">
      <alignment horizontal="right" vertical="center"/>
    </xf>
    <xf numFmtId="0" fontId="25" fillId="0" borderId="92">
      <alignment horizontal="right" vertical="center"/>
    </xf>
    <xf numFmtId="0" fontId="86" fillId="73" borderId="89" applyNumberFormat="0" applyAlignment="0" applyProtection="0"/>
    <xf numFmtId="0" fontId="71" fillId="86" borderId="96" applyNumberFormat="0" applyAlignment="0" applyProtection="0"/>
    <xf numFmtId="0" fontId="73" fillId="86" borderId="89" applyNumberFormat="0" applyAlignment="0" applyProtection="0"/>
    <xf numFmtId="0" fontId="25" fillId="14" borderId="95">
      <alignment horizontal="left" vertical="center" wrapText="1" indent="2"/>
    </xf>
    <xf numFmtId="0" fontId="74" fillId="86" borderId="89" applyNumberFormat="0" applyAlignment="0" applyProtection="0"/>
    <xf numFmtId="0" fontId="74" fillId="86" borderId="89" applyNumberFormat="0" applyAlignment="0" applyProtection="0"/>
    <xf numFmtId="4" fontId="21" fillId="14" borderId="93">
      <alignment horizontal="right" vertical="center"/>
    </xf>
    <xf numFmtId="0" fontId="21" fillId="14" borderId="93">
      <alignment horizontal="right" vertical="center"/>
    </xf>
    <xf numFmtId="0" fontId="21" fillId="14" borderId="92">
      <alignment horizontal="right" vertical="center"/>
    </xf>
    <xf numFmtId="4" fontId="64" fillId="9" borderId="92">
      <alignment horizontal="right" vertical="center"/>
    </xf>
    <xf numFmtId="0" fontId="77" fillId="73" borderId="89" applyNumberFormat="0" applyAlignment="0" applyProtection="0"/>
    <xf numFmtId="0" fontId="78" fillId="0" borderId="90" applyNumberFormat="0" applyFill="0" applyAlignment="0" applyProtection="0"/>
    <xf numFmtId="0" fontId="93" fillId="0" borderId="90" applyNumberFormat="0" applyFill="0" applyAlignment="0" applyProtection="0"/>
    <xf numFmtId="0" fontId="68" fillId="89" borderId="91" applyNumberFormat="0" applyFont="0" applyAlignment="0" applyProtection="0"/>
    <xf numFmtId="0" fontId="86" fillId="73" borderId="89" applyNumberFormat="0" applyAlignment="0" applyProtection="0"/>
    <xf numFmtId="49" fontId="23" fillId="0" borderId="92" applyNumberFormat="0" applyFill="0" applyBorder="0" applyProtection="0">
      <alignment horizontal="left" vertical="center"/>
    </xf>
    <xf numFmtId="0" fontId="25" fillId="14" borderId="95">
      <alignment horizontal="left" vertical="center" wrapText="1" indent="2"/>
    </xf>
    <xf numFmtId="0" fontId="74" fillId="86" borderId="89" applyNumberFormat="0" applyAlignment="0" applyProtection="0"/>
    <xf numFmtId="0" fontId="25" fillId="0" borderId="95">
      <alignment horizontal="left" vertical="center" wrapText="1" indent="2"/>
    </xf>
    <xf numFmtId="0" fontId="68" fillId="89" borderId="91" applyNumberFormat="0" applyFont="0" applyAlignment="0" applyProtection="0"/>
    <xf numFmtId="0" fontId="26" fillId="89" borderId="91" applyNumberFormat="0" applyFont="0" applyAlignment="0" applyProtection="0"/>
    <xf numFmtId="0" fontId="90" fillId="86" borderId="96" applyNumberFormat="0" applyAlignment="0" applyProtection="0"/>
    <xf numFmtId="0" fontId="93" fillId="0" borderId="90" applyNumberFormat="0" applyFill="0" applyAlignment="0" applyProtection="0"/>
    <xf numFmtId="4" fontId="25" fillId="16" borderId="92"/>
    <xf numFmtId="0" fontId="21" fillId="14" borderId="92">
      <alignment horizontal="right" vertical="center"/>
    </xf>
    <xf numFmtId="0" fontId="93" fillId="0" borderId="90" applyNumberFormat="0" applyFill="0" applyAlignment="0" applyProtection="0"/>
    <xf numFmtId="4" fontId="21" fillId="14" borderId="94">
      <alignment horizontal="right" vertical="center"/>
    </xf>
    <xf numFmtId="0" fontId="73" fillId="86" borderId="89" applyNumberFormat="0" applyAlignment="0" applyProtection="0"/>
    <xf numFmtId="0" fontId="21" fillId="14" borderId="93">
      <alignment horizontal="right" vertical="center"/>
    </xf>
    <xf numFmtId="0" fontId="74" fillId="86" borderId="89" applyNumberFormat="0" applyAlignment="0" applyProtection="0"/>
    <xf numFmtId="0" fontId="78" fillId="0" borderId="90" applyNumberFormat="0" applyFill="0" applyAlignment="0" applyProtection="0"/>
    <xf numFmtId="0" fontId="68" fillId="89" borderId="91" applyNumberFormat="0" applyFont="0" applyAlignment="0" applyProtection="0"/>
    <xf numFmtId="4" fontId="21" fillId="14" borderId="93">
      <alignment horizontal="right" vertical="center"/>
    </xf>
    <xf numFmtId="0" fontId="25" fillId="14" borderId="95">
      <alignment horizontal="left" vertical="center" wrapText="1" indent="2"/>
    </xf>
    <xf numFmtId="0" fontId="25" fillId="16" borderId="92"/>
    <xf numFmtId="175" fontId="25" fillId="90" borderId="92" applyNumberFormat="0" applyFont="0" applyBorder="0" applyAlignment="0" applyProtection="0">
      <alignment horizontal="right" vertical="center"/>
    </xf>
    <xf numFmtId="0" fontId="25" fillId="0" borderId="92" applyNumberFormat="0" applyFill="0" applyAlignment="0" applyProtection="0"/>
    <xf numFmtId="4" fontId="25" fillId="0" borderId="92" applyFill="0" applyBorder="0" applyProtection="0">
      <alignment horizontal="right" vertical="center"/>
    </xf>
    <xf numFmtId="4" fontId="21" fillId="9" borderId="92">
      <alignment horizontal="right" vertical="center"/>
    </xf>
    <xf numFmtId="0" fontId="78" fillId="0" borderId="90" applyNumberFormat="0" applyFill="0" applyAlignment="0" applyProtection="0"/>
    <xf numFmtId="49" fontId="23" fillId="0" borderId="92" applyNumberFormat="0" applyFill="0" applyBorder="0" applyProtection="0">
      <alignment horizontal="left" vertical="center"/>
    </xf>
    <xf numFmtId="49" fontId="25" fillId="0" borderId="93" applyNumberFormat="0" applyFont="0" applyFill="0" applyBorder="0" applyProtection="0">
      <alignment horizontal="left" vertical="center" indent="5"/>
    </xf>
    <xf numFmtId="0" fontId="25" fillId="9" borderId="93">
      <alignment horizontal="left" vertical="center"/>
    </xf>
    <xf numFmtId="0" fontId="74" fillId="86" borderId="89" applyNumberFormat="0" applyAlignment="0" applyProtection="0"/>
    <xf numFmtId="4" fontId="21" fillId="14" borderId="94">
      <alignment horizontal="right" vertical="center"/>
    </xf>
    <xf numFmtId="0" fontId="86" fillId="73" borderId="89" applyNumberFormat="0" applyAlignment="0" applyProtection="0"/>
    <xf numFmtId="0" fontId="86" fillId="73" borderId="89" applyNumberFormat="0" applyAlignment="0" applyProtection="0"/>
    <xf numFmtId="0" fontId="68" fillId="89" borderId="91" applyNumberFormat="0" applyFont="0" applyAlignment="0" applyProtection="0"/>
    <xf numFmtId="0" fontId="90" fillId="86" borderId="96" applyNumberFormat="0" applyAlignment="0" applyProtection="0"/>
    <xf numFmtId="0" fontId="93" fillId="0" borderId="90" applyNumberFormat="0" applyFill="0" applyAlignment="0" applyProtection="0"/>
    <xf numFmtId="0" fontId="21" fillId="14" borderId="92">
      <alignment horizontal="right" vertical="center"/>
    </xf>
    <xf numFmtId="0" fontId="26" fillId="89" borderId="91" applyNumberFormat="0" applyFont="0" applyAlignment="0" applyProtection="0"/>
    <xf numFmtId="4" fontId="25" fillId="0" borderId="92">
      <alignment horizontal="right" vertical="center"/>
    </xf>
    <xf numFmtId="0" fontId="93" fillId="0" borderId="90" applyNumberFormat="0" applyFill="0" applyAlignment="0" applyProtection="0"/>
    <xf numFmtId="0" fontId="21" fillId="14" borderId="92">
      <alignment horizontal="right" vertical="center"/>
    </xf>
    <xf numFmtId="0" fontId="21" fillId="14" borderId="92">
      <alignment horizontal="right" vertical="center"/>
    </xf>
    <xf numFmtId="4" fontId="64" fillId="9" borderId="92">
      <alignment horizontal="right" vertical="center"/>
    </xf>
    <xf numFmtId="0" fontId="21" fillId="9" borderId="92">
      <alignment horizontal="right" vertical="center"/>
    </xf>
    <xf numFmtId="4" fontId="21" fillId="9" borderId="92">
      <alignment horizontal="right" vertical="center"/>
    </xf>
    <xf numFmtId="0" fontId="64" fillId="9" borderId="92">
      <alignment horizontal="right" vertical="center"/>
    </xf>
    <xf numFmtId="4" fontId="64" fillId="9" borderId="92">
      <alignment horizontal="right" vertical="center"/>
    </xf>
    <xf numFmtId="0" fontId="21" fillId="14" borderId="92">
      <alignment horizontal="right" vertical="center"/>
    </xf>
    <xf numFmtId="4" fontId="21" fillId="14" borderId="92">
      <alignment horizontal="right" vertical="center"/>
    </xf>
    <xf numFmtId="0" fontId="21" fillId="14" borderId="92">
      <alignment horizontal="right" vertical="center"/>
    </xf>
    <xf numFmtId="4" fontId="21" fillId="14" borderId="92">
      <alignment horizontal="right" vertical="center"/>
    </xf>
    <xf numFmtId="0" fontId="21" fillId="14" borderId="93">
      <alignment horizontal="right" vertical="center"/>
    </xf>
    <xf numFmtId="4" fontId="21" fillId="14" borderId="93">
      <alignment horizontal="right" vertical="center"/>
    </xf>
    <xf numFmtId="0" fontId="21" fillId="14" borderId="94">
      <alignment horizontal="right" vertical="center"/>
    </xf>
    <xf numFmtId="4" fontId="21" fillId="14" borderId="94">
      <alignment horizontal="right" vertical="center"/>
    </xf>
    <xf numFmtId="0" fontId="74" fillId="86" borderId="89" applyNumberFormat="0" applyAlignment="0" applyProtection="0"/>
    <xf numFmtId="0" fontId="25" fillId="14" borderId="95">
      <alignment horizontal="left" vertical="center" wrapText="1" indent="2"/>
    </xf>
    <xf numFmtId="0" fontId="25" fillId="0" borderId="95">
      <alignment horizontal="left" vertical="center" wrapText="1" indent="2"/>
    </xf>
    <xf numFmtId="0" fontId="25" fillId="9" borderId="93">
      <alignment horizontal="left" vertical="center"/>
    </xf>
    <xf numFmtId="0" fontId="86" fillId="73" borderId="89" applyNumberFormat="0" applyAlignment="0" applyProtection="0"/>
    <xf numFmtId="0" fontId="25" fillId="0" borderId="92">
      <alignment horizontal="right" vertical="center"/>
    </xf>
    <xf numFmtId="4" fontId="25" fillId="0" borderId="92">
      <alignment horizontal="right" vertical="center"/>
    </xf>
    <xf numFmtId="0" fontId="25" fillId="0" borderId="92" applyNumberFormat="0" applyFill="0" applyAlignment="0" applyProtection="0"/>
    <xf numFmtId="0" fontId="90" fillId="86" borderId="96" applyNumberFormat="0" applyAlignment="0" applyProtection="0"/>
    <xf numFmtId="175" fontId="25" fillId="90" borderId="92" applyNumberFormat="0" applyFont="0" applyBorder="0" applyAlignment="0" applyProtection="0">
      <alignment horizontal="right" vertical="center"/>
    </xf>
    <xf numFmtId="0" fontId="25" fillId="16" borderId="92"/>
    <xf numFmtId="4" fontId="25" fillId="16" borderId="92"/>
    <xf numFmtId="0" fontId="93" fillId="0" borderId="90" applyNumberFormat="0" applyFill="0" applyAlignment="0" applyProtection="0"/>
    <xf numFmtId="0" fontId="26" fillId="89" borderId="91" applyNumberFormat="0" applyFont="0" applyAlignment="0" applyProtection="0"/>
    <xf numFmtId="0" fontId="68" fillId="89" borderId="91" applyNumberFormat="0" applyFont="0" applyAlignment="0" applyProtection="0"/>
    <xf numFmtId="0" fontId="25" fillId="0" borderId="92" applyNumberFormat="0" applyFill="0" applyAlignment="0" applyProtection="0"/>
    <xf numFmtId="0" fontId="78" fillId="0" borderId="90" applyNumberFormat="0" applyFill="0" applyAlignment="0" applyProtection="0"/>
    <xf numFmtId="0" fontId="93" fillId="0" borderId="90" applyNumberFormat="0" applyFill="0" applyAlignment="0" applyProtection="0"/>
    <xf numFmtId="0" fontId="77" fillId="73" borderId="89" applyNumberFormat="0" applyAlignment="0" applyProtection="0"/>
    <xf numFmtId="0" fontId="74" fillId="86" borderId="89" applyNumberFormat="0" applyAlignment="0" applyProtection="0"/>
    <xf numFmtId="4" fontId="64" fillId="9" borderId="92">
      <alignment horizontal="right" vertical="center"/>
    </xf>
    <xf numFmtId="0" fontId="21" fillId="9" borderId="92">
      <alignment horizontal="right" vertical="center"/>
    </xf>
    <xf numFmtId="175" fontId="25" fillId="90" borderId="92" applyNumberFormat="0" applyFont="0" applyBorder="0" applyAlignment="0" applyProtection="0">
      <alignment horizontal="right" vertical="center"/>
    </xf>
    <xf numFmtId="0" fontId="78" fillId="0" borderId="90" applyNumberFormat="0" applyFill="0" applyAlignment="0" applyProtection="0"/>
    <xf numFmtId="49" fontId="25" fillId="0" borderId="92" applyNumberFormat="0" applyFont="0" applyFill="0" applyBorder="0" applyProtection="0">
      <alignment horizontal="left" vertical="center" indent="2"/>
    </xf>
    <xf numFmtId="49" fontId="25" fillId="0" borderId="93" applyNumberFormat="0" applyFont="0" applyFill="0" applyBorder="0" applyProtection="0">
      <alignment horizontal="left" vertical="center" indent="5"/>
    </xf>
    <xf numFmtId="49" fontId="25" fillId="0" borderId="92" applyNumberFormat="0" applyFont="0" applyFill="0" applyBorder="0" applyProtection="0">
      <alignment horizontal="left" vertical="center" indent="2"/>
    </xf>
    <xf numFmtId="4" fontId="25" fillId="0" borderId="92" applyFill="0" applyBorder="0" applyProtection="0">
      <alignment horizontal="right" vertical="center"/>
    </xf>
    <xf numFmtId="49" fontId="23" fillId="0" borderId="92" applyNumberFormat="0" applyFill="0" applyBorder="0" applyProtection="0">
      <alignment horizontal="left" vertical="center"/>
    </xf>
    <xf numFmtId="0" fontId="25" fillId="0" borderId="95">
      <alignment horizontal="left" vertical="center" wrapText="1" indent="2"/>
    </xf>
    <xf numFmtId="0" fontId="90" fillId="86" borderId="96" applyNumberFormat="0" applyAlignment="0" applyProtection="0"/>
    <xf numFmtId="0" fontId="21" fillId="14" borderId="94">
      <alignment horizontal="right" vertical="center"/>
    </xf>
    <xf numFmtId="0" fontId="77" fillId="73" borderId="89" applyNumberFormat="0" applyAlignment="0" applyProtection="0"/>
    <xf numFmtId="0" fontId="21" fillId="14" borderId="94">
      <alignment horizontal="right" vertical="center"/>
    </xf>
    <xf numFmtId="4" fontId="21" fillId="14" borderId="92">
      <alignment horizontal="right" vertical="center"/>
    </xf>
    <xf numFmtId="0" fontId="21" fillId="14" borderId="92">
      <alignment horizontal="right" vertical="center"/>
    </xf>
    <xf numFmtId="0" fontId="71" fillId="86" borderId="96" applyNumberFormat="0" applyAlignment="0" applyProtection="0"/>
    <xf numFmtId="0" fontId="73" fillId="86" borderId="89" applyNumberFormat="0" applyAlignment="0" applyProtection="0"/>
    <xf numFmtId="0" fontId="78" fillId="0" borderId="90" applyNumberFormat="0" applyFill="0" applyAlignment="0" applyProtection="0"/>
    <xf numFmtId="0" fontId="25" fillId="16" borderId="92"/>
    <xf numFmtId="4" fontId="25" fillId="16" borderId="92"/>
    <xf numFmtId="4" fontId="21" fillId="14" borderId="92">
      <alignment horizontal="right" vertical="center"/>
    </xf>
    <xf numFmtId="0" fontId="64" fillId="9" borderId="92">
      <alignment horizontal="right" vertical="center"/>
    </xf>
    <xf numFmtId="0" fontId="77" fillId="73" borderId="89" applyNumberFormat="0" applyAlignment="0" applyProtection="0"/>
    <xf numFmtId="0" fontId="74" fillId="86" borderId="89" applyNumberFormat="0" applyAlignment="0" applyProtection="0"/>
    <xf numFmtId="4" fontId="25" fillId="0" borderId="92">
      <alignment horizontal="right" vertical="center"/>
    </xf>
    <xf numFmtId="0" fontId="25" fillId="14" borderId="95">
      <alignment horizontal="left" vertical="center" wrapText="1" indent="2"/>
    </xf>
    <xf numFmtId="0" fontId="25" fillId="0" borderId="95">
      <alignment horizontal="left" vertical="center" wrapText="1" indent="2"/>
    </xf>
    <xf numFmtId="0" fontId="90" fillId="86" borderId="96" applyNumberFormat="0" applyAlignment="0" applyProtection="0"/>
    <xf numFmtId="0" fontId="86" fillId="73" borderId="89" applyNumberFormat="0" applyAlignment="0" applyProtection="0"/>
    <xf numFmtId="0" fontId="73" fillId="86" borderId="89" applyNumberFormat="0" applyAlignment="0" applyProtection="0"/>
    <xf numFmtId="0" fontId="71" fillId="86" borderId="96" applyNumberFormat="0" applyAlignment="0" applyProtection="0"/>
    <xf numFmtId="0" fontId="21" fillId="14" borderId="94">
      <alignment horizontal="right" vertical="center"/>
    </xf>
    <xf numFmtId="0" fontId="64" fillId="9" borderId="92">
      <alignment horizontal="right" vertical="center"/>
    </xf>
    <xf numFmtId="4" fontId="21" fillId="9" borderId="92">
      <alignment horizontal="right" vertical="center"/>
    </xf>
    <xf numFmtId="4" fontId="21" fillId="14" borderId="92">
      <alignment horizontal="right" vertical="center"/>
    </xf>
    <xf numFmtId="49" fontId="25" fillId="0" borderId="93" applyNumberFormat="0" applyFont="0" applyFill="0" applyBorder="0" applyProtection="0">
      <alignment horizontal="left" vertical="center" indent="5"/>
    </xf>
    <xf numFmtId="4" fontId="25" fillId="0" borderId="92" applyFill="0" applyBorder="0" applyProtection="0">
      <alignment horizontal="right" vertical="center"/>
    </xf>
    <xf numFmtId="4" fontId="21" fillId="9" borderId="92">
      <alignment horizontal="right" vertical="center"/>
    </xf>
    <xf numFmtId="0" fontId="86" fillId="73" borderId="89" applyNumberFormat="0" applyAlignment="0" applyProtection="0"/>
    <xf numFmtId="0" fontId="77" fillId="73" borderId="89" applyNumberFormat="0" applyAlignment="0" applyProtection="0"/>
    <xf numFmtId="0" fontId="73" fillId="86" borderId="89" applyNumberFormat="0" applyAlignment="0" applyProtection="0"/>
    <xf numFmtId="0" fontId="25" fillId="14" borderId="95">
      <alignment horizontal="left" vertical="center" wrapText="1" indent="2"/>
    </xf>
    <xf numFmtId="0" fontId="25" fillId="0" borderId="95">
      <alignment horizontal="left" vertical="center" wrapText="1" indent="2"/>
    </xf>
    <xf numFmtId="0" fontId="25" fillId="14" borderId="95">
      <alignment horizontal="left" vertical="center" wrapText="1" indent="2"/>
    </xf>
    <xf numFmtId="0" fontId="3" fillId="53" borderId="0" applyNumberFormat="0" applyBorder="0" applyAlignment="0" applyProtection="0"/>
    <xf numFmtId="0" fontId="61" fillId="0" borderId="0" applyNumberFormat="0" applyFill="0" applyBorder="0" applyAlignment="0" applyProtection="0"/>
    <xf numFmtId="0" fontId="62" fillId="58" borderId="0" applyNumberFormat="0" applyBorder="0" applyAlignment="0" applyProtection="0"/>
    <xf numFmtId="0" fontId="3" fillId="63" borderId="0" applyNumberFormat="0" applyBorder="0" applyAlignment="0" applyProtection="0"/>
    <xf numFmtId="0" fontId="62" fillId="55" borderId="0" applyNumberFormat="0" applyBorder="0" applyAlignment="0" applyProtection="0"/>
    <xf numFmtId="0" fontId="62" fillId="52" borderId="0" applyNumberFormat="0" applyBorder="0" applyAlignment="0" applyProtection="0"/>
    <xf numFmtId="0" fontId="58" fillId="46" borderId="51"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60"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59" fillId="46" borderId="50" applyNumberFormat="0" applyAlignment="0" applyProtection="0"/>
    <xf numFmtId="0" fontId="3" fillId="51" borderId="0" applyNumberFormat="0" applyBorder="0" applyAlignment="0" applyProtection="0"/>
    <xf numFmtId="0" fontId="62" fillId="61" borderId="0" applyNumberFormat="0" applyBorder="0" applyAlignment="0" applyProtection="0"/>
    <xf numFmtId="43" fontId="5"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 fillId="0" borderId="0"/>
    <xf numFmtId="0" fontId="2" fillId="48" borderId="0" applyNumberFormat="0" applyBorder="0" applyAlignment="0" applyProtection="0"/>
    <xf numFmtId="0" fontId="21" fillId="14" borderId="93">
      <alignment horizontal="right" vertical="center"/>
    </xf>
    <xf numFmtId="0" fontId="21" fillId="14" borderId="92">
      <alignment horizontal="right" vertical="center"/>
    </xf>
    <xf numFmtId="0" fontId="25" fillId="0" borderId="95">
      <alignment horizontal="left" vertical="center" wrapText="1" indent="2"/>
    </xf>
    <xf numFmtId="0" fontId="21" fillId="14" borderId="93">
      <alignment horizontal="right" vertical="center"/>
    </xf>
    <xf numFmtId="0" fontId="74" fillId="86" borderId="89" applyNumberFormat="0" applyAlignment="0" applyProtection="0"/>
    <xf numFmtId="4" fontId="21" fillId="14" borderId="94">
      <alignment horizontal="right" vertical="center"/>
    </xf>
    <xf numFmtId="0" fontId="93" fillId="0" borderId="90" applyNumberFormat="0" applyFill="0" applyAlignment="0" applyProtection="0"/>
    <xf numFmtId="0" fontId="26" fillId="89" borderId="91" applyNumberFormat="0" applyFont="0" applyAlignment="0" applyProtection="0"/>
    <xf numFmtId="0" fontId="21" fillId="14" borderId="92">
      <alignment horizontal="right" vertical="center"/>
    </xf>
    <xf numFmtId="0" fontId="2" fillId="0" borderId="0"/>
    <xf numFmtId="4" fontId="64" fillId="9" borderId="92">
      <alignment horizontal="right" vertical="center"/>
    </xf>
    <xf numFmtId="4" fontId="25" fillId="16" borderId="92"/>
    <xf numFmtId="0" fontId="86" fillId="73" borderId="89" applyNumberFormat="0" applyAlignment="0" applyProtection="0"/>
    <xf numFmtId="0" fontId="93" fillId="0" borderId="90" applyNumberFormat="0" applyFill="0" applyAlignment="0" applyProtection="0"/>
    <xf numFmtId="0" fontId="64" fillId="9" borderId="92">
      <alignment horizontal="right" vertical="center"/>
    </xf>
    <xf numFmtId="0" fontId="58" fillId="46" borderId="51" applyNumberFormat="0" applyAlignment="0" applyProtection="0"/>
    <xf numFmtId="0" fontId="59" fillId="46" borderId="50" applyNumberFormat="0" applyAlignment="0" applyProtection="0"/>
    <xf numFmtId="0" fontId="78" fillId="0" borderId="90" applyNumberFormat="0" applyFill="0" applyAlignment="0" applyProtection="0"/>
    <xf numFmtId="0" fontId="68" fillId="89" borderId="91" applyNumberFormat="0" applyFont="0" applyAlignment="0" applyProtection="0"/>
    <xf numFmtId="0" fontId="60" fillId="0" borderId="0" applyNumberFormat="0" applyFill="0" applyBorder="0" applyAlignment="0" applyProtection="0"/>
    <xf numFmtId="0" fontId="2" fillId="50" borderId="0" applyNumberFormat="0" applyBorder="0" applyAlignment="0" applyProtection="0"/>
    <xf numFmtId="0" fontId="61" fillId="0" borderId="0" applyNumberFormat="0" applyFill="0" applyBorder="0" applyAlignment="0" applyProtection="0"/>
    <xf numFmtId="0" fontId="4" fillId="0" borderId="52" applyNumberFormat="0" applyFill="0" applyAlignment="0" applyProtection="0"/>
    <xf numFmtId="0" fontId="2" fillId="60"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6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62" fillId="52" borderId="0" applyNumberFormat="0" applyBorder="0" applyAlignment="0" applyProtection="0"/>
    <xf numFmtId="49" fontId="23" fillId="0" borderId="92" applyNumberFormat="0" applyFill="0" applyBorder="0" applyProtection="0">
      <alignment horizontal="left" vertical="center"/>
    </xf>
    <xf numFmtId="0" fontId="2" fillId="53" borderId="0" applyNumberFormat="0" applyBorder="0" applyAlignment="0" applyProtection="0"/>
    <xf numFmtId="0" fontId="2" fillId="54" borderId="0" applyNumberFormat="0" applyBorder="0" applyAlignment="0" applyProtection="0"/>
    <xf numFmtId="0" fontId="62" fillId="55" borderId="0" applyNumberFormat="0" applyBorder="0" applyAlignment="0" applyProtection="0"/>
    <xf numFmtId="0" fontId="93" fillId="0" borderId="90" applyNumberFormat="0" applyFill="0" applyAlignment="0" applyProtection="0"/>
    <xf numFmtId="0" fontId="2" fillId="56" borderId="0" applyNumberFormat="0" applyBorder="0" applyAlignment="0" applyProtection="0"/>
    <xf numFmtId="0" fontId="2" fillId="57" borderId="0" applyNumberFormat="0" applyBorder="0" applyAlignment="0" applyProtection="0"/>
    <xf numFmtId="0" fontId="62" fillId="58" borderId="0" applyNumberFormat="0" applyBorder="0" applyAlignment="0" applyProtection="0"/>
    <xf numFmtId="0" fontId="86" fillId="73" borderId="89" applyNumberFormat="0" applyAlignment="0" applyProtection="0"/>
    <xf numFmtId="0" fontId="2" fillId="59" borderId="0" applyNumberFormat="0" applyBorder="0" applyAlignment="0" applyProtection="0"/>
    <xf numFmtId="0" fontId="2" fillId="60" borderId="0" applyNumberFormat="0" applyBorder="0" applyAlignment="0" applyProtection="0"/>
    <xf numFmtId="0" fontId="62" fillId="61" borderId="0" applyNumberFormat="0" applyBorder="0" applyAlignment="0" applyProtection="0"/>
    <xf numFmtId="49" fontId="25" fillId="0" borderId="92" applyNumberFormat="0" applyFont="0" applyFill="0" applyBorder="0" applyProtection="0">
      <alignment horizontal="left" vertical="center" indent="2"/>
    </xf>
    <xf numFmtId="0" fontId="2" fillId="62" borderId="0" applyNumberFormat="0" applyBorder="0" applyAlignment="0" applyProtection="0"/>
    <xf numFmtId="0" fontId="2" fillId="63" borderId="0" applyNumberFormat="0" applyBorder="0" applyAlignment="0" applyProtection="0"/>
    <xf numFmtId="0" fontId="62" fillId="64" borderId="0" applyNumberFormat="0" applyBorder="0" applyAlignment="0" applyProtection="0"/>
    <xf numFmtId="0" fontId="25" fillId="0" borderId="92" applyNumberFormat="0" applyFill="0" applyAlignment="0" applyProtection="0"/>
    <xf numFmtId="0" fontId="21" fillId="14" borderId="92">
      <alignment horizontal="right" vertical="center"/>
    </xf>
    <xf numFmtId="0" fontId="21" fillId="14" borderId="92">
      <alignment horizontal="right" vertical="center"/>
    </xf>
    <xf numFmtId="0" fontId="25" fillId="0" borderId="92">
      <alignment horizontal="right" vertical="center"/>
    </xf>
    <xf numFmtId="0" fontId="64" fillId="9" borderId="92">
      <alignment horizontal="right" vertical="center"/>
    </xf>
    <xf numFmtId="0" fontId="25" fillId="16" borderId="92"/>
    <xf numFmtId="0" fontId="21" fillId="9" borderId="92">
      <alignment horizontal="right" vertical="center"/>
    </xf>
    <xf numFmtId="174" fontId="113" fillId="0" borderId="0" applyFont="0" applyFill="0" applyBorder="0" applyAlignment="0" applyProtection="0"/>
    <xf numFmtId="0" fontId="113" fillId="0" borderId="0"/>
    <xf numFmtId="0" fontId="2" fillId="0" borderId="0"/>
    <xf numFmtId="4" fontId="25" fillId="0" borderId="92" applyFill="0" applyBorder="0" applyProtection="0">
      <alignment horizontal="right" vertical="center"/>
    </xf>
    <xf numFmtId="0" fontId="113" fillId="65" borderId="0" applyNumberFormat="0" applyFont="0" applyBorder="0" applyAlignment="0" applyProtection="0"/>
    <xf numFmtId="9" fontId="113"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4" fontId="76" fillId="0" borderId="0" applyFont="0" applyFill="0" applyBorder="0" applyAlignment="0" applyProtection="0"/>
    <xf numFmtId="0" fontId="76" fillId="0" borderId="0"/>
    <xf numFmtId="0" fontId="2" fillId="0" borderId="0"/>
    <xf numFmtId="0" fontId="2" fillId="0" borderId="0"/>
    <xf numFmtId="0" fontId="2" fillId="0" borderId="0"/>
    <xf numFmtId="0" fontId="2" fillId="0" borderId="0"/>
    <xf numFmtId="0" fontId="76" fillId="65" borderId="0" applyNumberFormat="0" applyFont="0" applyBorder="0" applyAlignment="0" applyProtection="0"/>
    <xf numFmtId="9" fontId="7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5" fillId="0" borderId="95">
      <alignment horizontal="left" vertical="center" wrapText="1" indent="2"/>
    </xf>
    <xf numFmtId="0" fontId="68" fillId="89" borderId="91" applyNumberFormat="0" applyFont="0" applyAlignment="0" applyProtection="0"/>
    <xf numFmtId="0" fontId="90" fillId="86" borderId="96" applyNumberFormat="0" applyAlignment="0" applyProtection="0"/>
    <xf numFmtId="0" fontId="86" fillId="73" borderId="89" applyNumberFormat="0" applyAlignment="0" applyProtection="0"/>
    <xf numFmtId="0" fontId="78" fillId="0" borderId="90" applyNumberFormat="0" applyFill="0" applyAlignment="0" applyProtection="0"/>
    <xf numFmtId="49" fontId="25" fillId="0" borderId="92" applyNumberFormat="0" applyFont="0" applyFill="0" applyBorder="0" applyProtection="0">
      <alignment horizontal="left" vertical="center" indent="2"/>
    </xf>
    <xf numFmtId="175" fontId="25" fillId="90" borderId="92" applyNumberFormat="0" applyFont="0" applyBorder="0" applyAlignment="0" applyProtection="0">
      <alignment horizontal="right" vertical="center"/>
    </xf>
    <xf numFmtId="4" fontId="21" fillId="14" borderId="94">
      <alignment horizontal="right" vertical="center"/>
    </xf>
    <xf numFmtId="0" fontId="25" fillId="16" borderId="92"/>
    <xf numFmtId="0" fontId="61" fillId="0" borderId="0" applyNumberFormat="0" applyFill="0" applyBorder="0" applyAlignment="0" applyProtection="0"/>
    <xf numFmtId="0" fontId="77" fillId="73" borderId="89" applyNumberFormat="0" applyAlignment="0" applyProtection="0"/>
    <xf numFmtId="0" fontId="74" fillId="86" borderId="89" applyNumberFormat="0" applyAlignment="0" applyProtection="0"/>
    <xf numFmtId="0" fontId="21" fillId="14" borderId="92">
      <alignment horizontal="right" vertical="center"/>
    </xf>
    <xf numFmtId="0" fontId="21" fillId="14" borderId="92">
      <alignment horizontal="right" vertical="center"/>
    </xf>
    <xf numFmtId="0" fontId="68" fillId="89" borderId="91" applyNumberFormat="0" applyFont="0" applyAlignment="0" applyProtection="0"/>
    <xf numFmtId="0" fontId="58" fillId="46" borderId="51" applyNumberFormat="0" applyAlignment="0" applyProtection="0"/>
    <xf numFmtId="0" fontId="59" fillId="46" borderId="50" applyNumberFormat="0" applyAlignment="0" applyProtection="0"/>
    <xf numFmtId="49" fontId="25" fillId="0" borderId="93" applyNumberFormat="0" applyFont="0" applyFill="0" applyBorder="0" applyProtection="0">
      <alignment horizontal="left" vertical="center" indent="5"/>
    </xf>
    <xf numFmtId="0" fontId="60" fillId="0" borderId="0" applyNumberFormat="0" applyFill="0" applyBorder="0" applyAlignment="0" applyProtection="0"/>
    <xf numFmtId="0" fontId="21" fillId="14" borderId="92">
      <alignment horizontal="right" vertical="center"/>
    </xf>
    <xf numFmtId="0" fontId="61" fillId="0" borderId="0" applyNumberFormat="0" applyFill="0" applyBorder="0" applyAlignment="0" applyProtection="0"/>
    <xf numFmtId="0" fontId="4" fillId="0" borderId="52" applyNumberFormat="0" applyFill="0" applyAlignment="0" applyProtection="0"/>
    <xf numFmtId="0" fontId="2" fillId="47" borderId="0" applyNumberFormat="0" applyBorder="0" applyAlignment="0" applyProtection="0"/>
    <xf numFmtId="0" fontId="2" fillId="48" borderId="0" applyNumberFormat="0" applyBorder="0" applyAlignment="0" applyProtection="0"/>
    <xf numFmtId="0" fontId="6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62"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62" fillId="55" borderId="0" applyNumberFormat="0" applyBorder="0" applyAlignment="0" applyProtection="0"/>
    <xf numFmtId="0" fontId="71" fillId="86" borderId="96" applyNumberFormat="0" applyAlignment="0" applyProtection="0"/>
    <xf numFmtId="0" fontId="2" fillId="56" borderId="0" applyNumberFormat="0" applyBorder="0" applyAlignment="0" applyProtection="0"/>
    <xf numFmtId="0" fontId="2" fillId="57" borderId="0" applyNumberFormat="0" applyBorder="0" applyAlignment="0" applyProtection="0"/>
    <xf numFmtId="0" fontId="62" fillId="58" borderId="0" applyNumberFormat="0" applyBorder="0" applyAlignment="0" applyProtection="0"/>
    <xf numFmtId="4" fontId="25" fillId="16" borderId="92"/>
    <xf numFmtId="0" fontId="2" fillId="59" borderId="0" applyNumberFormat="0" applyBorder="0" applyAlignment="0" applyProtection="0"/>
    <xf numFmtId="0" fontId="2" fillId="60" borderId="0" applyNumberFormat="0" applyBorder="0" applyAlignment="0" applyProtection="0"/>
    <xf numFmtId="0" fontId="62"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62" fillId="64" borderId="0" applyNumberFormat="0" applyBorder="0" applyAlignment="0" applyProtection="0"/>
    <xf numFmtId="49" fontId="25" fillId="0" borderId="93" applyNumberFormat="0" applyFont="0" applyFill="0" applyBorder="0" applyProtection="0">
      <alignment horizontal="left" vertical="center" indent="5"/>
    </xf>
    <xf numFmtId="0" fontId="25" fillId="0" borderId="92" applyNumberFormat="0" applyFill="0" applyAlignment="0" applyProtection="0"/>
    <xf numFmtId="0" fontId="71" fillId="86" borderId="96" applyNumberFormat="0" applyAlignment="0" applyProtection="0"/>
    <xf numFmtId="0" fontId="58" fillId="46" borderId="51" applyNumberFormat="0" applyAlignment="0" applyProtection="0"/>
    <xf numFmtId="0" fontId="86" fillId="73" borderId="89" applyNumberFormat="0" applyAlignment="0" applyProtection="0"/>
    <xf numFmtId="0" fontId="4" fillId="0" borderId="52" applyNumberFormat="0" applyFill="0" applyAlignment="0" applyProtection="0"/>
    <xf numFmtId="0" fontId="58" fillId="46" borderId="51" applyNumberFormat="0" applyAlignment="0" applyProtection="0"/>
    <xf numFmtId="0" fontId="74" fillId="86" borderId="89" applyNumberFormat="0" applyAlignment="0" applyProtection="0"/>
    <xf numFmtId="4" fontId="21" fillId="14" borderId="94">
      <alignment horizontal="right" vertical="center"/>
    </xf>
    <xf numFmtId="49" fontId="25" fillId="0" borderId="93" applyNumberFormat="0" applyFont="0" applyFill="0" applyBorder="0" applyProtection="0">
      <alignment horizontal="left" vertical="center" indent="5"/>
    </xf>
    <xf numFmtId="0" fontId="2" fillId="60" borderId="0" applyNumberFormat="0" applyBorder="0" applyAlignment="0" applyProtection="0"/>
    <xf numFmtId="49" fontId="25" fillId="0" borderId="93" applyNumberFormat="0" applyFont="0" applyFill="0" applyBorder="0" applyProtection="0">
      <alignment horizontal="left" vertical="center" indent="5"/>
    </xf>
    <xf numFmtId="4" fontId="25" fillId="16" borderId="92"/>
    <xf numFmtId="4" fontId="21" fillId="14" borderId="92">
      <alignment horizontal="right" vertical="center"/>
    </xf>
    <xf numFmtId="4" fontId="21" fillId="14" borderId="92">
      <alignment horizontal="right" vertical="center"/>
    </xf>
    <xf numFmtId="4" fontId="25" fillId="0" borderId="92" applyFill="0" applyBorder="0" applyProtection="0">
      <alignment horizontal="right" vertical="center"/>
    </xf>
    <xf numFmtId="0" fontId="21" fillId="9" borderId="92">
      <alignment horizontal="right" vertical="center"/>
    </xf>
    <xf numFmtId="0" fontId="21" fillId="14" borderId="92">
      <alignment horizontal="right" vertical="center"/>
    </xf>
    <xf numFmtId="0" fontId="62" fillId="58" borderId="0" applyNumberFormat="0" applyBorder="0" applyAlignment="0" applyProtection="0"/>
    <xf numFmtId="0" fontId="25" fillId="9" borderId="93">
      <alignment horizontal="left" vertical="center"/>
    </xf>
    <xf numFmtId="0" fontId="25" fillId="0" borderId="92" applyNumberFormat="0" applyFill="0" applyAlignment="0" applyProtection="0"/>
    <xf numFmtId="0" fontId="77" fillId="73" borderId="89" applyNumberFormat="0" applyAlignment="0" applyProtection="0"/>
    <xf numFmtId="0" fontId="62" fillId="64" borderId="0" applyNumberFormat="0" applyBorder="0" applyAlignment="0" applyProtection="0"/>
    <xf numFmtId="0" fontId="74" fillId="86" borderId="89" applyNumberFormat="0" applyAlignment="0" applyProtection="0"/>
    <xf numFmtId="0" fontId="93" fillId="0" borderId="90" applyNumberFormat="0" applyFill="0" applyAlignment="0" applyProtection="0"/>
    <xf numFmtId="0" fontId="78" fillId="0" borderId="90" applyNumberFormat="0" applyFill="0" applyAlignment="0" applyProtection="0"/>
    <xf numFmtId="0" fontId="74" fillId="86" borderId="89" applyNumberFormat="0" applyAlignment="0" applyProtection="0"/>
    <xf numFmtId="0" fontId="86" fillId="73" borderId="89" applyNumberFormat="0" applyAlignment="0" applyProtection="0"/>
    <xf numFmtId="0" fontId="74" fillId="86" borderId="89" applyNumberFormat="0" applyAlignment="0" applyProtection="0"/>
    <xf numFmtId="4" fontId="21" fillId="14" borderId="92">
      <alignment horizontal="right" vertical="center"/>
    </xf>
    <xf numFmtId="0" fontId="68" fillId="89" borderId="91" applyNumberFormat="0" applyFont="0" applyAlignment="0" applyProtection="0"/>
    <xf numFmtId="0" fontId="25" fillId="0" borderId="92">
      <alignment horizontal="right" vertical="center"/>
    </xf>
    <xf numFmtId="0" fontId="25" fillId="9" borderId="93">
      <alignment horizontal="left" vertical="center"/>
    </xf>
    <xf numFmtId="0" fontId="25" fillId="14" borderId="95">
      <alignment horizontal="left" vertical="center" wrapText="1" indent="2"/>
    </xf>
    <xf numFmtId="0" fontId="2" fillId="47" borderId="0" applyNumberFormat="0" applyBorder="0" applyAlignment="0" applyProtection="0"/>
    <xf numFmtId="0" fontId="25" fillId="16" borderId="92"/>
    <xf numFmtId="4" fontId="64" fillId="9" borderId="92">
      <alignment horizontal="right" vertical="center"/>
    </xf>
    <xf numFmtId="4" fontId="21" fillId="14" borderId="93">
      <alignment horizontal="right" vertical="center"/>
    </xf>
    <xf numFmtId="4" fontId="21" fillId="14" borderId="94">
      <alignment horizontal="right" vertical="center"/>
    </xf>
    <xf numFmtId="0" fontId="86" fillId="73" borderId="89" applyNumberFormat="0" applyAlignment="0" applyProtection="0"/>
    <xf numFmtId="4" fontId="21" fillId="14" borderId="92">
      <alignment horizontal="right" vertical="center"/>
    </xf>
    <xf numFmtId="0" fontId="2" fillId="57" borderId="0" applyNumberFormat="0" applyBorder="0" applyAlignment="0" applyProtection="0"/>
    <xf numFmtId="0" fontId="25" fillId="0" borderId="95">
      <alignment horizontal="left" vertical="center" wrapText="1" indent="2"/>
    </xf>
    <xf numFmtId="49" fontId="25" fillId="0" borderId="92" applyNumberFormat="0" applyFont="0" applyFill="0" applyBorder="0" applyProtection="0">
      <alignment horizontal="left" vertical="center" indent="2"/>
    </xf>
    <xf numFmtId="0" fontId="21" fillId="9" borderId="92">
      <alignment horizontal="right" vertical="center"/>
    </xf>
    <xf numFmtId="175" fontId="25" fillId="90" borderId="92" applyNumberFormat="0" applyFont="0" applyBorder="0" applyAlignment="0" applyProtection="0">
      <alignment horizontal="right" vertical="center"/>
    </xf>
    <xf numFmtId="0" fontId="74" fillId="86" borderId="89" applyNumberFormat="0" applyAlignment="0" applyProtection="0"/>
    <xf numFmtId="0" fontId="73" fillId="86" borderId="89" applyNumberFormat="0" applyAlignment="0" applyProtection="0"/>
    <xf numFmtId="4" fontId="25" fillId="16" borderId="92"/>
    <xf numFmtId="0" fontId="4" fillId="0" borderId="52" applyNumberFormat="0" applyFill="0" applyAlignment="0" applyProtection="0"/>
    <xf numFmtId="0" fontId="61" fillId="0" borderId="0" applyNumberFormat="0" applyFill="0" applyBorder="0" applyAlignment="0" applyProtection="0"/>
    <xf numFmtId="0" fontId="59" fillId="46" borderId="50" applyNumberFormat="0" applyAlignment="0" applyProtection="0"/>
    <xf numFmtId="0" fontId="58" fillId="46" borderId="51" applyNumberFormat="0" applyAlignment="0" applyProtection="0"/>
    <xf numFmtId="0" fontId="25" fillId="0" borderId="95">
      <alignment horizontal="left" vertical="center" wrapText="1" indent="2"/>
    </xf>
    <xf numFmtId="0" fontId="78" fillId="0" borderId="90" applyNumberFormat="0" applyFill="0" applyAlignment="0" applyProtection="0"/>
    <xf numFmtId="0" fontId="78" fillId="0" borderId="90" applyNumberFormat="0" applyFill="0" applyAlignment="0" applyProtection="0"/>
    <xf numFmtId="0" fontId="68" fillId="89" borderId="91" applyNumberFormat="0" applyFont="0" applyAlignment="0" applyProtection="0"/>
    <xf numFmtId="0" fontId="26" fillId="89" borderId="91" applyNumberFormat="0" applyFont="0" applyAlignment="0" applyProtection="0"/>
    <xf numFmtId="0" fontId="90" fillId="86" borderId="96" applyNumberFormat="0" applyAlignment="0" applyProtection="0"/>
    <xf numFmtId="49" fontId="25" fillId="0" borderId="93" applyNumberFormat="0" applyFont="0" applyFill="0" applyBorder="0" applyProtection="0">
      <alignment horizontal="left" vertical="center" indent="5"/>
    </xf>
    <xf numFmtId="4" fontId="21" fillId="9" borderId="92">
      <alignment horizontal="right" vertical="center"/>
    </xf>
    <xf numFmtId="0" fontId="93" fillId="0" borderId="90" applyNumberFormat="0" applyFill="0" applyAlignment="0" applyProtection="0"/>
    <xf numFmtId="0" fontId="25" fillId="0" borderId="95">
      <alignment horizontal="left" vertical="center" wrapText="1" indent="2"/>
    </xf>
    <xf numFmtId="0" fontId="93" fillId="0" borderId="90" applyNumberFormat="0" applyFill="0" applyAlignment="0" applyProtection="0"/>
    <xf numFmtId="0" fontId="25" fillId="14" borderId="95">
      <alignment horizontal="left" vertical="center" wrapText="1" indent="2"/>
    </xf>
    <xf numFmtId="0" fontId="86" fillId="73" borderId="89" applyNumberFormat="0" applyAlignment="0" applyProtection="0"/>
    <xf numFmtId="4" fontId="25" fillId="0" borderId="92">
      <alignment horizontal="right" vertical="center"/>
    </xf>
    <xf numFmtId="0" fontId="26" fillId="89" borderId="91" applyNumberFormat="0" applyFont="0" applyAlignment="0" applyProtection="0"/>
    <xf numFmtId="0" fontId="73" fillId="86" borderId="89" applyNumberFormat="0" applyAlignment="0" applyProtection="0"/>
    <xf numFmtId="0" fontId="25" fillId="16" borderId="92"/>
    <xf numFmtId="0" fontId="2" fillId="47" borderId="0" applyNumberFormat="0" applyBorder="0" applyAlignment="0" applyProtection="0"/>
    <xf numFmtId="0" fontId="25" fillId="14" borderId="95">
      <alignment horizontal="left" vertical="center" wrapText="1" indent="2"/>
    </xf>
    <xf numFmtId="0" fontId="71" fillId="86" borderId="96" applyNumberFormat="0" applyAlignment="0" applyProtection="0"/>
    <xf numFmtId="49" fontId="25" fillId="0" borderId="92" applyNumberFormat="0" applyFont="0" applyFill="0" applyBorder="0" applyProtection="0">
      <alignment horizontal="left" vertical="center" indent="2"/>
    </xf>
    <xf numFmtId="0" fontId="21" fillId="14" borderId="92">
      <alignment horizontal="right" vertical="center"/>
    </xf>
    <xf numFmtId="0" fontId="25" fillId="14" borderId="95">
      <alignment horizontal="left" vertical="center" wrapText="1" indent="2"/>
    </xf>
    <xf numFmtId="4" fontId="21" fillId="14" borderId="94">
      <alignment horizontal="right" vertical="center"/>
    </xf>
    <xf numFmtId="0" fontId="2" fillId="47" borderId="0" applyNumberFormat="0" applyBorder="0" applyAlignment="0" applyProtection="0"/>
    <xf numFmtId="0" fontId="86" fillId="73" borderId="89" applyNumberFormat="0" applyAlignment="0" applyProtection="0"/>
    <xf numFmtId="4" fontId="21" fillId="9" borderId="92">
      <alignment horizontal="right" vertical="center"/>
    </xf>
    <xf numFmtId="0" fontId="77" fillId="73" borderId="89" applyNumberFormat="0" applyAlignment="0" applyProtection="0"/>
    <xf numFmtId="0" fontId="25" fillId="16" borderId="92"/>
    <xf numFmtId="0" fontId="64" fillId="9" borderId="92">
      <alignment horizontal="right" vertical="center"/>
    </xf>
    <xf numFmtId="0" fontId="21" fillId="14" borderId="92">
      <alignment horizontal="right" vertical="center"/>
    </xf>
    <xf numFmtId="0" fontId="25" fillId="14" borderId="95">
      <alignment horizontal="left" vertical="center" wrapText="1" indent="2"/>
    </xf>
    <xf numFmtId="4" fontId="21" fillId="14" borderId="93">
      <alignment horizontal="right" vertical="center"/>
    </xf>
    <xf numFmtId="0" fontId="93" fillId="0" borderId="90" applyNumberFormat="0" applyFill="0" applyAlignment="0" applyProtection="0"/>
    <xf numFmtId="0" fontId="25" fillId="0" borderId="95">
      <alignment horizontal="left" vertical="center" wrapText="1" indent="2"/>
    </xf>
    <xf numFmtId="4" fontId="25" fillId="0" borderId="92" applyFill="0" applyBorder="0" applyProtection="0">
      <alignment horizontal="right" vertical="center"/>
    </xf>
    <xf numFmtId="0" fontId="74" fillId="86" borderId="89" applyNumberFormat="0" applyAlignment="0" applyProtection="0"/>
    <xf numFmtId="0" fontId="64" fillId="9" borderId="92">
      <alignment horizontal="right" vertical="center"/>
    </xf>
    <xf numFmtId="4" fontId="21" fillId="14" borderId="92">
      <alignment horizontal="right" vertical="center"/>
    </xf>
    <xf numFmtId="0" fontId="86" fillId="73" borderId="89" applyNumberFormat="0" applyAlignment="0" applyProtection="0"/>
    <xf numFmtId="4" fontId="64" fillId="9" borderId="92">
      <alignment horizontal="right" vertical="center"/>
    </xf>
    <xf numFmtId="0" fontId="25" fillId="9" borderId="93">
      <alignment horizontal="left" vertical="center"/>
    </xf>
    <xf numFmtId="0" fontId="68" fillId="89" borderId="91" applyNumberFormat="0" applyFont="0" applyAlignment="0" applyProtection="0"/>
    <xf numFmtId="0" fontId="90" fillId="86" borderId="96" applyNumberFormat="0" applyAlignment="0" applyProtection="0"/>
    <xf numFmtId="0" fontId="61" fillId="0" borderId="0" applyNumberFormat="0" applyFill="0" applyBorder="0" applyAlignment="0" applyProtection="0"/>
    <xf numFmtId="0" fontId="93" fillId="0" borderId="90" applyNumberFormat="0" applyFill="0" applyAlignment="0" applyProtection="0"/>
    <xf numFmtId="0" fontId="2" fillId="47" borderId="0" applyNumberFormat="0" applyBorder="0" applyAlignment="0" applyProtection="0"/>
    <xf numFmtId="0" fontId="62" fillId="52" borderId="0" applyNumberFormat="0" applyBorder="0" applyAlignment="0" applyProtection="0"/>
    <xf numFmtId="0" fontId="73" fillId="86" borderId="89" applyNumberFormat="0" applyAlignment="0" applyProtection="0"/>
    <xf numFmtId="0" fontId="21" fillId="9" borderId="92">
      <alignment horizontal="right" vertical="center"/>
    </xf>
    <xf numFmtId="0" fontId="86" fillId="73" borderId="89" applyNumberFormat="0" applyAlignment="0" applyProtection="0"/>
    <xf numFmtId="0" fontId="25" fillId="0" borderId="95">
      <alignment horizontal="left" vertical="center" wrapText="1" indent="2"/>
    </xf>
    <xf numFmtId="0" fontId="21" fillId="14" borderId="94">
      <alignment horizontal="right" vertical="center"/>
    </xf>
    <xf numFmtId="0" fontId="68" fillId="89" borderId="91" applyNumberFormat="0" applyFont="0" applyAlignment="0" applyProtection="0"/>
    <xf numFmtId="0" fontId="62" fillId="64" borderId="0" applyNumberFormat="0" applyBorder="0" applyAlignment="0" applyProtection="0"/>
    <xf numFmtId="49" fontId="23" fillId="0" borderId="92" applyNumberFormat="0" applyFill="0" applyBorder="0" applyProtection="0">
      <alignment horizontal="left" vertical="center"/>
    </xf>
    <xf numFmtId="0" fontId="26" fillId="89" borderId="91" applyNumberFormat="0" applyFont="0" applyAlignment="0" applyProtection="0"/>
    <xf numFmtId="0" fontId="62" fillId="61" borderId="0" applyNumberFormat="0" applyBorder="0" applyAlignment="0" applyProtection="0"/>
    <xf numFmtId="0" fontId="21" fillId="9" borderId="92">
      <alignment horizontal="right" vertical="center"/>
    </xf>
    <xf numFmtId="4" fontId="21" fillId="9" borderId="92">
      <alignment horizontal="right" vertical="center"/>
    </xf>
    <xf numFmtId="0" fontId="64" fillId="9" borderId="92">
      <alignment horizontal="right" vertical="center"/>
    </xf>
    <xf numFmtId="4" fontId="64" fillId="9" borderId="92">
      <alignment horizontal="right" vertical="center"/>
    </xf>
    <xf numFmtId="0" fontId="21" fillId="14" borderId="92">
      <alignment horizontal="right" vertical="center"/>
    </xf>
    <xf numFmtId="4" fontId="21" fillId="14" borderId="92">
      <alignment horizontal="right" vertical="center"/>
    </xf>
    <xf numFmtId="0" fontId="21" fillId="14" borderId="92">
      <alignment horizontal="right" vertical="center"/>
    </xf>
    <xf numFmtId="4" fontId="21" fillId="14" borderId="92">
      <alignment horizontal="right" vertical="center"/>
    </xf>
    <xf numFmtId="0" fontId="21" fillId="14" borderId="93">
      <alignment horizontal="right" vertical="center"/>
    </xf>
    <xf numFmtId="4" fontId="21" fillId="14" borderId="93">
      <alignment horizontal="right" vertical="center"/>
    </xf>
    <xf numFmtId="0" fontId="21" fillId="14" borderId="94">
      <alignment horizontal="right" vertical="center"/>
    </xf>
    <xf numFmtId="4" fontId="21" fillId="14" borderId="94">
      <alignment horizontal="right" vertical="center"/>
    </xf>
    <xf numFmtId="0" fontId="74" fillId="86" borderId="89" applyNumberFormat="0" applyAlignment="0" applyProtection="0"/>
    <xf numFmtId="0" fontId="25" fillId="14" borderId="95">
      <alignment horizontal="left" vertical="center" wrapText="1" indent="2"/>
    </xf>
    <xf numFmtId="0" fontId="25" fillId="0" borderId="95">
      <alignment horizontal="left" vertical="center" wrapText="1" indent="2"/>
    </xf>
    <xf numFmtId="0" fontId="25" fillId="9" borderId="93">
      <alignment horizontal="left" vertical="center"/>
    </xf>
    <xf numFmtId="4" fontId="25" fillId="0" borderId="92" applyFill="0" applyBorder="0" applyProtection="0">
      <alignment horizontal="right" vertical="center"/>
    </xf>
    <xf numFmtId="0" fontId="86" fillId="73" borderId="89" applyNumberFormat="0" applyAlignment="0" applyProtection="0"/>
    <xf numFmtId="0" fontId="25" fillId="0" borderId="92">
      <alignment horizontal="right" vertical="center"/>
    </xf>
    <xf numFmtId="4" fontId="25" fillId="0" borderId="92">
      <alignment horizontal="right" vertical="center"/>
    </xf>
    <xf numFmtId="49" fontId="25" fillId="0" borderId="92" applyNumberFormat="0" applyFont="0" applyFill="0" applyBorder="0" applyProtection="0">
      <alignment horizontal="left" vertical="center" indent="2"/>
    </xf>
    <xf numFmtId="0" fontId="25" fillId="0" borderId="92" applyNumberFormat="0" applyFill="0" applyAlignment="0" applyProtection="0"/>
    <xf numFmtId="0" fontId="90" fillId="86" borderId="96" applyNumberFormat="0" applyAlignment="0" applyProtection="0"/>
    <xf numFmtId="175" fontId="25" fillId="90" borderId="92" applyNumberFormat="0" applyFont="0" applyBorder="0" applyAlignment="0" applyProtection="0">
      <alignment horizontal="right" vertical="center"/>
    </xf>
    <xf numFmtId="0" fontId="25" fillId="16" borderId="92"/>
    <xf numFmtId="4" fontId="25" fillId="16" borderId="92"/>
    <xf numFmtId="0" fontId="93" fillId="0" borderId="90" applyNumberFormat="0" applyFill="0" applyAlignment="0" applyProtection="0"/>
    <xf numFmtId="0" fontId="71" fillId="86" borderId="96" applyNumberFormat="0" applyAlignment="0" applyProtection="0"/>
    <xf numFmtId="0" fontId="2" fillId="50" borderId="0" applyNumberFormat="0" applyBorder="0" applyAlignment="0" applyProtection="0"/>
    <xf numFmtId="0" fontId="2" fillId="62" borderId="0" applyNumberFormat="0" applyBorder="0" applyAlignment="0" applyProtection="0"/>
    <xf numFmtId="0" fontId="21" fillId="14" borderId="93">
      <alignment horizontal="right" vertical="center"/>
    </xf>
    <xf numFmtId="0" fontId="93" fillId="0" borderId="90" applyNumberFormat="0" applyFill="0" applyAlignment="0" applyProtection="0"/>
    <xf numFmtId="0" fontId="59" fillId="46" borderId="50" applyNumberFormat="0" applyAlignment="0" applyProtection="0"/>
    <xf numFmtId="0" fontId="68" fillId="89" borderId="91" applyNumberFormat="0" applyFont="0" applyAlignment="0" applyProtection="0"/>
    <xf numFmtId="4" fontId="25" fillId="0" borderId="92" applyFill="0" applyBorder="0" applyProtection="0">
      <alignment horizontal="right" vertical="center"/>
    </xf>
    <xf numFmtId="0" fontId="2" fillId="62" borderId="0" applyNumberFormat="0" applyBorder="0" applyAlignment="0" applyProtection="0"/>
    <xf numFmtId="0" fontId="2" fillId="48" borderId="0" applyNumberFormat="0" applyBorder="0" applyAlignment="0" applyProtection="0"/>
    <xf numFmtId="4" fontId="21" fillId="14" borderId="94">
      <alignment horizontal="right" vertical="center"/>
    </xf>
    <xf numFmtId="0" fontId="2" fillId="51" borderId="0" applyNumberFormat="0" applyBorder="0" applyAlignment="0" applyProtection="0"/>
    <xf numFmtId="0" fontId="21" fillId="14" borderId="92">
      <alignment horizontal="right" vertical="center"/>
    </xf>
    <xf numFmtId="0" fontId="90" fillId="86" borderId="96" applyNumberFormat="0" applyAlignment="0" applyProtection="0"/>
    <xf numFmtId="0" fontId="2" fillId="50" borderId="0" applyNumberFormat="0" applyBorder="0" applyAlignment="0" applyProtection="0"/>
    <xf numFmtId="0" fontId="73" fillId="86" borderId="89" applyNumberFormat="0" applyAlignment="0" applyProtection="0"/>
    <xf numFmtId="0" fontId="93" fillId="0" borderId="90" applyNumberFormat="0" applyFill="0" applyAlignment="0" applyProtection="0"/>
    <xf numFmtId="4" fontId="21" fillId="14" borderId="92">
      <alignment horizontal="right" vertical="center"/>
    </xf>
    <xf numFmtId="0" fontId="62" fillId="55" borderId="0" applyNumberFormat="0" applyBorder="0" applyAlignment="0" applyProtection="0"/>
    <xf numFmtId="0" fontId="25" fillId="0" borderId="92" applyNumberFormat="0" applyFill="0" applyAlignment="0" applyProtection="0"/>
    <xf numFmtId="0" fontId="2" fillId="56" borderId="0" applyNumberFormat="0" applyBorder="0" applyAlignment="0" applyProtection="0"/>
    <xf numFmtId="0" fontId="93" fillId="0" borderId="90" applyNumberFormat="0" applyFill="0" applyAlignment="0" applyProtection="0"/>
    <xf numFmtId="4" fontId="25" fillId="0" borderId="92">
      <alignment horizontal="right" vertical="center"/>
    </xf>
    <xf numFmtId="4" fontId="21" fillId="14" borderId="94">
      <alignment horizontal="right" vertical="center"/>
    </xf>
    <xf numFmtId="0" fontId="64" fillId="9" borderId="92">
      <alignment horizontal="right" vertical="center"/>
    </xf>
    <xf numFmtId="0" fontId="26" fillId="89" borderId="91" applyNumberFormat="0" applyFont="0" applyAlignment="0" applyProtection="0"/>
    <xf numFmtId="0" fontId="2" fillId="59" borderId="0" applyNumberFormat="0" applyBorder="0" applyAlignment="0" applyProtection="0"/>
    <xf numFmtId="0" fontId="86" fillId="73" borderId="89" applyNumberFormat="0" applyAlignment="0" applyProtection="0"/>
    <xf numFmtId="4" fontId="64" fillId="9" borderId="92">
      <alignment horizontal="right" vertical="center"/>
    </xf>
    <xf numFmtId="0" fontId="25" fillId="0" borderId="95">
      <alignment horizontal="left" vertical="center" wrapText="1" indent="2"/>
    </xf>
    <xf numFmtId="0" fontId="90" fillId="86" borderId="96" applyNumberFormat="0" applyAlignment="0" applyProtection="0"/>
    <xf numFmtId="0" fontId="68" fillId="89" borderId="91" applyNumberFormat="0" applyFont="0" applyAlignment="0" applyProtection="0"/>
    <xf numFmtId="0" fontId="77" fillId="73" borderId="89" applyNumberFormat="0" applyAlignment="0" applyProtection="0"/>
    <xf numFmtId="49" fontId="23" fillId="0" borderId="92" applyNumberFormat="0" applyFill="0" applyBorder="0" applyProtection="0">
      <alignment horizontal="left" vertical="center"/>
    </xf>
    <xf numFmtId="4" fontId="21" fillId="9" borderId="92">
      <alignment horizontal="right" vertical="center"/>
    </xf>
    <xf numFmtId="0" fontId="93" fillId="0" borderId="90" applyNumberFormat="0" applyFill="0" applyAlignment="0" applyProtection="0"/>
    <xf numFmtId="0" fontId="2" fillId="53" borderId="0" applyNumberFormat="0" applyBorder="0" applyAlignment="0" applyProtection="0"/>
    <xf numFmtId="0" fontId="90" fillId="86" borderId="96" applyNumberFormat="0" applyAlignment="0" applyProtection="0"/>
    <xf numFmtId="0" fontId="86" fillId="73" borderId="89" applyNumberFormat="0" applyAlignment="0" applyProtection="0"/>
    <xf numFmtId="0" fontId="2" fillId="51" borderId="0" applyNumberFormat="0" applyBorder="0" applyAlignment="0" applyProtection="0"/>
    <xf numFmtId="0" fontId="62" fillId="61" borderId="0" applyNumberFormat="0" applyBorder="0" applyAlignment="0" applyProtection="0"/>
    <xf numFmtId="0" fontId="2" fillId="47" borderId="0" applyNumberFormat="0" applyBorder="0" applyAlignment="0" applyProtection="0"/>
    <xf numFmtId="49" fontId="23" fillId="0" borderId="92" applyNumberFormat="0" applyFill="0" applyBorder="0" applyProtection="0">
      <alignment horizontal="left" vertical="center"/>
    </xf>
    <xf numFmtId="0" fontId="93" fillId="0" borderId="90" applyNumberFormat="0" applyFill="0" applyAlignment="0" applyProtection="0"/>
    <xf numFmtId="0" fontId="62" fillId="52" borderId="0" applyNumberFormat="0" applyBorder="0" applyAlignment="0" applyProtection="0"/>
    <xf numFmtId="49" fontId="25" fillId="0" borderId="92" applyNumberFormat="0" applyFont="0" applyFill="0" applyBorder="0" applyProtection="0">
      <alignment horizontal="left" vertical="center" indent="2"/>
    </xf>
    <xf numFmtId="49" fontId="25" fillId="0" borderId="93" applyNumberFormat="0" applyFont="0" applyFill="0" applyBorder="0" applyProtection="0">
      <alignment horizontal="left" vertical="center" indent="5"/>
    </xf>
    <xf numFmtId="0" fontId="86" fillId="73" borderId="89" applyNumberFormat="0" applyAlignment="0" applyProtection="0"/>
    <xf numFmtId="0" fontId="25" fillId="9" borderId="93">
      <alignment horizontal="left" vertical="center"/>
    </xf>
    <xf numFmtId="0" fontId="74" fillId="86" borderId="89" applyNumberFormat="0" applyAlignment="0" applyProtection="0"/>
    <xf numFmtId="0" fontId="93" fillId="0" borderId="90" applyNumberFormat="0" applyFill="0" applyAlignment="0" applyProtection="0"/>
    <xf numFmtId="4" fontId="21" fillId="14" borderId="93">
      <alignment horizontal="right" vertical="center"/>
    </xf>
    <xf numFmtId="0" fontId="26" fillId="89" borderId="91" applyNumberFormat="0" applyFont="0" applyAlignment="0" applyProtection="0"/>
    <xf numFmtId="4" fontId="25" fillId="0" borderId="92" applyFill="0" applyBorder="0" applyProtection="0">
      <alignment horizontal="right" vertical="center"/>
    </xf>
    <xf numFmtId="49" fontId="23" fillId="0" borderId="92" applyNumberFormat="0" applyFill="0" applyBorder="0" applyProtection="0">
      <alignment horizontal="left" vertical="center"/>
    </xf>
    <xf numFmtId="4" fontId="21" fillId="14" borderId="94">
      <alignment horizontal="right" vertical="center"/>
    </xf>
    <xf numFmtId="0" fontId="62" fillId="64" borderId="0" applyNumberFormat="0" applyBorder="0" applyAlignment="0" applyProtection="0"/>
    <xf numFmtId="0" fontId="93" fillId="0" borderId="90" applyNumberFormat="0" applyFill="0" applyAlignment="0" applyProtection="0"/>
    <xf numFmtId="0" fontId="77" fillId="73" borderId="89" applyNumberFormat="0" applyAlignment="0" applyProtection="0"/>
    <xf numFmtId="0" fontId="78" fillId="0" borderId="90" applyNumberFormat="0" applyFill="0" applyAlignment="0" applyProtection="0"/>
    <xf numFmtId="0" fontId="68" fillId="89" borderId="91" applyNumberFormat="0" applyFont="0" applyAlignment="0" applyProtection="0"/>
    <xf numFmtId="0" fontId="93" fillId="0" borderId="90" applyNumberFormat="0" applyFill="0" applyAlignment="0" applyProtection="0"/>
    <xf numFmtId="0" fontId="62" fillId="55" borderId="0" applyNumberFormat="0" applyBorder="0" applyAlignment="0" applyProtection="0"/>
    <xf numFmtId="0" fontId="68" fillId="89" borderId="91" applyNumberFormat="0" applyFont="0" applyAlignment="0" applyProtection="0"/>
    <xf numFmtId="0" fontId="25" fillId="0" borderId="92" applyNumberFormat="0" applyFill="0" applyAlignment="0" applyProtection="0"/>
    <xf numFmtId="49" fontId="25" fillId="0" borderId="93" applyNumberFormat="0" applyFont="0" applyFill="0" applyBorder="0" applyProtection="0">
      <alignment horizontal="left" vertical="center" indent="5"/>
    </xf>
    <xf numFmtId="0" fontId="25" fillId="0" borderId="92" applyNumberFormat="0" applyFill="0" applyAlignment="0" applyProtection="0"/>
    <xf numFmtId="4" fontId="25" fillId="0" borderId="92">
      <alignment horizontal="right" vertical="center"/>
    </xf>
    <xf numFmtId="4" fontId="25" fillId="0" borderId="92">
      <alignment horizontal="right" vertical="center"/>
    </xf>
    <xf numFmtId="0" fontId="21" fillId="14" borderId="92">
      <alignment horizontal="right" vertical="center"/>
    </xf>
    <xf numFmtId="0" fontId="25" fillId="14" borderId="95">
      <alignment horizontal="left" vertical="center" wrapText="1" indent="2"/>
    </xf>
    <xf numFmtId="0" fontId="86" fillId="73" borderId="89" applyNumberFormat="0" applyAlignment="0" applyProtection="0"/>
    <xf numFmtId="0" fontId="25" fillId="0" borderId="92">
      <alignment horizontal="right" vertical="center"/>
    </xf>
    <xf numFmtId="0" fontId="71" fillId="86" borderId="96" applyNumberFormat="0" applyAlignment="0" applyProtection="0"/>
    <xf numFmtId="0" fontId="73" fillId="86" borderId="89" applyNumberFormat="0" applyAlignment="0" applyProtection="0"/>
    <xf numFmtId="0" fontId="78" fillId="0" borderId="90" applyNumberFormat="0" applyFill="0" applyAlignment="0" applyProtection="0"/>
    <xf numFmtId="175" fontId="25" fillId="90" borderId="92" applyNumberFormat="0" applyFont="0" applyBorder="0" applyAlignment="0" applyProtection="0">
      <alignment horizontal="right" vertical="center"/>
    </xf>
    <xf numFmtId="0" fontId="58" fillId="46" borderId="51" applyNumberFormat="0" applyAlignment="0" applyProtection="0"/>
    <xf numFmtId="0" fontId="21" fillId="14" borderId="94">
      <alignment horizontal="right" vertical="center"/>
    </xf>
    <xf numFmtId="0" fontId="74" fillId="86" borderId="89" applyNumberFormat="0" applyAlignment="0" applyProtection="0"/>
    <xf numFmtId="0" fontId="73" fillId="86" borderId="89" applyNumberFormat="0" applyAlignment="0" applyProtection="0"/>
    <xf numFmtId="0" fontId="93" fillId="0" borderId="90" applyNumberFormat="0" applyFill="0" applyAlignment="0" applyProtection="0"/>
    <xf numFmtId="0" fontId="93" fillId="0" borderId="90" applyNumberFormat="0" applyFill="0" applyAlignment="0" applyProtection="0"/>
    <xf numFmtId="0" fontId="26" fillId="89" borderId="91" applyNumberFormat="0" applyFont="0" applyAlignment="0" applyProtection="0"/>
    <xf numFmtId="0" fontId="62" fillId="61" borderId="0" applyNumberFormat="0" applyBorder="0" applyAlignment="0" applyProtection="0"/>
    <xf numFmtId="0" fontId="21" fillId="14" borderId="94">
      <alignment horizontal="right" vertical="center"/>
    </xf>
    <xf numFmtId="0" fontId="2" fillId="59" borderId="0" applyNumberFormat="0" applyBorder="0" applyAlignment="0" applyProtection="0"/>
    <xf numFmtId="0" fontId="21" fillId="14" borderId="93">
      <alignment horizontal="right" vertical="center"/>
    </xf>
    <xf numFmtId="4" fontId="21" fillId="9" borderId="92">
      <alignment horizontal="right" vertical="center"/>
    </xf>
    <xf numFmtId="4" fontId="21" fillId="14" borderId="92">
      <alignment horizontal="right" vertical="center"/>
    </xf>
    <xf numFmtId="0" fontId="60" fillId="0" borderId="0" applyNumberFormat="0" applyFill="0" applyBorder="0" applyAlignment="0" applyProtection="0"/>
    <xf numFmtId="4" fontId="21" fillId="14" borderId="92">
      <alignment horizontal="right" vertical="center"/>
    </xf>
    <xf numFmtId="0" fontId="77" fillId="73" borderId="89" applyNumberFormat="0" applyAlignment="0" applyProtection="0"/>
    <xf numFmtId="0" fontId="21" fillId="14" borderId="92">
      <alignment horizontal="right" vertical="center"/>
    </xf>
    <xf numFmtId="4" fontId="21" fillId="14" borderId="92">
      <alignment horizontal="right" vertical="center"/>
    </xf>
    <xf numFmtId="0" fontId="90" fillId="86" borderId="96" applyNumberFormat="0" applyAlignment="0" applyProtection="0"/>
    <xf numFmtId="4" fontId="21" fillId="14" borderId="92">
      <alignment horizontal="right" vertical="center"/>
    </xf>
    <xf numFmtId="0" fontId="25" fillId="0" borderId="92">
      <alignment horizontal="right" vertical="center"/>
    </xf>
    <xf numFmtId="0" fontId="2" fillId="48" borderId="0" applyNumberFormat="0" applyBorder="0" applyAlignment="0" applyProtection="0"/>
    <xf numFmtId="0" fontId="62" fillId="49" borderId="0" applyNumberFormat="0" applyBorder="0" applyAlignment="0" applyProtection="0"/>
    <xf numFmtId="0" fontId="60" fillId="0" borderId="0" applyNumberFormat="0" applyFill="0" applyBorder="0" applyAlignment="0" applyProtection="0"/>
    <xf numFmtId="0" fontId="25" fillId="0" borderId="95">
      <alignment horizontal="left" vertical="center" wrapText="1" indent="2"/>
    </xf>
    <xf numFmtId="0" fontId="25" fillId="16" borderId="92"/>
    <xf numFmtId="4" fontId="25" fillId="0" borderId="92" applyFill="0" applyBorder="0" applyProtection="0">
      <alignment horizontal="right" vertical="center"/>
    </xf>
    <xf numFmtId="0" fontId="74" fillId="86" borderId="89" applyNumberFormat="0" applyAlignment="0" applyProtection="0"/>
    <xf numFmtId="0" fontId="25" fillId="14" borderId="95">
      <alignment horizontal="left" vertical="center" wrapText="1" indent="2"/>
    </xf>
    <xf numFmtId="0" fontId="25" fillId="0" borderId="95">
      <alignment horizontal="left" vertical="center" wrapText="1" indent="2"/>
    </xf>
    <xf numFmtId="0" fontId="78" fillId="0" borderId="90" applyNumberFormat="0" applyFill="0" applyAlignment="0" applyProtection="0"/>
    <xf numFmtId="0" fontId="86" fillId="73" borderId="89" applyNumberFormat="0" applyAlignment="0" applyProtection="0"/>
    <xf numFmtId="0" fontId="25" fillId="0" borderId="92">
      <alignment horizontal="right" vertical="center"/>
    </xf>
    <xf numFmtId="49" fontId="25" fillId="0" borderId="92" applyNumberFormat="0" applyFont="0" applyFill="0" applyBorder="0" applyProtection="0">
      <alignment horizontal="left" vertical="center" indent="2"/>
    </xf>
    <xf numFmtId="0" fontId="73" fillId="86" borderId="89" applyNumberFormat="0" applyAlignment="0" applyProtection="0"/>
    <xf numFmtId="0" fontId="25" fillId="0" borderId="92">
      <alignment horizontal="right" vertical="center"/>
    </xf>
    <xf numFmtId="0" fontId="21" fillId="9" borderId="92">
      <alignment horizontal="right" vertical="center"/>
    </xf>
    <xf numFmtId="0" fontId="62" fillId="52" borderId="0" applyNumberFormat="0" applyBorder="0" applyAlignment="0" applyProtection="0"/>
    <xf numFmtId="4" fontId="25" fillId="0" borderId="92">
      <alignment horizontal="right" vertical="center"/>
    </xf>
    <xf numFmtId="175" fontId="25" fillId="90" borderId="92" applyNumberFormat="0" applyFont="0" applyBorder="0" applyAlignment="0" applyProtection="0">
      <alignment horizontal="right" vertical="center"/>
    </xf>
    <xf numFmtId="4" fontId="64" fillId="9" borderId="92">
      <alignment horizontal="right" vertical="center"/>
    </xf>
    <xf numFmtId="4" fontId="21" fillId="14" borderId="93">
      <alignment horizontal="right" vertical="center"/>
    </xf>
    <xf numFmtId="4" fontId="21" fillId="9" borderId="92">
      <alignment horizontal="right" vertical="center"/>
    </xf>
    <xf numFmtId="0" fontId="78" fillId="0" borderId="90" applyNumberFormat="0" applyFill="0" applyAlignment="0" applyProtection="0"/>
    <xf numFmtId="0" fontId="86" fillId="73" borderId="89" applyNumberFormat="0" applyAlignment="0" applyProtection="0"/>
    <xf numFmtId="0" fontId="25" fillId="16" borderId="92"/>
    <xf numFmtId="49" fontId="25" fillId="0" borderId="92" applyNumberFormat="0" applyFont="0" applyFill="0" applyBorder="0" applyProtection="0">
      <alignment horizontal="left" vertical="center" indent="2"/>
    </xf>
    <xf numFmtId="4" fontId="64" fillId="9" borderId="92">
      <alignment horizontal="right" vertical="center"/>
    </xf>
    <xf numFmtId="0" fontId="90" fillId="86" borderId="96" applyNumberFormat="0" applyAlignment="0" applyProtection="0"/>
    <xf numFmtId="0" fontId="2" fillId="62" borderId="0" applyNumberFormat="0" applyBorder="0" applyAlignment="0" applyProtection="0"/>
    <xf numFmtId="49" fontId="23" fillId="0" borderId="92" applyNumberFormat="0" applyFill="0" applyBorder="0" applyProtection="0">
      <alignment horizontal="left" vertical="center"/>
    </xf>
    <xf numFmtId="0" fontId="2" fillId="53" borderId="0" applyNumberFormat="0" applyBorder="0" applyAlignment="0" applyProtection="0"/>
    <xf numFmtId="0" fontId="2" fillId="51" borderId="0" applyNumberFormat="0" applyBorder="0" applyAlignment="0" applyProtection="0"/>
    <xf numFmtId="0" fontId="2" fillId="63" borderId="0" applyNumberFormat="0" applyBorder="0" applyAlignment="0" applyProtection="0"/>
    <xf numFmtId="0" fontId="64" fillId="9" borderId="92">
      <alignment horizontal="right" vertical="center"/>
    </xf>
    <xf numFmtId="0" fontId="62" fillId="49" borderId="0" applyNumberFormat="0" applyBorder="0" applyAlignment="0" applyProtection="0"/>
    <xf numFmtId="0" fontId="62" fillId="64" borderId="0" applyNumberFormat="0" applyBorder="0" applyAlignment="0" applyProtection="0"/>
    <xf numFmtId="0" fontId="2" fillId="57"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62" fillId="58" borderId="0" applyNumberFormat="0" applyBorder="0" applyAlignment="0" applyProtection="0"/>
    <xf numFmtId="0" fontId="2" fillId="54" borderId="0" applyNumberFormat="0" applyBorder="0" applyAlignment="0" applyProtection="0"/>
    <xf numFmtId="0" fontId="62" fillId="55" borderId="0" applyNumberFormat="0" applyBorder="0" applyAlignment="0" applyProtection="0"/>
    <xf numFmtId="0" fontId="78" fillId="0" borderId="90" applyNumberFormat="0" applyFill="0" applyAlignment="0" applyProtection="0"/>
    <xf numFmtId="0" fontId="25" fillId="14" borderId="95">
      <alignment horizontal="left" vertical="center" wrapText="1" indent="2"/>
    </xf>
    <xf numFmtId="0" fontId="71" fillId="86" borderId="96" applyNumberFormat="0" applyAlignment="0" applyProtection="0"/>
    <xf numFmtId="4" fontId="21" fillId="14" borderId="92">
      <alignment horizontal="right" vertical="center"/>
    </xf>
    <xf numFmtId="0" fontId="25" fillId="16" borderId="92"/>
    <xf numFmtId="0" fontId="73" fillId="86" borderId="89" applyNumberFormat="0" applyAlignment="0" applyProtection="0"/>
    <xf numFmtId="0" fontId="21" fillId="9" borderId="92">
      <alignment horizontal="right" vertical="center"/>
    </xf>
    <xf numFmtId="0" fontId="25" fillId="0" borderId="92">
      <alignment horizontal="right" vertical="center"/>
    </xf>
    <xf numFmtId="0" fontId="93" fillId="0" borderId="90" applyNumberFormat="0" applyFill="0" applyAlignment="0" applyProtection="0"/>
    <xf numFmtId="0" fontId="25" fillId="9" borderId="93">
      <alignment horizontal="left" vertical="center"/>
    </xf>
    <xf numFmtId="0" fontId="86" fillId="73" borderId="89" applyNumberFormat="0" applyAlignment="0" applyProtection="0"/>
    <xf numFmtId="175" fontId="25" fillId="90" borderId="92" applyNumberFormat="0" applyFont="0" applyBorder="0" applyAlignment="0" applyProtection="0">
      <alignment horizontal="right" vertical="center"/>
    </xf>
    <xf numFmtId="0" fontId="68" fillId="89" borderId="91" applyNumberFormat="0" applyFont="0" applyAlignment="0" applyProtection="0"/>
    <xf numFmtId="0" fontId="25" fillId="0" borderId="95">
      <alignment horizontal="left" vertical="center" wrapText="1" indent="2"/>
    </xf>
    <xf numFmtId="4" fontId="25" fillId="16" borderId="92"/>
    <xf numFmtId="49" fontId="23" fillId="0" borderId="92" applyNumberFormat="0" applyFill="0" applyBorder="0" applyProtection="0">
      <alignment horizontal="left" vertical="center"/>
    </xf>
    <xf numFmtId="0" fontId="25" fillId="0" borderId="92">
      <alignment horizontal="right" vertical="center"/>
    </xf>
    <xf numFmtId="4" fontId="21" fillId="14" borderId="94">
      <alignment horizontal="right" vertical="center"/>
    </xf>
    <xf numFmtId="4" fontId="21" fillId="14" borderId="92">
      <alignment horizontal="right" vertical="center"/>
    </xf>
    <xf numFmtId="4" fontId="21" fillId="14" borderId="92">
      <alignment horizontal="right" vertical="center"/>
    </xf>
    <xf numFmtId="0" fontId="64" fillId="9" borderId="92">
      <alignment horizontal="right" vertical="center"/>
    </xf>
    <xf numFmtId="0" fontId="21" fillId="9" borderId="92">
      <alignment horizontal="right" vertical="center"/>
    </xf>
    <xf numFmtId="49" fontId="25" fillId="0" borderId="92" applyNumberFormat="0" applyFont="0" applyFill="0" applyBorder="0" applyProtection="0">
      <alignment horizontal="left" vertical="center" indent="2"/>
    </xf>
    <xf numFmtId="0" fontId="86" fillId="73" borderId="89" applyNumberFormat="0" applyAlignment="0" applyProtection="0"/>
    <xf numFmtId="0" fontId="71" fillId="86" borderId="96" applyNumberFormat="0" applyAlignment="0" applyProtection="0"/>
    <xf numFmtId="49" fontId="25" fillId="0" borderId="92" applyNumberFormat="0" applyFont="0" applyFill="0" applyBorder="0" applyProtection="0">
      <alignment horizontal="left" vertical="center" indent="2"/>
    </xf>
    <xf numFmtId="0" fontId="77" fillId="73" borderId="89" applyNumberFormat="0" applyAlignment="0" applyProtection="0"/>
    <xf numFmtId="4" fontId="25" fillId="0" borderId="92" applyFill="0" applyBorder="0" applyProtection="0">
      <alignment horizontal="right" vertical="center"/>
    </xf>
    <xf numFmtId="0" fontId="74" fillId="86" borderId="89" applyNumberFormat="0" applyAlignment="0" applyProtection="0"/>
    <xf numFmtId="0" fontId="93" fillId="0" borderId="90" applyNumberFormat="0" applyFill="0" applyAlignment="0" applyProtection="0"/>
    <xf numFmtId="0" fontId="90" fillId="86" borderId="96" applyNumberFormat="0" applyAlignment="0" applyProtection="0"/>
    <xf numFmtId="0" fontId="25" fillId="0" borderId="92" applyNumberFormat="0" applyFill="0" applyAlignment="0" applyProtection="0"/>
    <xf numFmtId="4" fontId="25" fillId="0" borderId="92">
      <alignment horizontal="right" vertical="center"/>
    </xf>
    <xf numFmtId="0" fontId="25" fillId="0" borderId="92">
      <alignment horizontal="right" vertical="center"/>
    </xf>
    <xf numFmtId="0" fontId="86" fillId="73" borderId="89" applyNumberFormat="0" applyAlignment="0" applyProtection="0"/>
    <xf numFmtId="0" fontId="71" fillId="86" borderId="96" applyNumberFormat="0" applyAlignment="0" applyProtection="0"/>
    <xf numFmtId="0" fontId="73" fillId="86" borderId="89" applyNumberFormat="0" applyAlignment="0" applyProtection="0"/>
    <xf numFmtId="0" fontId="25" fillId="14" borderId="95">
      <alignment horizontal="left" vertical="center" wrapText="1" indent="2"/>
    </xf>
    <xf numFmtId="0" fontId="74" fillId="86" borderId="89" applyNumberFormat="0" applyAlignment="0" applyProtection="0"/>
    <xf numFmtId="0" fontId="74" fillId="86" borderId="89" applyNumberFormat="0" applyAlignment="0" applyProtection="0"/>
    <xf numFmtId="4" fontId="21" fillId="14" borderId="93">
      <alignment horizontal="right" vertical="center"/>
    </xf>
    <xf numFmtId="0" fontId="21" fillId="14" borderId="93">
      <alignment horizontal="right" vertical="center"/>
    </xf>
    <xf numFmtId="0" fontId="21" fillId="14" borderId="92">
      <alignment horizontal="right" vertical="center"/>
    </xf>
    <xf numFmtId="4" fontId="64" fillId="9" borderId="92">
      <alignment horizontal="right" vertical="center"/>
    </xf>
    <xf numFmtId="0" fontId="77" fillId="73" borderId="89" applyNumberFormat="0" applyAlignment="0" applyProtection="0"/>
    <xf numFmtId="0" fontId="78" fillId="0" borderId="90" applyNumberFormat="0" applyFill="0" applyAlignment="0" applyProtection="0"/>
    <xf numFmtId="0" fontId="93" fillId="0" borderId="90" applyNumberFormat="0" applyFill="0" applyAlignment="0" applyProtection="0"/>
    <xf numFmtId="0" fontId="68" fillId="89" borderId="91" applyNumberFormat="0" applyFont="0" applyAlignment="0" applyProtection="0"/>
    <xf numFmtId="0" fontId="86" fillId="73" borderId="89" applyNumberFormat="0" applyAlignment="0" applyProtection="0"/>
    <xf numFmtId="49" fontId="23" fillId="0" borderId="92" applyNumberFormat="0" applyFill="0" applyBorder="0" applyProtection="0">
      <alignment horizontal="left" vertical="center"/>
    </xf>
    <xf numFmtId="0" fontId="25" fillId="14" borderId="95">
      <alignment horizontal="left" vertical="center" wrapText="1" indent="2"/>
    </xf>
    <xf numFmtId="0" fontId="74" fillId="86" borderId="89" applyNumberFormat="0" applyAlignment="0" applyProtection="0"/>
    <xf numFmtId="0" fontId="25" fillId="0" borderId="95">
      <alignment horizontal="left" vertical="center" wrapText="1" indent="2"/>
    </xf>
    <xf numFmtId="0" fontId="68" fillId="89" borderId="91" applyNumberFormat="0" applyFont="0" applyAlignment="0" applyProtection="0"/>
    <xf numFmtId="0" fontId="26" fillId="89" borderId="91" applyNumberFormat="0" applyFont="0" applyAlignment="0" applyProtection="0"/>
    <xf numFmtId="0" fontId="90" fillId="86" borderId="96" applyNumberFormat="0" applyAlignment="0" applyProtection="0"/>
    <xf numFmtId="0" fontId="93" fillId="0" borderId="90" applyNumberFormat="0" applyFill="0" applyAlignment="0" applyProtection="0"/>
    <xf numFmtId="4" fontId="25" fillId="16" borderId="92"/>
    <xf numFmtId="0" fontId="21" fillId="14" borderId="92">
      <alignment horizontal="right" vertical="center"/>
    </xf>
    <xf numFmtId="0" fontId="93" fillId="0" borderId="90" applyNumberFormat="0" applyFill="0" applyAlignment="0" applyProtection="0"/>
    <xf numFmtId="4" fontId="21" fillId="14" borderId="94">
      <alignment horizontal="right" vertical="center"/>
    </xf>
    <xf numFmtId="0" fontId="73" fillId="86" borderId="89" applyNumberFormat="0" applyAlignment="0" applyProtection="0"/>
    <xf numFmtId="0" fontId="21" fillId="14" borderId="93">
      <alignment horizontal="right" vertical="center"/>
    </xf>
    <xf numFmtId="0" fontId="74" fillId="86" borderId="89" applyNumberFormat="0" applyAlignment="0" applyProtection="0"/>
    <xf numFmtId="0" fontId="78" fillId="0" borderId="90" applyNumberFormat="0" applyFill="0" applyAlignment="0" applyProtection="0"/>
    <xf numFmtId="0" fontId="68" fillId="89" borderId="91" applyNumberFormat="0" applyFont="0" applyAlignment="0" applyProtection="0"/>
    <xf numFmtId="4" fontId="21" fillId="14" borderId="93">
      <alignment horizontal="right" vertical="center"/>
    </xf>
    <xf numFmtId="0" fontId="25" fillId="14" borderId="95">
      <alignment horizontal="left" vertical="center" wrapText="1" indent="2"/>
    </xf>
    <xf numFmtId="0" fontId="25" fillId="16" borderId="92"/>
    <xf numFmtId="175" fontId="25" fillId="90" borderId="92" applyNumberFormat="0" applyFont="0" applyBorder="0" applyAlignment="0" applyProtection="0">
      <alignment horizontal="right" vertical="center"/>
    </xf>
    <xf numFmtId="0" fontId="25" fillId="0" borderId="92" applyNumberFormat="0" applyFill="0" applyAlignment="0" applyProtection="0"/>
    <xf numFmtId="4" fontId="25" fillId="0" borderId="92" applyFill="0" applyBorder="0" applyProtection="0">
      <alignment horizontal="right" vertical="center"/>
    </xf>
    <xf numFmtId="4" fontId="21" fillId="9" borderId="92">
      <alignment horizontal="right" vertical="center"/>
    </xf>
    <xf numFmtId="0" fontId="78" fillId="0" borderId="90" applyNumberFormat="0" applyFill="0" applyAlignment="0" applyProtection="0"/>
    <xf numFmtId="49" fontId="23" fillId="0" borderId="92" applyNumberFormat="0" applyFill="0" applyBorder="0" applyProtection="0">
      <alignment horizontal="left" vertical="center"/>
    </xf>
    <xf numFmtId="49" fontId="25" fillId="0" borderId="93" applyNumberFormat="0" applyFont="0" applyFill="0" applyBorder="0" applyProtection="0">
      <alignment horizontal="left" vertical="center" indent="5"/>
    </xf>
    <xf numFmtId="0" fontId="25" fillId="9" borderId="93">
      <alignment horizontal="left" vertical="center"/>
    </xf>
    <xf numFmtId="0" fontId="74" fillId="86" borderId="89" applyNumberFormat="0" applyAlignment="0" applyProtection="0"/>
    <xf numFmtId="4" fontId="21" fillId="14" borderId="94">
      <alignment horizontal="right" vertical="center"/>
    </xf>
    <xf numFmtId="0" fontId="86" fillId="73" borderId="89" applyNumberFormat="0" applyAlignment="0" applyProtection="0"/>
    <xf numFmtId="0" fontId="86" fillId="73" borderId="89" applyNumberFormat="0" applyAlignment="0" applyProtection="0"/>
    <xf numFmtId="0" fontId="68" fillId="89" borderId="91" applyNumberFormat="0" applyFont="0" applyAlignment="0" applyProtection="0"/>
    <xf numFmtId="0" fontId="90" fillId="86" borderId="96" applyNumberFormat="0" applyAlignment="0" applyProtection="0"/>
    <xf numFmtId="0" fontId="93" fillId="0" borderId="90" applyNumberFormat="0" applyFill="0" applyAlignment="0" applyProtection="0"/>
    <xf numFmtId="0" fontId="21" fillId="14" borderId="92">
      <alignment horizontal="right" vertical="center"/>
    </xf>
    <xf numFmtId="0" fontId="26" fillId="89" borderId="91" applyNumberFormat="0" applyFont="0" applyAlignment="0" applyProtection="0"/>
    <xf numFmtId="4" fontId="25" fillId="0" borderId="92">
      <alignment horizontal="right" vertical="center"/>
    </xf>
    <xf numFmtId="0" fontId="93" fillId="0" borderId="90" applyNumberFormat="0" applyFill="0" applyAlignment="0" applyProtection="0"/>
    <xf numFmtId="0" fontId="21" fillId="14" borderId="92">
      <alignment horizontal="right" vertical="center"/>
    </xf>
    <xf numFmtId="0" fontId="21" fillId="14" borderId="92">
      <alignment horizontal="right" vertical="center"/>
    </xf>
    <xf numFmtId="4" fontId="64" fillId="9" borderId="92">
      <alignment horizontal="right" vertical="center"/>
    </xf>
    <xf numFmtId="0" fontId="21" fillId="9" borderId="92">
      <alignment horizontal="right" vertical="center"/>
    </xf>
    <xf numFmtId="4" fontId="21" fillId="9" borderId="92">
      <alignment horizontal="right" vertical="center"/>
    </xf>
    <xf numFmtId="0" fontId="64" fillId="9" borderId="92">
      <alignment horizontal="right" vertical="center"/>
    </xf>
    <xf numFmtId="4" fontId="64" fillId="9" borderId="92">
      <alignment horizontal="right" vertical="center"/>
    </xf>
    <xf numFmtId="0" fontId="21" fillId="14" borderId="92">
      <alignment horizontal="right" vertical="center"/>
    </xf>
    <xf numFmtId="4" fontId="21" fillId="14" borderId="92">
      <alignment horizontal="right" vertical="center"/>
    </xf>
    <xf numFmtId="0" fontId="21" fillId="14" borderId="92">
      <alignment horizontal="right" vertical="center"/>
    </xf>
    <xf numFmtId="4" fontId="21" fillId="14" borderId="92">
      <alignment horizontal="right" vertical="center"/>
    </xf>
    <xf numFmtId="0" fontId="21" fillId="14" borderId="93">
      <alignment horizontal="right" vertical="center"/>
    </xf>
    <xf numFmtId="4" fontId="21" fillId="14" borderId="93">
      <alignment horizontal="right" vertical="center"/>
    </xf>
    <xf numFmtId="0" fontId="21" fillId="14" borderId="94">
      <alignment horizontal="right" vertical="center"/>
    </xf>
    <xf numFmtId="4" fontId="21" fillId="14" borderId="94">
      <alignment horizontal="right" vertical="center"/>
    </xf>
    <xf numFmtId="0" fontId="74" fillId="86" borderId="89" applyNumberFormat="0" applyAlignment="0" applyProtection="0"/>
    <xf numFmtId="0" fontId="25" fillId="14" borderId="95">
      <alignment horizontal="left" vertical="center" wrapText="1" indent="2"/>
    </xf>
    <xf numFmtId="0" fontId="25" fillId="0" borderId="95">
      <alignment horizontal="left" vertical="center" wrapText="1" indent="2"/>
    </xf>
    <xf numFmtId="0" fontId="25" fillId="9" borderId="93">
      <alignment horizontal="left" vertical="center"/>
    </xf>
    <xf numFmtId="0" fontId="86" fillId="73" borderId="89" applyNumberFormat="0" applyAlignment="0" applyProtection="0"/>
    <xf numFmtId="0" fontId="25" fillId="0" borderId="92">
      <alignment horizontal="right" vertical="center"/>
    </xf>
    <xf numFmtId="4" fontId="25" fillId="0" borderId="92">
      <alignment horizontal="right" vertical="center"/>
    </xf>
    <xf numFmtId="0" fontId="25" fillId="0" borderId="92" applyNumberFormat="0" applyFill="0" applyAlignment="0" applyProtection="0"/>
    <xf numFmtId="0" fontId="90" fillId="86" borderId="96" applyNumberFormat="0" applyAlignment="0" applyProtection="0"/>
    <xf numFmtId="175" fontId="25" fillId="90" borderId="92" applyNumberFormat="0" applyFont="0" applyBorder="0" applyAlignment="0" applyProtection="0">
      <alignment horizontal="right" vertical="center"/>
    </xf>
    <xf numFmtId="0" fontId="25" fillId="16" borderId="92"/>
    <xf numFmtId="4" fontId="25" fillId="16" borderId="92"/>
    <xf numFmtId="0" fontId="93" fillId="0" borderId="90" applyNumberFormat="0" applyFill="0" applyAlignment="0" applyProtection="0"/>
    <xf numFmtId="0" fontId="26" fillId="89" borderId="91" applyNumberFormat="0" applyFont="0" applyAlignment="0" applyProtection="0"/>
    <xf numFmtId="0" fontId="68" fillId="89" borderId="91" applyNumberFormat="0" applyFont="0" applyAlignment="0" applyProtection="0"/>
    <xf numFmtId="0" fontId="25" fillId="0" borderId="92" applyNumberFormat="0" applyFill="0" applyAlignment="0" applyProtection="0"/>
    <xf numFmtId="0" fontId="78" fillId="0" borderId="90" applyNumberFormat="0" applyFill="0" applyAlignment="0" applyProtection="0"/>
    <xf numFmtId="0" fontId="93" fillId="0" borderId="90" applyNumberFormat="0" applyFill="0" applyAlignment="0" applyProtection="0"/>
    <xf numFmtId="0" fontId="77" fillId="73" borderId="89" applyNumberFormat="0" applyAlignment="0" applyProtection="0"/>
    <xf numFmtId="0" fontId="74" fillId="86" borderId="89" applyNumberFormat="0" applyAlignment="0" applyProtection="0"/>
    <xf numFmtId="4" fontId="64" fillId="9" borderId="92">
      <alignment horizontal="right" vertical="center"/>
    </xf>
    <xf numFmtId="0" fontId="21" fillId="9" borderId="92">
      <alignment horizontal="right" vertical="center"/>
    </xf>
    <xf numFmtId="175" fontId="25" fillId="90" borderId="92" applyNumberFormat="0" applyFont="0" applyBorder="0" applyAlignment="0" applyProtection="0">
      <alignment horizontal="right" vertical="center"/>
    </xf>
    <xf numFmtId="0" fontId="78" fillId="0" borderId="90" applyNumberFormat="0" applyFill="0" applyAlignment="0" applyProtection="0"/>
    <xf numFmtId="49" fontId="25" fillId="0" borderId="92" applyNumberFormat="0" applyFont="0" applyFill="0" applyBorder="0" applyProtection="0">
      <alignment horizontal="left" vertical="center" indent="2"/>
    </xf>
    <xf numFmtId="49" fontId="25" fillId="0" borderId="93" applyNumberFormat="0" applyFont="0" applyFill="0" applyBorder="0" applyProtection="0">
      <alignment horizontal="left" vertical="center" indent="5"/>
    </xf>
    <xf numFmtId="49" fontId="25" fillId="0" borderId="92" applyNumberFormat="0" applyFont="0" applyFill="0" applyBorder="0" applyProtection="0">
      <alignment horizontal="left" vertical="center" indent="2"/>
    </xf>
    <xf numFmtId="4" fontId="25" fillId="0" borderId="92" applyFill="0" applyBorder="0" applyProtection="0">
      <alignment horizontal="right" vertical="center"/>
    </xf>
    <xf numFmtId="49" fontId="23" fillId="0" borderId="92" applyNumberFormat="0" applyFill="0" applyBorder="0" applyProtection="0">
      <alignment horizontal="left" vertical="center"/>
    </xf>
    <xf numFmtId="0" fontId="25" fillId="0" borderId="95">
      <alignment horizontal="left" vertical="center" wrapText="1" indent="2"/>
    </xf>
    <xf numFmtId="0" fontId="90" fillId="86" borderId="96" applyNumberFormat="0" applyAlignment="0" applyProtection="0"/>
    <xf numFmtId="0" fontId="21" fillId="14" borderId="94">
      <alignment horizontal="right" vertical="center"/>
    </xf>
    <xf numFmtId="0" fontId="77" fillId="73" borderId="89" applyNumberFormat="0" applyAlignment="0" applyProtection="0"/>
    <xf numFmtId="0" fontId="21" fillId="14" borderId="94">
      <alignment horizontal="right" vertical="center"/>
    </xf>
    <xf numFmtId="4" fontId="21" fillId="14" borderId="92">
      <alignment horizontal="right" vertical="center"/>
    </xf>
    <xf numFmtId="0" fontId="21" fillId="14" borderId="92">
      <alignment horizontal="right" vertical="center"/>
    </xf>
    <xf numFmtId="0" fontId="71" fillId="86" borderId="96" applyNumberFormat="0" applyAlignment="0" applyProtection="0"/>
    <xf numFmtId="0" fontId="73" fillId="86" borderId="89" applyNumberFormat="0" applyAlignment="0" applyProtection="0"/>
    <xf numFmtId="0" fontId="78" fillId="0" borderId="90" applyNumberFormat="0" applyFill="0" applyAlignment="0" applyProtection="0"/>
    <xf numFmtId="0" fontId="25" fillId="16" borderId="92"/>
    <xf numFmtId="4" fontId="25" fillId="16" borderId="92"/>
    <xf numFmtId="4" fontId="21" fillId="14" borderId="92">
      <alignment horizontal="right" vertical="center"/>
    </xf>
    <xf numFmtId="0" fontId="64" fillId="9" borderId="92">
      <alignment horizontal="right" vertical="center"/>
    </xf>
    <xf numFmtId="0" fontId="77" fillId="73" borderId="89" applyNumberFormat="0" applyAlignment="0" applyProtection="0"/>
    <xf numFmtId="0" fontId="74" fillId="86" borderId="89" applyNumberFormat="0" applyAlignment="0" applyProtection="0"/>
    <xf numFmtId="4" fontId="25" fillId="0" borderId="92">
      <alignment horizontal="right" vertical="center"/>
    </xf>
    <xf numFmtId="0" fontId="25" fillId="14" borderId="95">
      <alignment horizontal="left" vertical="center" wrapText="1" indent="2"/>
    </xf>
    <xf numFmtId="0" fontId="25" fillId="0" borderId="95">
      <alignment horizontal="left" vertical="center" wrapText="1" indent="2"/>
    </xf>
    <xf numFmtId="0" fontId="90" fillId="86" borderId="96" applyNumberFormat="0" applyAlignment="0" applyProtection="0"/>
    <xf numFmtId="0" fontId="86" fillId="73" borderId="89" applyNumberFormat="0" applyAlignment="0" applyProtection="0"/>
    <xf numFmtId="0" fontId="73" fillId="86" borderId="89" applyNumberFormat="0" applyAlignment="0" applyProtection="0"/>
    <xf numFmtId="0" fontId="71" fillId="86" borderId="96" applyNumberFormat="0" applyAlignment="0" applyProtection="0"/>
    <xf numFmtId="0" fontId="21" fillId="14" borderId="94">
      <alignment horizontal="right" vertical="center"/>
    </xf>
    <xf numFmtId="0" fontId="64" fillId="9" borderId="92">
      <alignment horizontal="right" vertical="center"/>
    </xf>
    <xf numFmtId="4" fontId="21" fillId="9" borderId="92">
      <alignment horizontal="right" vertical="center"/>
    </xf>
    <xf numFmtId="4" fontId="21" fillId="14" borderId="92">
      <alignment horizontal="right" vertical="center"/>
    </xf>
    <xf numFmtId="49" fontId="25" fillId="0" borderId="93" applyNumberFormat="0" applyFont="0" applyFill="0" applyBorder="0" applyProtection="0">
      <alignment horizontal="left" vertical="center" indent="5"/>
    </xf>
    <xf numFmtId="4" fontId="25" fillId="0" borderId="92" applyFill="0" applyBorder="0" applyProtection="0">
      <alignment horizontal="right" vertical="center"/>
    </xf>
    <xf numFmtId="4" fontId="21" fillId="9" borderId="92">
      <alignment horizontal="right" vertical="center"/>
    </xf>
    <xf numFmtId="0" fontId="86" fillId="73" borderId="89" applyNumberFormat="0" applyAlignment="0" applyProtection="0"/>
    <xf numFmtId="0" fontId="86" fillId="73" borderId="89" applyNumberFormat="0" applyAlignment="0" applyProtection="0"/>
    <xf numFmtId="0" fontId="77" fillId="73" borderId="89" applyNumberFormat="0" applyAlignment="0" applyProtection="0"/>
    <xf numFmtId="0" fontId="73" fillId="86" borderId="89" applyNumberFormat="0" applyAlignment="0" applyProtection="0"/>
    <xf numFmtId="0" fontId="25" fillId="14" borderId="95">
      <alignment horizontal="left" vertical="center" wrapText="1" indent="2"/>
    </xf>
    <xf numFmtId="0" fontId="25" fillId="0" borderId="95">
      <alignment horizontal="left" vertical="center" wrapText="1" indent="2"/>
    </xf>
    <xf numFmtId="0" fontId="25" fillId="14" borderId="95">
      <alignment horizontal="left" vertical="center" wrapText="1" indent="2"/>
    </xf>
    <xf numFmtId="0" fontId="25" fillId="0" borderId="95">
      <alignment horizontal="left" vertical="center" wrapText="1" indent="2"/>
    </xf>
    <xf numFmtId="0" fontId="71" fillId="86" borderId="96" applyNumberFormat="0" applyAlignment="0" applyProtection="0"/>
    <xf numFmtId="0" fontId="73" fillId="86" borderId="89" applyNumberFormat="0" applyAlignment="0" applyProtection="0"/>
    <xf numFmtId="0" fontId="74" fillId="86" borderId="89" applyNumberFormat="0" applyAlignment="0" applyProtection="0"/>
    <xf numFmtId="0" fontId="77" fillId="73" borderId="89" applyNumberFormat="0" applyAlignment="0" applyProtection="0"/>
    <xf numFmtId="0" fontId="78" fillId="0" borderId="90" applyNumberFormat="0" applyFill="0" applyAlignment="0" applyProtection="0"/>
    <xf numFmtId="0" fontId="86" fillId="73" borderId="89" applyNumberFormat="0" applyAlignment="0" applyProtection="0"/>
    <xf numFmtId="0" fontId="68" fillId="89" borderId="91" applyNumberFormat="0" applyFont="0" applyAlignment="0" applyProtection="0"/>
    <xf numFmtId="0" fontId="26" fillId="89" borderId="91" applyNumberFormat="0" applyFont="0" applyAlignment="0" applyProtection="0"/>
    <xf numFmtId="0" fontId="90" fillId="86" borderId="96" applyNumberFormat="0" applyAlignment="0" applyProtection="0"/>
    <xf numFmtId="0" fontId="93" fillId="0" borderId="90" applyNumberFormat="0" applyFill="0" applyAlignment="0" applyProtection="0"/>
    <xf numFmtId="0" fontId="74" fillId="86" borderId="89" applyNumberFormat="0" applyAlignment="0" applyProtection="0"/>
    <xf numFmtId="0" fontId="86" fillId="73" borderId="89" applyNumberFormat="0" applyAlignment="0" applyProtection="0"/>
    <xf numFmtId="0" fontId="68" fillId="89" borderId="91" applyNumberFormat="0" applyFont="0" applyAlignment="0" applyProtection="0"/>
    <xf numFmtId="0" fontId="90" fillId="86" borderId="96" applyNumberFormat="0" applyAlignment="0" applyProtection="0"/>
    <xf numFmtId="0" fontId="93" fillId="0" borderId="90" applyNumberFormat="0" applyFill="0" applyAlignment="0" applyProtection="0"/>
    <xf numFmtId="0" fontId="74" fillId="86" borderId="89" applyNumberFormat="0" applyAlignment="0" applyProtection="0"/>
    <xf numFmtId="0" fontId="86" fillId="73" borderId="89" applyNumberFormat="0" applyAlignment="0" applyProtection="0"/>
    <xf numFmtId="0" fontId="90" fillId="86" borderId="96" applyNumberFormat="0" applyAlignment="0" applyProtection="0"/>
    <xf numFmtId="0" fontId="93" fillId="0" borderId="90" applyNumberFormat="0" applyFill="0" applyAlignment="0" applyProtection="0"/>
    <xf numFmtId="0" fontId="2" fillId="53" borderId="0" applyNumberFormat="0" applyBorder="0" applyAlignment="0" applyProtection="0"/>
    <xf numFmtId="0" fontId="71" fillId="86" borderId="96" applyNumberFormat="0" applyAlignment="0" applyProtection="0"/>
    <xf numFmtId="0" fontId="73" fillId="86" borderId="89" applyNumberFormat="0" applyAlignment="0" applyProtection="0"/>
    <xf numFmtId="0" fontId="78" fillId="0" borderId="90" applyNumberFormat="0" applyFill="0" applyAlignment="0" applyProtection="0"/>
    <xf numFmtId="49" fontId="25" fillId="0" borderId="92" applyNumberFormat="0" applyFont="0" applyFill="0" applyBorder="0" applyProtection="0">
      <alignment horizontal="left" vertical="center" indent="2"/>
    </xf>
    <xf numFmtId="0" fontId="21" fillId="9" borderId="92">
      <alignment horizontal="right" vertical="center"/>
    </xf>
    <xf numFmtId="4" fontId="21" fillId="9" borderId="92">
      <alignment horizontal="right" vertical="center"/>
    </xf>
    <xf numFmtId="0" fontId="64" fillId="9" borderId="92">
      <alignment horizontal="right" vertical="center"/>
    </xf>
    <xf numFmtId="4" fontId="64" fillId="9" borderId="92">
      <alignment horizontal="right" vertical="center"/>
    </xf>
    <xf numFmtId="0" fontId="21" fillId="14" borderId="92">
      <alignment horizontal="right" vertical="center"/>
    </xf>
    <xf numFmtId="4" fontId="21" fillId="14" borderId="92">
      <alignment horizontal="right" vertical="center"/>
    </xf>
    <xf numFmtId="0" fontId="21" fillId="14" borderId="92">
      <alignment horizontal="right" vertical="center"/>
    </xf>
    <xf numFmtId="4" fontId="21" fillId="14" borderId="92">
      <alignment horizontal="right" vertical="center"/>
    </xf>
    <xf numFmtId="0" fontId="77" fillId="73" borderId="89" applyNumberFormat="0" applyAlignment="0" applyProtection="0"/>
    <xf numFmtId="0" fontId="25" fillId="0" borderId="92">
      <alignment horizontal="right" vertical="center"/>
    </xf>
    <xf numFmtId="4" fontId="25" fillId="0" borderId="92">
      <alignment horizontal="right" vertical="center"/>
    </xf>
    <xf numFmtId="4" fontId="25" fillId="0" borderId="92" applyFill="0" applyBorder="0" applyProtection="0">
      <alignment horizontal="right" vertical="center"/>
    </xf>
    <xf numFmtId="49" fontId="23" fillId="0" borderId="92" applyNumberFormat="0" applyFill="0" applyBorder="0" applyProtection="0">
      <alignment horizontal="left" vertical="center"/>
    </xf>
    <xf numFmtId="0" fontId="25" fillId="0" borderId="92" applyNumberFormat="0" applyFill="0" applyAlignment="0" applyProtection="0"/>
    <xf numFmtId="175" fontId="25" fillId="90" borderId="92" applyNumberFormat="0" applyFont="0" applyBorder="0" applyAlignment="0" applyProtection="0">
      <alignment horizontal="right" vertical="center"/>
    </xf>
    <xf numFmtId="0" fontId="25" fillId="16" borderId="92"/>
    <xf numFmtId="4" fontId="25" fillId="16" borderId="92"/>
    <xf numFmtId="4" fontId="21" fillId="14" borderId="92">
      <alignment horizontal="right" vertical="center"/>
    </xf>
    <xf numFmtId="0" fontId="25" fillId="16" borderId="92"/>
    <xf numFmtId="0" fontId="73" fillId="86" borderId="89" applyNumberFormat="0" applyAlignment="0" applyProtection="0"/>
    <xf numFmtId="0" fontId="21" fillId="9" borderId="92">
      <alignment horizontal="right" vertical="center"/>
    </xf>
    <xf numFmtId="0" fontId="25" fillId="0" borderId="92">
      <alignment horizontal="right" vertical="center"/>
    </xf>
    <xf numFmtId="0" fontId="93" fillId="0" borderId="90" applyNumberFormat="0" applyFill="0" applyAlignment="0" applyProtection="0"/>
    <xf numFmtId="0" fontId="25" fillId="9" borderId="93">
      <alignment horizontal="left" vertical="center"/>
    </xf>
    <xf numFmtId="0" fontId="86" fillId="73" borderId="89" applyNumberFormat="0" applyAlignment="0" applyProtection="0"/>
    <xf numFmtId="175" fontId="25" fillId="90" borderId="92" applyNumberFormat="0" applyFont="0" applyBorder="0" applyAlignment="0" applyProtection="0">
      <alignment horizontal="right" vertical="center"/>
    </xf>
    <xf numFmtId="0" fontId="68" fillId="89" borderId="91" applyNumberFormat="0" applyFont="0" applyAlignment="0" applyProtection="0"/>
    <xf numFmtId="0" fontId="25" fillId="0" borderId="95">
      <alignment horizontal="left" vertical="center" wrapText="1" indent="2"/>
    </xf>
    <xf numFmtId="4" fontId="25" fillId="16" borderId="92"/>
    <xf numFmtId="49" fontId="23" fillId="0" borderId="92" applyNumberFormat="0" applyFill="0" applyBorder="0" applyProtection="0">
      <alignment horizontal="left" vertical="center"/>
    </xf>
    <xf numFmtId="0" fontId="25" fillId="0" borderId="92">
      <alignment horizontal="right" vertical="center"/>
    </xf>
    <xf numFmtId="4" fontId="21" fillId="14" borderId="94">
      <alignment horizontal="right" vertical="center"/>
    </xf>
    <xf numFmtId="4" fontId="21" fillId="14" borderId="92">
      <alignment horizontal="right" vertical="center"/>
    </xf>
    <xf numFmtId="4" fontId="21" fillId="14" borderId="92">
      <alignment horizontal="right" vertical="center"/>
    </xf>
    <xf numFmtId="0" fontId="64" fillId="9" borderId="92">
      <alignment horizontal="right" vertical="center"/>
    </xf>
    <xf numFmtId="0" fontId="21" fillId="9" borderId="92">
      <alignment horizontal="right" vertical="center"/>
    </xf>
    <xf numFmtId="49" fontId="25" fillId="0" borderId="92" applyNumberFormat="0" applyFont="0" applyFill="0" applyBorder="0" applyProtection="0">
      <alignment horizontal="left" vertical="center" indent="2"/>
    </xf>
    <xf numFmtId="0" fontId="86" fillId="73" borderId="89" applyNumberFormat="0" applyAlignment="0" applyProtection="0"/>
    <xf numFmtId="0" fontId="71" fillId="86" borderId="96" applyNumberFormat="0" applyAlignment="0" applyProtection="0"/>
    <xf numFmtId="49" fontId="25" fillId="0" borderId="92" applyNumberFormat="0" applyFont="0" applyFill="0" applyBorder="0" applyProtection="0">
      <alignment horizontal="left" vertical="center" indent="2"/>
    </xf>
    <xf numFmtId="0" fontId="77" fillId="73" borderId="89" applyNumberFormat="0" applyAlignment="0" applyProtection="0"/>
    <xf numFmtId="4" fontId="25" fillId="0" borderId="92" applyFill="0" applyBorder="0" applyProtection="0">
      <alignment horizontal="right" vertical="center"/>
    </xf>
    <xf numFmtId="0" fontId="74" fillId="86" borderId="89" applyNumberFormat="0" applyAlignment="0" applyProtection="0"/>
    <xf numFmtId="0" fontId="93" fillId="0" borderId="90" applyNumberFormat="0" applyFill="0" applyAlignment="0" applyProtection="0"/>
    <xf numFmtId="0" fontId="90" fillId="86" borderId="96" applyNumberFormat="0" applyAlignment="0" applyProtection="0"/>
    <xf numFmtId="0" fontId="25" fillId="0" borderId="92" applyNumberFormat="0" applyFill="0" applyAlignment="0" applyProtection="0"/>
    <xf numFmtId="4" fontId="25" fillId="0" borderId="92">
      <alignment horizontal="right" vertical="center"/>
    </xf>
    <xf numFmtId="0" fontId="25" fillId="0" borderId="92">
      <alignment horizontal="right" vertical="center"/>
    </xf>
    <xf numFmtId="0" fontId="86" fillId="73" borderId="89" applyNumberFormat="0" applyAlignment="0" applyProtection="0"/>
    <xf numFmtId="0" fontId="71" fillId="86" borderId="96" applyNumberFormat="0" applyAlignment="0" applyProtection="0"/>
    <xf numFmtId="0" fontId="73" fillId="86" borderId="89" applyNumberFormat="0" applyAlignment="0" applyProtection="0"/>
    <xf numFmtId="0" fontId="25" fillId="14" borderId="95">
      <alignment horizontal="left" vertical="center" wrapText="1" indent="2"/>
    </xf>
    <xf numFmtId="0" fontId="74" fillId="86" borderId="89" applyNumberFormat="0" applyAlignment="0" applyProtection="0"/>
    <xf numFmtId="0" fontId="74" fillId="86" borderId="89" applyNumberFormat="0" applyAlignment="0" applyProtection="0"/>
    <xf numFmtId="4" fontId="21" fillId="14" borderId="93">
      <alignment horizontal="right" vertical="center"/>
    </xf>
    <xf numFmtId="0" fontId="21" fillId="14" borderId="93">
      <alignment horizontal="right" vertical="center"/>
    </xf>
    <xf numFmtId="0" fontId="21" fillId="14" borderId="92">
      <alignment horizontal="right" vertical="center"/>
    </xf>
    <xf numFmtId="4" fontId="64" fillId="9" borderId="92">
      <alignment horizontal="right" vertical="center"/>
    </xf>
    <xf numFmtId="0" fontId="77" fillId="73" borderId="89" applyNumberFormat="0" applyAlignment="0" applyProtection="0"/>
    <xf numFmtId="0" fontId="78" fillId="0" borderId="90" applyNumberFormat="0" applyFill="0" applyAlignment="0" applyProtection="0"/>
    <xf numFmtId="0" fontId="93" fillId="0" borderId="90" applyNumberFormat="0" applyFill="0" applyAlignment="0" applyProtection="0"/>
    <xf numFmtId="0" fontId="68" fillId="89" borderId="91" applyNumberFormat="0" applyFont="0" applyAlignment="0" applyProtection="0"/>
    <xf numFmtId="0" fontId="86" fillId="73" borderId="89" applyNumberFormat="0" applyAlignment="0" applyProtection="0"/>
    <xf numFmtId="49" fontId="23" fillId="0" borderId="92" applyNumberFormat="0" applyFill="0" applyBorder="0" applyProtection="0">
      <alignment horizontal="left" vertical="center"/>
    </xf>
    <xf numFmtId="0" fontId="25" fillId="14" borderId="95">
      <alignment horizontal="left" vertical="center" wrapText="1" indent="2"/>
    </xf>
    <xf numFmtId="0" fontId="74" fillId="86" borderId="89" applyNumberFormat="0" applyAlignment="0" applyProtection="0"/>
    <xf numFmtId="0" fontId="25" fillId="0" borderId="95">
      <alignment horizontal="left" vertical="center" wrapText="1" indent="2"/>
    </xf>
    <xf numFmtId="0" fontId="68" fillId="89" borderId="91" applyNumberFormat="0" applyFont="0" applyAlignment="0" applyProtection="0"/>
    <xf numFmtId="0" fontId="26" fillId="89" borderId="91" applyNumberFormat="0" applyFont="0" applyAlignment="0" applyProtection="0"/>
    <xf numFmtId="0" fontId="90" fillId="86" borderId="96" applyNumberFormat="0" applyAlignment="0" applyProtection="0"/>
    <xf numFmtId="0" fontId="93" fillId="0" borderId="90" applyNumberFormat="0" applyFill="0" applyAlignment="0" applyProtection="0"/>
    <xf numFmtId="4" fontId="25" fillId="16" borderId="92"/>
    <xf numFmtId="0" fontId="21" fillId="14" borderId="92">
      <alignment horizontal="right" vertical="center"/>
    </xf>
    <xf numFmtId="0" fontId="93" fillId="0" borderId="90" applyNumberFormat="0" applyFill="0" applyAlignment="0" applyProtection="0"/>
    <xf numFmtId="4" fontId="21" fillId="14" borderId="94">
      <alignment horizontal="right" vertical="center"/>
    </xf>
    <xf numFmtId="0" fontId="73" fillId="86" borderId="89" applyNumberFormat="0" applyAlignment="0" applyProtection="0"/>
    <xf numFmtId="0" fontId="21" fillId="14" borderId="93">
      <alignment horizontal="right" vertical="center"/>
    </xf>
    <xf numFmtId="0" fontId="74" fillId="86" borderId="89" applyNumberFormat="0" applyAlignment="0" applyProtection="0"/>
    <xf numFmtId="0" fontId="78" fillId="0" borderId="90" applyNumberFormat="0" applyFill="0" applyAlignment="0" applyProtection="0"/>
    <xf numFmtId="0" fontId="68" fillId="89" borderId="91" applyNumberFormat="0" applyFont="0" applyAlignment="0" applyProtection="0"/>
    <xf numFmtId="4" fontId="21" fillId="14" borderId="93">
      <alignment horizontal="right" vertical="center"/>
    </xf>
    <xf numFmtId="0" fontId="25" fillId="14" borderId="95">
      <alignment horizontal="left" vertical="center" wrapText="1" indent="2"/>
    </xf>
    <xf numFmtId="0" fontId="25" fillId="16" borderId="92"/>
    <xf numFmtId="175" fontId="25" fillId="90" borderId="92" applyNumberFormat="0" applyFont="0" applyBorder="0" applyAlignment="0" applyProtection="0">
      <alignment horizontal="right" vertical="center"/>
    </xf>
    <xf numFmtId="0" fontId="25" fillId="0" borderId="92" applyNumberFormat="0" applyFill="0" applyAlignment="0" applyProtection="0"/>
    <xf numFmtId="4" fontId="25" fillId="0" borderId="92" applyFill="0" applyBorder="0" applyProtection="0">
      <alignment horizontal="right" vertical="center"/>
    </xf>
    <xf numFmtId="4" fontId="21" fillId="9" borderId="92">
      <alignment horizontal="right" vertical="center"/>
    </xf>
    <xf numFmtId="0" fontId="78" fillId="0" borderId="90" applyNumberFormat="0" applyFill="0" applyAlignment="0" applyProtection="0"/>
    <xf numFmtId="49" fontId="23" fillId="0" borderId="92" applyNumberFormat="0" applyFill="0" applyBorder="0" applyProtection="0">
      <alignment horizontal="left" vertical="center"/>
    </xf>
    <xf numFmtId="49" fontId="25" fillId="0" borderId="93" applyNumberFormat="0" applyFont="0" applyFill="0" applyBorder="0" applyProtection="0">
      <alignment horizontal="left" vertical="center" indent="5"/>
    </xf>
    <xf numFmtId="0" fontId="25" fillId="9" borderId="93">
      <alignment horizontal="left" vertical="center"/>
    </xf>
    <xf numFmtId="0" fontId="74" fillId="86" borderId="89" applyNumberFormat="0" applyAlignment="0" applyProtection="0"/>
    <xf numFmtId="4" fontId="21" fillId="14" borderId="94">
      <alignment horizontal="right" vertical="center"/>
    </xf>
    <xf numFmtId="0" fontId="86" fillId="73" borderId="89" applyNumberFormat="0" applyAlignment="0" applyProtection="0"/>
    <xf numFmtId="0" fontId="86" fillId="73" borderId="89" applyNumberFormat="0" applyAlignment="0" applyProtection="0"/>
    <xf numFmtId="0" fontId="68" fillId="89" borderId="91" applyNumberFormat="0" applyFont="0" applyAlignment="0" applyProtection="0"/>
    <xf numFmtId="0" fontId="90" fillId="86" borderId="96" applyNumberFormat="0" applyAlignment="0" applyProtection="0"/>
    <xf numFmtId="0" fontId="93" fillId="0" borderId="90" applyNumberFormat="0" applyFill="0" applyAlignment="0" applyProtection="0"/>
    <xf numFmtId="0" fontId="21" fillId="14" borderId="92">
      <alignment horizontal="right" vertical="center"/>
    </xf>
    <xf numFmtId="0" fontId="26" fillId="89" borderId="91" applyNumberFormat="0" applyFont="0" applyAlignment="0" applyProtection="0"/>
    <xf numFmtId="4" fontId="25" fillId="0" borderId="92">
      <alignment horizontal="right" vertical="center"/>
    </xf>
    <xf numFmtId="0" fontId="93" fillId="0" borderId="90" applyNumberFormat="0" applyFill="0" applyAlignment="0" applyProtection="0"/>
    <xf numFmtId="0" fontId="21" fillId="14" borderId="92">
      <alignment horizontal="right" vertical="center"/>
    </xf>
    <xf numFmtId="0" fontId="21" fillId="14" borderId="92">
      <alignment horizontal="right" vertical="center"/>
    </xf>
    <xf numFmtId="4" fontId="64" fillId="9" borderId="92">
      <alignment horizontal="right" vertical="center"/>
    </xf>
    <xf numFmtId="0" fontId="21" fillId="9" borderId="92">
      <alignment horizontal="right" vertical="center"/>
    </xf>
    <xf numFmtId="4" fontId="21" fillId="9" borderId="92">
      <alignment horizontal="right" vertical="center"/>
    </xf>
    <xf numFmtId="0" fontId="64" fillId="9" borderId="92">
      <alignment horizontal="right" vertical="center"/>
    </xf>
    <xf numFmtId="4" fontId="64" fillId="9" borderId="92">
      <alignment horizontal="right" vertical="center"/>
    </xf>
    <xf numFmtId="0" fontId="21" fillId="14" borderId="92">
      <alignment horizontal="right" vertical="center"/>
    </xf>
    <xf numFmtId="4" fontId="21" fillId="14" borderId="92">
      <alignment horizontal="right" vertical="center"/>
    </xf>
    <xf numFmtId="0" fontId="21" fillId="14" borderId="92">
      <alignment horizontal="right" vertical="center"/>
    </xf>
    <xf numFmtId="4" fontId="21" fillId="14" borderId="92">
      <alignment horizontal="right" vertical="center"/>
    </xf>
    <xf numFmtId="0" fontId="21" fillId="14" borderId="93">
      <alignment horizontal="right" vertical="center"/>
    </xf>
    <xf numFmtId="4" fontId="21" fillId="14" borderId="93">
      <alignment horizontal="right" vertical="center"/>
    </xf>
    <xf numFmtId="0" fontId="21" fillId="14" borderId="94">
      <alignment horizontal="right" vertical="center"/>
    </xf>
    <xf numFmtId="4" fontId="21" fillId="14" borderId="94">
      <alignment horizontal="right" vertical="center"/>
    </xf>
    <xf numFmtId="0" fontId="74" fillId="86" borderId="89" applyNumberFormat="0" applyAlignment="0" applyProtection="0"/>
    <xf numFmtId="0" fontId="25" fillId="14" borderId="95">
      <alignment horizontal="left" vertical="center" wrapText="1" indent="2"/>
    </xf>
    <xf numFmtId="0" fontId="25" fillId="0" borderId="95">
      <alignment horizontal="left" vertical="center" wrapText="1" indent="2"/>
    </xf>
    <xf numFmtId="0" fontId="25" fillId="9" borderId="93">
      <alignment horizontal="left" vertical="center"/>
    </xf>
    <xf numFmtId="0" fontId="86" fillId="73" borderId="89" applyNumberFormat="0" applyAlignment="0" applyProtection="0"/>
    <xf numFmtId="0" fontId="25" fillId="0" borderId="92">
      <alignment horizontal="right" vertical="center"/>
    </xf>
    <xf numFmtId="4" fontId="25" fillId="0" borderId="92">
      <alignment horizontal="right" vertical="center"/>
    </xf>
    <xf numFmtId="0" fontId="25" fillId="0" borderId="92" applyNumberFormat="0" applyFill="0" applyAlignment="0" applyProtection="0"/>
    <xf numFmtId="0" fontId="90" fillId="86" borderId="96" applyNumberFormat="0" applyAlignment="0" applyProtection="0"/>
    <xf numFmtId="175" fontId="25" fillId="90" borderId="92" applyNumberFormat="0" applyFont="0" applyBorder="0" applyAlignment="0" applyProtection="0">
      <alignment horizontal="right" vertical="center"/>
    </xf>
    <xf numFmtId="0" fontId="25" fillId="16" borderId="92"/>
    <xf numFmtId="4" fontId="25" fillId="16" borderId="92"/>
    <xf numFmtId="0" fontId="93" fillId="0" borderId="90" applyNumberFormat="0" applyFill="0" applyAlignment="0" applyProtection="0"/>
    <xf numFmtId="0" fontId="26" fillId="89" borderId="91" applyNumberFormat="0" applyFont="0" applyAlignment="0" applyProtection="0"/>
    <xf numFmtId="0" fontId="68" fillId="89" borderId="91" applyNumberFormat="0" applyFont="0" applyAlignment="0" applyProtection="0"/>
    <xf numFmtId="0" fontId="25" fillId="0" borderId="92" applyNumberFormat="0" applyFill="0" applyAlignment="0" applyProtection="0"/>
    <xf numFmtId="0" fontId="78" fillId="0" borderId="90" applyNumberFormat="0" applyFill="0" applyAlignment="0" applyProtection="0"/>
    <xf numFmtId="0" fontId="93" fillId="0" borderId="90" applyNumberFormat="0" applyFill="0" applyAlignment="0" applyProtection="0"/>
    <xf numFmtId="0" fontId="77" fillId="73" borderId="89" applyNumberFormat="0" applyAlignment="0" applyProtection="0"/>
    <xf numFmtId="0" fontId="74" fillId="86" borderId="89" applyNumberFormat="0" applyAlignment="0" applyProtection="0"/>
    <xf numFmtId="4" fontId="64" fillId="9" borderId="92">
      <alignment horizontal="right" vertical="center"/>
    </xf>
    <xf numFmtId="0" fontId="21" fillId="9" borderId="92">
      <alignment horizontal="right" vertical="center"/>
    </xf>
    <xf numFmtId="175" fontId="25" fillId="90" borderId="92" applyNumberFormat="0" applyFont="0" applyBorder="0" applyAlignment="0" applyProtection="0">
      <alignment horizontal="right" vertical="center"/>
    </xf>
    <xf numFmtId="0" fontId="78" fillId="0" borderId="90" applyNumberFormat="0" applyFill="0" applyAlignment="0" applyProtection="0"/>
    <xf numFmtId="49" fontId="25" fillId="0" borderId="92" applyNumberFormat="0" applyFont="0" applyFill="0" applyBorder="0" applyProtection="0">
      <alignment horizontal="left" vertical="center" indent="2"/>
    </xf>
    <xf numFmtId="49" fontId="25" fillId="0" borderId="93" applyNumberFormat="0" applyFont="0" applyFill="0" applyBorder="0" applyProtection="0">
      <alignment horizontal="left" vertical="center" indent="5"/>
    </xf>
    <xf numFmtId="49" fontId="25" fillId="0" borderId="92" applyNumberFormat="0" applyFont="0" applyFill="0" applyBorder="0" applyProtection="0">
      <alignment horizontal="left" vertical="center" indent="2"/>
    </xf>
    <xf numFmtId="4" fontId="25" fillId="0" borderId="92" applyFill="0" applyBorder="0" applyProtection="0">
      <alignment horizontal="right" vertical="center"/>
    </xf>
    <xf numFmtId="49" fontId="23" fillId="0" borderId="92" applyNumberFormat="0" applyFill="0" applyBorder="0" applyProtection="0">
      <alignment horizontal="left" vertical="center"/>
    </xf>
    <xf numFmtId="0" fontId="25" fillId="0" borderId="95">
      <alignment horizontal="left" vertical="center" wrapText="1" indent="2"/>
    </xf>
    <xf numFmtId="0" fontId="90" fillId="86" borderId="96" applyNumberFormat="0" applyAlignment="0" applyProtection="0"/>
    <xf numFmtId="0" fontId="21" fillId="14" borderId="94">
      <alignment horizontal="right" vertical="center"/>
    </xf>
    <xf numFmtId="0" fontId="77" fillId="73" borderId="89" applyNumberFormat="0" applyAlignment="0" applyProtection="0"/>
    <xf numFmtId="0" fontId="21" fillId="14" borderId="94">
      <alignment horizontal="right" vertical="center"/>
    </xf>
    <xf numFmtId="4" fontId="21" fillId="14" borderId="92">
      <alignment horizontal="right" vertical="center"/>
    </xf>
    <xf numFmtId="0" fontId="21" fillId="14" borderId="92">
      <alignment horizontal="right" vertical="center"/>
    </xf>
    <xf numFmtId="0" fontId="71" fillId="86" borderId="96" applyNumberFormat="0" applyAlignment="0" applyProtection="0"/>
    <xf numFmtId="0" fontId="73" fillId="86" borderId="89" applyNumberFormat="0" applyAlignment="0" applyProtection="0"/>
    <xf numFmtId="0" fontId="78" fillId="0" borderId="90" applyNumberFormat="0" applyFill="0" applyAlignment="0" applyProtection="0"/>
    <xf numFmtId="0" fontId="25" fillId="16" borderId="92"/>
    <xf numFmtId="4" fontId="25" fillId="16" borderId="92"/>
    <xf numFmtId="4" fontId="21" fillId="14" borderId="92">
      <alignment horizontal="right" vertical="center"/>
    </xf>
    <xf numFmtId="0" fontId="64" fillId="9" borderId="92">
      <alignment horizontal="right" vertical="center"/>
    </xf>
    <xf numFmtId="0" fontId="77" fillId="73" borderId="89" applyNumberFormat="0" applyAlignment="0" applyProtection="0"/>
    <xf numFmtId="0" fontId="74" fillId="86" borderId="89" applyNumberFormat="0" applyAlignment="0" applyProtection="0"/>
    <xf numFmtId="4" fontId="25" fillId="0" borderId="92">
      <alignment horizontal="right" vertical="center"/>
    </xf>
    <xf numFmtId="0" fontId="25" fillId="14" borderId="95">
      <alignment horizontal="left" vertical="center" wrapText="1" indent="2"/>
    </xf>
    <xf numFmtId="0" fontId="25" fillId="0" borderId="95">
      <alignment horizontal="left" vertical="center" wrapText="1" indent="2"/>
    </xf>
    <xf numFmtId="0" fontId="90" fillId="86" borderId="96" applyNumberFormat="0" applyAlignment="0" applyProtection="0"/>
    <xf numFmtId="0" fontId="86" fillId="73" borderId="89" applyNumberFormat="0" applyAlignment="0" applyProtection="0"/>
    <xf numFmtId="0" fontId="73" fillId="86" borderId="89" applyNumberFormat="0" applyAlignment="0" applyProtection="0"/>
    <xf numFmtId="0" fontId="71" fillId="86" borderId="96" applyNumberFormat="0" applyAlignment="0" applyProtection="0"/>
    <xf numFmtId="0" fontId="21" fillId="14" borderId="94">
      <alignment horizontal="right" vertical="center"/>
    </xf>
    <xf numFmtId="0" fontId="64" fillId="9" borderId="92">
      <alignment horizontal="right" vertical="center"/>
    </xf>
    <xf numFmtId="4" fontId="21" fillId="9" borderId="92">
      <alignment horizontal="right" vertical="center"/>
    </xf>
    <xf numFmtId="4" fontId="21" fillId="14" borderId="92">
      <alignment horizontal="right" vertical="center"/>
    </xf>
    <xf numFmtId="49" fontId="25" fillId="0" borderId="93" applyNumberFormat="0" applyFont="0" applyFill="0" applyBorder="0" applyProtection="0">
      <alignment horizontal="left" vertical="center" indent="5"/>
    </xf>
    <xf numFmtId="4" fontId="25" fillId="0" borderId="92" applyFill="0" applyBorder="0" applyProtection="0">
      <alignment horizontal="right" vertical="center"/>
    </xf>
    <xf numFmtId="4" fontId="21" fillId="9" borderId="92">
      <alignment horizontal="right" vertical="center"/>
    </xf>
    <xf numFmtId="0" fontId="86" fillId="73" borderId="89" applyNumberFormat="0" applyAlignment="0" applyProtection="0"/>
    <xf numFmtId="0" fontId="77" fillId="73" borderId="89" applyNumberFormat="0" applyAlignment="0" applyProtection="0"/>
    <xf numFmtId="0" fontId="73" fillId="86" borderId="89" applyNumberFormat="0" applyAlignment="0" applyProtection="0"/>
    <xf numFmtId="0" fontId="25" fillId="14" borderId="95">
      <alignment horizontal="left" vertical="center" wrapText="1" indent="2"/>
    </xf>
    <xf numFmtId="0" fontId="25" fillId="0" borderId="95">
      <alignment horizontal="left" vertical="center" wrapText="1" indent="2"/>
    </xf>
    <xf numFmtId="0" fontId="25" fillId="14" borderId="95">
      <alignment horizontal="left" vertical="center" wrapText="1" indent="2"/>
    </xf>
    <xf numFmtId="0" fontId="71" fillId="86" borderId="96" applyNumberFormat="0" applyAlignment="0" applyProtection="0"/>
    <xf numFmtId="0" fontId="90" fillId="86" borderId="96" applyNumberFormat="0" applyAlignment="0" applyProtection="0"/>
    <xf numFmtId="0" fontId="21" fillId="14" borderId="94">
      <alignment horizontal="right" vertical="center"/>
    </xf>
    <xf numFmtId="0" fontId="73" fillId="86" borderId="89" applyNumberFormat="0" applyAlignment="0" applyProtection="0"/>
    <xf numFmtId="4" fontId="21" fillId="14" borderId="92">
      <alignment horizontal="right" vertical="center"/>
    </xf>
    <xf numFmtId="4" fontId="25" fillId="16" borderId="92"/>
    <xf numFmtId="4" fontId="25" fillId="16" borderId="92"/>
    <xf numFmtId="0" fontId="21" fillId="14" borderId="92">
      <alignment horizontal="right" vertical="center"/>
    </xf>
    <xf numFmtId="0" fontId="21" fillId="14" borderId="92">
      <alignment horizontal="right" vertical="center"/>
    </xf>
    <xf numFmtId="0" fontId="25" fillId="16" borderId="92"/>
    <xf numFmtId="0" fontId="21" fillId="14" borderId="94">
      <alignment horizontal="right" vertical="center"/>
    </xf>
    <xf numFmtId="0" fontId="21" fillId="14" borderId="94">
      <alignment horizontal="right" vertical="center"/>
    </xf>
    <xf numFmtId="0" fontId="73" fillId="86" borderId="89" applyNumberFormat="0" applyAlignment="0" applyProtection="0"/>
    <xf numFmtId="0" fontId="21" fillId="14" borderId="93">
      <alignment horizontal="right" vertical="center"/>
    </xf>
    <xf numFmtId="0" fontId="25" fillId="0" borderId="92">
      <alignment horizontal="right" vertical="center"/>
    </xf>
    <xf numFmtId="4" fontId="25" fillId="0" borderId="92">
      <alignment horizontal="right" vertical="center"/>
    </xf>
    <xf numFmtId="0" fontId="93" fillId="0" borderId="90" applyNumberFormat="0" applyFill="0" applyAlignment="0" applyProtection="0"/>
    <xf numFmtId="0" fontId="74" fillId="86" borderId="89" applyNumberFormat="0" applyAlignment="0" applyProtection="0"/>
    <xf numFmtId="0" fontId="93" fillId="0" borderId="90" applyNumberFormat="0" applyFill="0" applyAlignment="0" applyProtection="0"/>
    <xf numFmtId="0" fontId="74" fillId="86" borderId="89" applyNumberFormat="0" applyAlignment="0" applyProtection="0"/>
    <xf numFmtId="49" fontId="23" fillId="0" borderId="92" applyNumberFormat="0" applyFill="0" applyBorder="0" applyProtection="0">
      <alignment horizontal="left" vertical="center"/>
    </xf>
    <xf numFmtId="0" fontId="68" fillId="89" borderId="91" applyNumberFormat="0" applyFont="0" applyAlignment="0" applyProtection="0"/>
    <xf numFmtId="0" fontId="21" fillId="9" borderId="92">
      <alignment horizontal="right" vertical="center"/>
    </xf>
    <xf numFmtId="0" fontId="21" fillId="14" borderId="92">
      <alignment horizontal="right" vertical="center"/>
    </xf>
    <xf numFmtId="0" fontId="74" fillId="86" borderId="89" applyNumberFormat="0" applyAlignment="0" applyProtection="0"/>
    <xf numFmtId="0" fontId="78" fillId="0" borderId="90" applyNumberFormat="0" applyFill="0" applyAlignment="0" applyProtection="0"/>
    <xf numFmtId="4" fontId="25" fillId="0" borderId="92" applyFill="0" applyBorder="0" applyProtection="0">
      <alignment horizontal="right" vertical="center"/>
    </xf>
    <xf numFmtId="0" fontId="4" fillId="0" borderId="52" applyNumberFormat="0" applyFill="0" applyAlignment="0" applyProtection="0"/>
    <xf numFmtId="0" fontId="25" fillId="14" borderId="95">
      <alignment horizontal="left" vertical="center" wrapText="1" indent="2"/>
    </xf>
    <xf numFmtId="0" fontId="4" fillId="0" borderId="52" applyNumberFormat="0" applyFill="0" applyAlignment="0" applyProtection="0"/>
    <xf numFmtId="0" fontId="2" fillId="59" borderId="0" applyNumberFormat="0" applyBorder="0" applyAlignment="0" applyProtection="0"/>
    <xf numFmtId="0" fontId="62" fillId="64" borderId="0" applyNumberFormat="0" applyBorder="0" applyAlignment="0" applyProtection="0"/>
    <xf numFmtId="4" fontId="21" fillId="14" borderId="92">
      <alignment horizontal="right" vertical="center"/>
    </xf>
    <xf numFmtId="0" fontId="86" fillId="73" borderId="89" applyNumberFormat="0" applyAlignment="0" applyProtection="0"/>
    <xf numFmtId="0" fontId="74" fillId="86" borderId="89" applyNumberFormat="0" applyAlignment="0" applyProtection="0"/>
    <xf numFmtId="0" fontId="73" fillId="86" borderId="89" applyNumberFormat="0" applyAlignment="0" applyProtection="0"/>
    <xf numFmtId="0" fontId="25" fillId="9" borderId="93">
      <alignment horizontal="left" vertical="center"/>
    </xf>
    <xf numFmtId="0" fontId="2" fillId="53" borderId="0" applyNumberFormat="0" applyBorder="0" applyAlignment="0" applyProtection="0"/>
    <xf numFmtId="0" fontId="21" fillId="14" borderId="92">
      <alignment horizontal="right" vertical="center"/>
    </xf>
    <xf numFmtId="0" fontId="61" fillId="0" borderId="0" applyNumberFormat="0" applyFill="0" applyBorder="0" applyAlignment="0" applyProtection="0"/>
    <xf numFmtId="0" fontId="62" fillId="49" borderId="0" applyNumberFormat="0" applyBorder="0" applyAlignment="0" applyProtection="0"/>
    <xf numFmtId="175" fontId="25" fillId="90" borderId="92" applyNumberFormat="0" applyFont="0" applyBorder="0" applyAlignment="0" applyProtection="0">
      <alignment horizontal="right" vertical="center"/>
    </xf>
    <xf numFmtId="0" fontId="59" fillId="46" borderId="50" applyNumberFormat="0" applyAlignment="0" applyProtection="0"/>
    <xf numFmtId="0" fontId="59" fillId="46" borderId="50" applyNumberFormat="0" applyAlignment="0" applyProtection="0"/>
    <xf numFmtId="0" fontId="25" fillId="0" borderId="95">
      <alignment horizontal="left" vertical="center" wrapText="1" indent="2"/>
    </xf>
    <xf numFmtId="175" fontId="25" fillId="90" borderId="92" applyNumberFormat="0" applyFont="0" applyBorder="0" applyAlignment="0" applyProtection="0">
      <alignment horizontal="right" vertical="center"/>
    </xf>
    <xf numFmtId="4" fontId="25" fillId="0" borderId="92" applyFill="0" applyBorder="0" applyProtection="0">
      <alignment horizontal="right" vertical="center"/>
    </xf>
    <xf numFmtId="0" fontId="61" fillId="0" borderId="0" applyNumberFormat="0" applyFill="0" applyBorder="0" applyAlignment="0" applyProtection="0"/>
    <xf numFmtId="0" fontId="86" fillId="73" borderId="89" applyNumberFormat="0" applyAlignment="0" applyProtection="0"/>
    <xf numFmtId="0" fontId="25" fillId="0" borderId="95">
      <alignment horizontal="left" vertical="center" wrapText="1" indent="2"/>
    </xf>
    <xf numFmtId="0" fontId="25" fillId="16" borderId="92"/>
    <xf numFmtId="0" fontId="25" fillId="0" borderId="92">
      <alignment horizontal="right" vertical="center"/>
    </xf>
    <xf numFmtId="0" fontId="25" fillId="16" borderId="92"/>
    <xf numFmtId="0" fontId="68" fillId="89" borderId="91" applyNumberFormat="0" applyFont="0" applyAlignment="0" applyProtection="0"/>
    <xf numFmtId="49" fontId="23" fillId="0" borderId="92" applyNumberFormat="0" applyFill="0" applyBorder="0" applyProtection="0">
      <alignment horizontal="left" vertical="center"/>
    </xf>
    <xf numFmtId="0" fontId="25" fillId="0" borderId="95">
      <alignment horizontal="left" vertical="center" wrapText="1" indent="2"/>
    </xf>
    <xf numFmtId="0" fontId="74" fillId="86" borderId="89" applyNumberFormat="0" applyAlignment="0" applyProtection="0"/>
    <xf numFmtId="49" fontId="25" fillId="0" borderId="92" applyNumberFormat="0" applyFont="0" applyFill="0" applyBorder="0" applyProtection="0">
      <alignment horizontal="left" vertical="center" indent="2"/>
    </xf>
    <xf numFmtId="0" fontId="25" fillId="14" borderId="95">
      <alignment horizontal="left" vertical="center" wrapText="1" indent="2"/>
    </xf>
    <xf numFmtId="0" fontId="90" fillId="86" borderId="96" applyNumberFormat="0" applyAlignment="0" applyProtection="0"/>
    <xf numFmtId="0" fontId="2" fillId="50" borderId="0" applyNumberFormat="0" applyBorder="0" applyAlignment="0" applyProtection="0"/>
    <xf numFmtId="0" fontId="4" fillId="0" borderId="52" applyNumberFormat="0" applyFill="0" applyAlignment="0" applyProtection="0"/>
    <xf numFmtId="0" fontId="64" fillId="9" borderId="92">
      <alignment horizontal="right" vertical="center"/>
    </xf>
    <xf numFmtId="0" fontId="2" fillId="63" borderId="0" applyNumberFormat="0" applyBorder="0" applyAlignment="0" applyProtection="0"/>
    <xf numFmtId="0" fontId="77" fillId="73" borderId="89" applyNumberFormat="0" applyAlignment="0" applyProtection="0"/>
    <xf numFmtId="4" fontId="64" fillId="9" borderId="92">
      <alignment horizontal="right" vertical="center"/>
    </xf>
    <xf numFmtId="0" fontId="77" fillId="73" borderId="89" applyNumberFormat="0" applyAlignment="0" applyProtection="0"/>
    <xf numFmtId="0" fontId="62" fillId="58" borderId="0" applyNumberFormat="0" applyBorder="0" applyAlignment="0" applyProtection="0"/>
    <xf numFmtId="0" fontId="73" fillId="86" borderId="89" applyNumberFormat="0" applyAlignment="0" applyProtection="0"/>
    <xf numFmtId="0" fontId="71" fillId="86" borderId="96" applyNumberFormat="0" applyAlignment="0" applyProtection="0"/>
    <xf numFmtId="0" fontId="2" fillId="54" borderId="0" applyNumberFormat="0" applyBorder="0" applyAlignment="0" applyProtection="0"/>
    <xf numFmtId="0" fontId="25" fillId="16" borderId="92"/>
    <xf numFmtId="0" fontId="21" fillId="14" borderId="92">
      <alignment horizontal="right" vertical="center"/>
    </xf>
    <xf numFmtId="0" fontId="64" fillId="9" borderId="92">
      <alignment horizontal="right" vertical="center"/>
    </xf>
    <xf numFmtId="0" fontId="90" fillId="86" borderId="96" applyNumberFormat="0" applyAlignment="0" applyProtection="0"/>
    <xf numFmtId="4" fontId="21" fillId="9" borderId="92">
      <alignment horizontal="right" vertical="center"/>
    </xf>
    <xf numFmtId="0" fontId="2" fillId="63" borderId="0" applyNumberFormat="0" applyBorder="0" applyAlignment="0" applyProtection="0"/>
    <xf numFmtId="0" fontId="78" fillId="0" borderId="90" applyNumberFormat="0" applyFill="0" applyAlignment="0" applyProtection="0"/>
    <xf numFmtId="0" fontId="78" fillId="0" borderId="90" applyNumberFormat="0" applyFill="0" applyAlignment="0" applyProtection="0"/>
    <xf numFmtId="0" fontId="90" fillId="86" borderId="96" applyNumberFormat="0" applyAlignment="0" applyProtection="0"/>
    <xf numFmtId="4" fontId="25" fillId="16" borderId="92"/>
    <xf numFmtId="0" fontId="62" fillId="52" borderId="0" applyNumberFormat="0" applyBorder="0" applyAlignment="0" applyProtection="0"/>
    <xf numFmtId="0" fontId="2" fillId="50" borderId="0" applyNumberFormat="0" applyBorder="0" applyAlignment="0" applyProtection="0"/>
    <xf numFmtId="0" fontId="21" fillId="14" borderId="94">
      <alignment horizontal="right" vertical="center"/>
    </xf>
    <xf numFmtId="0" fontId="60" fillId="0" borderId="0" applyNumberFormat="0" applyFill="0" applyBorder="0" applyAlignment="0" applyProtection="0"/>
    <xf numFmtId="0" fontId="71" fillId="86" borderId="96" applyNumberFormat="0" applyAlignment="0" applyProtection="0"/>
    <xf numFmtId="0" fontId="21" fillId="9" borderId="92">
      <alignment horizontal="right" vertical="center"/>
    </xf>
    <xf numFmtId="4" fontId="25" fillId="0" borderId="92">
      <alignment horizontal="right" vertical="center"/>
    </xf>
    <xf numFmtId="0" fontId="2" fillId="57" borderId="0" applyNumberFormat="0" applyBorder="0" applyAlignment="0" applyProtection="0"/>
    <xf numFmtId="49" fontId="25" fillId="0" borderId="92" applyNumberFormat="0" applyFont="0" applyFill="0" applyBorder="0" applyProtection="0">
      <alignment horizontal="left" vertical="center" indent="2"/>
    </xf>
    <xf numFmtId="0" fontId="25" fillId="14" borderId="95">
      <alignment horizontal="left" vertical="center" wrapText="1" indent="2"/>
    </xf>
    <xf numFmtId="0" fontId="21" fillId="14" borderId="93">
      <alignment horizontal="right" vertical="center"/>
    </xf>
    <xf numFmtId="4" fontId="25" fillId="16" borderId="92"/>
    <xf numFmtId="0" fontId="68" fillId="89" borderId="91" applyNumberFormat="0" applyFont="0" applyAlignment="0" applyProtection="0"/>
    <xf numFmtId="0" fontId="62" fillId="55" borderId="0" applyNumberFormat="0" applyBorder="0" applyAlignment="0" applyProtection="0"/>
    <xf numFmtId="4" fontId="21" fillId="14" borderId="92">
      <alignment horizontal="right" vertical="center"/>
    </xf>
    <xf numFmtId="0" fontId="62" fillId="49" borderId="0" applyNumberFormat="0" applyBorder="0" applyAlignment="0" applyProtection="0"/>
    <xf numFmtId="0" fontId="86" fillId="73" borderId="89" applyNumberFormat="0" applyAlignment="0" applyProtection="0"/>
    <xf numFmtId="0" fontId="71" fillId="86" borderId="96" applyNumberFormat="0" applyAlignment="0" applyProtection="0"/>
    <xf numFmtId="0" fontId="93" fillId="0" borderId="90" applyNumberFormat="0" applyFill="0" applyAlignment="0" applyProtection="0"/>
    <xf numFmtId="4" fontId="21" fillId="14" borderId="93">
      <alignment horizontal="right" vertical="center"/>
    </xf>
    <xf numFmtId="0" fontId="2" fillId="51" borderId="0" applyNumberFormat="0" applyBorder="0" applyAlignment="0" applyProtection="0"/>
    <xf numFmtId="4" fontId="64" fillId="9" borderId="92">
      <alignment horizontal="right" vertical="center"/>
    </xf>
    <xf numFmtId="0" fontId="21" fillId="14" borderId="92">
      <alignment horizontal="right" vertical="center"/>
    </xf>
    <xf numFmtId="0" fontId="62" fillId="52" borderId="0" applyNumberFormat="0" applyBorder="0" applyAlignment="0" applyProtection="0"/>
    <xf numFmtId="0" fontId="2" fillId="59" borderId="0" applyNumberFormat="0" applyBorder="0" applyAlignment="0" applyProtection="0"/>
    <xf numFmtId="0" fontId="2" fillId="50" borderId="0" applyNumberFormat="0" applyBorder="0" applyAlignment="0" applyProtection="0"/>
    <xf numFmtId="0" fontId="73" fillId="86" borderId="89" applyNumberFormat="0" applyAlignment="0" applyProtection="0"/>
    <xf numFmtId="0" fontId="62" fillId="58" borderId="0" applyNumberFormat="0" applyBorder="0" applyAlignment="0" applyProtection="0"/>
    <xf numFmtId="0" fontId="21" fillId="9" borderId="92">
      <alignment horizontal="right" vertical="center"/>
    </xf>
    <xf numFmtId="0" fontId="74" fillId="86" borderId="89" applyNumberFormat="0" applyAlignment="0" applyProtection="0"/>
    <xf numFmtId="4" fontId="25" fillId="0" borderId="92" applyFill="0" applyBorder="0" applyProtection="0">
      <alignment horizontal="right" vertical="center"/>
    </xf>
    <xf numFmtId="0" fontId="25" fillId="14" borderId="95">
      <alignment horizontal="left" vertical="center" wrapText="1" indent="2"/>
    </xf>
    <xf numFmtId="4" fontId="25" fillId="16" borderId="92"/>
    <xf numFmtId="0" fontId="58" fillId="46" borderId="51" applyNumberFormat="0" applyAlignment="0" applyProtection="0"/>
    <xf numFmtId="0" fontId="74" fillId="86" borderId="89" applyNumberFormat="0" applyAlignment="0" applyProtection="0"/>
    <xf numFmtId="0" fontId="74" fillId="86" borderId="89" applyNumberFormat="0" applyAlignment="0" applyProtection="0"/>
    <xf numFmtId="0" fontId="2" fillId="48" borderId="0" applyNumberFormat="0" applyBorder="0" applyAlignment="0" applyProtection="0"/>
    <xf numFmtId="0" fontId="77" fillId="73" borderId="89" applyNumberFormat="0" applyAlignment="0" applyProtection="0"/>
    <xf numFmtId="49" fontId="23" fillId="0" borderId="92" applyNumberFormat="0" applyFill="0" applyBorder="0" applyProtection="0">
      <alignment horizontal="left" vertical="center"/>
    </xf>
    <xf numFmtId="0" fontId="25" fillId="0" borderId="95">
      <alignment horizontal="left" vertical="center" wrapText="1" indent="2"/>
    </xf>
    <xf numFmtId="0" fontId="25" fillId="14" borderId="95">
      <alignment horizontal="left" vertical="center" wrapText="1" indent="2"/>
    </xf>
    <xf numFmtId="0" fontId="68" fillId="89" borderId="91" applyNumberFormat="0" applyFont="0" applyAlignment="0" applyProtection="0"/>
    <xf numFmtId="0" fontId="21" fillId="14" borderId="92">
      <alignment horizontal="right" vertical="center"/>
    </xf>
    <xf numFmtId="0" fontId="21" fillId="14" borderId="92">
      <alignment horizontal="right" vertical="center"/>
    </xf>
    <xf numFmtId="0" fontId="74" fillId="86" borderId="89" applyNumberFormat="0" applyAlignment="0" applyProtection="0"/>
    <xf numFmtId="0" fontId="62" fillId="55" borderId="0" applyNumberFormat="0" applyBorder="0" applyAlignment="0" applyProtection="0"/>
    <xf numFmtId="175" fontId="25" fillId="90" borderId="92" applyNumberFormat="0" applyFont="0" applyBorder="0" applyAlignment="0" applyProtection="0">
      <alignment horizontal="right" vertical="center"/>
    </xf>
    <xf numFmtId="0" fontId="2" fillId="60" borderId="0" applyNumberFormat="0" applyBorder="0" applyAlignment="0" applyProtection="0"/>
    <xf numFmtId="0" fontId="74" fillId="86" borderId="89" applyNumberFormat="0" applyAlignment="0" applyProtection="0"/>
    <xf numFmtId="0" fontId="90" fillId="86" borderId="96" applyNumberFormat="0" applyAlignment="0" applyProtection="0"/>
    <xf numFmtId="0" fontId="93" fillId="0" borderId="90" applyNumberFormat="0" applyFill="0" applyAlignment="0" applyProtection="0"/>
    <xf numFmtId="0" fontId="86" fillId="73" borderId="89" applyNumberFormat="0" applyAlignment="0" applyProtection="0"/>
    <xf numFmtId="0" fontId="21" fillId="9" borderId="92">
      <alignment horizontal="right" vertical="center"/>
    </xf>
    <xf numFmtId="0" fontId="62" fillId="49" borderId="0" applyNumberFormat="0" applyBorder="0" applyAlignment="0" applyProtection="0"/>
    <xf numFmtId="0" fontId="90" fillId="86" borderId="96" applyNumberFormat="0" applyAlignment="0" applyProtection="0"/>
    <xf numFmtId="0" fontId="2" fillId="54" borderId="0" applyNumberFormat="0" applyBorder="0" applyAlignment="0" applyProtection="0"/>
    <xf numFmtId="4" fontId="64" fillId="9" borderId="92">
      <alignment horizontal="right" vertical="center"/>
    </xf>
    <xf numFmtId="4" fontId="21" fillId="9" borderId="92">
      <alignment horizontal="right" vertical="center"/>
    </xf>
    <xf numFmtId="0" fontId="25" fillId="0" borderId="92" applyNumberFormat="0" applyFill="0" applyAlignment="0" applyProtection="0"/>
    <xf numFmtId="4" fontId="21" fillId="9" borderId="92">
      <alignment horizontal="right" vertical="center"/>
    </xf>
    <xf numFmtId="0" fontId="4" fillId="0" borderId="52" applyNumberFormat="0" applyFill="0" applyAlignment="0" applyProtection="0"/>
    <xf numFmtId="0" fontId="74" fillId="86" borderId="89" applyNumberFormat="0" applyAlignment="0" applyProtection="0"/>
    <xf numFmtId="0" fontId="2" fillId="56" borderId="0" applyNumberFormat="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25" fillId="0" borderId="92" applyNumberFormat="0" applyFill="0" applyAlignment="0" applyProtection="0"/>
    <xf numFmtId="4" fontId="21" fillId="14" borderId="92">
      <alignment horizontal="right" vertical="center"/>
    </xf>
    <xf numFmtId="0" fontId="68" fillId="89" borderId="91" applyNumberFormat="0" applyFont="0" applyAlignment="0" applyProtection="0"/>
    <xf numFmtId="4" fontId="21" fillId="14" borderId="92">
      <alignment horizontal="right" vertical="center"/>
    </xf>
    <xf numFmtId="4" fontId="21" fillId="14" borderId="92">
      <alignment horizontal="right" vertical="center"/>
    </xf>
    <xf numFmtId="0" fontId="25" fillId="0" borderId="92">
      <alignment horizontal="right" vertical="center"/>
    </xf>
    <xf numFmtId="4" fontId="25" fillId="0" borderId="92">
      <alignment horizontal="right" vertical="center"/>
    </xf>
    <xf numFmtId="0" fontId="78" fillId="0" borderId="90" applyNumberFormat="0" applyFill="0" applyAlignment="0" applyProtection="0"/>
    <xf numFmtId="0" fontId="68" fillId="89" borderId="91" applyNumberFormat="0" applyFont="0" applyAlignment="0" applyProtection="0"/>
    <xf numFmtId="0" fontId="25" fillId="0" borderId="92" applyNumberFormat="0" applyFill="0" applyAlignment="0" applyProtection="0"/>
    <xf numFmtId="0" fontId="21" fillId="14" borderId="94">
      <alignment horizontal="right" vertical="center"/>
    </xf>
    <xf numFmtId="4" fontId="21" fillId="14" borderId="92">
      <alignment horizontal="right" vertical="center"/>
    </xf>
    <xf numFmtId="0" fontId="74" fillId="86" borderId="89" applyNumberFormat="0" applyAlignment="0" applyProtection="0"/>
    <xf numFmtId="0" fontId="21" fillId="14" borderId="92">
      <alignment horizontal="right" vertical="center"/>
    </xf>
    <xf numFmtId="4" fontId="25" fillId="16" borderId="92"/>
    <xf numFmtId="0" fontId="77" fillId="73" borderId="89" applyNumberFormat="0" applyAlignment="0" applyProtection="0"/>
    <xf numFmtId="0" fontId="74" fillId="86" borderId="89" applyNumberFormat="0" applyAlignment="0" applyProtection="0"/>
    <xf numFmtId="0" fontId="93" fillId="0" borderId="90" applyNumberFormat="0" applyFill="0" applyAlignment="0" applyProtection="0"/>
    <xf numFmtId="0" fontId="25" fillId="9" borderId="93">
      <alignment horizontal="left" vertical="center"/>
    </xf>
    <xf numFmtId="0" fontId="77" fillId="73" borderId="89" applyNumberFormat="0" applyAlignment="0" applyProtection="0"/>
    <xf numFmtId="0" fontId="25" fillId="0" borderId="92" applyNumberFormat="0" applyFill="0" applyAlignment="0" applyProtection="0"/>
    <xf numFmtId="0" fontId="2" fillId="63" borderId="0" applyNumberFormat="0" applyBorder="0" applyAlignment="0" applyProtection="0"/>
    <xf numFmtId="0" fontId="25" fillId="0" borderId="92">
      <alignment horizontal="right" vertical="center"/>
    </xf>
    <xf numFmtId="0" fontId="25" fillId="9" borderId="93">
      <alignment horizontal="left" vertical="center"/>
    </xf>
    <xf numFmtId="4" fontId="21" fillId="14" borderId="94">
      <alignment horizontal="right" vertical="center"/>
    </xf>
    <xf numFmtId="49" fontId="23" fillId="0" borderId="92" applyNumberFormat="0" applyFill="0" applyBorder="0" applyProtection="0">
      <alignment horizontal="left" vertical="center"/>
    </xf>
    <xf numFmtId="0" fontId="90" fillId="86" borderId="96" applyNumberFormat="0" applyAlignment="0" applyProtection="0"/>
    <xf numFmtId="0" fontId="62" fillId="64" borderId="0" applyNumberFormat="0" applyBorder="0" applyAlignment="0" applyProtection="0"/>
    <xf numFmtId="0" fontId="2" fillId="62" borderId="0" applyNumberFormat="0" applyBorder="0" applyAlignment="0" applyProtection="0"/>
    <xf numFmtId="0" fontId="73" fillId="86" borderId="89" applyNumberFormat="0" applyAlignment="0" applyProtection="0"/>
    <xf numFmtId="0" fontId="86" fillId="73" borderId="89" applyNumberFormat="0" applyAlignment="0" applyProtection="0"/>
    <xf numFmtId="4" fontId="64" fillId="9" borderId="92">
      <alignment horizontal="right" vertical="center"/>
    </xf>
    <xf numFmtId="0" fontId="2" fillId="57" borderId="0" applyNumberFormat="0" applyBorder="0" applyAlignment="0" applyProtection="0"/>
    <xf numFmtId="0" fontId="21" fillId="14" borderId="93">
      <alignment horizontal="right" vertical="center"/>
    </xf>
    <xf numFmtId="0" fontId="25" fillId="14" borderId="95">
      <alignment horizontal="left" vertical="center" wrapText="1" indent="2"/>
    </xf>
    <xf numFmtId="0" fontId="73" fillId="86" borderId="89" applyNumberFormat="0" applyAlignment="0" applyProtection="0"/>
    <xf numFmtId="0" fontId="2" fillId="63" borderId="0" applyNumberFormat="0" applyBorder="0" applyAlignment="0" applyProtection="0"/>
    <xf numFmtId="4" fontId="21" fillId="14" borderId="93">
      <alignment horizontal="right" vertical="center"/>
    </xf>
    <xf numFmtId="0" fontId="26" fillId="89" borderId="91" applyNumberFormat="0" applyFont="0" applyAlignment="0" applyProtection="0"/>
    <xf numFmtId="0" fontId="2" fillId="62" borderId="0" applyNumberFormat="0" applyBorder="0" applyAlignment="0" applyProtection="0"/>
    <xf numFmtId="0" fontId="21" fillId="9" borderId="92">
      <alignment horizontal="right" vertical="center"/>
    </xf>
    <xf numFmtId="0" fontId="2" fillId="56" borderId="0" applyNumberFormat="0" applyBorder="0" applyAlignment="0" applyProtection="0"/>
    <xf numFmtId="0" fontId="86" fillId="73" borderId="89" applyNumberFormat="0" applyAlignment="0" applyProtection="0"/>
    <xf numFmtId="4" fontId="21" fillId="14" borderId="93">
      <alignment horizontal="right" vertical="center"/>
    </xf>
    <xf numFmtId="4" fontId="21" fillId="14" borderId="92">
      <alignment horizontal="right" vertical="center"/>
    </xf>
    <xf numFmtId="0" fontId="21" fillId="9" borderId="92">
      <alignment horizontal="right" vertical="center"/>
    </xf>
    <xf numFmtId="0" fontId="77" fillId="73" borderId="89" applyNumberFormat="0" applyAlignment="0" applyProtection="0"/>
    <xf numFmtId="0" fontId="2" fillId="54" borderId="0" applyNumberFormat="0" applyBorder="0" applyAlignment="0" applyProtection="0"/>
    <xf numFmtId="0" fontId="59" fillId="46" borderId="50" applyNumberFormat="0" applyAlignment="0" applyProtection="0"/>
    <xf numFmtId="0" fontId="78" fillId="0" borderId="90" applyNumberFormat="0" applyFill="0" applyAlignment="0" applyProtection="0"/>
    <xf numFmtId="0" fontId="64" fillId="9" borderId="92">
      <alignment horizontal="right" vertical="center"/>
    </xf>
    <xf numFmtId="0" fontId="90" fillId="86" borderId="96" applyNumberFormat="0" applyAlignment="0" applyProtection="0"/>
    <xf numFmtId="0" fontId="93" fillId="0" borderId="90" applyNumberFormat="0" applyFill="0" applyAlignment="0" applyProtection="0"/>
    <xf numFmtId="0" fontId="2" fillId="53" borderId="0" applyNumberFormat="0" applyBorder="0" applyAlignment="0" applyProtection="0"/>
    <xf numFmtId="175" fontId="25" fillId="90" borderId="92" applyNumberFormat="0" applyFont="0" applyBorder="0" applyAlignment="0" applyProtection="0">
      <alignment horizontal="right" vertical="center"/>
    </xf>
    <xf numFmtId="0" fontId="2" fillId="51" borderId="0" applyNumberFormat="0" applyBorder="0" applyAlignment="0" applyProtection="0"/>
    <xf numFmtId="0" fontId="2" fillId="56" borderId="0" applyNumberFormat="0" applyBorder="0" applyAlignment="0" applyProtection="0"/>
    <xf numFmtId="0" fontId="62" fillId="61" borderId="0" applyNumberFormat="0" applyBorder="0" applyAlignment="0" applyProtection="0"/>
    <xf numFmtId="0" fontId="78" fillId="0" borderId="90" applyNumberFormat="0" applyFill="0" applyAlignment="0" applyProtection="0"/>
    <xf numFmtId="0" fontId="25" fillId="0" borderId="92">
      <alignment horizontal="right" vertical="center"/>
    </xf>
    <xf numFmtId="0" fontId="26" fillId="89" borderId="91" applyNumberFormat="0" applyFont="0" applyAlignment="0" applyProtection="0"/>
    <xf numFmtId="0" fontId="74" fillId="86" borderId="89" applyNumberFormat="0" applyAlignment="0" applyProtection="0"/>
    <xf numFmtId="0" fontId="93" fillId="0" borderId="90" applyNumberFormat="0" applyFill="0" applyAlignment="0" applyProtection="0"/>
    <xf numFmtId="0" fontId="2" fillId="48" borderId="0" applyNumberFormat="0" applyBorder="0" applyAlignment="0" applyProtection="0"/>
    <xf numFmtId="0" fontId="68" fillId="89" borderId="91" applyNumberFormat="0" applyFont="0" applyAlignment="0" applyProtection="0"/>
    <xf numFmtId="0" fontId="62" fillId="58" borderId="0" applyNumberFormat="0" applyBorder="0" applyAlignment="0" applyProtection="0"/>
    <xf numFmtId="0" fontId="25" fillId="0" borderId="92" applyNumberFormat="0" applyFill="0" applyAlignment="0" applyProtection="0"/>
    <xf numFmtId="0" fontId="2" fillId="57" borderId="0" applyNumberFormat="0" applyBorder="0" applyAlignment="0" applyProtection="0"/>
    <xf numFmtId="4" fontId="25" fillId="0" borderId="92" applyFill="0" applyBorder="0" applyProtection="0">
      <alignment horizontal="right" vertical="center"/>
    </xf>
    <xf numFmtId="0" fontId="2" fillId="47" borderId="0" applyNumberFormat="0" applyBorder="0" applyAlignment="0" applyProtection="0"/>
    <xf numFmtId="0" fontId="93" fillId="0" borderId="90" applyNumberFormat="0" applyFill="0" applyAlignment="0" applyProtection="0"/>
    <xf numFmtId="0" fontId="2" fillId="60" borderId="0" applyNumberFormat="0" applyBorder="0" applyAlignment="0" applyProtection="0"/>
    <xf numFmtId="0" fontId="64" fillId="9" borderId="92">
      <alignment horizontal="right" vertical="center"/>
    </xf>
    <xf numFmtId="0" fontId="77" fillId="73" borderId="89" applyNumberFormat="0" applyAlignment="0" applyProtection="0"/>
    <xf numFmtId="175" fontId="25" fillId="90" borderId="92" applyNumberFormat="0" applyFont="0" applyBorder="0" applyAlignment="0" applyProtection="0">
      <alignment horizontal="right" vertical="center"/>
    </xf>
    <xf numFmtId="0" fontId="77" fillId="73" borderId="89" applyNumberFormat="0" applyAlignment="0" applyProtection="0"/>
    <xf numFmtId="4" fontId="25" fillId="0" borderId="92">
      <alignment horizontal="right" vertical="center"/>
    </xf>
    <xf numFmtId="49" fontId="25" fillId="0" borderId="92" applyNumberFormat="0" applyFont="0" applyFill="0" applyBorder="0" applyProtection="0">
      <alignment horizontal="left" vertical="center" indent="2"/>
    </xf>
    <xf numFmtId="175" fontId="25" fillId="90" borderId="92" applyNumberFormat="0" applyFont="0" applyBorder="0" applyAlignment="0" applyProtection="0">
      <alignment horizontal="right" vertical="center"/>
    </xf>
    <xf numFmtId="0" fontId="86" fillId="73" borderId="89" applyNumberFormat="0" applyAlignment="0" applyProtection="0"/>
    <xf numFmtId="49" fontId="23" fillId="0" borderId="92" applyNumberFormat="0" applyFill="0" applyBorder="0" applyProtection="0">
      <alignment horizontal="left" vertical="center"/>
    </xf>
    <xf numFmtId="4" fontId="21" fillId="14" borderId="92">
      <alignment horizontal="right" vertical="center"/>
    </xf>
    <xf numFmtId="0" fontId="77" fillId="73" borderId="89" applyNumberFormat="0" applyAlignment="0" applyProtection="0"/>
    <xf numFmtId="0" fontId="74" fillId="86" borderId="89" applyNumberFormat="0" applyAlignment="0" applyProtection="0"/>
    <xf numFmtId="4" fontId="25" fillId="0" borderId="92">
      <alignment horizontal="right" vertical="center"/>
    </xf>
    <xf numFmtId="0" fontId="25" fillId="14" borderId="95">
      <alignment horizontal="left" vertical="center" wrapText="1" indent="2"/>
    </xf>
    <xf numFmtId="0" fontId="25" fillId="0" borderId="95">
      <alignment horizontal="left" vertical="center" wrapText="1" indent="2"/>
    </xf>
    <xf numFmtId="0" fontId="90" fillId="86" borderId="96" applyNumberFormat="0" applyAlignment="0" applyProtection="0"/>
    <xf numFmtId="0" fontId="86" fillId="73" borderId="89" applyNumberFormat="0" applyAlignment="0" applyProtection="0"/>
    <xf numFmtId="0" fontId="73" fillId="86" borderId="89" applyNumberFormat="0" applyAlignment="0" applyProtection="0"/>
    <xf numFmtId="0" fontId="71" fillId="86" borderId="96" applyNumberFormat="0" applyAlignment="0" applyProtection="0"/>
    <xf numFmtId="0" fontId="21" fillId="14" borderId="94">
      <alignment horizontal="right" vertical="center"/>
    </xf>
    <xf numFmtId="0" fontId="64" fillId="9" borderId="92">
      <alignment horizontal="right" vertical="center"/>
    </xf>
    <xf numFmtId="4" fontId="21" fillId="9" borderId="92">
      <alignment horizontal="right" vertical="center"/>
    </xf>
    <xf numFmtId="4" fontId="21" fillId="14" borderId="92">
      <alignment horizontal="right" vertical="center"/>
    </xf>
    <xf numFmtId="49" fontId="25" fillId="0" borderId="93" applyNumberFormat="0" applyFont="0" applyFill="0" applyBorder="0" applyProtection="0">
      <alignment horizontal="left" vertical="center" indent="5"/>
    </xf>
    <xf numFmtId="4" fontId="25" fillId="0" borderId="92" applyFill="0" applyBorder="0" applyProtection="0">
      <alignment horizontal="right" vertical="center"/>
    </xf>
    <xf numFmtId="4" fontId="21" fillId="9" borderId="92">
      <alignment horizontal="right" vertical="center"/>
    </xf>
    <xf numFmtId="0" fontId="86" fillId="73" borderId="89" applyNumberFormat="0" applyAlignment="0" applyProtection="0"/>
    <xf numFmtId="0" fontId="77" fillId="73" borderId="89" applyNumberFormat="0" applyAlignment="0" applyProtection="0"/>
    <xf numFmtId="0" fontId="73" fillId="86" borderId="89" applyNumberFormat="0" applyAlignment="0" applyProtection="0"/>
    <xf numFmtId="0" fontId="25" fillId="14" borderId="95">
      <alignment horizontal="left" vertical="center" wrapText="1" indent="2"/>
    </xf>
    <xf numFmtId="0" fontId="25" fillId="0" borderId="95">
      <alignment horizontal="left" vertical="center" wrapText="1" indent="2"/>
    </xf>
    <xf numFmtId="0" fontId="25" fillId="14" borderId="95">
      <alignment horizontal="left" vertical="center" wrapText="1" indent="2"/>
    </xf>
    <xf numFmtId="0" fontId="62" fillId="49" borderId="0" applyNumberFormat="0" applyBorder="0" applyAlignment="0" applyProtection="0"/>
    <xf numFmtId="0" fontId="62" fillId="61" borderId="0" applyNumberFormat="0" applyBorder="0" applyAlignment="0" applyProtection="0"/>
    <xf numFmtId="0" fontId="2" fillId="59" borderId="0" applyNumberFormat="0" applyBorder="0" applyAlignment="0" applyProtection="0"/>
    <xf numFmtId="0" fontId="2" fillId="56" borderId="0" applyNumberFormat="0" applyBorder="0" applyAlignment="0" applyProtection="0"/>
    <xf numFmtId="0" fontId="2" fillId="54" borderId="0" applyNumberFormat="0" applyBorder="0" applyAlignment="0" applyProtection="0"/>
    <xf numFmtId="0" fontId="2" fillId="48" borderId="0" applyNumberFormat="0" applyBorder="0" applyAlignment="0" applyProtection="0"/>
    <xf numFmtId="0" fontId="2" fillId="53" borderId="0" applyNumberFormat="0" applyBorder="0" applyAlignment="0" applyProtection="0"/>
    <xf numFmtId="0" fontId="61" fillId="0" borderId="0" applyNumberFormat="0" applyFill="0" applyBorder="0" applyAlignment="0" applyProtection="0"/>
    <xf numFmtId="0" fontId="62" fillId="58" borderId="0" applyNumberFormat="0" applyBorder="0" applyAlignment="0" applyProtection="0"/>
    <xf numFmtId="0" fontId="2" fillId="63" borderId="0" applyNumberFormat="0" applyBorder="0" applyAlignment="0" applyProtection="0"/>
    <xf numFmtId="0" fontId="62" fillId="55" borderId="0" applyNumberFormat="0" applyBorder="0" applyAlignment="0" applyProtection="0"/>
    <xf numFmtId="0" fontId="62" fillId="52" borderId="0" applyNumberFormat="0" applyBorder="0" applyAlignment="0" applyProtection="0"/>
    <xf numFmtId="0" fontId="58" fillId="46" borderId="51" applyNumberFormat="0" applyAlignment="0" applyProtection="0"/>
    <xf numFmtId="0" fontId="2" fillId="60" borderId="0" applyNumberFormat="0" applyBorder="0" applyAlignment="0" applyProtection="0"/>
    <xf numFmtId="0" fontId="2" fillId="56" borderId="0" applyNumberFormat="0" applyBorder="0" applyAlignment="0" applyProtection="0"/>
    <xf numFmtId="0" fontId="60" fillId="0" borderId="0" applyNumberFormat="0" applyFill="0" applyBorder="0" applyAlignment="0" applyProtection="0"/>
    <xf numFmtId="0" fontId="2" fillId="57" borderId="0" applyNumberFormat="0" applyBorder="0" applyAlignment="0" applyProtection="0"/>
    <xf numFmtId="0" fontId="2" fillId="62" borderId="0" applyNumberFormat="0" applyBorder="0" applyAlignment="0" applyProtection="0"/>
    <xf numFmtId="0" fontId="2" fillId="54" borderId="0" applyNumberFormat="0" applyBorder="0" applyAlignment="0" applyProtection="0"/>
    <xf numFmtId="0" fontId="59" fillId="46" borderId="50" applyNumberFormat="0" applyAlignment="0" applyProtection="0"/>
    <xf numFmtId="0" fontId="2" fillId="51" borderId="0" applyNumberFormat="0" applyBorder="0" applyAlignment="0" applyProtection="0"/>
    <xf numFmtId="0" fontId="62" fillId="61" borderId="0" applyNumberFormat="0" applyBorder="0" applyAlignment="0" applyProtection="0"/>
    <xf numFmtId="41" fontId="5" fillId="0" borderId="0" applyFont="0" applyFill="0" applyBorder="0" applyAlignment="0" applyProtection="0">
      <alignment vertical="center"/>
    </xf>
  </cellStyleXfs>
  <cellXfs count="469">
    <xf numFmtId="0" fontId="0" fillId="0" borderId="0" xfId="0"/>
    <xf numFmtId="0" fontId="0" fillId="0" borderId="0" xfId="0" applyAlignment="1">
      <alignment wrapText="1"/>
    </xf>
    <xf numFmtId="0" fontId="5" fillId="0" borderId="0" xfId="0" applyFont="1" applyAlignment="1">
      <alignment wrapText="1"/>
    </xf>
    <xf numFmtId="0" fontId="4" fillId="0" borderId="0" xfId="0" applyFont="1" applyAlignment="1">
      <alignment wrapText="1"/>
    </xf>
    <xf numFmtId="0" fontId="6" fillId="0" borderId="0" xfId="0" applyFont="1" applyAlignment="1">
      <alignment wrapText="1"/>
    </xf>
    <xf numFmtId="1" fontId="0" fillId="0" borderId="0" xfId="0" applyNumberFormat="1" applyAlignment="1">
      <alignment wrapText="1"/>
    </xf>
    <xf numFmtId="49" fontId="5" fillId="0" borderId="0" xfId="0" applyNumberFormat="1" applyFont="1" applyAlignment="1">
      <alignment wrapText="1"/>
    </xf>
    <xf numFmtId="0" fontId="0" fillId="0" borderId="1" xfId="0" applyBorder="1"/>
    <xf numFmtId="0" fontId="12" fillId="0" borderId="0" xfId="3"/>
    <xf numFmtId="0" fontId="4" fillId="0" borderId="0" xfId="0" applyFont="1"/>
    <xf numFmtId="0" fontId="4"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10" fillId="0" borderId="0" xfId="0" applyFont="1"/>
    <xf numFmtId="11" fontId="0" fillId="0" borderId="0" xfId="0" applyNumberFormat="1"/>
    <xf numFmtId="166" fontId="0" fillId="0" borderId="0" xfId="0" applyNumberFormat="1"/>
    <xf numFmtId="0" fontId="14"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15" fillId="6" borderId="9" xfId="0" applyFont="1" applyFill="1" applyBorder="1" applyAlignment="1">
      <alignment horizontal="left" wrapText="1"/>
    </xf>
    <xf numFmtId="0" fontId="15" fillId="6" borderId="10" xfId="0" applyFont="1" applyFill="1" applyBorder="1" applyAlignment="1">
      <alignment horizontal="left" wrapText="1"/>
    </xf>
    <xf numFmtId="0" fontId="16" fillId="0" borderId="0" xfId="0" applyFont="1" applyAlignment="1">
      <alignment horizontal="left"/>
    </xf>
    <xf numFmtId="0" fontId="17" fillId="0" borderId="11" xfId="0" applyFont="1" applyBorder="1" applyAlignment="1">
      <alignment horizontal="left" wrapText="1"/>
    </xf>
    <xf numFmtId="167" fontId="18" fillId="0" borderId="12" xfId="0" applyNumberFormat="1" applyFont="1" applyBorder="1" applyAlignment="1">
      <alignment horizontal="center" wrapText="1"/>
    </xf>
    <xf numFmtId="167" fontId="18" fillId="0" borderId="13" xfId="0" applyNumberFormat="1" applyFont="1" applyBorder="1" applyAlignment="1">
      <alignment horizontal="center" wrapText="1"/>
    </xf>
    <xf numFmtId="0" fontId="17" fillId="0" borderId="14" xfId="0" applyFont="1" applyBorder="1" applyAlignment="1">
      <alignment horizontal="left" wrapText="1"/>
    </xf>
    <xf numFmtId="167" fontId="18" fillId="0" borderId="15" xfId="0" applyNumberFormat="1" applyFont="1" applyBorder="1" applyAlignment="1">
      <alignment horizontal="center" wrapText="1"/>
    </xf>
    <xf numFmtId="167" fontId="18" fillId="0" borderId="16" xfId="0" applyNumberFormat="1" applyFont="1" applyBorder="1" applyAlignment="1">
      <alignment horizontal="center" wrapText="1"/>
    </xf>
    <xf numFmtId="0" fontId="19" fillId="0" borderId="0" xfId="0" applyFont="1" applyAlignment="1">
      <alignment horizontal="left"/>
    </xf>
    <xf numFmtId="16" fontId="0" fillId="0" borderId="0" xfId="0" applyNumberFormat="1"/>
    <xf numFmtId="0" fontId="17" fillId="0" borderId="17" xfId="0" applyFont="1" applyBorder="1" applyAlignment="1">
      <alignment horizontal="left" wrapText="1"/>
    </xf>
    <xf numFmtId="167" fontId="18" fillId="0" borderId="18" xfId="0" applyNumberFormat="1" applyFont="1" applyBorder="1" applyAlignment="1">
      <alignment horizontal="center" wrapText="1"/>
    </xf>
    <xf numFmtId="167" fontId="18"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8" fillId="0" borderId="0" xfId="2" applyAlignment="1"/>
    <xf numFmtId="0" fontId="4" fillId="2" borderId="0" xfId="0" applyFont="1" applyFill="1"/>
    <xf numFmtId="0" fontId="0" fillId="0" borderId="0" xfId="0" applyAlignment="1">
      <alignment horizontal="left" wrapText="1"/>
    </xf>
    <xf numFmtId="0" fontId="11" fillId="2" borderId="0" xfId="0" applyFont="1" applyFill="1" applyAlignment="1">
      <alignment wrapText="1"/>
    </xf>
    <xf numFmtId="49" fontId="0" fillId="0" borderId="0" xfId="0" applyNumberFormat="1" applyAlignment="1">
      <alignment wrapText="1"/>
    </xf>
    <xf numFmtId="49" fontId="6" fillId="0" borderId="0" xfId="0" applyNumberFormat="1" applyFont="1" applyAlignment="1">
      <alignment wrapText="1"/>
    </xf>
    <xf numFmtId="0" fontId="5" fillId="0" borderId="0" xfId="0" applyFont="1" applyAlignment="1">
      <alignment horizontal="left" wrapText="1"/>
    </xf>
    <xf numFmtId="0" fontId="20" fillId="8" borderId="25" xfId="7" applyFill="1" applyBorder="1" applyAlignment="1"/>
    <xf numFmtId="0" fontId="21" fillId="8" borderId="0" xfId="8" applyNumberFormat="1" applyFill="1">
      <alignment horizontal="right"/>
    </xf>
    <xf numFmtId="0" fontId="4" fillId="13" borderId="0" xfId="0" applyFont="1" applyFill="1" applyAlignment="1">
      <alignment wrapText="1"/>
    </xf>
    <xf numFmtId="1" fontId="4" fillId="13" borderId="0" xfId="0" applyNumberFormat="1" applyFont="1" applyFill="1" applyAlignment="1">
      <alignment wrapText="1"/>
    </xf>
    <xf numFmtId="0" fontId="27" fillId="8" borderId="0" xfId="3" applyFont="1" applyFill="1"/>
    <xf numFmtId="0" fontId="26" fillId="8" borderId="0" xfId="3" applyFont="1" applyFill="1"/>
    <xf numFmtId="0" fontId="12" fillId="8" borderId="0" xfId="3" applyFill="1"/>
    <xf numFmtId="0" fontId="23" fillId="14" borderId="36" xfId="13" applyFont="1" applyFill="1" applyBorder="1" applyAlignment="1">
      <alignment horizontal="center" vertical="center"/>
    </xf>
    <xf numFmtId="0" fontId="23" fillId="14" borderId="33" xfId="13" applyFont="1" applyFill="1" applyBorder="1" applyAlignment="1">
      <alignment vertical="center"/>
    </xf>
    <xf numFmtId="0" fontId="23" fillId="14" borderId="33" xfId="13" applyFont="1" applyFill="1" applyBorder="1" applyAlignment="1">
      <alignment horizontal="left" vertical="center"/>
    </xf>
    <xf numFmtId="2" fontId="4" fillId="13" borderId="0" xfId="0" applyNumberFormat="1" applyFont="1" applyFill="1" applyAlignment="1">
      <alignment wrapText="1"/>
    </xf>
    <xf numFmtId="0" fontId="27" fillId="8" borderId="0" xfId="13" applyFont="1" applyFill="1" applyAlignment="1">
      <alignment vertical="center"/>
    </xf>
    <xf numFmtId="0" fontId="23" fillId="8" borderId="0" xfId="7" applyFont="1" applyFill="1" applyAlignment="1">
      <alignment vertical="center"/>
    </xf>
    <xf numFmtId="2" fontId="23" fillId="9" borderId="38" xfId="13" applyNumberFormat="1" applyFont="1" applyFill="1" applyBorder="1" applyAlignment="1">
      <alignment horizontal="left" vertical="center"/>
    </xf>
    <xf numFmtId="2" fontId="23" fillId="9" borderId="33" xfId="13" applyNumberFormat="1" applyFont="1" applyFill="1" applyBorder="1" applyAlignment="1">
      <alignment horizontal="left" vertical="center"/>
    </xf>
    <xf numFmtId="0" fontId="23" fillId="13" borderId="0" xfId="9" applyFill="1" applyBorder="1" applyProtection="1">
      <alignment horizontal="left" vertical="center"/>
    </xf>
    <xf numFmtId="2" fontId="4" fillId="13" borderId="0" xfId="0" applyNumberFormat="1" applyFont="1" applyFill="1"/>
    <xf numFmtId="0" fontId="23" fillId="9" borderId="38" xfId="15" applyFont="1" applyFill="1" applyBorder="1" applyAlignment="1">
      <alignment vertical="top" wrapText="1"/>
    </xf>
    <xf numFmtId="0" fontId="23" fillId="9" borderId="33" xfId="15" applyFont="1" applyFill="1" applyBorder="1" applyAlignment="1">
      <alignment horizontal="left" vertical="top" wrapText="1"/>
    </xf>
    <xf numFmtId="0" fontId="11" fillId="13" borderId="0" xfId="9" applyNumberFormat="1" applyFont="1" applyFill="1" applyBorder="1" applyAlignment="1">
      <alignment horizontal="center" vertical="center"/>
    </xf>
    <xf numFmtId="1" fontId="10" fillId="0" borderId="0" xfId="0" applyNumberFormat="1" applyFont="1" applyAlignment="1">
      <alignment horizontal="right" wrapText="1"/>
    </xf>
    <xf numFmtId="1" fontId="10" fillId="0" borderId="0" xfId="0" applyNumberFormat="1" applyFont="1" applyAlignment="1">
      <alignment horizontal="right"/>
    </xf>
    <xf numFmtId="2" fontId="10" fillId="0" borderId="0" xfId="0" applyNumberFormat="1" applyFont="1" applyAlignment="1">
      <alignment wrapText="1"/>
    </xf>
    <xf numFmtId="1" fontId="4" fillId="0" borderId="0" xfId="0" applyNumberFormat="1" applyFont="1" applyAlignment="1">
      <alignment wrapText="1"/>
    </xf>
    <xf numFmtId="0" fontId="4" fillId="13" borderId="0" xfId="0" applyFont="1" applyFill="1"/>
    <xf numFmtId="2" fontId="0" fillId="0" borderId="0" xfId="0" applyNumberFormat="1" applyAlignment="1">
      <alignment wrapText="1"/>
    </xf>
    <xf numFmtId="0" fontId="4" fillId="0" borderId="39" xfId="0" applyFont="1" applyBorder="1" applyAlignment="1">
      <alignment wrapText="1"/>
    </xf>
    <xf numFmtId="1" fontId="4" fillId="0" borderId="40" xfId="0" applyNumberFormat="1" applyFont="1" applyBorder="1" applyAlignment="1">
      <alignment wrapText="1"/>
    </xf>
    <xf numFmtId="0" fontId="35" fillId="0" borderId="0" xfId="0" applyFont="1" applyAlignment="1">
      <alignment horizontal="left" vertical="top"/>
    </xf>
    <xf numFmtId="0" fontId="0" fillId="0" borderId="0" xfId="0" applyAlignment="1">
      <alignment horizontal="left" vertical="top"/>
    </xf>
    <xf numFmtId="0" fontId="41" fillId="18" borderId="41" xfId="0" applyFont="1" applyFill="1" applyBorder="1" applyAlignment="1">
      <alignment horizontal="center" vertical="top" wrapText="1"/>
    </xf>
    <xf numFmtId="0" fontId="41" fillId="18" borderId="41" xfId="0" applyFont="1" applyFill="1" applyBorder="1" applyAlignment="1">
      <alignment horizontal="left" vertical="top" wrapText="1"/>
    </xf>
    <xf numFmtId="0" fontId="43" fillId="18" borderId="41" xfId="0" applyFont="1" applyFill="1" applyBorder="1" applyAlignment="1">
      <alignment horizontal="left" vertical="top" wrapText="1"/>
    </xf>
    <xf numFmtId="0" fontId="0" fillId="18" borderId="41" xfId="0" applyFill="1" applyBorder="1" applyAlignment="1">
      <alignment horizontal="left" vertical="top" wrapText="1"/>
    </xf>
    <xf numFmtId="0" fontId="0" fillId="18" borderId="41" xfId="0" applyFill="1" applyBorder="1" applyAlignment="1">
      <alignment horizontal="center" vertical="top" wrapText="1"/>
    </xf>
    <xf numFmtId="0" fontId="45" fillId="19" borderId="42" xfId="0" applyFont="1" applyFill="1" applyBorder="1" applyAlignment="1">
      <alignment horizontal="left" vertical="top" wrapText="1"/>
    </xf>
    <xf numFmtId="0" fontId="0" fillId="19" borderId="42" xfId="0" applyFill="1" applyBorder="1" applyAlignment="1">
      <alignment horizontal="center" vertical="top" wrapText="1"/>
    </xf>
    <xf numFmtId="0" fontId="45" fillId="19" borderId="42" xfId="0" applyFont="1" applyFill="1" applyBorder="1" applyAlignment="1">
      <alignment horizontal="center" vertical="top" wrapText="1"/>
    </xf>
    <xf numFmtId="167" fontId="48" fillId="19" borderId="42" xfId="0" applyNumberFormat="1" applyFont="1" applyFill="1" applyBorder="1" applyAlignment="1">
      <alignment horizontal="center" vertical="top" wrapText="1"/>
    </xf>
    <xf numFmtId="0" fontId="45" fillId="0" borderId="43" xfId="0" applyFont="1" applyBorder="1" applyAlignment="1">
      <alignment horizontal="left" vertical="top" wrapText="1"/>
    </xf>
    <xf numFmtId="0" fontId="0" fillId="0" borderId="43" xfId="0" applyBorder="1" applyAlignment="1">
      <alignment horizontal="center" vertical="top" wrapText="1"/>
    </xf>
    <xf numFmtId="167" fontId="48" fillId="0" borderId="43" xfId="0" applyNumberFormat="1" applyFont="1" applyBorder="1" applyAlignment="1">
      <alignment horizontal="center" vertical="top" wrapText="1"/>
    </xf>
    <xf numFmtId="0" fontId="45" fillId="19" borderId="43" xfId="0" applyFont="1" applyFill="1" applyBorder="1" applyAlignment="1">
      <alignment horizontal="left" vertical="top" wrapText="1"/>
    </xf>
    <xf numFmtId="0" fontId="0" fillId="19" borderId="43" xfId="0" applyFill="1" applyBorder="1" applyAlignment="1">
      <alignment horizontal="center" vertical="top" wrapText="1"/>
    </xf>
    <xf numFmtId="167" fontId="48" fillId="19" borderId="43" xfId="0" applyNumberFormat="1" applyFont="1" applyFill="1" applyBorder="1" applyAlignment="1">
      <alignment horizontal="center" vertical="top" wrapText="1"/>
    </xf>
    <xf numFmtId="0" fontId="45" fillId="0" borderId="44" xfId="0" applyFont="1" applyBorder="1" applyAlignment="1">
      <alignment horizontal="left" vertical="top" wrapText="1"/>
    </xf>
    <xf numFmtId="0" fontId="0" fillId="0" borderId="44" xfId="0" applyBorder="1" applyAlignment="1">
      <alignment horizontal="center" vertical="top" wrapText="1"/>
    </xf>
    <xf numFmtId="167" fontId="48" fillId="0" borderId="44" xfId="0" applyNumberFormat="1" applyFont="1" applyBorder="1" applyAlignment="1">
      <alignment horizontal="center" vertical="top" wrapText="1"/>
    </xf>
    <xf numFmtId="168" fontId="46" fillId="19" borderId="42" xfId="0" applyNumberFormat="1" applyFont="1" applyFill="1" applyBorder="1" applyAlignment="1">
      <alignment horizontal="center" vertical="top" wrapText="1"/>
    </xf>
    <xf numFmtId="169" fontId="46" fillId="19" borderId="42" xfId="0" applyNumberFormat="1" applyFont="1" applyFill="1" applyBorder="1" applyAlignment="1">
      <alignment horizontal="center" vertical="top" wrapText="1"/>
    </xf>
    <xf numFmtId="168" fontId="46" fillId="0" borderId="43" xfId="0" applyNumberFormat="1" applyFont="1" applyBorder="1" applyAlignment="1">
      <alignment horizontal="left" vertical="top" wrapText="1"/>
    </xf>
    <xf numFmtId="169" fontId="46" fillId="0" borderId="43" xfId="0" applyNumberFormat="1" applyFont="1" applyBorder="1" applyAlignment="1">
      <alignment horizontal="center" vertical="top" wrapText="1"/>
    </xf>
    <xf numFmtId="170" fontId="48" fillId="0" borderId="43" xfId="0" applyNumberFormat="1" applyFont="1" applyBorder="1" applyAlignment="1">
      <alignment horizontal="left" vertical="top" wrapText="1"/>
    </xf>
    <xf numFmtId="168" fontId="46" fillId="19" borderId="43" xfId="0" applyNumberFormat="1" applyFont="1" applyFill="1" applyBorder="1" applyAlignment="1">
      <alignment horizontal="left" vertical="top" wrapText="1"/>
    </xf>
    <xf numFmtId="169" fontId="46" fillId="19" borderId="43" xfId="0" applyNumberFormat="1" applyFont="1" applyFill="1" applyBorder="1" applyAlignment="1">
      <alignment horizontal="center" vertical="top" wrapText="1"/>
    </xf>
    <xf numFmtId="170" fontId="48" fillId="19" borderId="43" xfId="0" applyNumberFormat="1" applyFont="1" applyFill="1" applyBorder="1" applyAlignment="1">
      <alignment horizontal="left" vertical="top" wrapText="1"/>
    </xf>
    <xf numFmtId="0" fontId="0" fillId="0" borderId="43" xfId="0" applyBorder="1" applyAlignment="1">
      <alignment horizontal="left" vertical="top" wrapText="1"/>
    </xf>
    <xf numFmtId="168" fontId="46" fillId="0" borderId="43" xfId="0" applyNumberFormat="1" applyFont="1" applyBorder="1" applyAlignment="1">
      <alignment horizontal="center" vertical="top" wrapText="1"/>
    </xf>
    <xf numFmtId="0" fontId="0" fillId="19" borderId="43" xfId="0" applyFill="1" applyBorder="1" applyAlignment="1">
      <alignment horizontal="left" vertical="top" wrapText="1"/>
    </xf>
    <xf numFmtId="0" fontId="0" fillId="0" borderId="44" xfId="0" applyBorder="1" applyAlignment="1">
      <alignment horizontal="left" vertical="top" wrapText="1"/>
    </xf>
    <xf numFmtId="171" fontId="46" fillId="0" borderId="44" xfId="0" applyNumberFormat="1" applyFont="1" applyBorder="1" applyAlignment="1">
      <alignment horizontal="left" vertical="top" wrapText="1"/>
    </xf>
    <xf numFmtId="169" fontId="46" fillId="0" borderId="44" xfId="0" applyNumberFormat="1" applyFont="1" applyBorder="1" applyAlignment="1">
      <alignment horizontal="center" vertical="top" wrapText="1"/>
    </xf>
    <xf numFmtId="168" fontId="46" fillId="19" borderId="43" xfId="0" applyNumberFormat="1" applyFont="1" applyFill="1" applyBorder="1" applyAlignment="1">
      <alignment horizontal="center" vertical="top" wrapText="1"/>
    </xf>
    <xf numFmtId="0" fontId="0" fillId="19" borderId="44" xfId="0" applyFill="1" applyBorder="1" applyAlignment="1">
      <alignment horizontal="left" vertical="top" wrapText="1"/>
    </xf>
    <xf numFmtId="0" fontId="45" fillId="19" borderId="44" xfId="0" applyFont="1" applyFill="1" applyBorder="1" applyAlignment="1">
      <alignment horizontal="left" vertical="top" wrapText="1"/>
    </xf>
    <xf numFmtId="169" fontId="46" fillId="19" borderId="44" xfId="0" applyNumberFormat="1" applyFont="1" applyFill="1" applyBorder="1" applyAlignment="1">
      <alignment horizontal="center" vertical="top" wrapText="1"/>
    </xf>
    <xf numFmtId="167" fontId="48" fillId="19" borderId="44" xfId="0" applyNumberFormat="1" applyFont="1" applyFill="1" applyBorder="1" applyAlignment="1">
      <alignment horizontal="center" vertical="top" wrapText="1"/>
    </xf>
    <xf numFmtId="0" fontId="49" fillId="19" borderId="44" xfId="0" applyFont="1" applyFill="1" applyBorder="1" applyAlignment="1">
      <alignment horizontal="center" vertical="top" wrapText="1"/>
    </xf>
    <xf numFmtId="168" fontId="46" fillId="19" borderId="42" xfId="0" applyNumberFormat="1" applyFont="1" applyFill="1" applyBorder="1" applyAlignment="1">
      <alignment horizontal="left" vertical="top" wrapText="1"/>
    </xf>
    <xf numFmtId="170" fontId="50" fillId="19" borderId="42" xfId="0" applyNumberFormat="1" applyFont="1" applyFill="1" applyBorder="1" applyAlignment="1">
      <alignment horizontal="left" vertical="top" wrapText="1"/>
    </xf>
    <xf numFmtId="167" fontId="50" fillId="0" borderId="43" xfId="0" applyNumberFormat="1" applyFont="1" applyBorder="1" applyAlignment="1">
      <alignment horizontal="center" vertical="top" wrapText="1"/>
    </xf>
    <xf numFmtId="167" fontId="50" fillId="0" borderId="43" xfId="0" applyNumberFormat="1" applyFont="1" applyBorder="1" applyAlignment="1">
      <alignment horizontal="left" vertical="top" wrapText="1"/>
    </xf>
    <xf numFmtId="167" fontId="50" fillId="19" borderId="43" xfId="0" applyNumberFormat="1" applyFont="1" applyFill="1" applyBorder="1" applyAlignment="1">
      <alignment horizontal="center" vertical="top" wrapText="1"/>
    </xf>
    <xf numFmtId="167" fontId="50" fillId="19" borderId="43" xfId="0" applyNumberFormat="1" applyFont="1" applyFill="1" applyBorder="1" applyAlignment="1">
      <alignment horizontal="left" vertical="top" wrapText="1"/>
    </xf>
    <xf numFmtId="0" fontId="51" fillId="19" borderId="43" xfId="0" applyFont="1" applyFill="1" applyBorder="1" applyAlignment="1">
      <alignment horizontal="center" vertical="top" wrapText="1"/>
    </xf>
    <xf numFmtId="0" fontId="51" fillId="0" borderId="43" xfId="0" applyFont="1" applyBorder="1" applyAlignment="1">
      <alignment horizontal="center" vertical="top" wrapText="1"/>
    </xf>
    <xf numFmtId="167" fontId="50" fillId="0" borderId="44" xfId="0" applyNumberFormat="1" applyFont="1" applyBorder="1" applyAlignment="1">
      <alignment horizontal="center" vertical="top" wrapText="1"/>
    </xf>
    <xf numFmtId="0" fontId="51" fillId="0" borderId="44" xfId="0" applyFont="1" applyBorder="1" applyAlignment="1">
      <alignment horizontal="center" vertical="top" wrapText="1"/>
    </xf>
    <xf numFmtId="0" fontId="0" fillId="19" borderId="42" xfId="0" applyFill="1" applyBorder="1" applyAlignment="1">
      <alignment horizontal="left" vertical="top" wrapText="1"/>
    </xf>
    <xf numFmtId="169" fontId="46" fillId="19" borderId="42" xfId="0" applyNumberFormat="1" applyFont="1" applyFill="1" applyBorder="1" applyAlignment="1">
      <alignment horizontal="left" vertical="top" wrapText="1"/>
    </xf>
    <xf numFmtId="167" fontId="50" fillId="19" borderId="42" xfId="0" applyNumberFormat="1" applyFont="1" applyFill="1" applyBorder="1" applyAlignment="1">
      <alignment horizontal="center" vertical="top" wrapText="1"/>
    </xf>
    <xf numFmtId="0" fontId="51" fillId="19" borderId="42" xfId="0" applyFont="1" applyFill="1" applyBorder="1" applyAlignment="1">
      <alignment horizontal="center" vertical="top" wrapText="1"/>
    </xf>
    <xf numFmtId="169" fontId="46" fillId="0" borderId="43" xfId="0" applyNumberFormat="1" applyFont="1" applyBorder="1" applyAlignment="1">
      <alignment horizontal="left" vertical="top" wrapText="1"/>
    </xf>
    <xf numFmtId="169" fontId="46" fillId="19" borderId="43" xfId="0" applyNumberFormat="1" applyFont="1" applyFill="1" applyBorder="1" applyAlignment="1">
      <alignment horizontal="left" vertical="top" wrapText="1"/>
    </xf>
    <xf numFmtId="169" fontId="46" fillId="19" borderId="44" xfId="0" applyNumberFormat="1" applyFont="1" applyFill="1" applyBorder="1" applyAlignment="1">
      <alignment horizontal="left" vertical="top" wrapText="1"/>
    </xf>
    <xf numFmtId="0" fontId="51" fillId="19" borderId="44" xfId="0" applyFont="1" applyFill="1" applyBorder="1" applyAlignment="1">
      <alignment horizontal="center" vertical="top" wrapText="1"/>
    </xf>
    <xf numFmtId="169" fontId="46" fillId="0" borderId="44" xfId="0" applyNumberFormat="1" applyFont="1" applyBorder="1" applyAlignment="1">
      <alignment horizontal="left" vertical="top" wrapText="1"/>
    </xf>
    <xf numFmtId="172" fontId="46" fillId="19" borderId="42" xfId="0" applyNumberFormat="1" applyFont="1" applyFill="1" applyBorder="1" applyAlignment="1">
      <alignment horizontal="left" vertical="top" wrapText="1"/>
    </xf>
    <xf numFmtId="168" fontId="46" fillId="0" borderId="44" xfId="0" applyNumberFormat="1" applyFont="1" applyBorder="1" applyAlignment="1">
      <alignment horizontal="left" vertical="top" wrapText="1"/>
    </xf>
    <xf numFmtId="167" fontId="50" fillId="0" borderId="44" xfId="0" applyNumberFormat="1" applyFont="1" applyBorder="1" applyAlignment="1">
      <alignment horizontal="left" vertical="top" wrapText="1"/>
    </xf>
    <xf numFmtId="171" fontId="46" fillId="0" borderId="43" xfId="0" applyNumberFormat="1" applyFont="1" applyBorder="1" applyAlignment="1">
      <alignment horizontal="left" vertical="top" wrapText="1"/>
    </xf>
    <xf numFmtId="170" fontId="50" fillId="0" borderId="43" xfId="0" applyNumberFormat="1" applyFont="1" applyBorder="1" applyAlignment="1">
      <alignment horizontal="left" vertical="top" wrapText="1"/>
    </xf>
    <xf numFmtId="170" fontId="50" fillId="19" borderId="43" xfId="0" applyNumberFormat="1" applyFont="1" applyFill="1" applyBorder="1" applyAlignment="1">
      <alignment horizontal="left" vertical="top" wrapText="1"/>
    </xf>
    <xf numFmtId="171" fontId="46" fillId="19" borderId="43" xfId="0" applyNumberFormat="1" applyFont="1" applyFill="1" applyBorder="1" applyAlignment="1">
      <alignment horizontal="left" vertical="top" wrapText="1"/>
    </xf>
    <xf numFmtId="0" fontId="0" fillId="19" borderId="44" xfId="0" applyFill="1" applyBorder="1" applyAlignment="1">
      <alignment horizontal="center" vertical="top" wrapText="1"/>
    </xf>
    <xf numFmtId="171" fontId="46" fillId="19" borderId="44" xfId="0" applyNumberFormat="1" applyFont="1" applyFill="1" applyBorder="1" applyAlignment="1">
      <alignment horizontal="left" vertical="top" wrapText="1"/>
    </xf>
    <xf numFmtId="167" fontId="50" fillId="19" borderId="44" xfId="0" applyNumberFormat="1" applyFont="1" applyFill="1" applyBorder="1" applyAlignment="1">
      <alignment horizontal="left" vertical="top" wrapText="1"/>
    </xf>
    <xf numFmtId="170" fontId="50" fillId="19" borderId="44" xfId="0" applyNumberFormat="1" applyFont="1" applyFill="1" applyBorder="1" applyAlignment="1">
      <alignment horizontal="left" vertical="top" wrapText="1"/>
    </xf>
    <xf numFmtId="171" fontId="46" fillId="19" borderId="42" xfId="0" applyNumberFormat="1" applyFont="1" applyFill="1" applyBorder="1" applyAlignment="1">
      <alignment horizontal="left" vertical="top" wrapText="1"/>
    </xf>
    <xf numFmtId="167" fontId="50" fillId="19" borderId="42" xfId="0" applyNumberFormat="1" applyFont="1" applyFill="1" applyBorder="1" applyAlignment="1">
      <alignment horizontal="left" vertical="top" wrapText="1"/>
    </xf>
    <xf numFmtId="172" fontId="46" fillId="0" borderId="43" xfId="0" applyNumberFormat="1" applyFont="1" applyBorder="1" applyAlignment="1">
      <alignment horizontal="left" vertical="top" wrapText="1"/>
    </xf>
    <xf numFmtId="168" fontId="46" fillId="19" borderId="44" xfId="0" applyNumberFormat="1" applyFont="1" applyFill="1" applyBorder="1" applyAlignment="1">
      <alignment horizontal="left" vertical="top" wrapText="1"/>
    </xf>
    <xf numFmtId="167" fontId="50" fillId="19" borderId="44" xfId="0" applyNumberFormat="1" applyFont="1" applyFill="1" applyBorder="1" applyAlignment="1">
      <alignment horizontal="center" vertical="top" wrapText="1"/>
    </xf>
    <xf numFmtId="0" fontId="0" fillId="2" borderId="0" xfId="0" applyFill="1"/>
    <xf numFmtId="0" fontId="4"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11" fillId="2" borderId="20" xfId="0" applyFont="1" applyFill="1" applyBorder="1" applyAlignment="1">
      <alignment wrapText="1"/>
    </xf>
    <xf numFmtId="0" fontId="11" fillId="2" borderId="21" xfId="0" applyFont="1" applyFill="1" applyBorder="1" applyAlignment="1">
      <alignment wrapText="1"/>
    </xf>
    <xf numFmtId="0" fontId="11" fillId="2" borderId="22" xfId="0" applyFont="1" applyFill="1" applyBorder="1" applyAlignment="1">
      <alignment wrapText="1"/>
    </xf>
    <xf numFmtId="0" fontId="0" fillId="21" borderId="0" xfId="0" applyFill="1"/>
    <xf numFmtId="0" fontId="0" fillId="22" borderId="0" xfId="0" applyFill="1"/>
    <xf numFmtId="0" fontId="0" fillId="2" borderId="0" xfId="0" applyFill="1" applyAlignment="1">
      <alignment horizontal="left"/>
    </xf>
    <xf numFmtId="0" fontId="4"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5" fillId="0" borderId="0" xfId="0" quotePrefix="1" applyFont="1" applyAlignment="1">
      <alignment wrapText="1"/>
    </xf>
    <xf numFmtId="0" fontId="5" fillId="0" borderId="26" xfId="0" applyFont="1" applyBorder="1" applyAlignment="1">
      <alignment wrapText="1"/>
    </xf>
    <xf numFmtId="0" fontId="0" fillId="0" borderId="26" xfId="0" applyBorder="1" applyAlignment="1">
      <alignment wrapText="1"/>
    </xf>
    <xf numFmtId="0" fontId="5" fillId="0" borderId="26" xfId="0" quotePrefix="1" applyFont="1" applyBorder="1" applyAlignment="1">
      <alignment wrapText="1"/>
    </xf>
    <xf numFmtId="0" fontId="4" fillId="2" borderId="0" xfId="0" applyFont="1" applyFill="1" applyAlignment="1">
      <alignment horizontal="center" vertical="center"/>
    </xf>
    <xf numFmtId="0" fontId="5" fillId="2" borderId="0" xfId="0" applyFont="1" applyFill="1" applyAlignment="1">
      <alignment wrapText="1"/>
    </xf>
    <xf numFmtId="0" fontId="0" fillId="2" borderId="0" xfId="0" applyFill="1" applyAlignment="1">
      <alignment wrapText="1"/>
    </xf>
    <xf numFmtId="0" fontId="11" fillId="2" borderId="21" xfId="0" applyFont="1" applyFill="1" applyBorder="1" applyAlignment="1">
      <alignment horizontal="left" wrapText="1"/>
    </xf>
    <xf numFmtId="0" fontId="0" fillId="0" borderId="26" xfId="0" applyBorder="1" applyAlignment="1">
      <alignment horizontal="left" wrapText="1"/>
    </xf>
    <xf numFmtId="0" fontId="4" fillId="0" borderId="0" xfId="0" applyFont="1" applyAlignment="1">
      <alignment horizontal="right" wrapText="1"/>
    </xf>
    <xf numFmtId="0" fontId="4" fillId="4" borderId="0" xfId="0" applyFont="1" applyFill="1"/>
    <xf numFmtId="0" fontId="4"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11" fontId="0" fillId="0" borderId="0" xfId="0" applyNumberFormat="1" applyAlignment="1">
      <alignment wrapText="1"/>
    </xf>
    <xf numFmtId="0" fontId="10" fillId="0" borderId="0" xfId="0" applyFont="1" applyAlignment="1">
      <alignment horizontal="right" wrapText="1"/>
    </xf>
    <xf numFmtId="0" fontId="54" fillId="0" borderId="0" xfId="0" applyFont="1" applyAlignment="1">
      <alignment wrapText="1"/>
    </xf>
    <xf numFmtId="1" fontId="54" fillId="0" borderId="0" xfId="0" applyNumberFormat="1" applyFont="1" applyAlignment="1">
      <alignment horizontal="right" wrapText="1"/>
    </xf>
    <xf numFmtId="0" fontId="20" fillId="8" borderId="0" xfId="7" applyFill="1" applyAlignment="1"/>
    <xf numFmtId="0" fontId="22" fillId="8" borderId="0" xfId="3" applyFont="1" applyFill="1"/>
    <xf numFmtId="0" fontId="26" fillId="8" borderId="24" xfId="3" applyFont="1" applyFill="1" applyBorder="1"/>
    <xf numFmtId="0" fontId="25" fillId="8" borderId="0" xfId="3" applyFont="1" applyFill="1"/>
    <xf numFmtId="0" fontId="25" fillId="8" borderId="0" xfId="8" applyFont="1" applyFill="1">
      <alignment horizontal="right"/>
    </xf>
    <xf numFmtId="0" fontId="25" fillId="8" borderId="0" xfId="13" applyFill="1"/>
    <xf numFmtId="0" fontId="25" fillId="8" borderId="0" xfId="13" applyFill="1" applyAlignment="1">
      <alignment vertical="center"/>
    </xf>
    <xf numFmtId="0" fontId="23" fillId="9" borderId="34" xfId="13" applyFont="1" applyFill="1" applyBorder="1" applyAlignment="1">
      <alignment horizontal="left" vertical="center"/>
    </xf>
    <xf numFmtId="0" fontId="23" fillId="9" borderId="37" xfId="13" applyFont="1" applyFill="1" applyBorder="1" applyAlignment="1">
      <alignment vertical="center"/>
    </xf>
    <xf numFmtId="0" fontId="23" fillId="9" borderId="33" xfId="13" applyFont="1" applyFill="1" applyBorder="1" applyAlignment="1">
      <alignment vertical="center"/>
    </xf>
    <xf numFmtId="0" fontId="25" fillId="8" borderId="0" xfId="13" applyFill="1" applyAlignment="1">
      <alignment horizontal="right" vertical="center"/>
    </xf>
    <xf numFmtId="0" fontId="20" fillId="8" borderId="0" xfId="7" applyFill="1" applyAlignment="1">
      <alignment vertical="center"/>
    </xf>
    <xf numFmtId="0" fontId="23" fillId="8" borderId="0" xfId="13" applyFont="1" applyFill="1" applyAlignment="1">
      <alignment vertical="center"/>
    </xf>
    <xf numFmtId="0" fontId="23" fillId="9" borderId="28" xfId="13" applyFont="1" applyFill="1" applyBorder="1" applyAlignment="1">
      <alignment horizontal="center" vertical="center" wrapText="1"/>
    </xf>
    <xf numFmtId="0" fontId="23" fillId="9" borderId="36" xfId="13" applyFont="1" applyFill="1" applyBorder="1" applyAlignment="1">
      <alignment horizontal="center" vertical="center"/>
    </xf>
    <xf numFmtId="0" fontId="23" fillId="9" borderId="33" xfId="13" applyFont="1" applyFill="1" applyBorder="1" applyAlignment="1">
      <alignment horizontal="left" vertical="center" wrapText="1"/>
    </xf>
    <xf numFmtId="0" fontId="23" fillId="9" borderId="33" xfId="13" applyFont="1" applyFill="1" applyBorder="1" applyAlignment="1">
      <alignment horizontal="left" vertical="center"/>
    </xf>
    <xf numFmtId="0" fontId="23" fillId="9" borderId="36" xfId="13" applyFont="1" applyFill="1" applyBorder="1" applyAlignment="1">
      <alignment horizontal="left" vertical="center"/>
    </xf>
    <xf numFmtId="0" fontId="25" fillId="0" borderId="0" xfId="3" applyFont="1"/>
    <xf numFmtId="0" fontId="25" fillId="8" borderId="0" xfId="15" applyFont="1" applyFill="1"/>
    <xf numFmtId="0" fontId="25" fillId="8" borderId="0" xfId="17" applyFont="1" applyFill="1" applyBorder="1"/>
    <xf numFmtId="4" fontId="23" fillId="9" borderId="30" xfId="13" applyNumberFormat="1" applyFont="1" applyFill="1" applyBorder="1" applyAlignment="1">
      <alignment vertical="center"/>
    </xf>
    <xf numFmtId="0" fontId="6" fillId="0" borderId="0" xfId="0" applyFont="1"/>
    <xf numFmtId="0" fontId="6" fillId="0" borderId="48" xfId="0" applyFont="1" applyBorder="1"/>
    <xf numFmtId="0" fontId="0" fillId="0" borderId="48" xfId="0" applyBorder="1" applyAlignment="1">
      <alignment horizontal="left" wrapText="1"/>
    </xf>
    <xf numFmtId="0" fontId="11" fillId="44" borderId="0" xfId="0" applyFont="1" applyFill="1" applyAlignment="1">
      <alignment wrapText="1"/>
    </xf>
    <xf numFmtId="0" fontId="11" fillId="44" borderId="0" xfId="0" applyFont="1" applyFill="1" applyAlignment="1">
      <alignment horizontal="left" wrapText="1"/>
    </xf>
    <xf numFmtId="0" fontId="11" fillId="45" borderId="0" xfId="0" applyFont="1" applyFill="1" applyAlignment="1">
      <alignment wrapText="1"/>
    </xf>
    <xf numFmtId="0" fontId="11" fillId="45" borderId="48" xfId="0" applyFont="1" applyFill="1" applyBorder="1" applyAlignment="1">
      <alignment horizontal="left" wrapText="1"/>
    </xf>
    <xf numFmtId="9" fontId="6" fillId="0" borderId="0" xfId="1" applyFont="1" applyAlignment="1"/>
    <xf numFmtId="0" fontId="6" fillId="0" borderId="49" xfId="0" applyFont="1" applyBorder="1"/>
    <xf numFmtId="0" fontId="23" fillId="9" borderId="28" xfId="13" applyFont="1" applyFill="1" applyBorder="1" applyAlignment="1">
      <alignment horizontal="center" vertical="center"/>
    </xf>
    <xf numFmtId="0" fontId="23" fillId="9" borderId="27" xfId="13" applyFont="1" applyFill="1" applyBorder="1" applyAlignment="1">
      <alignment horizontal="center" vertical="center"/>
    </xf>
    <xf numFmtId="0" fontId="23" fillId="14" borderId="35" xfId="13" applyFont="1" applyFill="1" applyBorder="1" applyAlignment="1">
      <alignment horizontal="center" vertical="center"/>
    </xf>
    <xf numFmtId="0" fontId="23" fillId="9" borderId="38" xfId="9" applyNumberFormat="1" applyFill="1" applyBorder="1">
      <alignment horizontal="left" vertical="center"/>
    </xf>
    <xf numFmtId="0" fontId="23" fillId="9" borderId="30" xfId="9" applyNumberFormat="1" applyFill="1" applyBorder="1">
      <alignment horizontal="left" vertical="center"/>
    </xf>
    <xf numFmtId="0" fontId="23" fillId="9" borderId="33" xfId="9" applyNumberFormat="1" applyFill="1" applyBorder="1" applyAlignment="1">
      <alignment horizontal="left" vertical="center" indent="1"/>
    </xf>
    <xf numFmtId="0" fontId="23" fillId="9" borderId="38" xfId="9" applyNumberFormat="1" applyFill="1" applyBorder="1" applyAlignment="1">
      <alignment horizontal="left" vertical="center" indent="1"/>
    </xf>
    <xf numFmtId="0" fontId="23" fillId="9" borderId="33" xfId="9" applyNumberFormat="1" applyFill="1" applyBorder="1">
      <alignment horizontal="left" vertical="center"/>
    </xf>
    <xf numFmtId="0" fontId="23" fillId="14" borderId="33" xfId="9" applyFill="1" applyBorder="1">
      <alignment horizontal="left" vertical="center"/>
    </xf>
    <xf numFmtId="0" fontId="23" fillId="9" borderId="33" xfId="10" applyFont="1" applyFill="1" applyBorder="1">
      <alignment horizontal="left" vertical="center" indent="2"/>
    </xf>
    <xf numFmtId="0" fontId="23" fillId="9" borderId="33" xfId="9" applyFill="1" applyBorder="1" applyProtection="1">
      <alignment horizontal="left" vertical="center"/>
    </xf>
    <xf numFmtId="0" fontId="23" fillId="9" borderId="33" xfId="9" applyFill="1" applyBorder="1" applyAlignment="1" applyProtection="1">
      <alignment horizontal="left" vertical="center" wrapText="1"/>
    </xf>
    <xf numFmtId="0" fontId="23" fillId="9" borderId="34" xfId="9" applyFill="1" applyBorder="1" applyProtection="1">
      <alignment horizontal="left" vertical="center"/>
    </xf>
    <xf numFmtId="0" fontId="23" fillId="9" borderId="37"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5" fillId="0" borderId="0" xfId="0" applyNumberFormat="1" applyFont="1"/>
    <xf numFmtId="11" fontId="0" fillId="0" borderId="26" xfId="0" applyNumberFormat="1" applyBorder="1" applyAlignment="1">
      <alignment wrapText="1"/>
    </xf>
    <xf numFmtId="0" fontId="11" fillId="44" borderId="0" xfId="0" applyFont="1" applyFill="1"/>
    <xf numFmtId="0" fontId="5" fillId="0" borderId="0" xfId="0" applyFont="1"/>
    <xf numFmtId="0" fontId="6" fillId="0" borderId="0" xfId="0" applyFont="1" applyAlignment="1">
      <alignment horizontal="left"/>
    </xf>
    <xf numFmtId="0" fontId="5" fillId="0" borderId="0" xfId="0" applyFont="1" applyAlignment="1">
      <alignment horizontal="left"/>
    </xf>
    <xf numFmtId="0" fontId="6" fillId="0" borderId="0" xfId="1" applyNumberFormat="1" applyFont="1" applyFill="1" applyBorder="1" applyAlignment="1"/>
    <xf numFmtId="0" fontId="11" fillId="45" borderId="49" xfId="0" applyFont="1" applyFill="1" applyBorder="1" applyAlignment="1">
      <alignment wrapText="1"/>
    </xf>
    <xf numFmtId="0" fontId="0" fillId="0" borderId="49" xfId="0" applyBorder="1" applyAlignment="1">
      <alignment wrapText="1"/>
    </xf>
    <xf numFmtId="0" fontId="11" fillId="44" borderId="49" xfId="0" applyFont="1" applyFill="1" applyBorder="1" applyAlignment="1">
      <alignment wrapText="1"/>
    </xf>
    <xf numFmtId="49" fontId="0" fillId="0" borderId="49" xfId="0" applyNumberFormat="1" applyBorder="1" applyAlignment="1">
      <alignment wrapText="1"/>
    </xf>
    <xf numFmtId="49" fontId="5" fillId="0" borderId="49" xfId="0" applyNumberFormat="1" applyFont="1" applyBorder="1" applyAlignment="1">
      <alignment wrapText="1"/>
    </xf>
    <xf numFmtId="0" fontId="6" fillId="0" borderId="49" xfId="0" applyFont="1" applyBorder="1" applyAlignment="1">
      <alignment wrapText="1"/>
    </xf>
    <xf numFmtId="0" fontId="25" fillId="15" borderId="33" xfId="13" applyFill="1" applyBorder="1" applyAlignment="1">
      <alignment horizontal="right" vertical="center"/>
    </xf>
    <xf numFmtId="0" fontId="25" fillId="9" borderId="33" xfId="10" applyFont="1" applyFill="1" applyBorder="1">
      <alignment horizontal="left" vertical="center" indent="2"/>
    </xf>
    <xf numFmtId="0" fontId="6" fillId="0" borderId="0" xfId="1" applyNumberFormat="1" applyFont="1" applyAlignment="1"/>
    <xf numFmtId="0" fontId="0" fillId="91" borderId="0" xfId="0" applyFill="1"/>
    <xf numFmtId="0" fontId="0" fillId="92" borderId="0" xfId="0" applyFill="1"/>
    <xf numFmtId="0" fontId="0" fillId="93" borderId="0" xfId="0" applyFill="1"/>
    <xf numFmtId="0" fontId="110" fillId="0" borderId="0" xfId="0" applyFont="1" applyAlignment="1">
      <alignment wrapText="1"/>
    </xf>
    <xf numFmtId="0" fontId="110" fillId="0" borderId="26" xfId="0" applyFont="1" applyBorder="1" applyAlignment="1">
      <alignment wrapText="1"/>
    </xf>
    <xf numFmtId="0" fontId="11" fillId="94" borderId="0" xfId="0" applyFont="1" applyFill="1" applyAlignment="1">
      <alignment wrapText="1"/>
    </xf>
    <xf numFmtId="0" fontId="111" fillId="94" borderId="0" xfId="0" applyFont="1" applyFill="1" applyAlignment="1">
      <alignment wrapText="1"/>
    </xf>
    <xf numFmtId="0" fontId="111" fillId="94" borderId="0" xfId="0" applyFont="1" applyFill="1"/>
    <xf numFmtId="9" fontId="6" fillId="0" borderId="0" xfId="0" applyNumberFormat="1" applyFont="1"/>
    <xf numFmtId="49" fontId="111" fillId="94" borderId="0" xfId="0" applyNumberFormat="1" applyFont="1" applyFill="1" applyAlignment="1">
      <alignment wrapText="1"/>
    </xf>
    <xf numFmtId="49" fontId="0" fillId="0" borderId="0" xfId="0" applyNumberFormat="1"/>
    <xf numFmtId="0" fontId="4" fillId="95" borderId="0" xfId="0" applyFont="1" applyFill="1"/>
    <xf numFmtId="0" fontId="112" fillId="0" borderId="0" xfId="0" applyFont="1" applyAlignment="1">
      <alignment wrapText="1"/>
    </xf>
    <xf numFmtId="0" fontId="0" fillId="96" borderId="0" xfId="0" applyFill="1"/>
    <xf numFmtId="0" fontId="0" fillId="97" borderId="0" xfId="0" applyFill="1"/>
    <xf numFmtId="0" fontId="11" fillId="2" borderId="0" xfId="0" applyFont="1" applyFill="1"/>
    <xf numFmtId="0" fontId="11" fillId="2" borderId="0" xfId="0" applyFont="1" applyFill="1" applyAlignment="1">
      <alignment horizontal="left"/>
    </xf>
    <xf numFmtId="0" fontId="11" fillId="2" borderId="0" xfId="0" applyFont="1" applyFill="1" applyAlignment="1">
      <alignment horizontal="right"/>
    </xf>
    <xf numFmtId="0" fontId="11" fillId="3" borderId="46" xfId="0" applyFont="1" applyFill="1" applyBorder="1"/>
    <xf numFmtId="0" fontId="11" fillId="3" borderId="0" xfId="0" applyFont="1" applyFill="1"/>
    <xf numFmtId="9" fontId="5" fillId="0" borderId="0" xfId="0" applyNumberFormat="1" applyFont="1"/>
    <xf numFmtId="49" fontId="5" fillId="0" borderId="0" xfId="1" applyNumberFormat="1" applyFont="1" applyFill="1" applyBorder="1" applyAlignment="1"/>
    <xf numFmtId="0" fontId="0" fillId="0" borderId="46" xfId="0" applyBorder="1"/>
    <xf numFmtId="9" fontId="5" fillId="0" borderId="0" xfId="1" applyFont="1" applyAlignment="1"/>
    <xf numFmtId="9" fontId="5" fillId="0" borderId="0" xfId="1" applyFont="1" applyFill="1" applyBorder="1" applyAlignment="1"/>
    <xf numFmtId="49" fontId="5" fillId="0" borderId="46" xfId="1" applyNumberFormat="1" applyFont="1" applyFill="1" applyBorder="1" applyAlignment="1"/>
    <xf numFmtId="9" fontId="0" fillId="0" borderId="0" xfId="1" applyFont="1" applyFill="1" applyBorder="1" applyAlignment="1"/>
    <xf numFmtId="49" fontId="0" fillId="0" borderId="46" xfId="0" applyNumberFormat="1" applyBorder="1"/>
    <xf numFmtId="49" fontId="5" fillId="0" borderId="46" xfId="0" applyNumberFormat="1" applyFont="1" applyBorder="1"/>
    <xf numFmtId="1" fontId="5" fillId="0" borderId="0" xfId="1" applyNumberFormat="1" applyFont="1" applyFill="1" applyBorder="1" applyAlignment="1"/>
    <xf numFmtId="49" fontId="9" fillId="0" borderId="46" xfId="0" applyNumberFormat="1" applyFont="1" applyBorder="1"/>
    <xf numFmtId="164" fontId="0" fillId="0" borderId="0" xfId="0" applyNumberFormat="1"/>
    <xf numFmtId="49" fontId="6" fillId="0" borderId="0" xfId="0" applyNumberFormat="1" applyFont="1"/>
    <xf numFmtId="9" fontId="6" fillId="0" borderId="0" xfId="1" applyFont="1" applyFill="1" applyBorder="1" applyAlignment="1"/>
    <xf numFmtId="9" fontId="5" fillId="0" borderId="0" xfId="1" applyFont="1"/>
    <xf numFmtId="9" fontId="6" fillId="0" borderId="0" xfId="1" applyFont="1"/>
    <xf numFmtId="1" fontId="6" fillId="0" borderId="0" xfId="1" applyNumberFormat="1" applyFont="1" applyAlignment="1"/>
    <xf numFmtId="0" fontId="1"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1" fillId="0" borderId="46" xfId="0" applyFont="1" applyBorder="1"/>
    <xf numFmtId="0" fontId="1" fillId="0" borderId="0" xfId="0" applyFont="1" applyAlignment="1">
      <alignment horizontal="left"/>
    </xf>
    <xf numFmtId="49" fontId="0" fillId="102" borderId="0" xfId="0" applyNumberFormat="1" applyFill="1" applyAlignment="1">
      <alignment wrapText="1"/>
    </xf>
    <xf numFmtId="49" fontId="114" fillId="102" borderId="0" xfId="0" applyNumberFormat="1" applyFont="1" applyFill="1" applyAlignment="1">
      <alignment wrapText="1"/>
    </xf>
    <xf numFmtId="49" fontId="0" fillId="102" borderId="47" xfId="0" applyNumberFormat="1" applyFill="1" applyBorder="1" applyAlignment="1">
      <alignment wrapText="1"/>
    </xf>
    <xf numFmtId="49" fontId="0" fillId="103" borderId="0" xfId="0" applyNumberFormat="1" applyFill="1" applyAlignment="1">
      <alignment wrapText="1"/>
    </xf>
    <xf numFmtId="49" fontId="115" fillId="103" borderId="0" xfId="0" applyNumberFormat="1" applyFont="1" applyFill="1" applyAlignment="1">
      <alignment wrapText="1"/>
    </xf>
    <xf numFmtId="41" fontId="115" fillId="102" borderId="0" xfId="3477" applyFont="1" applyFill="1" applyBorder="1" applyAlignment="1"/>
    <xf numFmtId="0" fontId="115" fillId="102" borderId="0" xfId="3477" applyNumberFormat="1" applyFont="1" applyFill="1" applyBorder="1" applyAlignment="1"/>
    <xf numFmtId="0" fontId="0" fillId="102" borderId="0" xfId="3477" applyNumberFormat="1" applyFont="1" applyFill="1" applyAlignment="1"/>
    <xf numFmtId="0" fontId="116" fillId="102" borderId="0" xfId="3477" applyNumberFormat="1" applyFont="1" applyFill="1" applyAlignment="1"/>
    <xf numFmtId="0" fontId="115" fillId="102" borderId="0" xfId="3477" applyNumberFormat="1" applyFont="1" applyFill="1" applyAlignment="1"/>
    <xf numFmtId="0" fontId="23" fillId="9" borderId="97" xfId="9" applyNumberFormat="1" applyFill="1" applyBorder="1" applyAlignment="1">
      <alignment horizontal="left" vertical="center" indent="1"/>
    </xf>
    <xf numFmtId="0" fontId="23" fillId="14" borderId="98" xfId="11" applyFont="1" applyFill="1" applyBorder="1">
      <alignment horizontal="left" vertical="center" indent="5"/>
    </xf>
    <xf numFmtId="0" fontId="23" fillId="14" borderId="98" xfId="11" applyFont="1" applyFill="1" applyBorder="1" applyAlignment="1">
      <alignment horizontal="left" vertical="center" indent="2"/>
    </xf>
    <xf numFmtId="0" fontId="23" fillId="14" borderId="98" xfId="13" applyFont="1" applyFill="1" applyBorder="1" applyAlignment="1">
      <alignment horizontal="left" vertical="center" indent="2"/>
    </xf>
    <xf numFmtId="0" fontId="29" fillId="14" borderId="98" xfId="11" applyFont="1" applyFill="1" applyBorder="1" applyAlignment="1">
      <alignment horizontal="left" vertical="center" indent="2"/>
    </xf>
    <xf numFmtId="0" fontId="23" fillId="9" borderId="97" xfId="13" applyFont="1" applyFill="1" applyBorder="1" applyAlignment="1">
      <alignment horizontal="left" vertical="center"/>
    </xf>
    <xf numFmtId="0" fontId="23" fillId="9" borderId="100" xfId="13" quotePrefix="1" applyFont="1" applyFill="1" applyBorder="1" applyAlignment="1">
      <alignment horizontal="center" vertical="center"/>
    </xf>
    <xf numFmtId="0" fontId="23" fillId="9" borderId="98" xfId="13" quotePrefix="1" applyFont="1" applyFill="1" applyBorder="1" applyAlignment="1">
      <alignment horizontal="center" vertical="center"/>
    </xf>
    <xf numFmtId="0" fontId="23" fillId="9" borderId="98" xfId="13" applyFont="1" applyFill="1" applyBorder="1" applyAlignment="1">
      <alignment horizontal="center" vertical="center"/>
    </xf>
    <xf numFmtId="0" fontId="23" fillId="9" borderId="98" xfId="13" applyFont="1" applyFill="1" applyBorder="1" applyAlignment="1">
      <alignment horizontal="center" vertical="center" wrapText="1"/>
    </xf>
    <xf numFmtId="0" fontId="23" fillId="9" borderId="97" xfId="10" applyFont="1" applyFill="1" applyBorder="1">
      <alignment horizontal="left" vertical="center" indent="2"/>
    </xf>
    <xf numFmtId="0" fontId="23" fillId="9" borderId="97" xfId="10" applyFont="1" applyFill="1" applyBorder="1" applyAlignment="1">
      <alignment horizontal="left" vertical="center" wrapText="1" indent="2"/>
    </xf>
    <xf numFmtId="0" fontId="23" fillId="9" borderId="97" xfId="10" applyFont="1" applyFill="1" applyBorder="1" applyAlignment="1">
      <alignment horizontal="left" vertical="center"/>
    </xf>
    <xf numFmtId="0" fontId="23" fillId="9" borderId="99" xfId="13" applyFont="1" applyFill="1" applyBorder="1" applyAlignment="1">
      <alignment horizontal="center" vertical="center" textRotation="90"/>
    </xf>
    <xf numFmtId="0" fontId="23" fillId="9" borderId="98" xfId="13" applyFont="1" applyFill="1" applyBorder="1" applyAlignment="1">
      <alignment horizontal="center" vertical="center" textRotation="90"/>
    </xf>
    <xf numFmtId="0" fontId="23" fillId="9" borderId="98" xfId="13" applyFont="1" applyFill="1" applyBorder="1" applyAlignment="1">
      <alignment horizontal="center" vertical="center" textRotation="90" wrapText="1"/>
    </xf>
    <xf numFmtId="0" fontId="23" fillId="9" borderId="98" xfId="13" quotePrefix="1" applyFont="1" applyFill="1" applyBorder="1" applyAlignment="1">
      <alignment horizontal="center" vertical="center" textRotation="90"/>
    </xf>
    <xf numFmtId="0" fontId="25" fillId="9" borderId="97" xfId="10" applyFont="1" applyFill="1" applyBorder="1" applyAlignment="1">
      <alignment horizontal="left" vertical="center"/>
    </xf>
    <xf numFmtId="0" fontId="23" fillId="9" borderId="97" xfId="9" applyFill="1" applyBorder="1" applyProtection="1">
      <alignment horizontal="left" vertical="center"/>
    </xf>
    <xf numFmtId="0" fontId="23" fillId="9" borderId="99" xfId="9" applyFill="1" applyBorder="1" applyAlignment="1" applyProtection="1">
      <alignment horizontal="center" vertical="center"/>
    </xf>
    <xf numFmtId="0" fontId="23" fillId="9" borderId="99" xfId="15" applyFont="1" applyFill="1" applyBorder="1" applyAlignment="1">
      <alignment horizontal="center" vertical="center" wrapText="1"/>
    </xf>
    <xf numFmtId="0" fontId="25" fillId="9" borderId="97" xfId="15" applyFont="1" applyFill="1" applyBorder="1" applyAlignment="1">
      <alignment horizontal="left" vertical="top" wrapText="1"/>
    </xf>
    <xf numFmtId="4" fontId="23" fillId="9" borderId="99" xfId="13" quotePrefix="1" applyNumberFormat="1" applyFont="1" applyFill="1" applyBorder="1" applyAlignment="1">
      <alignment horizontal="center" vertical="center"/>
    </xf>
    <xf numFmtId="4" fontId="23" fillId="9" borderId="98" xfId="13" applyNumberFormat="1" applyFont="1" applyFill="1" applyBorder="1" applyAlignment="1">
      <alignment horizontal="center" vertical="center"/>
    </xf>
    <xf numFmtId="0" fontId="23" fillId="9" borderId="102" xfId="9" applyNumberFormat="1" applyFill="1" applyBorder="1" applyAlignment="1">
      <alignment horizontal="center" vertical="center"/>
    </xf>
    <xf numFmtId="2" fontId="23" fillId="10" borderId="102" xfId="0" applyNumberFormat="1" applyFont="1" applyFill="1" applyBorder="1" applyAlignment="1">
      <alignment horizontal="right"/>
    </xf>
    <xf numFmtId="0" fontId="23" fillId="9" borderId="102" xfId="9" applyNumberFormat="1" applyFill="1" applyBorder="1" applyAlignment="1">
      <alignment horizontal="left" vertical="center" indent="1"/>
    </xf>
    <xf numFmtId="0" fontId="23" fillId="9" borderId="102" xfId="10" applyNumberFormat="1" applyFont="1" applyFill="1" applyBorder="1">
      <alignment horizontal="left" vertical="center" indent="2"/>
    </xf>
    <xf numFmtId="2" fontId="23" fillId="11" borderId="102" xfId="0" applyNumberFormat="1" applyFont="1" applyFill="1" applyBorder="1" applyAlignment="1">
      <alignment horizontal="right"/>
    </xf>
    <xf numFmtId="0" fontId="23" fillId="9" borderId="102" xfId="10" applyNumberFormat="1" applyFont="1" applyFill="1" applyBorder="1" applyAlignment="1">
      <alignment horizontal="left" vertical="top" wrapText="1" indent="2"/>
    </xf>
    <xf numFmtId="0" fontId="23" fillId="9" borderId="102" xfId="9" applyNumberFormat="1" applyFill="1" applyBorder="1">
      <alignment horizontal="left" vertical="center"/>
    </xf>
    <xf numFmtId="2" fontId="23" fillId="12" borderId="102" xfId="0" applyNumberFormat="1" applyFont="1" applyFill="1" applyBorder="1" applyAlignment="1">
      <alignment horizontal="right"/>
    </xf>
    <xf numFmtId="0" fontId="23" fillId="9" borderId="102" xfId="11" applyNumberFormat="1" applyFont="1" applyFill="1" applyBorder="1" applyAlignment="1">
      <alignment horizontal="left" vertical="center" indent="2"/>
    </xf>
    <xf numFmtId="0" fontId="23" fillId="9" borderId="102" xfId="12" applyFont="1" applyBorder="1" applyAlignment="1">
      <alignment horizontal="left" vertical="center" indent="1"/>
    </xf>
    <xf numFmtId="0" fontId="23" fillId="9" borderId="102" xfId="12" applyFont="1" applyBorder="1" applyAlignment="1">
      <alignment horizontal="left" vertical="center" indent="2"/>
    </xf>
    <xf numFmtId="0" fontId="23" fillId="14" borderId="105" xfId="13" applyFont="1" applyFill="1" applyBorder="1" applyAlignment="1">
      <alignment horizontal="center" vertical="center"/>
    </xf>
    <xf numFmtId="0" fontId="23" fillId="14" borderId="102" xfId="13" applyFont="1" applyFill="1" applyBorder="1" applyAlignment="1">
      <alignment vertical="center"/>
    </xf>
    <xf numFmtId="2" fontId="25" fillId="7" borderId="102" xfId="0" applyNumberFormat="1" applyFont="1" applyFill="1" applyBorder="1" applyAlignment="1">
      <alignment horizontal="right"/>
    </xf>
    <xf numFmtId="2" fontId="25" fillId="12" borderId="102" xfId="0" applyNumberFormat="1" applyFont="1" applyFill="1" applyBorder="1" applyAlignment="1">
      <alignment horizontal="right"/>
    </xf>
    <xf numFmtId="0" fontId="23" fillId="14" borderId="102" xfId="11" applyFont="1" applyFill="1" applyBorder="1">
      <alignment horizontal="left" vertical="center" indent="5"/>
    </xf>
    <xf numFmtId="0" fontId="23" fillId="7" borderId="102" xfId="0" applyFont="1" applyFill="1" applyBorder="1" applyAlignment="1">
      <alignment horizontal="left" indent="4"/>
    </xf>
    <xf numFmtId="0" fontId="23" fillId="7" borderId="102" xfId="0" applyFont="1" applyFill="1" applyBorder="1" applyAlignment="1">
      <alignment horizontal="left" indent="6"/>
    </xf>
    <xf numFmtId="2" fontId="25" fillId="11" borderId="102" xfId="0" applyNumberFormat="1" applyFont="1" applyFill="1" applyBorder="1" applyAlignment="1">
      <alignment horizontal="right"/>
    </xf>
    <xf numFmtId="0" fontId="23" fillId="14" borderId="102" xfId="11" applyFont="1" applyFill="1" applyBorder="1" applyAlignment="1">
      <alignment horizontal="left" vertical="center" indent="2"/>
    </xf>
    <xf numFmtId="0" fontId="29" fillId="14" borderId="102" xfId="9" applyFont="1" applyFill="1" applyBorder="1">
      <alignment horizontal="left" vertical="center"/>
    </xf>
    <xf numFmtId="0" fontId="29" fillId="14" borderId="102" xfId="11" applyFont="1" applyFill="1" applyBorder="1">
      <alignment horizontal="left" vertical="center" indent="5"/>
    </xf>
    <xf numFmtId="0" fontId="29" fillId="14" borderId="102" xfId="13" applyFont="1" applyFill="1" applyBorder="1" applyAlignment="1">
      <alignment horizontal="left" vertical="center" indent="2"/>
    </xf>
    <xf numFmtId="0" fontId="29" fillId="14" borderId="102" xfId="13" applyFont="1" applyFill="1" applyBorder="1" applyAlignment="1">
      <alignment horizontal="left" vertical="center" indent="5"/>
    </xf>
    <xf numFmtId="0" fontId="23" fillId="7" borderId="102" xfId="0" applyFont="1" applyFill="1" applyBorder="1" applyAlignment="1">
      <alignment horizontal="left" indent="8"/>
    </xf>
    <xf numFmtId="0" fontId="23" fillId="14" borderId="102" xfId="9" applyFill="1" applyBorder="1">
      <alignment horizontal="left" vertical="center"/>
    </xf>
    <xf numFmtId="0" fontId="23" fillId="14" borderId="102" xfId="13" applyFont="1" applyFill="1" applyBorder="1" applyAlignment="1">
      <alignment horizontal="left" vertical="center" indent="1"/>
    </xf>
    <xf numFmtId="0" fontId="23" fillId="14" borderId="102" xfId="11" applyFont="1" applyFill="1" applyBorder="1" applyAlignment="1">
      <alignment horizontal="left" vertical="center" indent="1"/>
    </xf>
    <xf numFmtId="0" fontId="23" fillId="14" borderId="102" xfId="13" applyFont="1" applyFill="1" applyBorder="1" applyAlignment="1">
      <alignment horizontal="left" vertical="center" indent="2"/>
    </xf>
    <xf numFmtId="0" fontId="23" fillId="14" borderId="102" xfId="13" applyFont="1" applyFill="1" applyBorder="1" applyAlignment="1">
      <alignment horizontal="left" vertical="center"/>
    </xf>
    <xf numFmtId="4" fontId="23" fillId="9" borderId="102" xfId="14" applyNumberFormat="1" applyFont="1" applyFill="1" applyBorder="1" applyAlignment="1">
      <alignment horizontal="center" vertical="center"/>
    </xf>
    <xf numFmtId="0" fontId="23" fillId="9" borderId="102" xfId="13" quotePrefix="1" applyFont="1" applyFill="1" applyBorder="1" applyAlignment="1">
      <alignment horizontal="center" vertical="center"/>
    </xf>
    <xf numFmtId="2" fontId="25" fillId="10" borderId="102" xfId="0" applyNumberFormat="1" applyFont="1" applyFill="1" applyBorder="1" applyAlignment="1">
      <alignment horizontal="right"/>
    </xf>
    <xf numFmtId="0" fontId="23" fillId="9" borderId="102" xfId="13" applyFont="1" applyFill="1" applyBorder="1" applyAlignment="1">
      <alignment vertical="center"/>
    </xf>
    <xf numFmtId="0" fontId="23" fillId="9" borderId="102" xfId="10" applyFont="1" applyFill="1" applyBorder="1">
      <alignment horizontal="left" vertical="center" indent="2"/>
    </xf>
    <xf numFmtId="0" fontId="23" fillId="9" borderId="102" xfId="10" applyFont="1" applyFill="1" applyBorder="1" applyAlignment="1">
      <alignment horizontal="left" vertical="center"/>
    </xf>
    <xf numFmtId="0" fontId="23" fillId="9" borderId="102" xfId="9" applyFill="1" applyBorder="1" applyProtection="1">
      <alignment horizontal="left" vertical="center"/>
    </xf>
    <xf numFmtId="0" fontId="23" fillId="9" borderId="102" xfId="13" applyFont="1" applyFill="1" applyBorder="1" applyAlignment="1">
      <alignment horizontal="center" vertical="center" textRotation="90"/>
    </xf>
    <xf numFmtId="0" fontId="23" fillId="9" borderId="102" xfId="13" quotePrefix="1" applyFont="1" applyFill="1" applyBorder="1" applyAlignment="1">
      <alignment horizontal="center" vertical="center" textRotation="90"/>
    </xf>
    <xf numFmtId="4" fontId="23" fillId="9" borderId="102" xfId="14" applyNumberFormat="1" applyFont="1" applyFill="1" applyBorder="1" applyAlignment="1">
      <alignment horizontal="center" vertical="center" textRotation="90"/>
    </xf>
    <xf numFmtId="0" fontId="25" fillId="9" borderId="102" xfId="10" applyFont="1" applyFill="1" applyBorder="1" applyAlignment="1">
      <alignment horizontal="left" vertical="center"/>
    </xf>
    <xf numFmtId="0" fontId="25" fillId="9" borderId="102" xfId="11" applyFont="1" applyFill="1" applyBorder="1" applyAlignment="1">
      <alignment horizontal="left" vertical="center"/>
    </xf>
    <xf numFmtId="0" fontId="23" fillId="9" borderId="102" xfId="13" applyFont="1" applyFill="1" applyBorder="1" applyAlignment="1">
      <alignment horizontal="left" vertical="center" wrapText="1"/>
    </xf>
    <xf numFmtId="0" fontId="25" fillId="10" borderId="102" xfId="0" applyFont="1" applyFill="1" applyBorder="1" applyAlignment="1">
      <alignment horizontal="left" indent="2"/>
    </xf>
    <xf numFmtId="0" fontId="25" fillId="9" borderId="102" xfId="13" applyFill="1" applyBorder="1" applyAlignment="1">
      <alignment horizontal="left" vertical="center" wrapText="1"/>
    </xf>
    <xf numFmtId="0" fontId="25" fillId="9" borderId="102" xfId="13" applyFill="1" applyBorder="1" applyAlignment="1">
      <alignment vertical="center" wrapText="1"/>
    </xf>
    <xf numFmtId="0" fontId="25" fillId="9" borderId="102" xfId="9" applyFont="1" applyFill="1" applyBorder="1" applyProtection="1">
      <alignment horizontal="left" vertical="center"/>
    </xf>
    <xf numFmtId="0" fontId="25" fillId="9" borderId="102" xfId="9" applyFont="1" applyFill="1" applyBorder="1" applyAlignment="1" applyProtection="1">
      <alignment horizontal="left" vertical="center" wrapText="1"/>
    </xf>
    <xf numFmtId="0" fontId="25" fillId="9" borderId="102" xfId="13" applyFill="1" applyBorder="1" applyAlignment="1">
      <alignment vertical="center"/>
    </xf>
    <xf numFmtId="0" fontId="23" fillId="9" borderId="102" xfId="13" applyFont="1" applyFill="1" applyBorder="1" applyAlignment="1">
      <alignment horizontal="center" vertical="center"/>
    </xf>
    <xf numFmtId="0" fontId="25" fillId="9" borderId="102" xfId="10" applyFont="1" applyFill="1" applyBorder="1">
      <alignment horizontal="left" vertical="center" indent="2"/>
    </xf>
    <xf numFmtId="0" fontId="30" fillId="9" borderId="102" xfId="10" applyFont="1" applyFill="1" applyBorder="1" applyAlignment="1">
      <alignment horizontal="left" vertical="center" indent="4"/>
    </xf>
    <xf numFmtId="0" fontId="25" fillId="9" borderId="102" xfId="11" applyFont="1" applyFill="1" applyBorder="1">
      <alignment horizontal="left" vertical="center" indent="5"/>
    </xf>
    <xf numFmtId="0" fontId="25" fillId="10" borderId="102" xfId="0" applyFont="1" applyFill="1" applyBorder="1" applyAlignment="1">
      <alignment horizontal="left" indent="8"/>
    </xf>
    <xf numFmtId="0" fontId="25" fillId="10" borderId="102" xfId="0" applyFont="1" applyFill="1" applyBorder="1" applyAlignment="1">
      <alignment horizontal="left" indent="4"/>
    </xf>
    <xf numFmtId="0" fontId="25" fillId="9" borderId="102" xfId="10" applyFont="1" applyFill="1" applyBorder="1" applyAlignment="1">
      <alignment horizontal="left" vertical="center" indent="4"/>
    </xf>
    <xf numFmtId="0" fontId="25" fillId="10" borderId="102" xfId="0" applyFont="1" applyFill="1" applyBorder="1" applyAlignment="1">
      <alignment horizontal="left" indent="6"/>
    </xf>
    <xf numFmtId="2" fontId="23" fillId="9" borderId="102" xfId="13" applyNumberFormat="1" applyFont="1" applyFill="1" applyBorder="1" applyAlignment="1">
      <alignment horizontal="left" vertical="center"/>
    </xf>
    <xf numFmtId="0" fontId="25" fillId="9" borderId="102" xfId="15" applyFont="1" applyFill="1" applyBorder="1" applyAlignment="1">
      <alignment horizontal="left" vertical="top" wrapText="1"/>
    </xf>
    <xf numFmtId="0" fontId="23" fillId="9" borderId="102" xfId="15" applyFont="1" applyFill="1" applyBorder="1" applyAlignment="1">
      <alignment horizontal="left" vertical="top" wrapText="1"/>
    </xf>
    <xf numFmtId="0" fontId="23" fillId="9" borderId="102" xfId="16" applyFont="1" applyBorder="1" applyAlignment="1">
      <alignment horizontal="left" vertical="center"/>
    </xf>
    <xf numFmtId="4" fontId="23" fillId="9" borderId="102" xfId="13" quotePrefix="1" applyNumberFormat="1" applyFont="1" applyFill="1" applyBorder="1" applyAlignment="1">
      <alignment horizontal="center" vertical="center"/>
    </xf>
    <xf numFmtId="4" fontId="23" fillId="9" borderId="102" xfId="13" applyNumberFormat="1" applyFont="1" applyFill="1" applyBorder="1" applyAlignment="1">
      <alignment horizontal="center" vertical="center"/>
    </xf>
    <xf numFmtId="4" fontId="23" fillId="9" borderId="102" xfId="13" applyNumberFormat="1" applyFont="1" applyFill="1" applyBorder="1" applyAlignment="1">
      <alignment vertical="center"/>
    </xf>
    <xf numFmtId="0" fontId="25" fillId="9" borderId="102" xfId="10" applyFont="1" applyFill="1" applyBorder="1" applyAlignment="1">
      <alignment horizontal="left" vertical="center" wrapText="1"/>
    </xf>
    <xf numFmtId="4" fontId="25" fillId="9" borderId="102" xfId="13" applyNumberFormat="1" applyFill="1" applyBorder="1" applyAlignment="1">
      <alignment horizontal="left" vertical="center"/>
    </xf>
    <xf numFmtId="4" fontId="25" fillId="9" borderId="102" xfId="13" applyNumberFormat="1" applyFill="1" applyBorder="1" applyAlignment="1">
      <alignment horizontal="left" vertical="center" wrapText="1"/>
    </xf>
    <xf numFmtId="41" fontId="0" fillId="102" borderId="0" xfId="3477" applyFont="1" applyFill="1" applyBorder="1" applyAlignment="1"/>
    <xf numFmtId="0" fontId="118" fillId="0" borderId="0" xfId="0" applyFont="1"/>
    <xf numFmtId="0" fontId="4" fillId="20" borderId="0" xfId="0" applyFont="1" applyFill="1" applyAlignment="1">
      <alignment horizontal="center"/>
    </xf>
    <xf numFmtId="4" fontId="23" fillId="9" borderId="97" xfId="13" applyNumberFormat="1" applyFont="1" applyFill="1" applyBorder="1" applyAlignment="1">
      <alignment horizontal="left" vertical="center" wrapText="1"/>
    </xf>
    <xf numFmtId="4" fontId="23" fillId="9" borderId="34" xfId="13" applyNumberFormat="1" applyFont="1" applyFill="1" applyBorder="1" applyAlignment="1">
      <alignment horizontal="left" vertical="center" wrapText="1"/>
    </xf>
    <xf numFmtId="4" fontId="23" fillId="9" borderId="27" xfId="13" applyNumberFormat="1" applyFont="1" applyFill="1" applyBorder="1" applyAlignment="1">
      <alignment horizontal="center" vertical="center"/>
    </xf>
    <xf numFmtId="4" fontId="23" fillId="9" borderId="28" xfId="13" applyNumberFormat="1" applyFont="1" applyFill="1" applyBorder="1" applyAlignment="1">
      <alignment horizontal="center" vertical="center"/>
    </xf>
    <xf numFmtId="4" fontId="23" fillId="9" borderId="35" xfId="13" applyNumberFormat="1" applyFont="1" applyFill="1" applyBorder="1" applyAlignment="1">
      <alignment horizontal="center" vertical="center"/>
    </xf>
    <xf numFmtId="0" fontId="23" fillId="9" borderId="27" xfId="13" applyFont="1" applyFill="1" applyBorder="1" applyAlignment="1">
      <alignment horizontal="center" vertical="center" wrapText="1"/>
    </xf>
    <xf numFmtId="0" fontId="23" fillId="9" borderId="35" xfId="13" applyFont="1" applyFill="1" applyBorder="1" applyAlignment="1">
      <alignment horizontal="center" vertical="center" wrapText="1"/>
    </xf>
    <xf numFmtId="0" fontId="23" fillId="9" borderId="97" xfId="15" applyFont="1" applyFill="1" applyBorder="1" applyAlignment="1">
      <alignment horizontal="left" vertical="center" wrapText="1"/>
    </xf>
    <xf numFmtId="0" fontId="23" fillId="9" borderId="34" xfId="15" applyFont="1" applyFill="1" applyBorder="1" applyAlignment="1">
      <alignment horizontal="left" vertical="center" wrapText="1"/>
    </xf>
    <xf numFmtId="0" fontId="23" fillId="9" borderId="27" xfId="15" applyFont="1" applyFill="1" applyBorder="1" applyAlignment="1">
      <alignment horizontal="center" vertical="top" wrapText="1"/>
    </xf>
    <xf numFmtId="0" fontId="23" fillId="9" borderId="28" xfId="15" applyFont="1" applyFill="1" applyBorder="1" applyAlignment="1">
      <alignment horizontal="center" vertical="top" wrapText="1"/>
    </xf>
    <xf numFmtId="0" fontId="23" fillId="9" borderId="35" xfId="15" applyFont="1" applyFill="1" applyBorder="1" applyAlignment="1">
      <alignment horizontal="center" vertical="top" wrapText="1"/>
    </xf>
    <xf numFmtId="0" fontId="23" fillId="9" borderId="97" xfId="13" applyFont="1" applyFill="1" applyBorder="1" applyAlignment="1">
      <alignment horizontal="left" vertical="center" wrapText="1"/>
    </xf>
    <xf numFmtId="0" fontId="23" fillId="9" borderId="34" xfId="13" applyFont="1" applyFill="1" applyBorder="1" applyAlignment="1">
      <alignment horizontal="left" vertical="center" wrapText="1"/>
    </xf>
    <xf numFmtId="0" fontId="23" fillId="9" borderId="27" xfId="13" applyFont="1" applyFill="1" applyBorder="1" applyAlignment="1">
      <alignment horizontal="center" vertical="center"/>
    </xf>
    <xf numFmtId="0" fontId="23" fillId="9" borderId="28" xfId="13" applyFont="1" applyFill="1" applyBorder="1" applyAlignment="1">
      <alignment horizontal="center" vertical="center"/>
    </xf>
    <xf numFmtId="0" fontId="23" fillId="9" borderId="35" xfId="13" applyFont="1" applyFill="1" applyBorder="1" applyAlignment="1">
      <alignment horizontal="center" vertical="center"/>
    </xf>
    <xf numFmtId="0" fontId="20" fillId="8" borderId="0" xfId="7" applyFill="1" applyAlignment="1">
      <alignment horizontal="left" vertical="center"/>
    </xf>
    <xf numFmtId="0" fontId="20" fillId="17" borderId="0" xfId="7" applyFill="1" applyAlignment="1">
      <alignment horizontal="left" vertical="center"/>
    </xf>
    <xf numFmtId="0" fontId="23" fillId="8" borderId="28" xfId="3" applyFont="1" applyFill="1" applyBorder="1" applyAlignment="1">
      <alignment horizontal="center" vertical="center" wrapText="1"/>
    </xf>
    <xf numFmtId="0" fontId="23" fillId="8" borderId="35" xfId="3" applyFont="1" applyFill="1" applyBorder="1" applyAlignment="1">
      <alignment horizontal="center" vertical="center" wrapText="1"/>
    </xf>
    <xf numFmtId="0" fontId="20" fillId="8" borderId="0" xfId="7" applyFill="1" applyAlignment="1">
      <alignment horizontal="left"/>
    </xf>
    <xf numFmtId="0" fontId="23" fillId="8" borderId="28" xfId="3" applyFont="1" applyFill="1" applyBorder="1" applyAlignment="1">
      <alignment horizontal="center" vertical="center"/>
    </xf>
    <xf numFmtId="0" fontId="23" fillId="8" borderId="35" xfId="3" applyFont="1" applyFill="1" applyBorder="1" applyAlignment="1">
      <alignment horizontal="center" vertical="center"/>
    </xf>
    <xf numFmtId="0" fontId="23" fillId="14" borderId="27" xfId="13" applyFont="1" applyFill="1" applyBorder="1" applyAlignment="1">
      <alignment horizontal="center" vertical="center"/>
    </xf>
    <xf numFmtId="0" fontId="23" fillId="14" borderId="35" xfId="13" applyFont="1" applyFill="1" applyBorder="1" applyAlignment="1">
      <alignment horizontal="center" vertical="center"/>
    </xf>
    <xf numFmtId="0" fontId="23" fillId="9" borderId="97" xfId="9" applyNumberFormat="1" applyFill="1" applyBorder="1" applyAlignment="1">
      <alignment horizontal="left" vertical="top"/>
    </xf>
    <xf numFmtId="0" fontId="23" fillId="9" borderId="34" xfId="9" applyNumberFormat="1" applyFill="1" applyBorder="1" applyAlignment="1">
      <alignment horizontal="left" vertical="top"/>
    </xf>
    <xf numFmtId="0" fontId="23" fillId="9" borderId="27" xfId="9" applyNumberFormat="1" applyFill="1" applyBorder="1" applyAlignment="1">
      <alignment horizontal="center" vertical="center"/>
    </xf>
    <xf numFmtId="0" fontId="23" fillId="9" borderId="28" xfId="9" applyNumberFormat="1" applyFill="1" applyBorder="1" applyAlignment="1">
      <alignment horizontal="center" vertical="center"/>
    </xf>
    <xf numFmtId="0" fontId="23" fillId="9" borderId="35" xfId="9" applyNumberFormat="1" applyFill="1" applyBorder="1" applyAlignment="1">
      <alignment horizontal="center" vertical="center"/>
    </xf>
    <xf numFmtId="0" fontId="20" fillId="8" borderId="23" xfId="7" applyFill="1" applyBorder="1" applyAlignment="1">
      <alignment horizontal="left"/>
    </xf>
    <xf numFmtId="0" fontId="20" fillId="8" borderId="24" xfId="7" applyFill="1" applyBorder="1" applyAlignment="1">
      <alignment horizontal="left"/>
    </xf>
    <xf numFmtId="0" fontId="23" fillId="14" borderId="97" xfId="13" applyFont="1" applyFill="1" applyBorder="1" applyAlignment="1">
      <alignment horizontal="left" vertical="top"/>
    </xf>
    <xf numFmtId="0" fontId="23" fillId="14" borderId="30" xfId="13" applyFont="1" applyFill="1" applyBorder="1" applyAlignment="1">
      <alignment horizontal="left" vertical="top"/>
    </xf>
    <xf numFmtId="0" fontId="23" fillId="14" borderId="34" xfId="13" applyFont="1" applyFill="1" applyBorder="1" applyAlignment="1">
      <alignment horizontal="left" vertical="top"/>
    </xf>
    <xf numFmtId="0" fontId="23" fillId="14" borderId="98" xfId="13" applyFont="1" applyFill="1" applyBorder="1" applyAlignment="1">
      <alignment horizontal="center" vertical="center"/>
    </xf>
    <xf numFmtId="0" fontId="23" fillId="8" borderId="99" xfId="3" applyFont="1" applyFill="1" applyBorder="1" applyAlignment="1">
      <alignment horizontal="center" vertical="center"/>
    </xf>
    <xf numFmtId="0" fontId="23" fillId="14" borderId="100" xfId="13" applyFont="1" applyFill="1" applyBorder="1" applyAlignment="1">
      <alignment horizontal="center" vertical="center"/>
    </xf>
    <xf numFmtId="0" fontId="23" fillId="14" borderId="99" xfId="13" applyFont="1" applyFill="1" applyBorder="1" applyAlignment="1">
      <alignment horizontal="center" vertical="center"/>
    </xf>
    <xf numFmtId="0" fontId="23" fillId="8" borderId="100" xfId="3" applyFont="1" applyFill="1" applyBorder="1" applyAlignment="1">
      <alignment horizontal="center" vertical="center"/>
    </xf>
    <xf numFmtId="0" fontId="23" fillId="14" borderId="101" xfId="13" applyFont="1" applyFill="1" applyBorder="1" applyAlignment="1">
      <alignment horizontal="center" vertical="center"/>
    </xf>
    <xf numFmtId="0" fontId="23" fillId="14" borderId="103" xfId="13" applyFont="1" applyFill="1" applyBorder="1" applyAlignment="1">
      <alignment horizontal="center" vertical="center"/>
    </xf>
    <xf numFmtId="0" fontId="23" fillId="14" borderId="31" xfId="13" applyFont="1" applyFill="1" applyBorder="1" applyAlignment="1">
      <alignment horizontal="center" vertical="center"/>
    </xf>
    <xf numFmtId="0" fontId="23" fillId="14" borderId="32" xfId="13" applyFont="1" applyFill="1" applyBorder="1" applyAlignment="1">
      <alignment horizontal="center" vertical="center"/>
    </xf>
    <xf numFmtId="0" fontId="23" fillId="14" borderId="104" xfId="13" applyFont="1" applyFill="1" applyBorder="1" applyAlignment="1">
      <alignment horizontal="center" vertical="center"/>
    </xf>
    <xf numFmtId="0" fontId="23" fillId="14" borderId="33" xfId="13" applyFont="1" applyFill="1" applyBorder="1" applyAlignment="1">
      <alignment horizontal="center" vertical="center"/>
    </xf>
    <xf numFmtId="0" fontId="23" fillId="8" borderId="33" xfId="3" applyFont="1" applyFill="1" applyBorder="1" applyAlignment="1">
      <alignment horizontal="center" vertical="center"/>
    </xf>
    <xf numFmtId="0" fontId="4" fillId="39" borderId="0" xfId="0" applyFont="1" applyFill="1" applyAlignment="1">
      <alignment horizontal="center"/>
    </xf>
    <xf numFmtId="0" fontId="15" fillId="6" borderId="5" xfId="0" applyFont="1" applyFill="1" applyBorder="1" applyAlignment="1">
      <alignment horizontal="left" wrapText="1"/>
    </xf>
    <xf numFmtId="0" fontId="15" fillId="6" borderId="6" xfId="0" applyFont="1" applyFill="1" applyBorder="1" applyAlignment="1">
      <alignment horizontal="left" wrapText="1"/>
    </xf>
    <xf numFmtId="0" fontId="15" fillId="6" borderId="7" xfId="0" applyFont="1" applyFill="1" applyBorder="1" applyAlignment="1">
      <alignment horizontal="left" wrapText="1"/>
    </xf>
    <xf numFmtId="0" fontId="4" fillId="4" borderId="0" xfId="0" applyFont="1" applyFill="1" applyAlignment="1">
      <alignment horizontal="left"/>
    </xf>
    <xf numFmtId="0" fontId="0" fillId="5" borderId="0" xfId="0" applyFill="1" applyAlignment="1">
      <alignment horizontal="left"/>
    </xf>
  </cellXfs>
  <cellStyles count="3478">
    <cellStyle name="???????????" xfId="60" xr:uid="{49C760BE-7782-40F6-8507-E2E49C551364}"/>
    <cellStyle name="20 % - Akzent1" xfId="2650" hidden="1" xr:uid="{C2C3AA9E-D2F2-4C56-B0AD-D29EA38DB2F1}"/>
    <cellStyle name="20 % - Akzent1" xfId="1161" hidden="1" xr:uid="{D1244C3A-2F7F-4A46-A142-E3220D70613E}"/>
    <cellStyle name="20 % - Akzent1" xfId="1875" hidden="1" xr:uid="{95AF5E3C-FA51-4889-A64E-4AF378AEE09D}"/>
    <cellStyle name="20 % - Akzent1" xfId="2628" hidden="1" xr:uid="{63126893-4355-4846-B10F-2698D7626BBF}"/>
    <cellStyle name="20 % - Akzent1" xfId="1050" hidden="1" xr:uid="{DD6D1A01-1ED6-4036-895F-D7CFD8755997}"/>
    <cellStyle name="20 % - Akzent1" xfId="1057" hidden="1" xr:uid="{5E2970C4-8226-457A-A801-A81307EABD5F}"/>
    <cellStyle name="20 % - Akzent1" xfId="3420" hidden="1" xr:uid="{D7128D0D-EBBD-4879-8D6D-59CD763F911D}"/>
    <cellStyle name="20 % - Akzent1" xfId="2730" hidden="1" xr:uid="{8B0A10AF-40DC-4D99-943C-76C5D06A5601}"/>
    <cellStyle name="20 % - Akzent1" xfId="1081" hidden="1" xr:uid="{C6CEFE6F-94A6-4BB3-B581-793DB0017C31}"/>
    <cellStyle name="20 % - Akzent1" xfId="952" hidden="1" xr:uid="{1085FA45-A575-4A73-A717-FBA3B0990C1A}"/>
    <cellStyle name="20 % - Akzent1" xfId="2621" hidden="1" xr:uid="{B2E5EEE7-2FE7-4993-AFFB-C30614FD6DDB}"/>
    <cellStyle name="20 % - Akzent1" xfId="1013" hidden="1" xr:uid="{9E800C82-94E4-424A-B02B-E06F58AFD190}"/>
    <cellStyle name="20 % - Akzent1" xfId="2585" hidden="1" xr:uid="{90953DD1-7477-401F-8842-EC01D6848972}"/>
    <cellStyle name="20 % - Akzent1" xfId="2335" hidden="1" xr:uid="{CECA514A-932E-4474-9664-0DBFC2EE1CA1}"/>
    <cellStyle name="20 % - Akzent1" xfId="81" hidden="1" xr:uid="{11444B53-39AC-4CCF-A066-DDEF15E5EAD8}"/>
    <cellStyle name="20 % - Akzent1" xfId="2531" hidden="1" xr:uid="{F5A58B6C-EEBE-48B7-B17D-97EF888B3994}"/>
    <cellStyle name="20 % - Akzent1 2" xfId="409" xr:uid="{084AB3BE-D282-4CBA-9A1C-652FE3D50F03}"/>
    <cellStyle name="20 % - Akzent1 3" xfId="278" xr:uid="{23A3721B-C552-4683-92C7-15074AFDD868}"/>
    <cellStyle name="20 % - Akzent2" xfId="1727" hidden="1" xr:uid="{3C8B01D5-5F8B-4EB1-8BAC-FA76DF3B2A63}"/>
    <cellStyle name="20 % - Akzent2" xfId="2690" hidden="1" xr:uid="{29F96817-B122-4339-8C35-B52A531CC2BB}"/>
    <cellStyle name="20 % - Akzent2" xfId="2338" hidden="1" xr:uid="{E24D80C2-2878-4DA3-9CA5-E35CEA75F4D7}"/>
    <cellStyle name="20 % - Akzent2" xfId="3265" hidden="1" xr:uid="{848600CB-A882-46DD-8DCA-555E26BD4A98}"/>
    <cellStyle name="20 % - Akzent2" xfId="1753" hidden="1" xr:uid="{935A1782-4FE8-4D7A-94E4-94B6A98068AE}"/>
    <cellStyle name="20 % - Akzent2" xfId="85" hidden="1" xr:uid="{D2046FB2-E15A-43E9-A7A6-015F00CC635B}"/>
    <cellStyle name="20 % - Akzent2" xfId="3287" hidden="1" xr:uid="{8BAB5E89-279D-486A-9E51-2B6E375513D0}"/>
    <cellStyle name="20 % - Akzent2" xfId="77" hidden="1" xr:uid="{1D986A91-9AF1-4437-8B67-2B92B60932A0}"/>
    <cellStyle name="20 % - Akzent2" xfId="1121" hidden="1" xr:uid="{016CFFF2-1122-4F64-BA24-D2B986E283E5}"/>
    <cellStyle name="20 % - Akzent2" xfId="2703" hidden="1" xr:uid="{7145B5FD-AE8C-4CF3-B728-0811EE2DED74}"/>
    <cellStyle name="20 % - Akzent2" xfId="955" hidden="1" xr:uid="{95050CCF-6BBD-4208-A48A-4070C8276B7C}"/>
    <cellStyle name="20 % - Akzent2" xfId="2534" hidden="1" xr:uid="{448D7BC3-9991-48AB-A400-C246FF901B60}"/>
    <cellStyle name="20 % - Akzent2" xfId="3311" hidden="1" xr:uid="{024B574F-B158-40A9-87C7-AA1710EE09AE}"/>
    <cellStyle name="20 % - Akzent2" xfId="1704" hidden="1" xr:uid="{D05C7318-B4DC-42CE-A058-89723B3541CF}"/>
    <cellStyle name="20 % - Akzent2" xfId="1134" hidden="1" xr:uid="{ED1892C3-8000-4722-BDFF-8F59237C951A}"/>
    <cellStyle name="20 % - Akzent2" xfId="2331" hidden="1" xr:uid="{22F03FC2-A5A3-453A-B569-B3ACCDC42A87}"/>
    <cellStyle name="20 % - Akzent2 2" xfId="410" xr:uid="{9BD6AC3E-CC93-4044-883D-C4D0A22DEEAE}"/>
    <cellStyle name="20 % - Akzent2 3" xfId="279" xr:uid="{41716028-959E-458E-BB96-E5D276FF39BE}"/>
    <cellStyle name="20 % - Akzent3" xfId="2342" hidden="1" xr:uid="{BE882E5C-0D83-4BFF-8546-4ED002201E5C}"/>
    <cellStyle name="20 % - Akzent3" xfId="958" hidden="1" xr:uid="{0EECB6BB-4973-4BA1-9B92-C2AA3BFDC83D}"/>
    <cellStyle name="20 % - Akzent3" xfId="1453" hidden="1" xr:uid="{52522972-2E3B-462E-A5EE-D066F323A796}"/>
    <cellStyle name="20 % - Akzent3" xfId="2537" hidden="1" xr:uid="{ADCC143B-0A6A-4386-8EE4-35766AF89830}"/>
    <cellStyle name="20 % - Akzent3" xfId="1156" hidden="1" xr:uid="{BD18AD06-BD4A-4222-B817-7516D295E184}"/>
    <cellStyle name="20 % - Akzent3" xfId="3461" hidden="1" xr:uid="{5DF121DA-617D-483D-89F5-7602925107F8}"/>
    <cellStyle name="20 % - Akzent3" xfId="89" hidden="1" xr:uid="{55C434CC-37CB-453E-96DB-69399AF265CA}"/>
    <cellStyle name="20 % - Akzent3" xfId="3404" hidden="1" xr:uid="{F5E9259B-B1A5-4E8D-98D1-2229EF4F736F}"/>
    <cellStyle name="20 % - Akzent3" xfId="1679" hidden="1" xr:uid="{90D86D2F-6ECA-4499-A35D-EC20D4BCBB17}"/>
    <cellStyle name="20 % - Akzent3" xfId="1858" hidden="1" xr:uid="{A2CFECBF-7087-4762-88D0-9B2856B40E76}"/>
    <cellStyle name="20 % - Akzent3" xfId="2817" hidden="1" xr:uid="{59D41D1E-88B0-47C8-9532-DF1815E20EFF}"/>
    <cellStyle name="20 % - Akzent3" xfId="1251" hidden="1" xr:uid="{5171EB0D-33B4-4BC3-99BE-E48972D1FB53}"/>
    <cellStyle name="20 % - Akzent3" xfId="2725" hidden="1" xr:uid="{12F28C6F-9D21-4C2A-AF01-F5A7BF196FC3}"/>
    <cellStyle name="20 % - Akzent3" xfId="3242" hidden="1" xr:uid="{749E36E2-BED4-4C80-9705-45DD6AC1E8B5}"/>
    <cellStyle name="20 % - Akzent3" xfId="3018" hidden="1" xr:uid="{B4163F9F-6707-4BAF-89C2-32C36AB63AEC}"/>
    <cellStyle name="20 % - Akzent3" xfId="2290" hidden="1" xr:uid="{E612A483-8EC5-409F-B0F0-B7D763F3955C}"/>
    <cellStyle name="20 % - Akzent3 2" xfId="411" xr:uid="{A5D1B957-48CE-4BF6-900F-276916FF1831}"/>
    <cellStyle name="20 % - Akzent3 3" xfId="280" xr:uid="{F697F6E5-2063-486A-A93E-D24C1365B07D}"/>
    <cellStyle name="20 % - Akzent4" xfId="93" hidden="1" xr:uid="{F5EE05B6-3CFD-4237-98AE-2F160DA22F21}"/>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962" hidden="1" xr:uid="{B675A95F-05F4-41E8-964E-91418AB23AC3}"/>
    <cellStyle name="20 % - Akzent4" xfId="1140" hidden="1" xr:uid="{269923E7-6F1A-4A75-BB9F-222DD128E0D0}"/>
    <cellStyle name="20 % - Akzent4" xfId="2298" hidden="1" xr:uid="{F9D2BA47-19C5-40CA-8096-B142681AA92D}"/>
    <cellStyle name="20 % - Akzent4" xfId="2346" hidden="1" xr:uid="{1E465358-CBC1-46F7-8098-FF37DD6141AA}"/>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2541" hidden="1" xr:uid="{E15D5BA2-D9DE-41EE-8E04-2A7CD3BDD0BC}"/>
    <cellStyle name="20 % - Akzent4" xfId="2709" hidden="1" xr:uid="{4F17AFE7-331B-4A4D-8CAC-DD1007120242}"/>
    <cellStyle name="20 % - Akzent4" xfId="3469" hidden="1" xr:uid="{1B10AF7C-5E47-40C0-BF8E-695E8E1D7E62}"/>
    <cellStyle name="20 % - Akzent4 2" xfId="412" xr:uid="{06E05104-D9D4-4E9C-9915-80498FFED625}"/>
    <cellStyle name="20 % - Akzent4 3" xfId="281" xr:uid="{DA80064A-5FD5-4745-9A01-F41E9A6480FF}"/>
    <cellStyle name="20 % - Akzent5" xfId="97" hidden="1" xr:uid="{07CC7510-4A4B-44FC-8EE4-F67E4C10C2E4}"/>
    <cellStyle name="20 % - Akzent5" xfId="1752" hidden="1" xr:uid="{589751EA-9B3C-461F-BF96-5436C3859AB6}"/>
    <cellStyle name="20 % - Akzent5" xfId="1259" hidden="1" xr:uid="{6AB0F5C9-3CA5-49E7-B859-351ACCDDE444}"/>
    <cellStyle name="20 % - Akzent5" xfId="966" hidden="1" xr:uid="{392891C2-A93C-4B27-A425-D0540D8153A8}"/>
    <cellStyle name="20 % - Akzent5" xfId="1671" hidden="1" xr:uid="{578B080F-547E-4FBA-ACCB-ED6046209C56}"/>
    <cellStyle name="20 % - Akzent5" xfId="1146" hidden="1" xr:uid="{EBFB2AA2-F12E-40E1-8414-B8D64E46578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3310" hidden="1" xr:uid="{87D3F2FD-988D-42D9-8D74-9A12405C24AD}"/>
    <cellStyle name="20 % - Akzent5" xfId="3235" hidden="1" xr:uid="{7B25D66C-D6F7-4E69-8417-6F04C2713278}"/>
    <cellStyle name="20 % - Akzent5" xfId="3457" hidden="1" xr:uid="{7B3F1755-27AA-4AA3-A3EB-CA0739F11156}"/>
    <cellStyle name="20 % - Akzent5" xfId="2715" hidden="1" xr:uid="{1C538287-5562-4AA6-AD2F-42754F265C3B}"/>
    <cellStyle name="20 % - Akzent5" xfId="2775" hidden="1" xr:uid="{B4BD3F5B-A71E-4C45-BC44-389DCF973A0E}"/>
    <cellStyle name="20 % - Akzent5 2" xfId="413" xr:uid="{4C695907-88D1-4DC0-9B1C-6B69443B8464}"/>
    <cellStyle name="20 % - Akzent5 3" xfId="282" xr:uid="{E3C4F8DA-D8AB-4701-A2AD-4A690AABFD1E}"/>
    <cellStyle name="20 % - Akzent6" xfId="3390" hidden="1" xr:uid="{AE508293-1A88-47E2-BDEA-C1F57EACC642}"/>
    <cellStyle name="20 % - Akzent6" xfId="969" hidden="1" xr:uid="{2E5E2979-1B88-44E8-A3F0-522D45A80B94}"/>
    <cellStyle name="20 % - Akzent6" xfId="1829" hidden="1" xr:uid="{BE44EF47-E745-4210-91FB-BD42160CA72B}"/>
    <cellStyle name="20 % - Akzent6" xfId="2301" hidden="1" xr:uid="{9BC4006E-7444-4951-A7FC-540C13A6E681}"/>
    <cellStyle name="20 % - Akzent6" xfId="1122" hidden="1" xr:uid="{6145A02F-3F3A-4890-B40B-B084E90669F6}"/>
    <cellStyle name="20 % - Akzent6" xfId="101" hidden="1" xr:uid="{2FB27F06-4D8A-4E41-8FA2-FDA54F5F3657}"/>
    <cellStyle name="20 % - Akzent6" xfId="2697" hidden="1" xr:uid="{A1DB0A78-8A37-4DE6-9CAB-727F9C172883}"/>
    <cellStyle name="20 % - Akzent6" xfId="2548" hidden="1" xr:uid="{48B09CBC-C724-48CA-B080-E01B4D5378E5}"/>
    <cellStyle name="20 % - Akzent6" xfId="3379" hidden="1" xr:uid="{CBE6FF10-3B7E-41AD-9EAF-39B50301E986}"/>
    <cellStyle name="20 % - Akzent6" xfId="1128" hidden="1" xr:uid="{4E685A6F-6CD6-40C8-A04B-129F5B2147C5}"/>
    <cellStyle name="20 % - Akzent6" xfId="2815" hidden="1" xr:uid="{A697935C-D507-4DF1-AACF-781E2952D950}"/>
    <cellStyle name="20 % - Akzent6" xfId="1841" hidden="1" xr:uid="{58A886A4-A538-4BA5-9D0A-9C6F2CC3A1D2}"/>
    <cellStyle name="20 % - Akzent6" xfId="3472" hidden="1" xr:uid="{9F0D5C5D-A65A-4776-BC21-E1A9EED4DBB0}"/>
    <cellStyle name="20 % - Akzent6" xfId="1249" hidden="1" xr:uid="{2DE4434A-D183-46AA-97DF-C7B02C48CAC8}"/>
    <cellStyle name="20 % - Akzent6" xfId="2691" hidden="1" xr:uid="{C31894BD-4CAF-45E7-BE48-3143094202D2}"/>
    <cellStyle name="20 % - Akzent6" xfId="2354" hidden="1" xr:uid="{F4AA5ED9-D77A-46E5-AF7F-D5844DEBD9A4}"/>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2336" hidden="1" xr:uid="{4009774F-2C05-47D9-9EC0-383E2F3631F8}"/>
    <cellStyle name="40 % - Akzent1" xfId="953" hidden="1" xr:uid="{39D5D24A-4500-438C-803A-BCF79B286C02}"/>
    <cellStyle name="40 % - Akzent1" xfId="22" hidden="1" xr:uid="{91875C2C-0011-4619-A6C9-F266002867FF}"/>
    <cellStyle name="40 % - Akzent1" xfId="2532" hidden="1" xr:uid="{AF344BEC-3F5C-4CCA-81F8-7330861E907E}"/>
    <cellStyle name="40 % - Akzent1" xfId="82" hidden="1" xr:uid="{38503667-8FF3-4D60-9218-C3E85C270BF2}"/>
    <cellStyle name="40 % - Akzent1" xfId="1129" hidden="1" xr:uid="{FC76EC51-62F6-4ADB-835E-44EFF69A25C8}"/>
    <cellStyle name="40 % - Akzent1" xfId="2310" hidden="1" xr:uid="{6E3B0E3A-4A56-404A-9971-70CDD87D001B}"/>
    <cellStyle name="40 % - Akzent1" xfId="3460" hidden="1" xr:uid="{251305CE-BAB6-48C6-984B-74B000F01D9A}"/>
    <cellStyle name="40 % - Akzent1" xfId="1869" hidden="1" xr:uid="{0220B088-994A-4AC6-9B22-1565AD9E3BA4}"/>
    <cellStyle name="40 % - Akzent1" xfId="1219" hidden="1" xr:uid="{4D0E95D9-C2C7-4BE8-BBD1-28BF63BF0E63}"/>
    <cellStyle name="40 % - Akzent1" xfId="1764" hidden="1" xr:uid="{E4AA89B6-0D72-4DE6-A8D1-0A1324594A28}"/>
    <cellStyle name="40 % - Akzent1" xfId="3322" hidden="1" xr:uid="{705BC3E4-E97E-43E7-9F12-A03A598EEA07}"/>
    <cellStyle name="40 % - Akzent1" xfId="2787" hidden="1" xr:uid="{693842AF-FFFC-42E7-BDAD-7A01D12EBBD6}"/>
    <cellStyle name="40 % - Akzent1" xfId="3414" hidden="1" xr:uid="{E65F7DCE-E338-4438-A5EC-AA2719A1DBBB}"/>
    <cellStyle name="40 % - Akzent1" xfId="2698" hidden="1" xr:uid="{65A63435-57E0-4F4E-8D55-F25DD582EBA4}"/>
    <cellStyle name="40 % - Akzent1" xfId="1918" hidden="1" xr:uid="{05EBCBA8-DD49-46C1-9B65-79CDBCABE292}"/>
    <cellStyle name="40 % - Akzent1 2" xfId="415" xr:uid="{E95433A2-D8F5-4FE9-B0F0-4009D382BB70}"/>
    <cellStyle name="40 % - Akzent1 3" xfId="284" xr:uid="{052B8E94-818D-48B6-B45B-E4DAE741D003}"/>
    <cellStyle name="40 % - Akzent2" xfId="1131" hidden="1" xr:uid="{351F23D5-E730-4FA1-BB58-954771F5FFEB}"/>
    <cellStyle name="40 % - Akzent2" xfId="2304" hidden="1" xr:uid="{590FE62F-3DC3-47FD-A684-BD0B0C6F6B27}"/>
    <cellStyle name="40 % - Akzent2" xfId="3306" hidden="1" xr:uid="{8F5A96AA-03AC-4A84-B86A-E6E5A92350A0}"/>
    <cellStyle name="40 % - Akzent2" xfId="86" hidden="1" xr:uid="{53CFFBF0-FB54-4C6C-8B42-B1C85BFE7A5C}"/>
    <cellStyle name="40 % - Akzent2" xfId="1159" hidden="1" xr:uid="{89C7F926-8CFE-453B-83C0-F67C4D287EF8}"/>
    <cellStyle name="40 % - Akzent2" xfId="2700" hidden="1" xr:uid="{7215B800-42F9-4DAC-9A84-698774CE012D}"/>
    <cellStyle name="40 % - Akzent2" xfId="956" hidden="1" xr:uid="{E6158682-5755-43B6-9F9F-C1A5340E7424}"/>
    <cellStyle name="40 % - Akzent2" xfId="2728" hidden="1" xr:uid="{6A2BCA60-3146-45AD-BA74-487877CF3B69}"/>
    <cellStyle name="40 % - Akzent2" xfId="2818" hidden="1" xr:uid="{6997B89F-11FC-417B-BD33-9A9A7F476450}"/>
    <cellStyle name="40 % - Akzent2" xfId="1747" hidden="1" xr:uid="{F4107C9A-906C-48D4-AFD8-9B1F54D3EA68}"/>
    <cellStyle name="40 % - Akzent2" xfId="3475" hidden="1" xr:uid="{405AFFA3-1BE9-42C0-9E68-F9DEAB4FCD08}"/>
    <cellStyle name="40 % - Akzent2" xfId="1252" hidden="1" xr:uid="{26E4DF64-3DED-4D10-8949-114A945360D7}"/>
    <cellStyle name="40 % - Akzent2" xfId="2535" hidden="1" xr:uid="{539B80CA-5E78-4D84-AE3A-F6B8286737AC}"/>
    <cellStyle name="40 % - Akzent2" xfId="1860" hidden="1" xr:uid="{4D8C5362-5C86-46C9-A48C-6F548226ABE3}"/>
    <cellStyle name="40 % - Akzent2" xfId="2339" hidden="1" xr:uid="{EEA613AF-24F7-4966-A71C-5D456BD3F0C8}"/>
    <cellStyle name="40 % - Akzent2" xfId="3406" hidden="1" xr:uid="{0E701895-6242-4EB2-ABF8-CB5CB7891A34}"/>
    <cellStyle name="40 % - Akzent2 2" xfId="416" xr:uid="{9492197F-3E9B-4BAD-B44F-B629C4B980AF}"/>
    <cellStyle name="40 % - Akzent2 3" xfId="285" xr:uid="{7C18A41F-DBCB-4C74-A3BB-BD25789AA14B}"/>
    <cellStyle name="40 % - Akzent3" xfId="90" hidden="1" xr:uid="{AC6A67E2-C4B0-4D20-A570-C324B9BEB9BF}"/>
    <cellStyle name="40 % - Akzent3" xfId="3275" hidden="1" xr:uid="{0E9CDD05-F0C0-4B5B-8509-6BBAE940F7A9}"/>
    <cellStyle name="40 % - Akzent3" xfId="3459" hidden="1" xr:uid="{A48B7114-96A7-47D0-966E-2B81D25D06CF}"/>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959" hidden="1" xr:uid="{23705EF2-38F6-4C53-80A9-4D7EBB7B80D0}"/>
    <cellStyle name="40 % - Akzent3" xfId="1262" hidden="1" xr:uid="{3B2DAACF-2CCF-4D0E-92D1-DFA77A5F31AC}"/>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2302" hidden="1" xr:uid="{2D966028-9375-43A0-B32B-EFDE66FC4915}"/>
    <cellStyle name="40 % - Akzent3" xfId="2343" hidden="1" xr:uid="{9FB84C46-237C-417D-8EE5-13622E36041D}"/>
    <cellStyle name="40 % - Akzent3" xfId="3473" hidden="1" xr:uid="{F64E1C71-A540-4ED0-8D72-9638F8E70371}"/>
    <cellStyle name="40 % - Akzent3 2" xfId="417" xr:uid="{1B448503-2A17-4AA2-89EE-41EE6419446D}"/>
    <cellStyle name="40 % - Akzent3 3" xfId="286" xr:uid="{735C9F4B-9C5E-4096-B5A8-AB645529C9B9}"/>
    <cellStyle name="40 % - Akzent4" xfId="3471" hidden="1" xr:uid="{9324DA2F-457A-4C4D-9219-E8AB6B82F323}"/>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963" hidden="1" xr:uid="{7AB905FE-BE45-4A68-BEA0-A417E6F3A4E2}"/>
    <cellStyle name="40 % - Akzent4" xfId="1258" hidden="1" xr:uid="{61690DD1-C988-420F-9446-6659E0D9DAF9}"/>
    <cellStyle name="40 % - Akzent4" xfId="94" hidden="1" xr:uid="{B6641DEA-45D1-47A9-B4FB-4A7DF508209F}"/>
    <cellStyle name="40 % - Akzent4" xfId="2347" hidden="1" xr:uid="{3CFABBC4-1248-4BFD-9825-186BAF763296}"/>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2542" hidden="1" xr:uid="{C4DE3AAF-B708-40E7-B8A2-B5F6A72B5423}"/>
    <cellStyle name="40 % - Akzent4" xfId="2823" hidden="1" xr:uid="{7C7FAD51-9DC3-4076-8BFD-0C39087EBB1E}"/>
    <cellStyle name="40 % - Akzent4" xfId="2300" hidden="1" xr:uid="{9E58C247-8CE5-4507-867C-75A400293A2C}"/>
    <cellStyle name="40 % - Akzent4 2" xfId="418" xr:uid="{11292B87-E189-43FE-9363-B773AD511ABB}"/>
    <cellStyle name="40 % - Akzent4 3" xfId="287" xr:uid="{8DD8EB26-54AD-4178-8D99-992ED6307376}"/>
    <cellStyle name="40 % - Akzent5" xfId="967" hidden="1" xr:uid="{DA1A705C-E876-4CD4-99E8-7E8903559F4E}"/>
    <cellStyle name="40 % - Akzent5" xfId="98" hidden="1" xr:uid="{54FBFEBB-0E49-47F9-BB4B-5F52ED6D8CB2}"/>
    <cellStyle name="40 % - Akzent5" xfId="1777" hidden="1" xr:uid="{4999A878-E3EA-4F64-BD61-2C1F28A848C0}"/>
    <cellStyle name="40 % - Akzent5" xfId="1260" hidden="1" xr:uid="{95984BEE-0655-4DA6-BFFF-EA42B4C1753E}"/>
    <cellStyle name="40 % - Akzent5" xfId="1878" hidden="1" xr:uid="{23BA2B41-686D-4CB2-BA14-BAC372754B8E}"/>
    <cellStyle name="40 % - Akzent5" xfId="986" hidden="1" xr:uid="{DCCB8BF3-35DE-4B94-8381-099656FA5101}"/>
    <cellStyle name="40 % - Akzent5" xfId="2297" hidden="1" xr:uid="{C2784FA9-C448-4469-9A40-21075259B837}"/>
    <cellStyle name="40 % - Akzent5" xfId="80" hidden="1" xr:uid="{6C080CEA-C922-4357-9882-3430BB9F6CED}"/>
    <cellStyle name="40 % - Akzent5" xfId="2546" hidden="1" xr:uid="{01F78116-5EAC-49CB-B429-093450C74670}"/>
    <cellStyle name="40 % - Akzent5" xfId="2351" hidden="1" xr:uid="{C59EAA9B-1381-4563-B2CD-8583BC61402D}"/>
    <cellStyle name="40 % - Akzent5" xfId="3333" hidden="1" xr:uid="{C5760EC7-F947-46AC-8766-8B48380F2D31}"/>
    <cellStyle name="40 % - Akzent5" xfId="2825" hidden="1" xr:uid="{DC2B97CF-DAA1-4E61-80B3-EB59736196A3}"/>
    <cellStyle name="40 % - Akzent5" xfId="3422" hidden="1" xr:uid="{D6886ED3-DF7D-4EFB-9C7D-B8E4979FBEDD}"/>
    <cellStyle name="40 % - Akzent5" xfId="2561" hidden="1" xr:uid="{FE48604D-8E3A-4947-A884-92A6660FFC51}"/>
    <cellStyle name="40 % - Akzent5" xfId="3468" hidden="1" xr:uid="{3D7F282B-351E-474C-993A-AFC008AA2378}"/>
    <cellStyle name="40 % - Akzent5" xfId="2334" hidden="1" xr:uid="{DB6964A6-7D3C-4BC7-A0A0-C96963B48487}"/>
    <cellStyle name="40 % - Akzent5 2" xfId="419" xr:uid="{C2303C07-8BC8-49EE-98E3-B48C68298352}"/>
    <cellStyle name="40 % - Akzent5 3" xfId="288" xr:uid="{346AE853-51EE-4702-A2DF-BED3775E5180}"/>
    <cellStyle name="40 % - Akzent6" xfId="102" hidden="1" xr:uid="{D09A391F-5083-4A9F-83C6-41DBBFFB0D65}"/>
    <cellStyle name="40 % - Akzent6" xfId="3281" hidden="1" xr:uid="{E50F92E9-6189-401C-AEA0-C39C23E713A0}"/>
    <cellStyle name="40 % - Akzent6" xfId="1707" hidden="1" xr:uid="{0886A633-BFE0-4079-9F5A-75BCA0F21CD4}"/>
    <cellStyle name="40 % - Akzent6" xfId="2819" hidden="1" xr:uid="{70345D12-315D-45A7-A08E-B50FC2D72BE4}"/>
    <cellStyle name="40 % - Akzent6" xfId="3387" hidden="1" xr:uid="{FD9FD822-7344-458D-826B-8E7F953E0822}"/>
    <cellStyle name="40 % - Akzent6" xfId="3268" hidden="1" xr:uid="{0CF0ADA8-79A6-47C4-B9B0-0C4B55CE8B9D}"/>
    <cellStyle name="40 % - Akzent6" xfId="1837" hidden="1" xr:uid="{73F2D407-0254-495E-B132-55A664112A62}"/>
    <cellStyle name="40 % - Akzent6" xfId="1822" hidden="1" xr:uid="{55BCE064-5763-40C4-9060-77E18E5A8EA3}"/>
    <cellStyle name="40 % - Akzent6" xfId="1721" hidden="1" xr:uid="{F35CF87F-8521-4E64-B061-39A063CBD8AD}"/>
    <cellStyle name="40 % - Akzent6" xfId="2549" hidden="1" xr:uid="{6DF62FFB-B96F-4092-BDB4-69D55087E172}"/>
    <cellStyle name="40 % - Akzent6" xfId="2355" hidden="1" xr:uid="{7B325102-FBF5-401E-A2FB-F9F9A83C9390}"/>
    <cellStyle name="40 % - Akzent6" xfId="3372" hidden="1" xr:uid="{CE69E3B0-A5F7-4171-AB33-FCEA8DADF668}"/>
    <cellStyle name="40 % - Akzent6" xfId="2293" hidden="1" xr:uid="{2C3F66FF-666D-400E-80B8-44FB8B96F9EF}"/>
    <cellStyle name="40 % - Akzent6" xfId="970" hidden="1" xr:uid="{19A02FFF-38CA-4A6E-983A-7808C9954DC3}"/>
    <cellStyle name="40 % - Akzent6" xfId="1253" hidden="1" xr:uid="{E28575F9-96FE-486E-85E8-8B94C162BD46}"/>
    <cellStyle name="40 % - Akzent6" xfId="3464" hidden="1" xr:uid="{1425F4DA-42DC-449B-8366-6087460E2D43}"/>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1220" hidden="1" xr:uid="{9AE3818F-BB5D-467C-8872-AC1F450E5132}"/>
    <cellStyle name="60 % - Akzent1" xfId="954" hidden="1" xr:uid="{A19F86BB-97CF-4777-BAE0-84BE8FADDB8A}"/>
    <cellStyle name="60 % - Akzent1" xfId="1742" hidden="1" xr:uid="{4E1F6139-6E3E-4E68-9737-ECEA1BAE34B8}"/>
    <cellStyle name="60 % - Akzent1" xfId="1255" hidden="1" xr:uid="{CC11B3AB-D2BA-46D0-BA6B-5E48312DE8D8}"/>
    <cellStyle name="60 % - Akzent1" xfId="83" hidden="1" xr:uid="{99BF9882-5D81-4D75-B0C7-573FF7CEC7C2}"/>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3339" hidden="1" xr:uid="{8036BD06-1C83-4A23-A56C-B151DB24B156}"/>
    <cellStyle name="60 % - Akzent1" xfId="3301" hidden="1" xr:uid="{56497A59-0D28-481E-A227-43622E30714F}"/>
    <cellStyle name="60 % - Akzent1" xfId="3455" hidden="1" xr:uid="{9F17F66B-6550-4947-9058-3737621AA6F6}"/>
    <cellStyle name="60 % - Akzent1" xfId="3245" hidden="1" xr:uid="{56AE28A5-980B-4FB9-BD98-E42A146427A3}"/>
    <cellStyle name="60 % - Akzent1" xfId="2821" hidden="1" xr:uid="{4E681542-7BFF-45DF-91D1-4B77AA36EFD1}"/>
    <cellStyle name="60 % - Akzent1 2" xfId="421" xr:uid="{B1E2BB89-9E77-4C5F-B685-1FEB766A0B1C}"/>
    <cellStyle name="60 % - Akzent1 3" xfId="290" xr:uid="{E0191329-CC10-412A-8D8B-C3FAC1D86D5C}"/>
    <cellStyle name="60 % - Akzent2" xfId="2340" hidden="1" xr:uid="{ED9E6D1A-6DB8-4B8B-8EFC-D5934356F919}"/>
    <cellStyle name="60 % - Akzent2" xfId="957" hidden="1" xr:uid="{322A93B3-E264-4369-A755-20B5F4C5649A}"/>
    <cellStyle name="60 % - Akzent2" xfId="1164" hidden="1" xr:uid="{3BA3AA2E-9C5C-4418-8E80-3728DCE771C4}"/>
    <cellStyle name="60 % - Akzent2" xfId="1726" hidden="1" xr:uid="{B533942E-3D34-469D-83DE-79558684CE53}"/>
    <cellStyle name="60 % - Akzent2" xfId="1236" hidden="1" xr:uid="{BE9F44D2-4D53-497D-B929-7BDC2337CBC6}"/>
    <cellStyle name="60 % - Akzent2" xfId="1750" hidden="1" xr:uid="{8765AA77-92F1-4989-906C-FDFF83F536C8}"/>
    <cellStyle name="60 % - Akzent2" xfId="2295" hidden="1" xr:uid="{D797C3CA-9591-4A61-A1EE-DA06B0489917}"/>
    <cellStyle name="60 % - Akzent2" xfId="3466" hidden="1" xr:uid="{2919B2B0-31B1-45A5-96C6-5B1E4B511DE7}"/>
    <cellStyle name="60 % - Akzent2" xfId="2536" hidden="1" xr:uid="{F25DF12F-B08E-413D-85FD-FE58B108D2F4}"/>
    <cellStyle name="60 % - Akzent2" xfId="87" hidden="1" xr:uid="{65260D81-764B-452A-8F14-44C6F0CDED50}"/>
    <cellStyle name="60 % - Akzent2" xfId="3309" hidden="1" xr:uid="{EB10DE67-AFF3-4C72-9664-D3B55763FD45}"/>
    <cellStyle name="60 % - Akzent2" xfId="3286" hidden="1" xr:uid="{58E0BEE3-4BF2-4445-B7B1-79BE1136E203}"/>
    <cellStyle name="60 % - Akzent2" xfId="2733" hidden="1" xr:uid="{18062363-2480-431A-8B9E-6415160E2CB8}"/>
    <cellStyle name="60 % - Akzent2" xfId="2803" hidden="1" xr:uid="{17A0A9C6-BFC2-4775-9AF9-BBBD09C0EFFB}"/>
    <cellStyle name="60 % - Akzent2" xfId="2651" hidden="1" xr:uid="{49666EB4-B4E2-46E4-A9D2-96EBF9A1C192}"/>
    <cellStyle name="60 % - Akzent2" xfId="1082" hidden="1" xr:uid="{4D271AE7-0FF9-436A-84FD-DFCC9A289D2F}"/>
    <cellStyle name="60 % - Akzent2 2" xfId="422" xr:uid="{336DBFD7-0490-44A3-90EA-1DE9BAAFF4E5}"/>
    <cellStyle name="60 % - Akzent2 3" xfId="291" xr:uid="{72642C2D-C1C4-4CD3-864C-CB199232784B}"/>
    <cellStyle name="60 % - Akzent3" xfId="960" hidden="1" xr:uid="{2C7EBF4C-133B-4B6D-AD50-D8577E45BE2A}"/>
    <cellStyle name="60 % - Akzent3" xfId="1263" hidden="1" xr:uid="{8FA9F623-2BF9-4E36-BE2B-8AF05ABB0E69}"/>
    <cellStyle name="60 % - Akzent3" xfId="91" hidden="1" xr:uid="{EEAE12FC-312C-4432-B3BB-6378C9A55145}"/>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3331" hidden="1" xr:uid="{81B6AE27-CC03-432B-8133-A1568F71DCA7}"/>
    <cellStyle name="60 % - Akzent3" xfId="3465" hidden="1" xr:uid="{991B3A80-B380-4861-8B00-032FA5D7E0B6}"/>
    <cellStyle name="60 % - Akzent3" xfId="2751" hidden="1" xr:uid="{BA426010-63F0-4BBE-A3E5-816F7F742870}"/>
    <cellStyle name="60 % - Akzent3 2" xfId="423" xr:uid="{CEE76E51-6C1E-4E12-98AD-A2409E3CD0F5}"/>
    <cellStyle name="60 % - Akzent3 3" xfId="292" xr:uid="{A2CDDF42-5279-41D5-B6B5-F0268B931F7F}"/>
    <cellStyle name="60 % - Akzent4" xfId="964" hidden="1" xr:uid="{F927016D-DD2E-4BE0-9D2C-D70CB60E2B70}"/>
    <cellStyle name="60 % - Akzent4" xfId="1261" hidden="1" xr:uid="{A880FD3F-9697-49D7-B139-465DBDFFB2BF}"/>
    <cellStyle name="60 % - Akzent4" xfId="95" hidden="1" xr:uid="{6AC4BBB0-6B35-4762-9619-2F83B8964A7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569" hidden="1" xr:uid="{BD78310E-FFAC-43D5-A57B-845383AD6BD2}"/>
    <cellStyle name="60 % - Akzent4" xfId="3463" hidden="1" xr:uid="{A02E4586-0765-40CE-8FD7-8001D3C3D33A}"/>
    <cellStyle name="60 % - Akzent4" xfId="3313" hidden="1" xr:uid="{82AB2307-8721-4B6A-97B4-232ABE8E34B0}"/>
    <cellStyle name="60 % - Akzent4 2" xfId="424" xr:uid="{2CBCC192-F1D2-4C99-BDA8-F616AC353EB6}"/>
    <cellStyle name="60 % - Akzent4 3" xfId="293" xr:uid="{0DEB1AC7-6D9F-4DC2-9E97-C7964A076BE9}"/>
    <cellStyle name="60 % - Akzent5" xfId="2661" hidden="1" xr:uid="{BE2ADB2E-6588-4E8C-95EE-F6EE567F3A2D}"/>
    <cellStyle name="60 % - Akzent5" xfId="2547" hidden="1" xr:uid="{AD406F6B-D86C-4747-8352-AC7B1D1B6F21}"/>
    <cellStyle name="60 % - Akzent5" xfId="2729" hidden="1" xr:uid="{5C74C3F3-2621-400F-A274-79D4B597E5E7}"/>
    <cellStyle name="60 % - Akzent5" xfId="1914" hidden="1" xr:uid="{693D5969-BF9C-4066-9CCC-BB2BF76BFB61}"/>
    <cellStyle name="60 % - Akzent5" xfId="2773" hidden="1" xr:uid="{5E618E6E-64E2-47F3-A4E3-4EAC8336DC9F}"/>
    <cellStyle name="60 % - Akzent5" xfId="3456" hidden="1" xr:uid="{ABFB7A41-77E3-4F1D-8634-3337652EC18D}"/>
    <cellStyle name="60 % - Akzent5" xfId="1863" hidden="1" xr:uid="{20F4AF6C-F8F4-4350-8A85-FB3241FD2080}"/>
    <cellStyle name="60 % - Akzent5" xfId="3476" hidden="1" xr:uid="{F439D760-47EB-417A-84B9-269664899CB7}"/>
    <cellStyle name="60 % - Akzent5" xfId="3408" hidden="1" xr:uid="{28664C8A-A84E-4714-9B0D-84DEFEE380E5}"/>
    <cellStyle name="60 % - Akzent5" xfId="968" hidden="1" xr:uid="{EAF03389-6FD0-489C-9947-D64535B1D248}"/>
    <cellStyle name="60 % - Akzent5" xfId="1160" hidden="1" xr:uid="{4CE4014A-3422-45B5-96D1-7762DF181F48}"/>
    <cellStyle name="60 % - Akzent5" xfId="2352" hidden="1" xr:uid="{8070339F-D6AE-413A-856B-D80C44547593}"/>
    <cellStyle name="60 % - Akzent5" xfId="99" hidden="1" xr:uid="{CE71D868-305C-4760-B9CB-D4D991499646}"/>
    <cellStyle name="60 % - Akzent5" xfId="1092" hidden="1" xr:uid="{3467E650-3058-48FC-B4BE-2911B52ECC96}"/>
    <cellStyle name="60 % - Akzent5" xfId="1204" hidden="1" xr:uid="{9500CBBD-B89D-4627-AC32-E3E12D41E34C}"/>
    <cellStyle name="60 % - Akzent5" xfId="2305" hidden="1" xr:uid="{2E76A418-50D0-40B2-8267-A14F92E69F70}"/>
    <cellStyle name="60 % - Akzent5 2" xfId="425" xr:uid="{7A4401A4-6210-42BC-AAAB-9198B25A8F54}"/>
    <cellStyle name="60 % - Akzent5 3" xfId="294" xr:uid="{AB8DF395-FF98-4718-9DE7-2F6F40BABC8B}"/>
    <cellStyle name="60 % - Akzent6" xfId="2822" hidden="1" xr:uid="{1AEB11D3-21F0-4E52-AA34-7E0B84CB6AB7}"/>
    <cellStyle name="60 % - Akzent6" xfId="2745" hidden="1" xr:uid="{BD39824D-B1DE-4FA8-B3BB-080E0AAA2433}"/>
    <cellStyle name="60 % - Akzent6" xfId="2550" hidden="1" xr:uid="{EB807B04-0CA5-48A1-AE42-06C56F3DCF89}"/>
    <cellStyle name="60 % - Akzent6" xfId="1828" hidden="1" xr:uid="{C051DD53-7AB0-443C-A1F8-D1F6ED917B51}"/>
    <cellStyle name="60 % - Akzent6" xfId="2658" hidden="1" xr:uid="{B2AA31F4-DC2B-4B80-B3FD-4250BEAC24DA}"/>
    <cellStyle name="60 % - Akzent6" xfId="3378" hidden="1" xr:uid="{7728D381-C552-4AB8-A6CA-4B0FD75C688A}"/>
    <cellStyle name="60 % - Akzent6" xfId="3236" hidden="1" xr:uid="{2EA5469D-D8F0-4BE8-B98E-93E91047ED04}"/>
    <cellStyle name="60 % - Akzent6" xfId="1176" hidden="1" xr:uid="{05950BB5-A8A9-4EC9-902D-4CC218123682}"/>
    <cellStyle name="60 % - Akzent6" xfId="2573" hidden="1" xr:uid="{4CD13813-386D-4ED2-AC7C-F1DC3029CA87}"/>
    <cellStyle name="60 % - Akzent6" xfId="1257" hidden="1" xr:uid="{B303F274-5D66-4874-9577-4D3BB5CDB48F}"/>
    <cellStyle name="60 % - Akzent6" xfId="103" hidden="1" xr:uid="{4A04A296-916C-4A0D-A68A-8E0CB3B2F675}"/>
    <cellStyle name="60 % - Akzent6" xfId="971" hidden="1" xr:uid="{9853C5AD-73D3-48E2-A2C3-23D8D306B7CA}"/>
    <cellStyle name="60 % - Akzent6" xfId="2356" hidden="1" xr:uid="{1F0B8A04-57C9-4BD5-B91F-1AF594509D73}"/>
    <cellStyle name="60 % - Akzent6" xfId="1089" hidden="1" xr:uid="{58352677-CC75-4DF0-A053-C27C1CA2E449}"/>
    <cellStyle name="60 % - Akzent6" xfId="1000" hidden="1" xr:uid="{5B269CA4-1F58-4FBB-9182-F03D42765CCD}"/>
    <cellStyle name="60 % - Akzent6" xfId="1673" hidden="1" xr:uid="{21CC7882-83E7-4F9D-92E6-132A27E44E23}"/>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3319" hidden="1" xr:uid="{9DE79199-898B-41A0-AE35-0A8BE233DE65}"/>
    <cellStyle name="Ausgabe" xfId="1197" hidden="1" xr:uid="{1CEF1466-E766-49CE-AA97-92E08346BB17}"/>
    <cellStyle name="Ausgabe" xfId="2603" hidden="1" xr:uid="{BAD9BA55-05F5-48C5-91B9-C60A46712BC9}"/>
    <cellStyle name="Ausgabe" xfId="2554" hidden="1" xr:uid="{F57E73E3-14BE-4E1A-8B29-51919F345EA7}"/>
    <cellStyle name="Ausgabe" xfId="2766" hidden="1" xr:uid="{A9DDECCF-F12E-430B-8FCF-91F34BC67A90}"/>
    <cellStyle name="Ausgabe" xfId="976" hidden="1" xr:uid="{1C778A0C-36DF-4D18-BA98-3C1FF712BE7F}"/>
    <cellStyle name="Ausgabe" xfId="979" hidden="1" xr:uid="{606112EE-F7CF-4E82-8A35-2D2923DE32AA}"/>
    <cellStyle name="Ausgabe" xfId="1761" hidden="1" xr:uid="{0658D417-A912-4A2E-924C-66C5198589FB}"/>
    <cellStyle name="Ausgabe" xfId="2524" hidden="1" xr:uid="{CD14616D-ED1A-4C5A-BF82-A38DD0BB27A6}"/>
    <cellStyle name="Ausgabe" xfId="2326" hidden="1" xr:uid="{96713A01-60B6-47A5-A963-052B1B3649FC}"/>
    <cellStyle name="Ausgabe" xfId="2557" hidden="1" xr:uid="{4C67B46C-E663-4C82-BC20-A9663F072805}"/>
    <cellStyle name="Ausgabe" xfId="2296" hidden="1" xr:uid="{8941D815-6BA3-4F24-84D6-9836C7FC2A70}"/>
    <cellStyle name="Ausgabe" xfId="945" hidden="1" xr:uid="{C428F05D-C29A-4976-B2ED-25CC7DE27D50}"/>
    <cellStyle name="Ausgabe" xfId="1031" hidden="1" xr:uid="{C10C5EA9-9D24-44F2-8133-FC3F2378B5C0}"/>
    <cellStyle name="Ausgabe" xfId="3467" hidden="1" xr:uid="{74E0BA41-3A97-4F25-B1C5-70A502F5F85C}"/>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0]" xfId="3477" builtinId="6"/>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3" xfId="168" xr:uid="{5B29C205-315B-4438-A315-86F28C34CC2B}"/>
    <cellStyle name="Comma 6" xfId="6" xr:uid="{00000000-0005-0000-0000-000005000000}"/>
    <cellStyle name="Comma 6 2" xfId="2308" xr:uid="{861DC68A-F726-44A4-BF2F-E7819E28C23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3232" hidden="1" xr:uid="{80775CDF-94EE-4FAF-9EEF-EB8B2A70172E}"/>
    <cellStyle name="Ergebnis" xfId="3234" hidden="1" xr:uid="{9CB4EC99-D6C0-43E7-A8DA-4EC66838BA76}"/>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951" hidden="1" xr:uid="{510353F4-F558-4E31-B0BD-0C68468B789A}"/>
    <cellStyle name="Ergebnis" xfId="1028" hidden="1" xr:uid="{31B5BFA0-F354-446A-B4F0-FB73E2EF2472}"/>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1705" hidden="1" xr:uid="{8748DE0C-56EE-4FDA-9E3E-21AEF13B5A12}"/>
    <cellStyle name="Ergebnis" xfId="2333" hidden="1" xr:uid="{F079A02D-493F-43A6-A851-7E2E246BBCB5}"/>
    <cellStyle name="Ergebnis" xfId="3266" hidden="1" xr:uid="{DFEAB8F0-913B-480A-9326-44162B9C90D4}"/>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950" hidden="1" xr:uid="{12185E70-BEE5-46F8-9706-CD9D0051D035}"/>
    <cellStyle name="Erklärender Text" xfId="78" hidden="1" xr:uid="{D06A121A-F757-498C-8ABF-E786DA6084E1}"/>
    <cellStyle name="Erklärender Text" xfId="1681" hidden="1" xr:uid="{731D7E77-B492-4542-BCE5-7F727DA75DAC}"/>
    <cellStyle name="Erklärender Text" xfId="1029" hidden="1" xr:uid="{38B61009-6F68-459F-99DC-0D24B425C18B}"/>
    <cellStyle name="Erklärender Text" xfId="938" hidden="1" xr:uid="{DADC0219-EBD1-43EF-B727-1BDCFC87BD69}"/>
    <cellStyle name="Erklärender Text" xfId="1690" hidden="1" xr:uid="{F884AF55-A937-4B4E-A801-DE730B0301A4}"/>
    <cellStyle name="Erklärender Text" xfId="2291" hidden="1" xr:uid="{BE7A4123-3CBB-43AA-A6C5-1A5A6E702116}"/>
    <cellStyle name="Erklärender Text" xfId="1079" hidden="1" xr:uid="{E7C435FE-D994-4E99-8B1F-BFBA373D3986}"/>
    <cellStyle name="Erklärender Text" xfId="2529" hidden="1" xr:uid="{696D81CA-A254-4590-9614-5B81150A1C55}"/>
    <cellStyle name="Erklärender Text" xfId="2332" hidden="1" xr:uid="{B6579214-7D3C-44EE-B98A-370EFA861BFE}"/>
    <cellStyle name="Erklärender Text" xfId="3244" hidden="1" xr:uid="{09A32E68-6C1F-4989-8724-5F70C325DEFD}"/>
    <cellStyle name="Erklärender Text" xfId="2601" hidden="1" xr:uid="{40764FB9-369F-4FDC-9BB8-3A6074F153F0}"/>
    <cellStyle name="Erklärender Text" xfId="2518" hidden="1" xr:uid="{D8F232D8-DE69-47F7-983A-18AAC53D06FA}"/>
    <cellStyle name="Erklärender Text" xfId="3252" hidden="1" xr:uid="{1F837573-33A1-493C-BB13-DDB4379305F2}"/>
    <cellStyle name="Erklärender Text" xfId="3462" hidden="1" xr:uid="{F5B19FBA-2742-4160-96EB-065C5812CF15}"/>
    <cellStyle name="Erklärender Text" xfId="2648" hidden="1" xr:uid="{B0B3D75B-14AA-4A73-9441-A686B33ABB2A}"/>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3" xfId="2427" xr:uid="{4608EB34-9627-4746-9AE9-022D31FB38C9}"/>
    <cellStyle name="Normal 11" xfId="435" xr:uid="{D7C271AC-4A59-4EAD-BC3A-F11096BF3FFC}"/>
    <cellStyle name="Normal 11 2" xfId="477" xr:uid="{F67423BA-D407-4AD6-9ED7-EFFB65B0008A}"/>
    <cellStyle name="Normal 11 2 2" xfId="2441" xr:uid="{E56905D5-F78C-47EA-9509-2E12C842ABB6}"/>
    <cellStyle name="Normal 11 3" xfId="2431" xr:uid="{9EF69086-3A5F-4E63-B962-019D70ED50C1}"/>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3" xfId="2400" xr:uid="{84D78183-73D3-4A2D-BF61-744DB361EFFF}"/>
    <cellStyle name="Normal 5 2 2 2 3" xfId="481" xr:uid="{F60BBD0E-FC44-4AE5-B62E-8CF366991BEB}"/>
    <cellStyle name="Normal 5 2 2 2 3 2" xfId="2445" xr:uid="{F719D281-CBC2-456A-A112-C2E0DE3957AA}"/>
    <cellStyle name="Normal 5 2 2 2 4" xfId="2385" xr:uid="{3A4DFC19-68B2-403C-B2AF-896289B8D1CE}"/>
    <cellStyle name="Normal 5 2 2 3" xfId="352" xr:uid="{7C9D0870-E1BF-4F34-B358-B84ED09C91DF}"/>
    <cellStyle name="Normal 5 2 2 3 2" xfId="483" xr:uid="{EA2AA38A-A866-48CA-93DF-2FF413F73F21}"/>
    <cellStyle name="Normal 5 2 2 3 2 2" xfId="2447" xr:uid="{A1D4B44A-DC8D-4E1C-8FE0-710908442BF6}"/>
    <cellStyle name="Normal 5 2 2 3 3" xfId="2399" xr:uid="{94927453-8AB7-49A9-B25E-C8180EED5F46}"/>
    <cellStyle name="Normal 5 2 2 4" xfId="480" xr:uid="{40D64E32-C1BF-4DC3-BA18-00703C8ACA04}"/>
    <cellStyle name="Normal 5 2 2 4 2" xfId="2444" xr:uid="{7212917B-3A23-41FB-91AA-30D2B79AB281}"/>
    <cellStyle name="Normal 5 2 2 5" xfId="2379" xr:uid="{903515F6-FC75-406E-8EB2-E85F6EA49CCE}"/>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3" xfId="2401" xr:uid="{520DEB59-1B99-4D72-9979-042647DDC9CF}"/>
    <cellStyle name="Normal 5 2 3 3" xfId="484" xr:uid="{75E3E50D-5A2D-47D1-B31C-80321CB04FBD}"/>
    <cellStyle name="Normal 5 2 3 3 2" xfId="2448" xr:uid="{B4A8AE68-1D8B-4E11-9A76-CFA9FB856650}"/>
    <cellStyle name="Normal 5 2 3 4" xfId="2384" xr:uid="{DD430F3D-3508-458C-B880-E20EE533FF46}"/>
    <cellStyle name="Normal 5 2 4" xfId="351" xr:uid="{5F4656E9-B24F-412A-8AB0-D1CC15773ECE}"/>
    <cellStyle name="Normal 5 2 4 2" xfId="486" xr:uid="{10AAC166-00B4-4545-BC6D-DB00EDBEB6C2}"/>
    <cellStyle name="Normal 5 2 4 2 2" xfId="2450" xr:uid="{425C4FEC-2F99-4C02-88FC-D82DCDD42312}"/>
    <cellStyle name="Normal 5 2 4 3" xfId="2398" xr:uid="{DC6766F8-CE12-4B11-9E2F-113CB4679EAE}"/>
    <cellStyle name="Normal 5 2 5" xfId="460" xr:uid="{E0A21CA1-1C2A-4CE0-A7B7-D1C1D2CAFFD0}"/>
    <cellStyle name="Normal 5 2 5 2" xfId="487" xr:uid="{7F171D51-F4D7-42B8-947A-A93DE856A2F2}"/>
    <cellStyle name="Normal 5 2 5 2 2" xfId="2451" xr:uid="{6AB6CB10-C901-4B22-980C-ECDB36EF5D7F}"/>
    <cellStyle name="Normal 5 2 5 3" xfId="2434" xr:uid="{FD419D85-0F24-41C3-810E-9B5C96F7859F}"/>
    <cellStyle name="Normal 5 2 6" xfId="479" xr:uid="{C5871523-3334-4E82-B6A5-CF76A022823B}"/>
    <cellStyle name="Normal 5 2 6 2" xfId="2443" xr:uid="{B6B4554E-FFC7-4272-9D0F-83031303D466}"/>
    <cellStyle name="Normal 5 2 7" xfId="2372" xr:uid="{B21AAE13-A9FC-4807-8B03-5E970E80325A}"/>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3" xfId="2403" xr:uid="{11F6381F-F0A3-40B3-8D0C-EE7D1575BD27}"/>
    <cellStyle name="Normal 5 3 2 3" xfId="489" xr:uid="{510BD2F5-1A3C-4FE9-B46F-0A29288C9F24}"/>
    <cellStyle name="Normal 5 3 2 3 2" xfId="2453" xr:uid="{8D5B6F15-A4FA-4D50-8090-75F13E5D3C3A}"/>
    <cellStyle name="Normal 5 3 2 4" xfId="2386" xr:uid="{6B34FBAF-FE47-4916-9946-4216F0ADBC53}"/>
    <cellStyle name="Normal 5 3 3" xfId="355" xr:uid="{24272E6D-E500-479D-A797-4819DB6D4974}"/>
    <cellStyle name="Normal 5 3 3 2" xfId="491" xr:uid="{0C9043B6-0F53-443C-9543-F8202412EF8C}"/>
    <cellStyle name="Normal 5 3 3 2 2" xfId="2455" xr:uid="{A839F011-8155-4610-B944-88FC89A052CB}"/>
    <cellStyle name="Normal 5 3 3 3" xfId="2402" xr:uid="{0006C7A7-1F23-4A7E-B08D-EF9D74135478}"/>
    <cellStyle name="Normal 5 3 4" xfId="488" xr:uid="{BB6714A8-AD0C-4569-AAC6-3CCAC473E418}"/>
    <cellStyle name="Normal 5 3 4 2" xfId="2452" xr:uid="{14FA4D80-BBCB-490F-A69F-CBFEA24E0F6A}"/>
    <cellStyle name="Normal 5 3 5" xfId="2376" xr:uid="{9600F424-C7D2-448E-B443-7F436AD9666F}"/>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3" xfId="2404" xr:uid="{A5782E46-95CE-4DD0-A4DB-E79600F80B79}"/>
    <cellStyle name="Normal 5 4 3" xfId="492" xr:uid="{4F11EE93-4C8C-4722-8035-4AA391D8BCD5}"/>
    <cellStyle name="Normal 5 4 3 2" xfId="2456" xr:uid="{22B46F69-B45C-4514-A79A-ED096E69BEF8}"/>
    <cellStyle name="Normal 5 4 4" xfId="2383" xr:uid="{DABDFEEE-78BC-46CD-864A-22E6FFD2B914}"/>
    <cellStyle name="Normal 5 5" xfId="350" xr:uid="{6786BC1E-1455-40A5-97D0-3F54E6BA537D}"/>
    <cellStyle name="Normal 5 5 2" xfId="494" xr:uid="{8525BBB9-A6CA-45BB-A7F6-037F1A75AB04}"/>
    <cellStyle name="Normal 5 5 2 2" xfId="2458" xr:uid="{A81FD36E-A34D-4E54-AB9E-486B84AA294C}"/>
    <cellStyle name="Normal 5 5 3" xfId="2397" xr:uid="{B6D7FEEC-5122-4C2A-81D6-D39E970F83D8}"/>
    <cellStyle name="Normal 5 6" xfId="394" xr:uid="{B590EA6B-DD12-45C5-B516-81E383565FBB}"/>
    <cellStyle name="Normal 5 7" xfId="478" xr:uid="{475C9D31-9E94-4DD8-81FD-CC89BFEAFFF6}"/>
    <cellStyle name="Normal 5 7 2" xfId="2442" xr:uid="{F7222854-BDF0-43DF-B447-F1A8DDD0585A}"/>
    <cellStyle name="Normal 5 8" xfId="316" xr:uid="{01432787-077E-493D-BA97-A69E1BBB1CC9}"/>
    <cellStyle name="Normal 5 8 2" xfId="2370" xr:uid="{3FD3EF8A-6D81-49F0-A3B2-E1DC60683CB9}"/>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3" xfId="2435" xr:uid="{E7FD141C-73A0-4966-9082-2CA281E63130}"/>
    <cellStyle name="Normal 6 11" xfId="495" xr:uid="{3A2A6A38-1AA3-48E5-ACF0-CF0AD363C96F}"/>
    <cellStyle name="Normal 6 11 2" xfId="2459" xr:uid="{0764EF6D-635A-46EF-8E98-2ED4D4A33BCD}"/>
    <cellStyle name="Normal 6 12" xfId="2366" xr:uid="{EBEFF05F-094F-4AC0-B26C-6232D9D2FAC1}"/>
    <cellStyle name="Normal 6 2" xfId="326" xr:uid="{291B51E6-BA2A-42E7-A45F-939EAD3B1EC9}"/>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3" xfId="2408" xr:uid="{74BD9786-392E-4444-BFCE-34A9E3DFD8CF}"/>
    <cellStyle name="Normal 6 2 2 2 3" xfId="499" xr:uid="{40C8B826-AC28-4D97-AB30-609250CFAB62}"/>
    <cellStyle name="Normal 6 2 2 2 3 2" xfId="2463" xr:uid="{0F6DFA82-1BAB-4FA1-83FB-9CF7191ACD01}"/>
    <cellStyle name="Normal 6 2 2 2 4" xfId="2389" xr:uid="{89D67BC5-BEA9-475D-90BC-8AA6010D4AD5}"/>
    <cellStyle name="Normal 6 2 2 3" xfId="360" xr:uid="{A06C7EB0-F4FB-4C68-B782-0F983503FAA0}"/>
    <cellStyle name="Normal 6 2 2 3 2" xfId="501" xr:uid="{96CF31BA-9C02-4CCD-9952-D06EB8422824}"/>
    <cellStyle name="Normal 6 2 2 3 2 2" xfId="2465" xr:uid="{745A67B5-1D5B-4C93-8C8F-C49C6A34FB2B}"/>
    <cellStyle name="Normal 6 2 2 3 3" xfId="2407" xr:uid="{F97C380C-3BA5-4B6B-B600-32E4B00D2B83}"/>
    <cellStyle name="Normal 6 2 2 4" xfId="498" xr:uid="{96503A98-FA06-4309-87FF-1CCC8ABB5B89}"/>
    <cellStyle name="Normal 6 2 2 4 2" xfId="2462" xr:uid="{D88B7032-65A4-4A5E-AF87-12687CBAA14F}"/>
    <cellStyle name="Normal 6 2 2 5" xfId="2380" xr:uid="{CEB843AA-33DE-4BDA-9831-8EA84E9A4122}"/>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3" xfId="2409" xr:uid="{193D404D-5FE2-4DBF-8E4E-6E79F0AC516F}"/>
    <cellStyle name="Normal 6 2 3 3" xfId="502" xr:uid="{18DED862-82D7-4107-A927-3AA28763B665}"/>
    <cellStyle name="Normal 6 2 3 3 2" xfId="2466" xr:uid="{32213AAB-8835-4536-B20E-36EE33CA9F0B}"/>
    <cellStyle name="Normal 6 2 3 4" xfId="2388" xr:uid="{1F625991-51B3-4DD9-B00D-57526DB3FD7B}"/>
    <cellStyle name="Normal 6 2 4" xfId="359" xr:uid="{B12A5A68-4547-4DE8-BC23-2C9B8588B93E}"/>
    <cellStyle name="Normal 6 2 4 2" xfId="504" xr:uid="{9DE5B1A4-F004-431C-9E48-BB76AB2A7780}"/>
    <cellStyle name="Normal 6 2 4 2 2" xfId="2468" xr:uid="{20D2A1B0-87C4-44E4-B67A-86F7FBD6F3AF}"/>
    <cellStyle name="Normal 6 2 4 3" xfId="2406" xr:uid="{FBDC6F04-8149-4A8C-B152-55E3BCB0D915}"/>
    <cellStyle name="Normal 6 2 5" xfId="462" xr:uid="{832E20EF-75D1-4E76-AE9A-8C5615B00C8C}"/>
    <cellStyle name="Normal 6 2 5 2" xfId="505" xr:uid="{2578C940-9BBF-4070-AB23-EC0E9D597F56}"/>
    <cellStyle name="Normal 6 2 5 2 2" xfId="2469" xr:uid="{47B2D855-ACF3-4EA3-AB33-4716D37B5188}"/>
    <cellStyle name="Normal 6 2 5 3" xfId="2436" xr:uid="{0122676D-F525-46F6-9F44-6A6CF7D0E0F8}"/>
    <cellStyle name="Normal 6 2 6" xfId="497" xr:uid="{07CB5249-6332-4965-98A7-F50F15256EE3}"/>
    <cellStyle name="Normal 6 2 6 2" xfId="2461" xr:uid="{4CC7D52B-EA33-43ED-8545-E51F1940C147}"/>
    <cellStyle name="Normal 6 2 7" xfId="2373" xr:uid="{6E0F78EE-D0CD-431A-96E0-2929ADBAF8B2}"/>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3" xfId="2412" xr:uid="{94183E26-5AC9-4FB7-9E2C-6D0618E5988D}"/>
    <cellStyle name="Normal 6 3 2 2 3" xfId="508" xr:uid="{8A823C7D-7991-4ECD-9D0A-C95B331DF16C}"/>
    <cellStyle name="Normal 6 3 2 2 3 2" xfId="2472" xr:uid="{DFCAD376-28A2-411B-9975-09F4A4E95AB2}"/>
    <cellStyle name="Normal 6 3 2 2 4" xfId="2391" xr:uid="{1E9F228C-870D-45D1-95DC-CC7E3796AEA0}"/>
    <cellStyle name="Normal 6 3 2 3" xfId="364" xr:uid="{3C3350DF-CFEB-43B3-B2BE-92D38DFB8A8C}"/>
    <cellStyle name="Normal 6 3 2 3 2" xfId="510" xr:uid="{420A7F7E-505B-4AA7-924A-328CA7D78224}"/>
    <cellStyle name="Normal 6 3 2 3 2 2" xfId="2474" xr:uid="{85F8432D-C622-438D-B3D5-A9D1727AB8B0}"/>
    <cellStyle name="Normal 6 3 2 3 3" xfId="2411" xr:uid="{EC0BEE4E-B579-475B-BF4D-16979388E765}"/>
    <cellStyle name="Normal 6 3 2 4" xfId="507" xr:uid="{84446E88-1427-4D8E-A75F-7834A03FCCF2}"/>
    <cellStyle name="Normal 6 3 2 4 2" xfId="2471" xr:uid="{65ACB2C5-C577-4480-A4A2-585269914BD9}"/>
    <cellStyle name="Normal 6 3 2 5" xfId="2382" xr:uid="{EB414B00-103C-42BC-B36A-1A8CBFB0AFF1}"/>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3" xfId="2413" xr:uid="{1FCD6D12-2B6F-4137-AF2F-29BEC1252D06}"/>
    <cellStyle name="Normal 6 3 3 3" xfId="511" xr:uid="{EA019976-4D61-4887-BD4C-AE32961B1BD9}"/>
    <cellStyle name="Normal 6 3 3 3 2" xfId="2475" xr:uid="{893441EB-22FC-4BEC-A0E2-456E45BDEA4F}"/>
    <cellStyle name="Normal 6 3 3 4" xfId="2390" xr:uid="{114C17B1-4C4E-4EB2-BB8C-BC13415F7434}"/>
    <cellStyle name="Normal 6 3 4" xfId="363" xr:uid="{462DC147-F652-4769-AB6D-6317046FF139}"/>
    <cellStyle name="Normal 6 3 4 2" xfId="513" xr:uid="{2FE0EEE6-A4A3-4483-BD07-DF19DD09F1EA}"/>
    <cellStyle name="Normal 6 3 4 2 2" xfId="2477" xr:uid="{679398A9-B6C8-4C3E-B839-5A62927BB31B}"/>
    <cellStyle name="Normal 6 3 4 3" xfId="2410" xr:uid="{53BDAFF7-35C6-4B02-9FE2-E6C7FB89B966}"/>
    <cellStyle name="Normal 6 3 5" xfId="506" xr:uid="{AA3C4D4C-E5C6-4D80-A25E-FC112FF274F0}"/>
    <cellStyle name="Normal 6 3 5 2" xfId="2470" xr:uid="{49729B85-FAFC-4467-90FF-EABD1538EB01}"/>
    <cellStyle name="Normal 6 3 6" xfId="2375" xr:uid="{A7294F53-EA7B-44E7-A974-2C1F1EDBBEAC}"/>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3" xfId="2415" xr:uid="{EFE7F354-E635-4A82-89F6-52DDC092FAF7}"/>
    <cellStyle name="Normal 6 4 2 3" xfId="515" xr:uid="{0A0EB32C-9796-4F37-A16A-37FC5144D4AB}"/>
    <cellStyle name="Normal 6 4 2 3 2" xfId="2479" xr:uid="{DFA1A477-02FE-4B37-A437-4CCF58EFDB7D}"/>
    <cellStyle name="Normal 6 4 2 4" xfId="2392" xr:uid="{BBFB6231-E2EE-46F2-9BCB-A1EE639F7CE5}"/>
    <cellStyle name="Normal 6 4 3" xfId="367" xr:uid="{9C02624F-CE3F-4F38-A35D-033FB56C4037}"/>
    <cellStyle name="Normal 6 4 3 2" xfId="517" xr:uid="{0E38B21D-6DF5-4338-B06D-5655A497F7E6}"/>
    <cellStyle name="Normal 6 4 3 2 2" xfId="2481" xr:uid="{254086A7-12C5-45BD-B537-6FBEB41C16B0}"/>
    <cellStyle name="Normal 6 4 3 3" xfId="2414" xr:uid="{66E627F4-69FF-45FA-9210-AE1A3406D65B}"/>
    <cellStyle name="Normal 6 4 4" xfId="514" xr:uid="{9BF7FFF0-3EB4-4091-9E00-CA9FA1E549FB}"/>
    <cellStyle name="Normal 6 4 4 2" xfId="2478" xr:uid="{389581C7-B203-4F11-8F97-733B5136E8AB}"/>
    <cellStyle name="Normal 6 4 5" xfId="2377" xr:uid="{5D3C9594-F600-401A-A009-AB874F29DC6F}"/>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3" xfId="2416" xr:uid="{325D3F3C-8C58-4545-A9A2-93F5AC956EC3}"/>
    <cellStyle name="Normal 6 5 3" xfId="518" xr:uid="{E83F8610-E98C-438E-94F1-268563430D1C}"/>
    <cellStyle name="Normal 6 5 3 2" xfId="2482" xr:uid="{119A8D2C-6811-414C-A4FC-B8FFB23DCCAD}"/>
    <cellStyle name="Normal 6 5 4" xfId="2387" xr:uid="{66AF7868-7E86-49C7-BBF5-02979697E47B}"/>
    <cellStyle name="Normal 6 6" xfId="358" xr:uid="{F47BB582-81A8-41F2-85E0-644AF670AC7E}"/>
    <cellStyle name="Normal 6 6 2" xfId="520" xr:uid="{AAE49162-A0EB-4613-82A5-80E2E7244EF6}"/>
    <cellStyle name="Normal 6 6 2 2" xfId="2484" xr:uid="{ADF02DCC-D493-4648-AC17-8052CF77E14B}"/>
    <cellStyle name="Normal 6 6 3" xfId="2405" xr:uid="{838D3ACF-1315-4E94-9B4E-4B25BB91EF1A}"/>
    <cellStyle name="Normal 6 7" xfId="395" xr:uid="{9FF7AF40-6BC8-4651-98F8-A13E09D789E4}"/>
    <cellStyle name="Normal 6 7 2" xfId="521" xr:uid="{077E1489-F306-40F6-B566-E6A4900335E8}"/>
    <cellStyle name="Normal 6 7 2 2" xfId="2485" xr:uid="{3BEBCE5B-4320-407F-8715-C891D0D50F9B}"/>
    <cellStyle name="Normal 6 7 3" xfId="2426" xr:uid="{2FF97F68-EA56-49DB-BC04-731E942DA78E}"/>
    <cellStyle name="Normal 6 8" xfId="431" xr:uid="{5DB46C59-3781-4539-AA80-7789BC7A722D}"/>
    <cellStyle name="Normal 6 8 2" xfId="522" xr:uid="{1FC88BCE-ACA6-461E-B9A4-593226CDEAB1}"/>
    <cellStyle name="Normal 6 8 2 2" xfId="2486" xr:uid="{E2CFD0EE-044C-43F6-80C0-C89EE575019B}"/>
    <cellStyle name="Normal 6 8 3" xfId="2428" xr:uid="{29D2EC6D-8697-4715-94C5-158299B74633}"/>
    <cellStyle name="Normal 6 9" xfId="434" xr:uid="{F173A7BC-B3B4-4993-83C3-574E15738251}"/>
    <cellStyle name="Normal 6 9 2" xfId="523" xr:uid="{75A2EE0A-9BEB-465C-894B-EFB32F5EA7F6}"/>
    <cellStyle name="Normal 6 9 2 2" xfId="2487" xr:uid="{F0E40BCD-FE3F-4746-A7AB-87AEF1E95D77}"/>
    <cellStyle name="Normal 6 9 3" xfId="2430" xr:uid="{AF074510-D5C2-4BDA-9540-08950987FE30}"/>
    <cellStyle name="Normal 7" xfId="56" xr:uid="{C70DF671-5550-469A-900F-EC2AC48CC131}"/>
    <cellStyle name="Normal 7 2" xfId="327" xr:uid="{67CC3256-6704-4262-8111-AD942BB34D8D}"/>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3" xfId="2420" xr:uid="{DD435E68-9FFD-4722-AEE2-C9D689A7DFEE}"/>
    <cellStyle name="Normal 7 2 2 2 3" xfId="527" xr:uid="{F53862C9-F708-41F3-80F4-FFF155AD6DC8}"/>
    <cellStyle name="Normal 7 2 2 2 3 2" xfId="2491" xr:uid="{31280036-3AC0-49CE-9BD7-9B22818AB31E}"/>
    <cellStyle name="Normal 7 2 2 2 4" xfId="2395" xr:uid="{CD68B079-3F18-4FBB-A80C-6998ED1F6370}"/>
    <cellStyle name="Normal 7 2 2 3" xfId="372" xr:uid="{0461ED90-3354-479B-A36E-A470E342BC2C}"/>
    <cellStyle name="Normal 7 2 2 3 2" xfId="529" xr:uid="{14A5EA1C-D735-453D-9005-B412177A00FE}"/>
    <cellStyle name="Normal 7 2 2 3 2 2" xfId="2493" xr:uid="{8867F61C-4694-486A-A125-1285125A7C17}"/>
    <cellStyle name="Normal 7 2 2 3 3" xfId="2419" xr:uid="{C3198BF0-E4F8-47B4-83D4-82844779B4F4}"/>
    <cellStyle name="Normal 7 2 2 4" xfId="526" xr:uid="{F66FFCAF-5FFC-43CD-9D87-573FEB256CAA}"/>
    <cellStyle name="Normal 7 2 2 4 2" xfId="2490" xr:uid="{03917D2B-1E2F-4580-977F-53C0C4C0FD62}"/>
    <cellStyle name="Normal 7 2 2 5" xfId="2381" xr:uid="{5206D179-D686-4F9A-88A2-0C7F58D4145E}"/>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3" xfId="2421" xr:uid="{C9911013-1BC5-45FF-8933-B89E03BC6552}"/>
    <cellStyle name="Normal 7 2 3 3" xfId="530" xr:uid="{509AE553-6997-4E31-B6D6-629027FD8511}"/>
    <cellStyle name="Normal 7 2 3 3 2" xfId="2494" xr:uid="{29392F8E-0445-4234-9DF9-FCC49BC92DC3}"/>
    <cellStyle name="Normal 7 2 3 4" xfId="2394" xr:uid="{008A3609-FB0A-4690-96C4-9010807A00D0}"/>
    <cellStyle name="Normal 7 2 4" xfId="371" xr:uid="{E27B4B98-324F-4EC7-AAF6-2F08F660E2C0}"/>
    <cellStyle name="Normal 7 2 4 2" xfId="532" xr:uid="{6AAF3D36-16EE-439B-AEC0-F7373DCB8521}"/>
    <cellStyle name="Normal 7 2 4 2 2" xfId="2496" xr:uid="{D8CFFE08-115E-434E-9EB3-A6433FE073E9}"/>
    <cellStyle name="Normal 7 2 4 3" xfId="2418" xr:uid="{45D62785-57C6-4D1C-B36C-13486E6AD0E5}"/>
    <cellStyle name="Normal 7 2 5" xfId="463" xr:uid="{C0E9D699-8198-4B53-86E0-DB91E03F11E4}"/>
    <cellStyle name="Normal 7 2 5 2" xfId="533" xr:uid="{3B9A6999-F68A-4D2B-AB62-F1C1F17994FC}"/>
    <cellStyle name="Normal 7 2 5 2 2" xfId="2497" xr:uid="{96B1E244-46A9-40F9-AA84-0744AFF25C4A}"/>
    <cellStyle name="Normal 7 2 5 3" xfId="2437" xr:uid="{BBDEF25E-9B97-4E19-9632-FFD2754AF2A4}"/>
    <cellStyle name="Normal 7 2 6" xfId="525" xr:uid="{72BF2DA2-35A8-4A3D-A40C-F2997DCEC459}"/>
    <cellStyle name="Normal 7 2 6 2" xfId="2489" xr:uid="{C3889AF3-182C-4A9E-803B-55AE308E1919}"/>
    <cellStyle name="Normal 7 2 7" xfId="2374" xr:uid="{AEA17F1E-D5A7-4F1F-B03C-5F1B27ABD195}"/>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3" xfId="2423" xr:uid="{74B30BC8-A101-4F21-84B2-572B91D82F8C}"/>
    <cellStyle name="Normal 7 3 2 3" xfId="535" xr:uid="{3925FBA5-C494-48A2-B2B7-D3E5385D79CB}"/>
    <cellStyle name="Normal 7 3 2 3 2" xfId="2499" xr:uid="{32E4D47A-F934-4F46-B5E3-705B6FFC5FF8}"/>
    <cellStyle name="Normal 7 3 2 4" xfId="2396" xr:uid="{118176EF-B76B-41EB-AA94-EB7F91764DFE}"/>
    <cellStyle name="Normal 7 3 3" xfId="375" xr:uid="{B020E678-952B-4AF3-A5E4-5AA5B673BD3E}"/>
    <cellStyle name="Normal 7 3 3 2" xfId="537" xr:uid="{3F60A299-B6B7-4147-BBA7-1E2BB68BE33F}"/>
    <cellStyle name="Normal 7 3 3 2 2" xfId="2501" xr:uid="{A644B20E-9461-4767-8B84-6FE230B3EF4A}"/>
    <cellStyle name="Normal 7 3 3 3" xfId="2422" xr:uid="{A93575A5-170E-439A-A19F-1032550F8134}"/>
    <cellStyle name="Normal 7 3 4" xfId="534" xr:uid="{3F4526F5-9CFA-459D-B311-2FD1BC2F0A02}"/>
    <cellStyle name="Normal 7 3 4 2" xfId="2498" xr:uid="{A09CD918-F090-4E76-8C0C-55EDF7454D2E}"/>
    <cellStyle name="Normal 7 3 5" xfId="2378" xr:uid="{CDA63664-C1A2-41FA-8370-B1A71887B3E2}"/>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3" xfId="2424" xr:uid="{A3F42226-53AD-491D-9E1D-D240BFDC4B9A}"/>
    <cellStyle name="Normal 7 4 3" xfId="538" xr:uid="{53C0982A-C032-4E82-BCE6-C7FF30BF6428}"/>
    <cellStyle name="Normal 7 4 3 2" xfId="2502" xr:uid="{A8CC0F73-E5EE-4CD4-B901-64A1AF4D511D}"/>
    <cellStyle name="Normal 7 4 4" xfId="2393" xr:uid="{9C4383BD-EFC2-4ABC-93AD-D1DCCEFAF47B}"/>
    <cellStyle name="Normal 7 5" xfId="370" xr:uid="{E534B099-97A2-459F-AC3B-685E662C32A9}"/>
    <cellStyle name="Normal 7 5 2" xfId="540" xr:uid="{35D029D9-9EF6-4D15-A33B-676D6FF7A1A1}"/>
    <cellStyle name="Normal 7 5 2 2" xfId="2504" xr:uid="{707EFC6E-B1A4-4CC8-8563-22EF863C3F8E}"/>
    <cellStyle name="Normal 7 5 3" xfId="2417" xr:uid="{FFE4F75C-18BC-4F07-B3B5-AB254FBBE55B}"/>
    <cellStyle name="Normal 7 6" xfId="383" xr:uid="{7FC79651-053F-4277-8FB4-F773C2CBFFD1}"/>
    <cellStyle name="Normal 7 7" xfId="524" xr:uid="{0CE32725-2553-4924-8A10-11C6AFC6DD4D}"/>
    <cellStyle name="Normal 7 7 2" xfId="2488" xr:uid="{18C66469-FBEC-4C71-A624-81E92C76A196}"/>
    <cellStyle name="Normal 7 8" xfId="324" xr:uid="{E6684B8E-BDA5-404F-BE20-6F5372A7294E}"/>
    <cellStyle name="Normal 7 8 2" xfId="2371" xr:uid="{8E9FBF7A-1F20-4F13-99E1-35DC9632C1E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3" xfId="2425" xr:uid="{06CE6654-9F98-4787-85F1-579D955D08A8}"/>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3" xfId="2307" xr:uid="{4BF45A01-2733-48DB-9EEA-948C2FCF9403}"/>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3" xfId="2429" xr:uid="{6682F30B-FE0C-4267-81E1-E4B4B4FAE8A7}"/>
    <cellStyle name="Standard 2 3" xfId="542" xr:uid="{23A56273-A6D6-46FE-8D9E-6491C81E4714}"/>
    <cellStyle name="Standard 2 3 2" xfId="2506" xr:uid="{A5DAAF7F-A527-4161-9E33-8CF800926E49}"/>
    <cellStyle name="Standard 2 4" xfId="2320" xr:uid="{CCC5253D-EDBF-42D8-A8B2-8D94F736F982}"/>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948" hidden="1" xr:uid="{3DDD6D2B-B995-4FEB-B18A-00605A5104D4}"/>
    <cellStyle name="Warnender Text" xfId="1221" hidden="1" xr:uid="{0FE185E2-ED70-451D-B0AB-E680489C5960}"/>
    <cellStyle name="Warnender Text" xfId="76" hidden="1" xr:uid="{41C3E3E4-9CBA-4C27-80F9-294AA6C5D4A7}"/>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3289" hidden="1" xr:uid="{C5E50A18-E371-4D35-97B1-9E7011A9CEDC}"/>
    <cellStyle name="Warnender Text" xfId="3470" hidden="1" xr:uid="{F85D6B2D-221F-4757-B870-BB4B8CB26A2F}"/>
    <cellStyle name="Warnender Text" xfId="3349" hidden="1" xr:uid="{0D0B147F-EB36-4226-BCCF-33B789B3A59B}"/>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0">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808080"/>
      <color rgb="FFFFFF99"/>
      <color rgb="FF006699"/>
      <color rgb="FF0099CC"/>
      <color rgb="FFE5FFCC"/>
      <color rgb="FFB49F00"/>
      <color rgb="FFB49600"/>
      <color rgb="FFC0A900"/>
      <color rgb="FF336699"/>
      <color rgb="FF33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31" dT="2020-08-19T00:06:43.00" personId="{811026A2-74EF-4287-974D-D90683F22217}" id="{C628B71D-C3A5-4BD2-8BA3-F913D91394D4}">
    <text>Leave this cell blank.</text>
  </threadedComment>
  <threadedComment ref="E31" dT="2020-08-19T00:06:43.00" personId="{811026A2-74EF-4287-974D-D90683F22217}" id="{D0801E46-9E1F-4D2B-A06C-3AD5C5DDEBCA}">
    <text>Leave this cell blank.</text>
  </threadedComment>
  <threadedComment ref="E39" dT="2020-08-19T00:06:43.00" personId="{811026A2-74EF-4287-974D-D90683F22217}" id="{19777683-0E7F-4DAF-955F-A7EBAC7AAEEA}">
    <text>Leave this cell blank.</text>
  </threadedComment>
  <threadedComment ref="E40" dT="2020-08-19T00:06:43.00" personId="{811026A2-74EF-4287-974D-D90683F22217}" id="{A2328F4B-C3F9-4761-BF76-1D4F4D6A14B6}">
    <text>Leave this cell blank.</text>
  </threadedComment>
  <threadedComment ref="I47" dT="2021-05-24T22:03:23.71" personId="{811026A2-74EF-4287-974D-D90683F22217}" id="{E2106FC3-386C-4714-B306-9BA0FD425274}">
    <text>Unit varies based on currency in this EPS region</text>
  </threadedComment>
  <threadedComment ref="I88" dT="2021-05-24T22:03:35.61" personId="{811026A2-74EF-4287-974D-D90683F22217}" id="{E8911680-E731-4D67-9690-17976D3FED66}">
    <text>Unit varies based on currency in this EPS region</text>
  </threadedComment>
  <threadedComment ref="D90" dT="2020-08-19T00:06:43.00" personId="{811026A2-74EF-4287-974D-D90683F22217}" id="{5B177B48-17FC-4889-93EE-8CEBBC9D67A1}">
    <text>Leave this cell blank.</text>
  </threadedComment>
  <threadedComment ref="D91" dT="2020-08-19T00:06:43.00" personId="{811026A2-74EF-4287-974D-D90683F22217}" id="{FC0E8780-2055-48EE-B42B-F31936B1D4FF}">
    <text>Leave this cell blank.</text>
  </threadedComment>
  <threadedComment ref="D92" dT="2020-08-19T00:06:43.00" personId="{811026A2-74EF-4287-974D-D90683F22217}" id="{9E6238C4-2B41-4F84-9F69-94DEF5E3EB8C}">
    <text>Leave this cell blank.</text>
  </threadedComment>
  <threadedComment ref="E92" dT="2020-08-19T00:06:43.00" personId="{811026A2-74EF-4287-974D-D90683F22217}" id="{6E9F8D40-752E-4116-9D9F-F74F76285640}">
    <text>Leave this cell blank.</text>
  </threadedComment>
  <threadedComment ref="D96" dT="2020-08-19T00:06:43.00" personId="{811026A2-74EF-4287-974D-D90683F22217}" id="{F601AB12-684E-4E95-8C1E-B144486F847D}">
    <text>Leave this cell blank.</text>
  </threadedComment>
  <threadedComment ref="E96" dT="2020-08-19T00:06:43.00" personId="{811026A2-74EF-4287-974D-D90683F22217}" id="{A645F5AA-7A90-4A35-968A-CE10D0FAB4B0}">
    <text>Leave this cell blank.</text>
  </threadedComment>
  <threadedComment ref="D97" dT="2020-08-19T00:06:43.00" personId="{811026A2-74EF-4287-974D-D90683F22217}" id="{746FF03D-5804-4E4E-B458-37BB59B9E142}">
    <text>Leave this cell blank.</text>
  </threadedComment>
  <threadedComment ref="E97" dT="2020-08-19T00:06:43.00" personId="{811026A2-74EF-4287-974D-D90683F22217}" id="{9EC6115E-EDF0-4A53-BA39-6E38927B0C70}">
    <text>Leave this cell blank.</text>
  </threadedComment>
  <threadedComment ref="D98" dT="2020-08-19T00:06:43.00" personId="{811026A2-74EF-4287-974D-D90683F22217}" id="{AB2AEDA0-791A-4901-BF44-CCC69230B04C}">
    <text>Leave this cell blank.</text>
  </threadedComment>
  <threadedComment ref="E98" dT="2020-08-19T00:06:43.00" personId="{811026A2-74EF-4287-974D-D90683F22217}" id="{C2983161-1E33-4DB9-8522-CBCD17E9BF44}">
    <text>Leave this cell blank.</text>
  </threadedComment>
  <threadedComment ref="B99" dT="2021-05-24T22:05:02.77" personId="{811026A2-74EF-4287-974D-D90683F22217}" id="{C12E46EA-3F96-434D-AD07-C9DAE30A70F4}">
    <text>Several Vensim variables are grouped under the same policy lever in the web app for this policy.</text>
  </threadedComment>
  <threadedComment ref="B106" dT="2021-05-24T22:19:40.61" personId="{811026A2-74EF-4287-974D-D90683F22217}" id="{A29A373E-8B2B-4B45-BF1E-AC6A2B5F3C17}">
    <text>Several Vensim variables are grouped under the same policy lever in the web app for this policy.</text>
  </threadedComment>
  <threadedComment ref="D111" dT="2020-08-19T00:06:43.00" personId="{811026A2-74EF-4287-974D-D90683F22217}" id="{4879F214-E99D-4D42-8C39-70789BBBC99D}">
    <text>Leave this cell blank.</text>
  </threadedComment>
  <threadedComment ref="D112" dT="2020-08-19T00:06:43.00" personId="{811026A2-74EF-4287-974D-D90683F22217}" id="{29C92E86-4989-4367-A9C0-46D156A7CEBB}">
    <text>Leave this cell blank.</text>
  </threadedComment>
  <threadedComment ref="D113" dT="2020-08-19T00:06:43.00" personId="{811026A2-74EF-4287-974D-D90683F22217}" id="{8C94AB36-0C9D-4D5F-A64A-5E1836200BD4}">
    <text>Leave this cell blank.</text>
  </threadedComment>
  <threadedComment ref="D115" dT="2020-08-19T00:06:43.00" personId="{811026A2-74EF-4287-974D-D90683F22217}" id="{0785BC27-69F5-4B43-8886-6AB6B3A1C38C}">
    <text>Leave this cell blank.</text>
  </threadedComment>
  <threadedComment ref="D116" dT="2020-08-19T00:06:43.00" personId="{811026A2-74EF-4287-974D-D90683F22217}" id="{4E6A3C34-D015-4798-8B15-C2C63B01F6C3}">
    <text>Leave this cell blank.</text>
  </threadedComment>
  <threadedComment ref="D117" dT="2020-08-19T00:06:43.00" personId="{811026A2-74EF-4287-974D-D90683F22217}" id="{7355F6F6-D3AD-4011-944E-FCE1A44D743D}">
    <text>Leave this cell blank.</text>
  </threadedComment>
  <threadedComment ref="D118" dT="2020-08-19T00:06:43.00" personId="{811026A2-74EF-4287-974D-D90683F22217}" id="{52DDC055-DFE6-4C4D-97FC-B38B71C63DF3}">
    <text>Leave this cell blank.</text>
  </threadedComment>
  <threadedComment ref="D120" dT="2020-08-19T00:06:43.00" personId="{811026A2-74EF-4287-974D-D90683F22217}" id="{0EFD8687-3DDE-4CBD-AEA3-EE622A1F5ED4}">
    <text>Leave this cell blank.</text>
  </threadedComment>
  <threadedComment ref="D121" dT="2020-08-19T00:06:43.00" personId="{811026A2-74EF-4287-974D-D90683F22217}" id="{4F677542-9574-41F5-9B11-3E8FA1978897}">
    <text>Leave this cell blank.</text>
  </threadedComment>
  <threadedComment ref="D122" dT="2020-08-19T00:06:43.00" personId="{811026A2-74EF-4287-974D-D90683F22217}" id="{C6EC601F-FF77-423D-9BE3-C8F28EB3F9D6}">
    <text>Leave this cell blank.</text>
  </threadedComment>
  <threadedComment ref="D123" dT="2020-08-19T00:06:43.00" personId="{811026A2-74EF-4287-974D-D90683F22217}" id="{A5E5F926-8C26-4331-A7DC-EFA14653951A}">
    <text>Leave this cell blank.</text>
  </threadedComment>
  <threadedComment ref="E123" dT="2020-08-19T00:06:43.00" personId="{811026A2-74EF-4287-974D-D90683F22217}" id="{FBB6CCFB-0F4E-489C-9FA4-2FCAFFEE5EFA}">
    <text>Leave this cell blank.</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3"/>
  <sheetViews>
    <sheetView workbookViewId="0">
      <selection activeCell="G19" sqref="G19"/>
    </sheetView>
  </sheetViews>
  <sheetFormatPr defaultColWidth="8.88671875" defaultRowHeight="14.4"/>
  <cols>
    <col min="1" max="1" width="28.44140625" customWidth="1"/>
    <col min="2" max="2" width="24.44140625" customWidth="1"/>
  </cols>
  <sheetData>
    <row r="1" spans="1:2">
      <c r="A1" s="9" t="s">
        <v>0</v>
      </c>
    </row>
    <row r="3" spans="1:2">
      <c r="A3" t="s">
        <v>1</v>
      </c>
    </row>
    <row r="4" spans="1:2">
      <c r="A4" t="s">
        <v>2</v>
      </c>
    </row>
    <row r="5" spans="1:2">
      <c r="A5" t="s">
        <v>3</v>
      </c>
    </row>
    <row r="6" spans="1:2">
      <c r="A6" t="s">
        <v>4</v>
      </c>
    </row>
    <row r="8" spans="1:2">
      <c r="A8" t="s">
        <v>5</v>
      </c>
    </row>
    <row r="9" spans="1:2">
      <c r="A9" t="s">
        <v>6</v>
      </c>
    </row>
    <row r="10" spans="1:2">
      <c r="A10" s="41" t="s">
        <v>7</v>
      </c>
    </row>
    <row r="11" spans="1:2">
      <c r="A11" s="41"/>
    </row>
    <row r="12" spans="1:2">
      <c r="A12" t="s">
        <v>8</v>
      </c>
    </row>
    <row r="13" spans="1:2">
      <c r="A13" t="s">
        <v>9</v>
      </c>
    </row>
    <row r="14" spans="1:2">
      <c r="A14" t="s">
        <v>10</v>
      </c>
    </row>
    <row r="16" spans="1:2">
      <c r="A16" s="42" t="s">
        <v>11</v>
      </c>
      <c r="B16" s="151"/>
    </row>
    <row r="17" spans="1:3">
      <c r="A17" t="s">
        <v>12</v>
      </c>
      <c r="B17" s="20">
        <f>MAX(PolicyLevers!H:H)</f>
        <v>2769</v>
      </c>
    </row>
    <row r="18" spans="1:3">
      <c r="A18" t="s">
        <v>13</v>
      </c>
      <c r="B18" s="20" t="str" cm="1">
        <f t="array" ref="B18">IF(MIN(IF(COUNTIF(PolicyLevers!$H$2:$H$2025,PolicyLevers!$H$2:$H$2025)&gt;1,PolicyLevers!$H$2:$H$2025, ""))=0,"No duplicate ID numbers",MIN(IF(COUNTIF(PolicyLevers!$H$2:$H$2025,PolicyLevers!$H$2:$H$2025)&gt;1,PolicyLevers!$H$2:$H$2025, "")))</f>
        <v>No duplicate ID numbers</v>
      </c>
    </row>
    <row r="19" spans="1:3" ht="28.8">
      <c r="A19" s="1" t="s">
        <v>14</v>
      </c>
      <c r="B19" s="20" t="str" cm="1">
        <f t="array" ref="B19">IF(MIN(IF((NOT(ISNUMBER(PolicyLevers!$H$2:$H$2025)))*(ISTEXT(PolicyLevers!$I$2:$I$2025)),ROW(PolicyLevers!$H$2:$H$2025)))=0,"No missing ID numbers",MIN(IF((NOT(ISNUMBER(PolicyLevers!$H$2:$H$2025)))*(ISTEXT(PolicyLevers!$I$2:$I$2025)),ROW(PolicyLevers!$H$2:$H$2025))))</f>
        <v>No missing ID numbers</v>
      </c>
    </row>
    <row r="21" spans="1:3">
      <c r="A21" s="42" t="s">
        <v>15</v>
      </c>
      <c r="B21" s="151"/>
    </row>
    <row r="22" spans="1:3">
      <c r="A22" t="s">
        <v>16</v>
      </c>
    </row>
    <row r="23" spans="1:3">
      <c r="A23" t="s">
        <v>17</v>
      </c>
    </row>
    <row r="24" spans="1:3">
      <c r="A24" t="s">
        <v>18</v>
      </c>
    </row>
    <row r="25" spans="1:3">
      <c r="A25" t="s">
        <v>19</v>
      </c>
    </row>
    <row r="27" spans="1:3">
      <c r="A27" s="42" t="s">
        <v>20</v>
      </c>
      <c r="B27" s="151"/>
      <c r="C27" s="151"/>
    </row>
    <row r="28" spans="1:3">
      <c r="A28" t="s">
        <v>21</v>
      </c>
    </row>
    <row r="29" spans="1:3">
      <c r="A29" t="s">
        <v>22</v>
      </c>
    </row>
    <row r="30" spans="1:3">
      <c r="A30" t="s">
        <v>23</v>
      </c>
    </row>
    <row r="31" spans="1:3">
      <c r="A31" t="s">
        <v>24</v>
      </c>
    </row>
    <row r="32" spans="1:3">
      <c r="A32" t="s">
        <v>25</v>
      </c>
    </row>
    <row r="34" spans="1:2">
      <c r="A34" t="s">
        <v>26</v>
      </c>
    </row>
    <row r="35" spans="1:2">
      <c r="A35" t="s">
        <v>27</v>
      </c>
    </row>
    <row r="36" spans="1:2">
      <c r="A36" t="s">
        <v>28</v>
      </c>
    </row>
    <row r="38" spans="1:2">
      <c r="A38" t="s">
        <v>29</v>
      </c>
    </row>
    <row r="39" spans="1:2">
      <c r="A39" t="s">
        <v>30</v>
      </c>
    </row>
    <row r="40" spans="1:2">
      <c r="A40" t="s">
        <v>31</v>
      </c>
    </row>
    <row r="42" spans="1:2">
      <c r="A42" t="s">
        <v>32</v>
      </c>
    </row>
    <row r="43" spans="1:2">
      <c r="A43" t="s">
        <v>33</v>
      </c>
    </row>
    <row r="44" spans="1:2">
      <c r="A44" t="s">
        <v>34</v>
      </c>
    </row>
    <row r="46" spans="1:2">
      <c r="A46" s="42" t="s">
        <v>35</v>
      </c>
      <c r="B46" s="151"/>
    </row>
    <row r="47" spans="1:2">
      <c r="A47" t="s">
        <v>36</v>
      </c>
    </row>
    <row r="48" spans="1:2">
      <c r="A48" t="s">
        <v>37</v>
      </c>
    </row>
    <row r="50" spans="1:1">
      <c r="A50" t="s">
        <v>38</v>
      </c>
    </row>
    <row r="51" spans="1:1">
      <c r="A51" t="s">
        <v>39</v>
      </c>
    </row>
    <row r="52" spans="1:1">
      <c r="A52" t="s">
        <v>40</v>
      </c>
    </row>
    <row r="53" spans="1:1">
      <c r="A53" t="s">
        <v>41</v>
      </c>
    </row>
  </sheetData>
  <conditionalFormatting sqref="B18">
    <cfRule type="containsText" dxfId="9" priority="3" stopIfTrue="1" operator="containsText" text="No duplicate ID numbers">
      <formula>NOT(ISERROR(SEARCH("No duplicate ID numbers",B18)))</formula>
    </cfRule>
    <cfRule type="cellIs" dxfId="8" priority="4" operator="greaterThan">
      <formula>0</formula>
    </cfRule>
  </conditionalFormatting>
  <conditionalFormatting sqref="B19">
    <cfRule type="containsText" dxfId="7" priority="1" stopIfTrue="1" operator="containsText" text="No missing ID numbers">
      <formula>NOT(ISERROR(SEARCH("No missing ID numbers",B19)))</formula>
    </cfRule>
    <cfRule type="cellIs" dxfId="6"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23"/>
  <sheetViews>
    <sheetView workbookViewId="0">
      <pane xSplit="2" ySplit="3" topLeftCell="C84" activePane="bottomRight" state="frozen"/>
      <selection pane="topRight"/>
      <selection pane="bottomLeft"/>
      <selection pane="bottomRight" activeCell="I88" sqref="I88"/>
    </sheetView>
  </sheetViews>
  <sheetFormatPr defaultColWidth="8.88671875" defaultRowHeight="14.4"/>
  <cols>
    <col min="1" max="1" width="20.109375" customWidth="1"/>
    <col min="2" max="2" width="22.88671875" customWidth="1"/>
    <col min="3" max="3" width="45.5546875" customWidth="1"/>
    <col min="4" max="5" width="20.109375" customWidth="1"/>
    <col min="6" max="6" width="18.33203125" bestFit="1" customWidth="1"/>
    <col min="7" max="7" width="18.5546875" bestFit="1" customWidth="1"/>
    <col min="8" max="8" width="10.109375" customWidth="1"/>
    <col min="9" max="9" width="20.109375" customWidth="1"/>
    <col min="10" max="10" width="153.44140625" customWidth="1"/>
    <col min="11" max="12" width="20.109375" customWidth="1"/>
    <col min="13" max="13" width="129.44140625" style="289" customWidth="1"/>
    <col min="14" max="14" width="67.44140625" customWidth="1"/>
  </cols>
  <sheetData>
    <row r="1" spans="1:14">
      <c r="A1" s="9" t="s">
        <v>42</v>
      </c>
      <c r="M1"/>
    </row>
    <row r="2" spans="1:14">
      <c r="A2" s="16" t="s">
        <v>43</v>
      </c>
      <c r="M2"/>
    </row>
    <row r="3" spans="1:14">
      <c r="A3" s="282" t="s">
        <v>44</v>
      </c>
      <c r="B3" s="282" t="s">
        <v>45</v>
      </c>
      <c r="C3" s="282" t="s">
        <v>46</v>
      </c>
      <c r="D3" s="283" t="s">
        <v>47</v>
      </c>
      <c r="E3" s="282" t="s">
        <v>48</v>
      </c>
      <c r="F3" s="284" t="s">
        <v>49</v>
      </c>
      <c r="G3" s="284" t="s">
        <v>50</v>
      </c>
      <c r="H3" s="284" t="s">
        <v>51</v>
      </c>
      <c r="I3" s="282" t="s">
        <v>52</v>
      </c>
      <c r="J3" s="282" t="s">
        <v>53</v>
      </c>
      <c r="K3" s="282" t="s">
        <v>54</v>
      </c>
      <c r="L3" s="282" t="s">
        <v>55</v>
      </c>
      <c r="M3" s="285" t="s">
        <v>56</v>
      </c>
      <c r="N3" s="286" t="s">
        <v>57</v>
      </c>
    </row>
    <row r="4" spans="1:14" ht="165" customHeight="1">
      <c r="A4" s="254" t="s">
        <v>58</v>
      </c>
      <c r="B4" s="254" t="s">
        <v>59</v>
      </c>
      <c r="C4" t="s">
        <v>60</v>
      </c>
      <c r="D4" s="254" t="s">
        <v>61</v>
      </c>
      <c r="E4" s="254" t="s">
        <v>62</v>
      </c>
      <c r="F4" s="287">
        <v>0</v>
      </c>
      <c r="G4" s="287">
        <v>1</v>
      </c>
      <c r="H4" s="287">
        <v>0.02</v>
      </c>
      <c r="I4" s="254" t="s">
        <v>63</v>
      </c>
      <c r="J4" s="311" t="s">
        <v>64</v>
      </c>
      <c r="K4" s="288" t="s">
        <v>65</v>
      </c>
      <c r="L4" s="254" t="s">
        <v>66</v>
      </c>
    </row>
    <row r="5" spans="1:14" ht="72">
      <c r="A5" s="254" t="s">
        <v>58</v>
      </c>
      <c r="B5" s="254" t="s">
        <v>67</v>
      </c>
      <c r="C5" t="s">
        <v>68</v>
      </c>
      <c r="D5" s="254" t="s">
        <v>69</v>
      </c>
      <c r="E5" s="254" t="s">
        <v>70</v>
      </c>
      <c r="F5" s="290">
        <v>-1</v>
      </c>
      <c r="G5" s="290">
        <v>3</v>
      </c>
      <c r="H5" s="290">
        <v>0.1</v>
      </c>
      <c r="I5" s="254" t="s">
        <v>71</v>
      </c>
      <c r="J5" s="312" t="s">
        <v>72</v>
      </c>
      <c r="K5" s="254"/>
      <c r="L5" s="254" t="s">
        <v>73</v>
      </c>
      <c r="M5" s="289" t="s">
        <v>74</v>
      </c>
    </row>
    <row r="6" spans="1:14">
      <c r="A6" s="254" t="s">
        <v>58</v>
      </c>
      <c r="B6" s="254" t="s">
        <v>75</v>
      </c>
      <c r="C6" t="s">
        <v>76</v>
      </c>
      <c r="D6" s="254" t="s">
        <v>77</v>
      </c>
      <c r="E6" t="s">
        <v>78</v>
      </c>
      <c r="F6" s="291">
        <v>0</v>
      </c>
      <c r="G6" s="291">
        <v>1</v>
      </c>
      <c r="H6" s="291">
        <v>0.02</v>
      </c>
      <c r="I6" s="277" t="s">
        <v>79</v>
      </c>
      <c r="J6" s="277" t="s">
        <v>80</v>
      </c>
      <c r="K6" s="288"/>
      <c r="L6" s="288" t="s">
        <v>81</v>
      </c>
      <c r="M6" s="292" t="s">
        <v>82</v>
      </c>
    </row>
    <row r="7" spans="1:14" ht="57.6">
      <c r="A7" s="254" t="s">
        <v>58</v>
      </c>
      <c r="B7" s="254" t="s">
        <v>83</v>
      </c>
      <c r="C7" t="s">
        <v>84</v>
      </c>
      <c r="D7" s="254" t="s">
        <v>85</v>
      </c>
      <c r="E7" t="s">
        <v>86</v>
      </c>
      <c r="F7" s="317">
        <v>-60000000</v>
      </c>
      <c r="G7" s="317">
        <v>60000000</v>
      </c>
      <c r="H7" s="316">
        <v>100000</v>
      </c>
      <c r="I7" s="412" t="s">
        <v>3888</v>
      </c>
      <c r="J7" s="313" t="s">
        <v>87</v>
      </c>
      <c r="K7" s="288" t="s">
        <v>88</v>
      </c>
      <c r="L7" s="288" t="s">
        <v>89</v>
      </c>
      <c r="M7" s="292" t="s">
        <v>90</v>
      </c>
    </row>
    <row r="8" spans="1:14" ht="72">
      <c r="A8" s="254" t="s">
        <v>58</v>
      </c>
      <c r="B8" s="254" t="s">
        <v>91</v>
      </c>
      <c r="C8" t="s">
        <v>92</v>
      </c>
      <c r="D8" s="254" t="s">
        <v>85</v>
      </c>
      <c r="E8" t="s">
        <v>93</v>
      </c>
      <c r="F8" s="317">
        <v>-60000000</v>
      </c>
      <c r="G8" s="317">
        <v>60000000</v>
      </c>
      <c r="H8" s="316">
        <v>100000</v>
      </c>
      <c r="I8" s="412" t="s">
        <v>3888</v>
      </c>
      <c r="J8" s="313" t="s">
        <v>94</v>
      </c>
      <c r="K8" s="288" t="s">
        <v>88</v>
      </c>
      <c r="L8" s="288" t="s">
        <v>89</v>
      </c>
      <c r="M8" s="292"/>
    </row>
    <row r="9" spans="1:14" ht="72">
      <c r="A9" t="s">
        <v>58</v>
      </c>
      <c r="B9" t="s">
        <v>95</v>
      </c>
      <c r="C9" t="s">
        <v>96</v>
      </c>
      <c r="D9" s="20" t="s">
        <v>95</v>
      </c>
      <c r="E9" t="s">
        <v>97</v>
      </c>
      <c r="F9" s="293">
        <v>0</v>
      </c>
      <c r="G9" s="293">
        <v>1</v>
      </c>
      <c r="H9" s="13">
        <v>0.02</v>
      </c>
      <c r="I9" s="277" t="s">
        <v>98</v>
      </c>
      <c r="J9" s="311" t="s">
        <v>99</v>
      </c>
      <c r="K9" s="277" t="s">
        <v>100</v>
      </c>
      <c r="L9" s="251" t="s">
        <v>101</v>
      </c>
      <c r="M9" s="294" t="s">
        <v>102</v>
      </c>
      <c r="N9" s="277" t="s">
        <v>103</v>
      </c>
    </row>
    <row r="10" spans="1:14" ht="86.4">
      <c r="A10" t="s">
        <v>58</v>
      </c>
      <c r="B10" t="s">
        <v>104</v>
      </c>
      <c r="C10" t="s">
        <v>105</v>
      </c>
      <c r="D10" s="20" t="s">
        <v>106</v>
      </c>
      <c r="E10" t="s">
        <v>107</v>
      </c>
      <c r="F10" s="293">
        <v>-0.25</v>
      </c>
      <c r="G10" s="293">
        <f>ROUND(MaxBoundCalculations!B88,1)</f>
        <v>1</v>
      </c>
      <c r="H10" s="293">
        <v>0.01</v>
      </c>
      <c r="I10" s="277" t="s">
        <v>108</v>
      </c>
      <c r="J10" s="311" t="s">
        <v>109</v>
      </c>
      <c r="K10" s="277" t="s">
        <v>110</v>
      </c>
      <c r="L10" s="251" t="s">
        <v>111</v>
      </c>
      <c r="M10" s="294" t="s">
        <v>112</v>
      </c>
      <c r="N10" s="277" t="s">
        <v>113</v>
      </c>
    </row>
    <row r="11" spans="1:14" ht="201.6">
      <c r="A11" s="254" t="s">
        <v>58</v>
      </c>
      <c r="B11" s="254" t="s">
        <v>114</v>
      </c>
      <c r="C11" t="s">
        <v>115</v>
      </c>
      <c r="D11" s="254" t="s">
        <v>114</v>
      </c>
      <c r="E11" t="s">
        <v>116</v>
      </c>
      <c r="F11" s="287">
        <v>0</v>
      </c>
      <c r="G11" s="287">
        <v>1</v>
      </c>
      <c r="H11" s="287">
        <v>0.01</v>
      </c>
      <c r="I11" s="251" t="s">
        <v>117</v>
      </c>
      <c r="J11" s="311" t="s">
        <v>118</v>
      </c>
      <c r="K11" s="277" t="s">
        <v>119</v>
      </c>
      <c r="L11" s="251" t="s">
        <v>120</v>
      </c>
      <c r="M11" s="295" t="s">
        <v>121</v>
      </c>
    </row>
    <row r="12" spans="1:14" ht="28.8">
      <c r="A12" s="254" t="s">
        <v>58</v>
      </c>
      <c r="B12" s="254" t="s">
        <v>122</v>
      </c>
      <c r="C12" t="s">
        <v>123</v>
      </c>
      <c r="D12" s="254" t="s">
        <v>114</v>
      </c>
      <c r="E12" t="s">
        <v>124</v>
      </c>
      <c r="F12" s="296">
        <v>0</v>
      </c>
      <c r="G12" s="296">
        <v>1</v>
      </c>
      <c r="H12" s="296">
        <v>1</v>
      </c>
      <c r="I12" s="277" t="s">
        <v>125</v>
      </c>
      <c r="J12" s="45" t="s">
        <v>126</v>
      </c>
      <c r="K12" s="277" t="s">
        <v>119</v>
      </c>
      <c r="L12" s="251" t="s">
        <v>120</v>
      </c>
      <c r="M12" s="295" t="s">
        <v>121</v>
      </c>
    </row>
    <row r="13" spans="1:14" ht="115.2">
      <c r="A13" t="s">
        <v>58</v>
      </c>
      <c r="B13" t="s">
        <v>127</v>
      </c>
      <c r="C13" t="s">
        <v>128</v>
      </c>
      <c r="D13" t="s">
        <v>127</v>
      </c>
      <c r="E13" t="s">
        <v>129</v>
      </c>
      <c r="F13" s="13">
        <v>0</v>
      </c>
      <c r="G13" s="13">
        <f>-ROUND(MaxBoundCalculations!$B$206,2)</f>
        <v>0.33</v>
      </c>
      <c r="H13" s="13">
        <v>0.01</v>
      </c>
      <c r="I13" s="277" t="s">
        <v>130</v>
      </c>
      <c r="J13" s="311" t="s">
        <v>131</v>
      </c>
      <c r="K13" s="277" t="s">
        <v>132</v>
      </c>
      <c r="L13" s="251" t="s">
        <v>133</v>
      </c>
      <c r="M13" s="297" t="s">
        <v>134</v>
      </c>
    </row>
    <row r="14" spans="1:14" ht="100.8">
      <c r="A14" s="254" t="s">
        <v>58</v>
      </c>
      <c r="B14" s="254" t="s">
        <v>135</v>
      </c>
      <c r="C14" t="s">
        <v>136</v>
      </c>
      <c r="D14" s="254" t="s">
        <v>137</v>
      </c>
      <c r="E14" t="s">
        <v>138</v>
      </c>
      <c r="F14" s="293">
        <v>-1</v>
      </c>
      <c r="G14" s="293">
        <v>1</v>
      </c>
      <c r="H14" s="293">
        <v>0.01</v>
      </c>
      <c r="I14" s="277" t="s">
        <v>139</v>
      </c>
      <c r="J14" s="311" t="s">
        <v>140</v>
      </c>
      <c r="K14" s="288" t="s">
        <v>141</v>
      </c>
      <c r="L14" s="288" t="s">
        <v>142</v>
      </c>
      <c r="M14" s="289" t="s">
        <v>143</v>
      </c>
    </row>
    <row r="15" spans="1:14">
      <c r="A15" s="254" t="s">
        <v>58</v>
      </c>
      <c r="B15" s="254" t="s">
        <v>144</v>
      </c>
      <c r="C15" t="s">
        <v>145</v>
      </c>
      <c r="D15" s="254" t="s">
        <v>137</v>
      </c>
      <c r="E15" t="s">
        <v>146</v>
      </c>
      <c r="F15" s="296">
        <v>0</v>
      </c>
      <c r="G15" s="296">
        <v>1</v>
      </c>
      <c r="H15" s="296">
        <v>1</v>
      </c>
      <c r="I15" s="277" t="s">
        <v>125</v>
      </c>
      <c r="J15" s="277" t="s">
        <v>147</v>
      </c>
      <c r="K15" s="288"/>
      <c r="L15" s="288"/>
    </row>
    <row r="16" spans="1:14" ht="58.8">
      <c r="A16" s="254" t="s">
        <v>58</v>
      </c>
      <c r="B16" s="254" t="s">
        <v>148</v>
      </c>
      <c r="C16" t="s">
        <v>149</v>
      </c>
      <c r="D16" s="254" t="s">
        <v>150</v>
      </c>
      <c r="E16" t="s">
        <v>151</v>
      </c>
      <c r="F16" s="318">
        <v>-100000</v>
      </c>
      <c r="G16" s="318">
        <v>100000</v>
      </c>
      <c r="H16" s="318">
        <f>G16/50</f>
        <v>2000</v>
      </c>
      <c r="I16" s="319" t="s">
        <v>3889</v>
      </c>
      <c r="J16" s="311" t="s">
        <v>152</v>
      </c>
      <c r="K16" s="288"/>
      <c r="L16" s="288"/>
    </row>
    <row r="17" spans="1:14" ht="28.8">
      <c r="A17" t="s">
        <v>58</v>
      </c>
      <c r="B17" t="s">
        <v>153</v>
      </c>
      <c r="C17" t="s">
        <v>154</v>
      </c>
      <c r="D17" s="254" t="s">
        <v>137</v>
      </c>
      <c r="E17" t="s">
        <v>155</v>
      </c>
      <c r="F17" s="296">
        <v>0</v>
      </c>
      <c r="G17" s="296">
        <v>1</v>
      </c>
      <c r="H17" s="296">
        <v>1</v>
      </c>
      <c r="I17" s="277" t="s">
        <v>125</v>
      </c>
      <c r="J17" s="45" t="s">
        <v>156</v>
      </c>
      <c r="K17" s="288"/>
      <c r="L17" s="288"/>
    </row>
    <row r="18" spans="1:14">
      <c r="A18" t="s">
        <v>157</v>
      </c>
      <c r="B18" t="s">
        <v>158</v>
      </c>
      <c r="C18" t="s">
        <v>159</v>
      </c>
      <c r="D18" t="s">
        <v>158</v>
      </c>
      <c r="E18" t="s">
        <v>160</v>
      </c>
      <c r="F18" s="293">
        <v>0</v>
      </c>
      <c r="G18" s="293">
        <v>1</v>
      </c>
      <c r="H18" s="293">
        <v>0.01</v>
      </c>
      <c r="I18" s="277" t="s">
        <v>161</v>
      </c>
      <c r="J18" s="277" t="s">
        <v>162</v>
      </c>
      <c r="K18" s="277" t="s">
        <v>163</v>
      </c>
      <c r="L18" s="251" t="s">
        <v>164</v>
      </c>
      <c r="M18" s="294" t="s">
        <v>165</v>
      </c>
    </row>
    <row r="19" spans="1:14" ht="43.2">
      <c r="A19" t="s">
        <v>157</v>
      </c>
      <c r="B19" t="s">
        <v>166</v>
      </c>
      <c r="C19" t="s">
        <v>167</v>
      </c>
      <c r="D19" t="s">
        <v>166</v>
      </c>
      <c r="E19" t="s">
        <v>168</v>
      </c>
      <c r="F19" s="293">
        <v>0</v>
      </c>
      <c r="G19" s="293">
        <v>0.75</v>
      </c>
      <c r="H19" s="293">
        <v>0.01</v>
      </c>
      <c r="I19" s="277" t="s">
        <v>169</v>
      </c>
      <c r="J19" s="311" t="s">
        <v>170</v>
      </c>
      <c r="K19" s="277" t="s">
        <v>171</v>
      </c>
      <c r="L19" s="251" t="s">
        <v>172</v>
      </c>
      <c r="M19" s="294" t="s">
        <v>173</v>
      </c>
      <c r="N19" s="277" t="s">
        <v>174</v>
      </c>
    </row>
    <row r="20" spans="1:14">
      <c r="A20" t="s">
        <v>157</v>
      </c>
      <c r="B20" t="s">
        <v>175</v>
      </c>
      <c r="C20" t="s">
        <v>176</v>
      </c>
      <c r="D20" t="s">
        <v>175</v>
      </c>
      <c r="E20" t="s">
        <v>177</v>
      </c>
      <c r="F20">
        <v>0</v>
      </c>
      <c r="G20">
        <v>1</v>
      </c>
      <c r="H20">
        <v>1</v>
      </c>
      <c r="I20" s="277" t="s">
        <v>125</v>
      </c>
      <c r="J20" s="277" t="s">
        <v>178</v>
      </c>
      <c r="K20" s="277" t="s">
        <v>179</v>
      </c>
      <c r="L20" s="251" t="s">
        <v>180</v>
      </c>
    </row>
    <row r="21" spans="1:14" ht="57.6">
      <c r="A21" t="s">
        <v>157</v>
      </c>
      <c r="B21" t="s">
        <v>181</v>
      </c>
      <c r="C21" t="s">
        <v>182</v>
      </c>
      <c r="D21" s="20" t="s">
        <v>183</v>
      </c>
      <c r="E21" t="s">
        <v>184</v>
      </c>
      <c r="F21">
        <v>0</v>
      </c>
      <c r="G21" s="13">
        <f>ROUND(MaxBoundCalculations!B172,2)</f>
        <v>0.24</v>
      </c>
      <c r="H21" s="298">
        <v>5.0000000000000001E-3</v>
      </c>
      <c r="I21" s="277" t="s">
        <v>185</v>
      </c>
      <c r="J21" s="311" t="s">
        <v>186</v>
      </c>
      <c r="K21" s="277" t="s">
        <v>187</v>
      </c>
      <c r="L21" s="251" t="s">
        <v>188</v>
      </c>
      <c r="M21" s="295" t="s">
        <v>189</v>
      </c>
      <c r="N21" s="251" t="s">
        <v>190</v>
      </c>
    </row>
    <row r="22" spans="1:14" ht="86.4">
      <c r="A22" t="s">
        <v>157</v>
      </c>
      <c r="B22" t="s">
        <v>191</v>
      </c>
      <c r="C22" t="s">
        <v>192</v>
      </c>
      <c r="D22" s="20" t="s">
        <v>183</v>
      </c>
      <c r="E22" t="s">
        <v>193</v>
      </c>
      <c r="F22">
        <v>0</v>
      </c>
      <c r="G22" s="293">
        <v>0.5</v>
      </c>
      <c r="H22" s="13">
        <v>0.01</v>
      </c>
      <c r="I22" s="277" t="s">
        <v>194</v>
      </c>
      <c r="J22" s="311" t="s">
        <v>195</v>
      </c>
      <c r="K22" s="277" t="s">
        <v>196</v>
      </c>
      <c r="L22" s="251" t="s">
        <v>197</v>
      </c>
      <c r="M22" s="295" t="s">
        <v>198</v>
      </c>
      <c r="N22" s="299"/>
    </row>
    <row r="23" spans="1:14" ht="28.8">
      <c r="A23" t="s">
        <v>157</v>
      </c>
      <c r="B23" t="s">
        <v>199</v>
      </c>
      <c r="C23" t="s">
        <v>200</v>
      </c>
      <c r="D23" s="20" t="s">
        <v>183</v>
      </c>
      <c r="E23" t="s">
        <v>201</v>
      </c>
      <c r="F23">
        <v>0</v>
      </c>
      <c r="G23" s="39">
        <v>600000</v>
      </c>
      <c r="H23" s="39">
        <v>5000</v>
      </c>
      <c r="I23" s="277" t="s">
        <v>202</v>
      </c>
      <c r="J23" s="311" t="s">
        <v>203</v>
      </c>
      <c r="K23" s="277"/>
      <c r="L23" s="251"/>
    </row>
    <row r="24" spans="1:14">
      <c r="A24" t="s">
        <v>157</v>
      </c>
      <c r="B24" t="s">
        <v>204</v>
      </c>
      <c r="C24" t="s">
        <v>205</v>
      </c>
      <c r="D24" s="20" t="s">
        <v>183</v>
      </c>
      <c r="E24" t="s">
        <v>206</v>
      </c>
      <c r="F24">
        <v>0</v>
      </c>
      <c r="G24">
        <v>1</v>
      </c>
      <c r="H24">
        <v>1</v>
      </c>
      <c r="I24" s="277" t="s">
        <v>125</v>
      </c>
      <c r="J24" s="311" t="s">
        <v>207</v>
      </c>
      <c r="K24" s="277"/>
      <c r="L24" s="251"/>
    </row>
    <row r="25" spans="1:14">
      <c r="A25" t="s">
        <v>157</v>
      </c>
      <c r="B25" t="s">
        <v>208</v>
      </c>
      <c r="C25" t="s">
        <v>209</v>
      </c>
      <c r="D25" t="s">
        <v>208</v>
      </c>
      <c r="E25" t="s">
        <v>210</v>
      </c>
      <c r="F25">
        <v>0</v>
      </c>
      <c r="G25">
        <v>1</v>
      </c>
      <c r="H25">
        <v>1</v>
      </c>
      <c r="I25" s="277" t="s">
        <v>125</v>
      </c>
      <c r="J25" s="277" t="s">
        <v>211</v>
      </c>
      <c r="K25" s="277" t="s">
        <v>212</v>
      </c>
      <c r="L25" s="251" t="s">
        <v>213</v>
      </c>
      <c r="M25" s="295" t="s">
        <v>214</v>
      </c>
      <c r="N25" s="299"/>
    </row>
    <row r="26" spans="1:14" ht="43.2">
      <c r="A26" t="s">
        <v>157</v>
      </c>
      <c r="B26" t="s">
        <v>215</v>
      </c>
      <c r="C26" t="s">
        <v>216</v>
      </c>
      <c r="D26" t="s">
        <v>217</v>
      </c>
      <c r="E26" t="s">
        <v>218</v>
      </c>
      <c r="F26" s="293">
        <v>0</v>
      </c>
      <c r="G26" s="293">
        <v>0.5</v>
      </c>
      <c r="H26" s="293">
        <v>0.01</v>
      </c>
      <c r="I26" s="277" t="s">
        <v>219</v>
      </c>
      <c r="J26" s="311" t="s">
        <v>220</v>
      </c>
      <c r="K26" s="277" t="s">
        <v>221</v>
      </c>
      <c r="L26" s="251" t="s">
        <v>222</v>
      </c>
      <c r="M26" s="294" t="s">
        <v>223</v>
      </c>
    </row>
    <row r="27" spans="1:14">
      <c r="A27" t="s">
        <v>157</v>
      </c>
      <c r="B27" t="s">
        <v>224</v>
      </c>
      <c r="C27" t="s">
        <v>225</v>
      </c>
      <c r="D27" t="s">
        <v>224</v>
      </c>
      <c r="E27" t="s">
        <v>226</v>
      </c>
      <c r="F27">
        <v>0</v>
      </c>
      <c r="G27">
        <v>1</v>
      </c>
      <c r="H27">
        <v>1</v>
      </c>
      <c r="I27" s="277" t="s">
        <v>125</v>
      </c>
      <c r="J27" s="277" t="s">
        <v>227</v>
      </c>
      <c r="K27" s="277" t="s">
        <v>228</v>
      </c>
      <c r="L27" s="251" t="s">
        <v>229</v>
      </c>
    </row>
    <row r="28" spans="1:14">
      <c r="A28" s="254" t="s">
        <v>230</v>
      </c>
      <c r="B28" s="254" t="s">
        <v>231</v>
      </c>
      <c r="C28" t="s">
        <v>232</v>
      </c>
      <c r="D28" s="254" t="s">
        <v>231</v>
      </c>
      <c r="E28" t="s">
        <v>233</v>
      </c>
      <c r="F28" s="254">
        <v>0</v>
      </c>
      <c r="G28" s="254">
        <v>1</v>
      </c>
      <c r="H28" s="254">
        <v>1</v>
      </c>
      <c r="I28" s="251" t="s">
        <v>125</v>
      </c>
      <c r="J28" s="277" t="s">
        <v>234</v>
      </c>
      <c r="K28" s="277" t="s">
        <v>235</v>
      </c>
      <c r="L28" s="251" t="s">
        <v>236</v>
      </c>
    </row>
    <row r="29" spans="1:14">
      <c r="A29" s="254" t="s">
        <v>230</v>
      </c>
      <c r="B29" s="254" t="s">
        <v>237</v>
      </c>
      <c r="C29" t="s">
        <v>238</v>
      </c>
      <c r="D29" s="254" t="s">
        <v>237</v>
      </c>
      <c r="E29" t="s">
        <v>239</v>
      </c>
      <c r="F29" s="254">
        <v>0</v>
      </c>
      <c r="G29" s="254">
        <v>1</v>
      </c>
      <c r="H29" s="254">
        <v>1</v>
      </c>
      <c r="I29" s="251" t="s">
        <v>125</v>
      </c>
      <c r="J29" s="277" t="s">
        <v>240</v>
      </c>
      <c r="K29" s="277"/>
      <c r="L29" s="251"/>
    </row>
    <row r="30" spans="1:14" ht="144">
      <c r="A30" t="s">
        <v>230</v>
      </c>
      <c r="B30" s="277" t="s">
        <v>241</v>
      </c>
      <c r="C30" t="s">
        <v>242</v>
      </c>
      <c r="D30" s="277" t="s">
        <v>241</v>
      </c>
      <c r="E30" t="s">
        <v>243</v>
      </c>
      <c r="F30" s="293">
        <v>0</v>
      </c>
      <c r="G30" s="13">
        <v>1</v>
      </c>
      <c r="H30" s="13">
        <v>0.01</v>
      </c>
      <c r="I30" s="277" t="s">
        <v>244</v>
      </c>
      <c r="J30" s="311" t="s">
        <v>245</v>
      </c>
      <c r="K30" s="277" t="s">
        <v>246</v>
      </c>
      <c r="L30" s="251" t="s">
        <v>247</v>
      </c>
      <c r="M30" s="295" t="s">
        <v>248</v>
      </c>
    </row>
    <row r="31" spans="1:14">
      <c r="A31" t="s">
        <v>230</v>
      </c>
      <c r="B31" s="277" t="s">
        <v>249</v>
      </c>
      <c r="C31" t="s">
        <v>250</v>
      </c>
      <c r="D31" s="176"/>
      <c r="E31" s="176"/>
      <c r="F31" s="254">
        <v>0</v>
      </c>
      <c r="G31" s="254">
        <v>1</v>
      </c>
      <c r="H31" s="254">
        <v>1</v>
      </c>
      <c r="I31" s="251" t="s">
        <v>125</v>
      </c>
      <c r="J31" s="277" t="s">
        <v>251</v>
      </c>
      <c r="K31" s="277"/>
      <c r="L31" s="251"/>
      <c r="M31" s="295"/>
    </row>
    <row r="32" spans="1:14">
      <c r="A32" t="s">
        <v>230</v>
      </c>
      <c r="B32" s="277" t="s">
        <v>252</v>
      </c>
      <c r="C32" t="s">
        <v>253</v>
      </c>
      <c r="D32" s="277" t="s">
        <v>241</v>
      </c>
      <c r="E32" t="s">
        <v>254</v>
      </c>
      <c r="F32" s="254">
        <v>0</v>
      </c>
      <c r="G32" s="254">
        <v>1</v>
      </c>
      <c r="H32" s="254">
        <v>1</v>
      </c>
      <c r="I32" s="254" t="s">
        <v>125</v>
      </c>
      <c r="J32" s="277" t="s">
        <v>255</v>
      </c>
      <c r="K32" s="277"/>
      <c r="L32" s="251"/>
      <c r="M32" s="295"/>
    </row>
    <row r="33" spans="1:14" ht="28.8">
      <c r="A33" s="254" t="s">
        <v>230</v>
      </c>
      <c r="B33" s="254" t="s">
        <v>256</v>
      </c>
      <c r="C33" t="s">
        <v>257</v>
      </c>
      <c r="D33" s="254" t="s">
        <v>258</v>
      </c>
      <c r="E33" t="s">
        <v>259</v>
      </c>
      <c r="F33" s="287">
        <v>-0.5</v>
      </c>
      <c r="G33" s="287">
        <v>1</v>
      </c>
      <c r="H33" s="287">
        <v>0.02</v>
      </c>
      <c r="I33" s="251" t="s">
        <v>260</v>
      </c>
      <c r="J33" s="311" t="s">
        <v>261</v>
      </c>
      <c r="K33" s="277" t="s">
        <v>262</v>
      </c>
      <c r="L33" s="251" t="s">
        <v>263</v>
      </c>
      <c r="M33" s="295" t="s">
        <v>264</v>
      </c>
    </row>
    <row r="34" spans="1:14" ht="28.8">
      <c r="A34" s="254" t="s">
        <v>230</v>
      </c>
      <c r="B34" s="254" t="s">
        <v>265</v>
      </c>
      <c r="C34" t="s">
        <v>266</v>
      </c>
      <c r="D34" s="254" t="s">
        <v>258</v>
      </c>
      <c r="E34" t="s">
        <v>267</v>
      </c>
      <c r="F34" s="287">
        <v>-0.5</v>
      </c>
      <c r="G34" s="287">
        <v>1</v>
      </c>
      <c r="H34" s="287">
        <v>0.02</v>
      </c>
      <c r="I34" s="251" t="s">
        <v>268</v>
      </c>
      <c r="J34" s="311" t="s">
        <v>269</v>
      </c>
      <c r="K34" s="277" t="s">
        <v>270</v>
      </c>
      <c r="L34" s="251" t="s">
        <v>263</v>
      </c>
      <c r="M34" s="295" t="s">
        <v>264</v>
      </c>
    </row>
    <row r="35" spans="1:14">
      <c r="A35" t="s">
        <v>230</v>
      </c>
      <c r="B35" t="s">
        <v>271</v>
      </c>
      <c r="C35" t="s">
        <v>272</v>
      </c>
      <c r="D35" t="s">
        <v>271</v>
      </c>
      <c r="E35" t="s">
        <v>273</v>
      </c>
      <c r="F35">
        <v>0</v>
      </c>
      <c r="G35">
        <v>1</v>
      </c>
      <c r="H35">
        <v>1</v>
      </c>
      <c r="I35" s="277" t="s">
        <v>125</v>
      </c>
    </row>
    <row r="36" spans="1:14">
      <c r="A36" t="s">
        <v>230</v>
      </c>
      <c r="B36" t="s">
        <v>274</v>
      </c>
      <c r="C36" t="s">
        <v>275</v>
      </c>
      <c r="D36" t="s">
        <v>276</v>
      </c>
      <c r="E36" t="s">
        <v>277</v>
      </c>
      <c r="F36" s="254">
        <v>0</v>
      </c>
      <c r="G36" s="301">
        <v>1</v>
      </c>
      <c r="H36" s="254">
        <v>1</v>
      </c>
      <c r="I36" s="254" t="s">
        <v>278</v>
      </c>
      <c r="J36" s="277" t="s">
        <v>279</v>
      </c>
      <c r="K36" s="277"/>
      <c r="L36" s="251"/>
      <c r="M36" s="41" t="s">
        <v>280</v>
      </c>
    </row>
    <row r="37" spans="1:14" ht="72">
      <c r="A37" t="s">
        <v>230</v>
      </c>
      <c r="B37" t="s">
        <v>281</v>
      </c>
      <c r="C37" t="s">
        <v>282</v>
      </c>
      <c r="D37" t="s">
        <v>281</v>
      </c>
      <c r="E37" t="s">
        <v>283</v>
      </c>
      <c r="F37" s="293">
        <v>0</v>
      </c>
      <c r="G37" s="13">
        <v>1</v>
      </c>
      <c r="H37" s="13">
        <v>0.01</v>
      </c>
      <c r="I37" s="277" t="s">
        <v>284</v>
      </c>
      <c r="J37" s="311" t="s">
        <v>285</v>
      </c>
      <c r="K37" s="277" t="s">
        <v>286</v>
      </c>
      <c r="L37" s="251" t="s">
        <v>287</v>
      </c>
      <c r="M37" s="294" t="s">
        <v>223</v>
      </c>
    </row>
    <row r="38" spans="1:14">
      <c r="A38" t="s">
        <v>230</v>
      </c>
      <c r="B38" t="s">
        <v>288</v>
      </c>
      <c r="C38" t="s">
        <v>289</v>
      </c>
      <c r="D38" t="s">
        <v>288</v>
      </c>
      <c r="E38" t="s">
        <v>290</v>
      </c>
      <c r="F38" s="39">
        <v>0</v>
      </c>
      <c r="G38" s="39">
        <v>25000</v>
      </c>
      <c r="H38" s="39">
        <v>500</v>
      </c>
      <c r="I38" s="277" t="s">
        <v>291</v>
      </c>
      <c r="J38" s="277" t="s">
        <v>292</v>
      </c>
      <c r="K38" s="277" t="s">
        <v>293</v>
      </c>
      <c r="L38" s="251" t="s">
        <v>294</v>
      </c>
      <c r="M38" s="294" t="s">
        <v>295</v>
      </c>
      <c r="N38" s="277" t="s">
        <v>296</v>
      </c>
    </row>
    <row r="39" spans="1:14" ht="72">
      <c r="A39" t="s">
        <v>230</v>
      </c>
      <c r="B39" t="s">
        <v>297</v>
      </c>
      <c r="C39" t="s">
        <v>298</v>
      </c>
      <c r="D39" t="s">
        <v>297</v>
      </c>
      <c r="E39" s="176"/>
      <c r="F39">
        <v>0</v>
      </c>
      <c r="G39">
        <v>1</v>
      </c>
      <c r="H39">
        <v>1</v>
      </c>
      <c r="I39" s="277" t="s">
        <v>125</v>
      </c>
      <c r="J39" s="313" t="s">
        <v>299</v>
      </c>
    </row>
    <row r="40" spans="1:14" ht="86.4">
      <c r="A40" t="s">
        <v>230</v>
      </c>
      <c r="B40" t="s">
        <v>300</v>
      </c>
      <c r="C40" t="s">
        <v>301</v>
      </c>
      <c r="D40" t="s">
        <v>300</v>
      </c>
      <c r="E40" s="176"/>
      <c r="F40">
        <v>0</v>
      </c>
      <c r="G40">
        <v>1</v>
      </c>
      <c r="H40">
        <v>1</v>
      </c>
      <c r="I40" s="277" t="s">
        <v>125</v>
      </c>
      <c r="J40" s="313" t="s">
        <v>302</v>
      </c>
    </row>
    <row r="41" spans="1:14">
      <c r="A41" t="s">
        <v>230</v>
      </c>
      <c r="B41" t="s">
        <v>303</v>
      </c>
      <c r="C41" t="s">
        <v>304</v>
      </c>
      <c r="D41" t="s">
        <v>303</v>
      </c>
      <c r="E41" s="176"/>
      <c r="F41">
        <v>0</v>
      </c>
      <c r="G41">
        <v>1</v>
      </c>
      <c r="H41">
        <v>1</v>
      </c>
      <c r="I41" s="277" t="s">
        <v>125</v>
      </c>
      <c r="J41" s="313" t="s">
        <v>305</v>
      </c>
    </row>
    <row r="42" spans="1:14">
      <c r="A42" t="s">
        <v>230</v>
      </c>
      <c r="B42" t="s">
        <v>306</v>
      </c>
      <c r="C42" t="s">
        <v>307</v>
      </c>
      <c r="D42" t="s">
        <v>306</v>
      </c>
      <c r="E42" t="s">
        <v>308</v>
      </c>
      <c r="F42">
        <v>0</v>
      </c>
      <c r="G42">
        <v>1</v>
      </c>
      <c r="H42">
        <v>1</v>
      </c>
      <c r="I42" s="277" t="s">
        <v>125</v>
      </c>
      <c r="J42" s="277"/>
    </row>
    <row r="43" spans="1:14" ht="129.6">
      <c r="A43" s="254" t="s">
        <v>230</v>
      </c>
      <c r="B43" s="254" t="s">
        <v>309</v>
      </c>
      <c r="C43" t="s">
        <v>310</v>
      </c>
      <c r="D43" s="254" t="s">
        <v>311</v>
      </c>
      <c r="E43" t="s">
        <v>312</v>
      </c>
      <c r="F43" s="287">
        <v>-0.3</v>
      </c>
      <c r="G43" s="287">
        <v>0.6</v>
      </c>
      <c r="H43" s="287">
        <v>0.01</v>
      </c>
      <c r="I43" s="251" t="s">
        <v>313</v>
      </c>
      <c r="J43" s="311" t="s">
        <v>314</v>
      </c>
      <c r="K43" s="251" t="s">
        <v>315</v>
      </c>
      <c r="L43" s="251" t="s">
        <v>316</v>
      </c>
      <c r="M43" s="294" t="s">
        <v>317</v>
      </c>
    </row>
    <row r="44" spans="1:14">
      <c r="A44" s="254" t="s">
        <v>230</v>
      </c>
      <c r="B44" s="256" t="s">
        <v>318</v>
      </c>
      <c r="C44" t="s">
        <v>319</v>
      </c>
      <c r="D44" s="256" t="s">
        <v>318</v>
      </c>
      <c r="E44" s="254" t="s">
        <v>320</v>
      </c>
      <c r="F44" s="287">
        <v>0</v>
      </c>
      <c r="G44" s="287">
        <v>0.9</v>
      </c>
      <c r="H44" s="287">
        <v>0.01</v>
      </c>
      <c r="I44" s="251" t="s">
        <v>321</v>
      </c>
      <c r="J44" s="277" t="s">
        <v>322</v>
      </c>
      <c r="K44" s="251" t="s">
        <v>323</v>
      </c>
      <c r="L44" s="251" t="s">
        <v>324</v>
      </c>
    </row>
    <row r="45" spans="1:14" ht="28.8">
      <c r="A45" s="254" t="s">
        <v>230</v>
      </c>
      <c r="B45" s="254" t="s">
        <v>325</v>
      </c>
      <c r="C45" t="s">
        <v>326</v>
      </c>
      <c r="D45" s="254" t="s">
        <v>327</v>
      </c>
      <c r="E45" t="s">
        <v>328</v>
      </c>
      <c r="F45" s="287">
        <v>0</v>
      </c>
      <c r="G45" s="287">
        <v>0.4</v>
      </c>
      <c r="H45" s="287">
        <v>0.01</v>
      </c>
      <c r="I45" s="251" t="s">
        <v>329</v>
      </c>
      <c r="J45" s="311" t="s">
        <v>330</v>
      </c>
      <c r="K45" s="251" t="s">
        <v>331</v>
      </c>
      <c r="L45" s="251" t="s">
        <v>332</v>
      </c>
      <c r="M45" s="295" t="s">
        <v>333</v>
      </c>
    </row>
    <row r="46" spans="1:14" ht="57.6">
      <c r="A46" s="254" t="s">
        <v>230</v>
      </c>
      <c r="B46" t="s">
        <v>334</v>
      </c>
      <c r="C46" t="s">
        <v>335</v>
      </c>
      <c r="D46" t="s">
        <v>334</v>
      </c>
      <c r="E46" t="s">
        <v>336</v>
      </c>
      <c r="F46" s="287">
        <v>0</v>
      </c>
      <c r="G46" s="287">
        <v>0.95</v>
      </c>
      <c r="H46" s="287">
        <v>0.01</v>
      </c>
      <c r="I46" s="251" t="s">
        <v>337</v>
      </c>
      <c r="J46" s="311" t="s">
        <v>338</v>
      </c>
      <c r="K46" s="277" t="s">
        <v>339</v>
      </c>
      <c r="L46" s="251"/>
      <c r="M46" s="294" t="s">
        <v>340</v>
      </c>
    </row>
    <row r="47" spans="1:14" ht="58.8">
      <c r="A47" t="s">
        <v>230</v>
      </c>
      <c r="B47" t="s">
        <v>341</v>
      </c>
      <c r="C47" t="s">
        <v>342</v>
      </c>
      <c r="D47" t="s">
        <v>341</v>
      </c>
      <c r="E47" t="s">
        <v>343</v>
      </c>
      <c r="F47" s="319">
        <v>0</v>
      </c>
      <c r="G47" s="320">
        <v>100000</v>
      </c>
      <c r="H47" s="320">
        <f>G47/100</f>
        <v>1000</v>
      </c>
      <c r="I47" s="319" t="s">
        <v>3889</v>
      </c>
      <c r="J47" s="311" t="s">
        <v>344</v>
      </c>
      <c r="K47" s="277" t="s">
        <v>339</v>
      </c>
      <c r="L47" s="251" t="s">
        <v>345</v>
      </c>
      <c r="M47" s="294" t="s">
        <v>346</v>
      </c>
    </row>
    <row r="48" spans="1:14">
      <c r="A48" t="s">
        <v>230</v>
      </c>
      <c r="B48" t="s">
        <v>347</v>
      </c>
      <c r="C48" t="s">
        <v>348</v>
      </c>
      <c r="D48" t="s">
        <v>349</v>
      </c>
      <c r="E48" t="s">
        <v>350</v>
      </c>
      <c r="F48" s="293">
        <v>0</v>
      </c>
      <c r="G48" s="13">
        <v>1</v>
      </c>
      <c r="H48" s="13">
        <v>0.01</v>
      </c>
      <c r="I48" s="254" t="s">
        <v>351</v>
      </c>
      <c r="J48" s="277" t="s">
        <v>352</v>
      </c>
      <c r="K48" s="277"/>
      <c r="L48" s="251"/>
      <c r="M48" s="294"/>
    </row>
    <row r="49" spans="1:14" ht="44.4">
      <c r="A49" t="s">
        <v>230</v>
      </c>
      <c r="B49" t="s">
        <v>353</v>
      </c>
      <c r="C49" t="s">
        <v>354</v>
      </c>
      <c r="D49" t="s">
        <v>355</v>
      </c>
      <c r="E49" t="s">
        <v>356</v>
      </c>
      <c r="F49" s="319">
        <v>-150000</v>
      </c>
      <c r="G49" s="319">
        <v>150000</v>
      </c>
      <c r="H49" s="319">
        <v>3000</v>
      </c>
      <c r="I49" s="319" t="s">
        <v>3889</v>
      </c>
      <c r="J49" s="311" t="s">
        <v>357</v>
      </c>
      <c r="K49" s="277"/>
      <c r="L49" s="251"/>
      <c r="M49" s="294"/>
    </row>
    <row r="50" spans="1:14" ht="30">
      <c r="A50" t="s">
        <v>230</v>
      </c>
      <c r="B50" t="s">
        <v>358</v>
      </c>
      <c r="C50" t="s">
        <v>359</v>
      </c>
      <c r="D50" t="s">
        <v>355</v>
      </c>
      <c r="E50" t="s">
        <v>360</v>
      </c>
      <c r="F50" s="319">
        <v>-150000</v>
      </c>
      <c r="G50" s="319">
        <v>150000</v>
      </c>
      <c r="H50" s="319">
        <v>3000</v>
      </c>
      <c r="I50" s="319" t="s">
        <v>3889</v>
      </c>
      <c r="J50" s="311" t="s">
        <v>361</v>
      </c>
      <c r="K50" s="277"/>
      <c r="L50" s="251"/>
      <c r="M50" s="294"/>
    </row>
    <row r="51" spans="1:14" ht="72">
      <c r="A51" t="s">
        <v>230</v>
      </c>
      <c r="B51" t="s">
        <v>362</v>
      </c>
      <c r="C51" t="s">
        <v>363</v>
      </c>
      <c r="D51" t="s">
        <v>355</v>
      </c>
      <c r="E51" t="s">
        <v>364</v>
      </c>
      <c r="F51" s="293">
        <v>-1</v>
      </c>
      <c r="G51" s="13">
        <v>1</v>
      </c>
      <c r="H51" s="13">
        <v>0.01</v>
      </c>
      <c r="I51" s="254" t="s">
        <v>365</v>
      </c>
      <c r="J51" s="311" t="s">
        <v>366</v>
      </c>
      <c r="K51" s="277"/>
      <c r="L51" s="251"/>
      <c r="M51" s="294"/>
    </row>
    <row r="52" spans="1:14" ht="30">
      <c r="A52" t="s">
        <v>230</v>
      </c>
      <c r="B52" t="s">
        <v>367</v>
      </c>
      <c r="C52" t="s">
        <v>368</v>
      </c>
      <c r="D52" t="s">
        <v>367</v>
      </c>
      <c r="E52" t="s">
        <v>369</v>
      </c>
      <c r="F52" s="319">
        <v>-150000</v>
      </c>
      <c r="G52" s="319">
        <v>150000</v>
      </c>
      <c r="H52" s="319">
        <v>3000</v>
      </c>
      <c r="I52" s="319" t="s">
        <v>3890</v>
      </c>
      <c r="J52" s="311" t="s">
        <v>370</v>
      </c>
      <c r="K52" s="277"/>
      <c r="L52" s="251"/>
      <c r="M52" s="294"/>
    </row>
    <row r="53" spans="1:14">
      <c r="A53" t="s">
        <v>371</v>
      </c>
      <c r="B53" t="s">
        <v>372</v>
      </c>
      <c r="C53" t="s">
        <v>373</v>
      </c>
      <c r="D53" t="s">
        <v>372</v>
      </c>
      <c r="E53" t="s">
        <v>374</v>
      </c>
      <c r="F53" s="287">
        <v>0</v>
      </c>
      <c r="G53" s="287">
        <v>0.5</v>
      </c>
      <c r="H53" s="287">
        <v>0.01</v>
      </c>
      <c r="I53" s="251" t="s">
        <v>375</v>
      </c>
      <c r="J53" s="277" t="s">
        <v>376</v>
      </c>
    </row>
    <row r="54" spans="1:14">
      <c r="A54" t="s">
        <v>371</v>
      </c>
      <c r="B54" t="s">
        <v>377</v>
      </c>
      <c r="C54" t="s">
        <v>378</v>
      </c>
      <c r="D54" t="s">
        <v>379</v>
      </c>
      <c r="E54" t="s">
        <v>380</v>
      </c>
      <c r="F54" s="293">
        <v>0</v>
      </c>
      <c r="G54" s="13">
        <v>1</v>
      </c>
      <c r="H54" s="13">
        <v>0.01</v>
      </c>
      <c r="I54" s="277" t="s">
        <v>381</v>
      </c>
      <c r="J54" s="277" t="s">
        <v>382</v>
      </c>
      <c r="K54" s="277" t="s">
        <v>383</v>
      </c>
      <c r="L54" s="251" t="s">
        <v>384</v>
      </c>
    </row>
    <row r="55" spans="1:14" ht="28.8">
      <c r="A55" t="s">
        <v>371</v>
      </c>
      <c r="B55" t="s">
        <v>385</v>
      </c>
      <c r="C55" t="s">
        <v>386</v>
      </c>
      <c r="D55" t="s">
        <v>379</v>
      </c>
      <c r="E55" t="s">
        <v>387</v>
      </c>
      <c r="F55">
        <v>0</v>
      </c>
      <c r="G55">
        <v>1</v>
      </c>
      <c r="H55">
        <v>1</v>
      </c>
      <c r="I55" s="277" t="s">
        <v>125</v>
      </c>
      <c r="J55" s="311" t="s">
        <v>388</v>
      </c>
      <c r="K55" s="277" t="s">
        <v>383</v>
      </c>
      <c r="L55" s="251" t="s">
        <v>384</v>
      </c>
    </row>
    <row r="56" spans="1:14" ht="28.8">
      <c r="A56" t="s">
        <v>371</v>
      </c>
      <c r="B56" t="s">
        <v>389</v>
      </c>
      <c r="C56" t="s">
        <v>390</v>
      </c>
      <c r="D56" t="s">
        <v>389</v>
      </c>
      <c r="E56" t="s">
        <v>391</v>
      </c>
      <c r="F56" s="293">
        <v>0</v>
      </c>
      <c r="G56" s="13">
        <v>1</v>
      </c>
      <c r="H56" s="13">
        <v>0.01</v>
      </c>
      <c r="I56" s="277" t="s">
        <v>284</v>
      </c>
      <c r="J56" s="314" t="s">
        <v>392</v>
      </c>
      <c r="K56" s="277" t="s">
        <v>393</v>
      </c>
      <c r="L56" s="251" t="s">
        <v>394</v>
      </c>
      <c r="M56" s="294" t="s">
        <v>395</v>
      </c>
    </row>
    <row r="57" spans="1:14" ht="28.8">
      <c r="A57" t="s">
        <v>371</v>
      </c>
      <c r="B57" t="s">
        <v>396</v>
      </c>
      <c r="C57" t="s">
        <v>397</v>
      </c>
      <c r="D57" t="s">
        <v>396</v>
      </c>
      <c r="E57" t="s">
        <v>398</v>
      </c>
      <c r="F57" s="293">
        <v>0</v>
      </c>
      <c r="G57" s="13">
        <v>1</v>
      </c>
      <c r="H57" s="13">
        <v>0.01</v>
      </c>
      <c r="I57" s="277" t="s">
        <v>284</v>
      </c>
      <c r="J57" s="311" t="s">
        <v>399</v>
      </c>
      <c r="K57" s="277" t="s">
        <v>400</v>
      </c>
      <c r="L57" s="251" t="s">
        <v>401</v>
      </c>
      <c r="M57" s="294" t="s">
        <v>223</v>
      </c>
    </row>
    <row r="58" spans="1:14" ht="43.2">
      <c r="A58" t="s">
        <v>371</v>
      </c>
      <c r="B58" t="s">
        <v>402</v>
      </c>
      <c r="C58" t="s">
        <v>403</v>
      </c>
      <c r="D58" t="s">
        <v>402</v>
      </c>
      <c r="E58" t="s">
        <v>404</v>
      </c>
      <c r="F58" s="293">
        <v>0</v>
      </c>
      <c r="G58" s="13">
        <v>1</v>
      </c>
      <c r="H58" s="13">
        <v>0.01</v>
      </c>
      <c r="I58" s="277" t="s">
        <v>284</v>
      </c>
      <c r="J58" s="45" t="s">
        <v>405</v>
      </c>
      <c r="K58" s="277" t="s">
        <v>406</v>
      </c>
      <c r="L58" s="251" t="s">
        <v>407</v>
      </c>
      <c r="M58" s="294" t="s">
        <v>223</v>
      </c>
    </row>
    <row r="59" spans="1:14" ht="57.6">
      <c r="A59" t="s">
        <v>371</v>
      </c>
      <c r="B59" t="s">
        <v>408</v>
      </c>
      <c r="C59" t="s">
        <v>409</v>
      </c>
      <c r="D59" t="s">
        <v>408</v>
      </c>
      <c r="E59" t="s">
        <v>410</v>
      </c>
      <c r="F59" s="13">
        <v>0</v>
      </c>
      <c r="G59" s="13">
        <v>0.25</v>
      </c>
      <c r="H59" s="13">
        <v>0.01</v>
      </c>
      <c r="I59" s="277" t="s">
        <v>169</v>
      </c>
      <c r="J59" s="311" t="s">
        <v>411</v>
      </c>
      <c r="K59" s="277" t="s">
        <v>412</v>
      </c>
      <c r="L59" s="251" t="s">
        <v>413</v>
      </c>
      <c r="M59" s="295" t="s">
        <v>414</v>
      </c>
      <c r="N59" s="251" t="s">
        <v>414</v>
      </c>
    </row>
    <row r="60" spans="1:14">
      <c r="A60" t="s">
        <v>371</v>
      </c>
      <c r="B60" t="s">
        <v>415</v>
      </c>
      <c r="C60" t="s">
        <v>416</v>
      </c>
      <c r="D60" t="s">
        <v>415</v>
      </c>
      <c r="E60" t="s">
        <v>417</v>
      </c>
      <c r="F60" s="293">
        <v>0</v>
      </c>
      <c r="G60" s="13">
        <v>1</v>
      </c>
      <c r="H60" s="13">
        <v>0.01</v>
      </c>
      <c r="I60" s="277" t="s">
        <v>284</v>
      </c>
      <c r="J60" s="277" t="s">
        <v>418</v>
      </c>
      <c r="K60" s="277" t="s">
        <v>419</v>
      </c>
      <c r="L60" s="251" t="s">
        <v>420</v>
      </c>
      <c r="M60" s="294" t="s">
        <v>223</v>
      </c>
    </row>
    <row r="61" spans="1:14" ht="57.6">
      <c r="A61" t="s">
        <v>371</v>
      </c>
      <c r="B61" t="s">
        <v>421</v>
      </c>
      <c r="C61" t="s">
        <v>422</v>
      </c>
      <c r="D61" t="s">
        <v>421</v>
      </c>
      <c r="E61" t="s">
        <v>423</v>
      </c>
      <c r="F61" s="293">
        <v>0</v>
      </c>
      <c r="G61" s="293">
        <v>1</v>
      </c>
      <c r="H61" s="13">
        <v>0.01</v>
      </c>
      <c r="I61" s="277" t="s">
        <v>424</v>
      </c>
      <c r="J61" s="311" t="s">
        <v>425</v>
      </c>
      <c r="K61" s="277" t="s">
        <v>426</v>
      </c>
      <c r="L61" s="251" t="s">
        <v>427</v>
      </c>
      <c r="M61" s="294"/>
    </row>
    <row r="62" spans="1:14" ht="43.2">
      <c r="A62" s="254" t="s">
        <v>371</v>
      </c>
      <c r="B62" s="254" t="s">
        <v>428</v>
      </c>
      <c r="C62" t="s">
        <v>429</v>
      </c>
      <c r="D62" s="254" t="s">
        <v>430</v>
      </c>
      <c r="E62" s="254" t="s">
        <v>431</v>
      </c>
      <c r="F62" s="291">
        <v>0</v>
      </c>
      <c r="G62" s="287">
        <v>1</v>
      </c>
      <c r="H62" s="287">
        <v>0.01</v>
      </c>
      <c r="I62" s="251" t="s">
        <v>284</v>
      </c>
      <c r="J62" s="315" t="s">
        <v>432</v>
      </c>
      <c r="K62" s="251" t="s">
        <v>433</v>
      </c>
      <c r="L62" s="251" t="s">
        <v>434</v>
      </c>
      <c r="M62" s="295" t="s">
        <v>223</v>
      </c>
    </row>
    <row r="63" spans="1:14" ht="57.6">
      <c r="A63" s="254" t="s">
        <v>371</v>
      </c>
      <c r="B63" s="254" t="s">
        <v>435</v>
      </c>
      <c r="C63" t="s">
        <v>436</v>
      </c>
      <c r="D63" s="254" t="s">
        <v>430</v>
      </c>
      <c r="E63" s="254" t="s">
        <v>437</v>
      </c>
      <c r="F63" s="291">
        <v>0</v>
      </c>
      <c r="G63" s="287">
        <v>1</v>
      </c>
      <c r="H63" s="287">
        <v>0.01</v>
      </c>
      <c r="I63" s="251" t="s">
        <v>284</v>
      </c>
      <c r="J63" s="315" t="s">
        <v>438</v>
      </c>
      <c r="K63" s="251" t="s">
        <v>433</v>
      </c>
      <c r="L63" s="251" t="s">
        <v>434</v>
      </c>
      <c r="M63" s="295"/>
    </row>
    <row r="64" spans="1:14" ht="43.2">
      <c r="A64" s="254" t="s">
        <v>371</v>
      </c>
      <c r="B64" s="254" t="s">
        <v>439</v>
      </c>
      <c r="C64" t="s">
        <v>440</v>
      </c>
      <c r="D64" s="254" t="s">
        <v>430</v>
      </c>
      <c r="E64" s="254" t="s">
        <v>441</v>
      </c>
      <c r="F64" s="291">
        <v>0</v>
      </c>
      <c r="G64" s="287">
        <v>1</v>
      </c>
      <c r="H64" s="287">
        <v>0.01</v>
      </c>
      <c r="I64" s="251" t="s">
        <v>284</v>
      </c>
      <c r="J64" s="315" t="s">
        <v>442</v>
      </c>
      <c r="K64" s="251" t="s">
        <v>433</v>
      </c>
      <c r="L64" s="251" t="s">
        <v>434</v>
      </c>
      <c r="M64" s="295"/>
    </row>
    <row r="65" spans="1:14" ht="57.6">
      <c r="A65" s="254" t="s">
        <v>371</v>
      </c>
      <c r="B65" s="254" t="s">
        <v>443</v>
      </c>
      <c r="C65" t="s">
        <v>444</v>
      </c>
      <c r="D65" s="254" t="s">
        <v>430</v>
      </c>
      <c r="E65" s="254" t="s">
        <v>445</v>
      </c>
      <c r="F65" s="291">
        <v>0</v>
      </c>
      <c r="G65" s="287">
        <v>1</v>
      </c>
      <c r="H65" s="287">
        <v>0.01</v>
      </c>
      <c r="I65" s="251" t="s">
        <v>284</v>
      </c>
      <c r="J65" s="315" t="s">
        <v>446</v>
      </c>
      <c r="K65" s="251" t="s">
        <v>433</v>
      </c>
      <c r="L65" s="251" t="s">
        <v>434</v>
      </c>
      <c r="M65" s="295"/>
    </row>
    <row r="66" spans="1:14">
      <c r="A66" t="s">
        <v>371</v>
      </c>
      <c r="B66" t="s">
        <v>447</v>
      </c>
      <c r="C66" t="s">
        <v>448</v>
      </c>
      <c r="D66" t="s">
        <v>447</v>
      </c>
      <c r="E66" s="254" t="s">
        <v>449</v>
      </c>
      <c r="F66" s="291">
        <v>0</v>
      </c>
      <c r="G66" s="287">
        <v>1</v>
      </c>
      <c r="H66" s="287">
        <v>0.01</v>
      </c>
      <c r="I66" s="251" t="s">
        <v>284</v>
      </c>
      <c r="J66" s="251" t="s">
        <v>450</v>
      </c>
      <c r="K66" s="251"/>
      <c r="L66" s="251"/>
      <c r="M66" s="295"/>
    </row>
    <row r="67" spans="1:14" ht="57.6">
      <c r="A67" t="s">
        <v>371</v>
      </c>
      <c r="B67" t="s">
        <v>451</v>
      </c>
      <c r="C67" t="s">
        <v>452</v>
      </c>
      <c r="D67" t="s">
        <v>451</v>
      </c>
      <c r="E67" t="s">
        <v>453</v>
      </c>
      <c r="F67" s="293">
        <v>0</v>
      </c>
      <c r="G67" s="293">
        <v>1</v>
      </c>
      <c r="H67" s="13">
        <v>0.01</v>
      </c>
      <c r="I67" s="277" t="s">
        <v>424</v>
      </c>
      <c r="J67" s="311" t="s">
        <v>454</v>
      </c>
      <c r="K67" s="277" t="s">
        <v>426</v>
      </c>
      <c r="L67" s="251" t="s">
        <v>427</v>
      </c>
      <c r="M67" s="294"/>
    </row>
    <row r="68" spans="1:14" ht="144">
      <c r="A68" t="s">
        <v>371</v>
      </c>
      <c r="B68" t="s">
        <v>455</v>
      </c>
      <c r="C68" t="s">
        <v>456</v>
      </c>
      <c r="D68" t="s">
        <v>455</v>
      </c>
      <c r="E68" t="s">
        <v>457</v>
      </c>
      <c r="F68" s="293">
        <v>0</v>
      </c>
      <c r="G68" s="13">
        <v>1</v>
      </c>
      <c r="H68" s="13">
        <v>0.01</v>
      </c>
      <c r="I68" s="277" t="s">
        <v>458</v>
      </c>
      <c r="J68" s="311" t="s">
        <v>459</v>
      </c>
      <c r="K68" s="277"/>
      <c r="L68" s="251" t="s">
        <v>460</v>
      </c>
      <c r="M68" s="294" t="s">
        <v>461</v>
      </c>
    </row>
    <row r="69" spans="1:14" ht="57.6">
      <c r="A69" t="s">
        <v>371</v>
      </c>
      <c r="B69" t="s">
        <v>462</v>
      </c>
      <c r="C69" t="s">
        <v>463</v>
      </c>
      <c r="D69" s="20" t="s">
        <v>464</v>
      </c>
      <c r="E69" t="s">
        <v>465</v>
      </c>
      <c r="F69" s="293">
        <v>0</v>
      </c>
      <c r="G69" s="13">
        <v>1</v>
      </c>
      <c r="H69" s="13">
        <v>0.01</v>
      </c>
      <c r="I69" s="277" t="s">
        <v>284</v>
      </c>
      <c r="J69" s="311" t="s">
        <v>466</v>
      </c>
      <c r="K69" s="277" t="s">
        <v>467</v>
      </c>
      <c r="L69" s="251" t="s">
        <v>468</v>
      </c>
      <c r="M69" s="294"/>
    </row>
    <row r="70" spans="1:14">
      <c r="A70" t="s">
        <v>371</v>
      </c>
      <c r="B70" t="s">
        <v>469</v>
      </c>
      <c r="C70" t="s">
        <v>470</v>
      </c>
      <c r="D70" s="20" t="s">
        <v>464</v>
      </c>
      <c r="E70" t="s">
        <v>471</v>
      </c>
      <c r="F70" s="293">
        <v>0</v>
      </c>
      <c r="G70" s="13">
        <v>1</v>
      </c>
      <c r="H70" s="13">
        <v>0.01</v>
      </c>
      <c r="I70" s="277" t="s">
        <v>284</v>
      </c>
      <c r="J70" s="277" t="s">
        <v>472</v>
      </c>
      <c r="K70" s="277" t="s">
        <v>473</v>
      </c>
      <c r="L70" s="251" t="s">
        <v>474</v>
      </c>
      <c r="M70" s="294"/>
    </row>
    <row r="71" spans="1:14">
      <c r="A71" t="s">
        <v>371</v>
      </c>
      <c r="B71" t="s">
        <v>475</v>
      </c>
      <c r="C71" t="s">
        <v>476</v>
      </c>
      <c r="D71" t="s">
        <v>475</v>
      </c>
      <c r="E71" t="s">
        <v>477</v>
      </c>
      <c r="F71" s="293">
        <v>0</v>
      </c>
      <c r="G71" s="13">
        <v>1</v>
      </c>
      <c r="H71" s="13">
        <v>0.01</v>
      </c>
      <c r="I71" s="277" t="s">
        <v>284</v>
      </c>
      <c r="J71" s="277" t="s">
        <v>478</v>
      </c>
      <c r="K71" s="277"/>
      <c r="L71" s="251"/>
      <c r="M71" s="294"/>
    </row>
    <row r="72" spans="1:14" ht="43.2">
      <c r="A72" t="s">
        <v>371</v>
      </c>
      <c r="B72" t="s">
        <v>479</v>
      </c>
      <c r="C72" t="s">
        <v>480</v>
      </c>
      <c r="D72" t="s">
        <v>481</v>
      </c>
      <c r="E72" t="s">
        <v>482</v>
      </c>
      <c r="F72">
        <v>0</v>
      </c>
      <c r="G72">
        <v>1</v>
      </c>
      <c r="H72">
        <v>1</v>
      </c>
      <c r="I72" s="277" t="s">
        <v>125</v>
      </c>
      <c r="J72" s="311" t="s">
        <v>483</v>
      </c>
      <c r="K72" s="277"/>
      <c r="L72" s="251"/>
      <c r="M72" s="294"/>
    </row>
    <row r="73" spans="1:14" ht="57.6">
      <c r="A73" t="s">
        <v>371</v>
      </c>
      <c r="B73" t="s">
        <v>484</v>
      </c>
      <c r="C73" t="s">
        <v>485</v>
      </c>
      <c r="D73" t="s">
        <v>485</v>
      </c>
      <c r="E73" t="s">
        <v>486</v>
      </c>
      <c r="F73" s="293">
        <v>0</v>
      </c>
      <c r="G73" s="13">
        <v>1</v>
      </c>
      <c r="H73" s="13">
        <v>0.01</v>
      </c>
      <c r="I73" s="277" t="s">
        <v>487</v>
      </c>
      <c r="J73" s="311" t="s">
        <v>488</v>
      </c>
      <c r="K73" s="277"/>
      <c r="L73" s="251" t="s">
        <v>489</v>
      </c>
      <c r="M73" s="294" t="s">
        <v>223</v>
      </c>
    </row>
    <row r="74" spans="1:14" ht="100.8">
      <c r="A74" t="s">
        <v>490</v>
      </c>
      <c r="B74" t="s">
        <v>491</v>
      </c>
      <c r="C74" t="s">
        <v>492</v>
      </c>
      <c r="D74" t="s">
        <v>491</v>
      </c>
      <c r="E74" t="s">
        <v>493</v>
      </c>
      <c r="F74" s="293">
        <v>-3</v>
      </c>
      <c r="G74" s="13">
        <v>1</v>
      </c>
      <c r="H74" s="13">
        <v>0.01</v>
      </c>
      <c r="I74" s="277" t="s">
        <v>284</v>
      </c>
      <c r="J74" s="311" t="s">
        <v>494</v>
      </c>
      <c r="K74" s="277" t="s">
        <v>495</v>
      </c>
      <c r="L74" s="251" t="s">
        <v>496</v>
      </c>
      <c r="M74" s="294" t="s">
        <v>223</v>
      </c>
      <c r="N74" s="277" t="s">
        <v>497</v>
      </c>
    </row>
    <row r="75" spans="1:14" ht="28.8">
      <c r="A75" t="s">
        <v>490</v>
      </c>
      <c r="B75" t="s">
        <v>498</v>
      </c>
      <c r="C75" t="s">
        <v>499</v>
      </c>
      <c r="D75" t="s">
        <v>498</v>
      </c>
      <c r="E75" t="s">
        <v>500</v>
      </c>
      <c r="F75" s="293">
        <v>0</v>
      </c>
      <c r="G75" s="13">
        <v>1</v>
      </c>
      <c r="H75" s="13">
        <v>0.01</v>
      </c>
      <c r="I75" s="277" t="s">
        <v>284</v>
      </c>
      <c r="J75" s="311" t="s">
        <v>501</v>
      </c>
      <c r="K75" s="277" t="s">
        <v>502</v>
      </c>
      <c r="L75" s="251" t="s">
        <v>503</v>
      </c>
      <c r="M75" s="294"/>
      <c r="N75" s="277"/>
    </row>
    <row r="76" spans="1:14" ht="28.8">
      <c r="A76" t="s">
        <v>490</v>
      </c>
      <c r="B76" t="s">
        <v>504</v>
      </c>
      <c r="C76" t="s">
        <v>505</v>
      </c>
      <c r="D76" t="s">
        <v>504</v>
      </c>
      <c r="E76" t="s">
        <v>506</v>
      </c>
      <c r="F76" s="293">
        <v>0</v>
      </c>
      <c r="G76" s="13">
        <v>1</v>
      </c>
      <c r="H76" s="13">
        <v>0.01</v>
      </c>
      <c r="I76" s="277" t="s">
        <v>284</v>
      </c>
      <c r="J76" s="311" t="s">
        <v>507</v>
      </c>
      <c r="K76" s="277"/>
      <c r="L76" s="251" t="s">
        <v>508</v>
      </c>
      <c r="M76" s="294" t="s">
        <v>509</v>
      </c>
      <c r="N76" s="277"/>
    </row>
    <row r="77" spans="1:14" ht="57.6">
      <c r="A77" t="s">
        <v>490</v>
      </c>
      <c r="B77" t="s">
        <v>510</v>
      </c>
      <c r="C77" t="s">
        <v>511</v>
      </c>
      <c r="D77" t="s">
        <v>510</v>
      </c>
      <c r="E77" t="s">
        <v>512</v>
      </c>
      <c r="F77" s="293">
        <v>0</v>
      </c>
      <c r="G77" s="13">
        <v>1</v>
      </c>
      <c r="H77" s="13">
        <v>0.01</v>
      </c>
      <c r="I77" s="277" t="s">
        <v>284</v>
      </c>
      <c r="J77" s="311" t="s">
        <v>513</v>
      </c>
      <c r="K77" s="277" t="s">
        <v>514</v>
      </c>
      <c r="L77" s="251" t="s">
        <v>515</v>
      </c>
      <c r="M77" s="294" t="s">
        <v>223</v>
      </c>
      <c r="N77" s="277"/>
    </row>
    <row r="78" spans="1:14" ht="100.8">
      <c r="A78" t="s">
        <v>490</v>
      </c>
      <c r="B78" t="s">
        <v>516</v>
      </c>
      <c r="C78" t="s">
        <v>517</v>
      </c>
      <c r="D78" t="s">
        <v>516</v>
      </c>
      <c r="E78" t="s">
        <v>518</v>
      </c>
      <c r="F78" s="293">
        <v>0</v>
      </c>
      <c r="G78" s="13">
        <v>1</v>
      </c>
      <c r="H78" s="13">
        <v>0.01</v>
      </c>
      <c r="I78" s="277" t="s">
        <v>284</v>
      </c>
      <c r="J78" s="314" t="s">
        <v>519</v>
      </c>
      <c r="K78" s="277" t="s">
        <v>520</v>
      </c>
      <c r="L78" s="251" t="s">
        <v>521</v>
      </c>
      <c r="M78" s="294" t="s">
        <v>223</v>
      </c>
      <c r="N78" s="277"/>
    </row>
    <row r="79" spans="1:14">
      <c r="A79" t="s">
        <v>490</v>
      </c>
      <c r="B79" t="s">
        <v>522</v>
      </c>
      <c r="C79" t="s">
        <v>523</v>
      </c>
      <c r="D79" t="s">
        <v>522</v>
      </c>
      <c r="E79" t="s">
        <v>524</v>
      </c>
      <c r="F79" s="293">
        <v>0</v>
      </c>
      <c r="G79" s="13">
        <v>1</v>
      </c>
      <c r="H79" s="13">
        <v>0.01</v>
      </c>
      <c r="I79" s="277" t="s">
        <v>284</v>
      </c>
      <c r="J79" s="277" t="s">
        <v>525</v>
      </c>
      <c r="K79" s="277"/>
      <c r="L79" s="251"/>
      <c r="M79" s="294"/>
      <c r="N79" s="277"/>
    </row>
    <row r="80" spans="1:14" ht="57.6">
      <c r="A80" t="s">
        <v>490</v>
      </c>
      <c r="B80" t="s">
        <v>526</v>
      </c>
      <c r="C80" t="s">
        <v>527</v>
      </c>
      <c r="D80" t="s">
        <v>526</v>
      </c>
      <c r="E80" t="s">
        <v>528</v>
      </c>
      <c r="F80" s="293">
        <v>-1.5</v>
      </c>
      <c r="G80" s="13">
        <v>1</v>
      </c>
      <c r="H80" s="13">
        <v>0.01</v>
      </c>
      <c r="I80" s="277" t="s">
        <v>284</v>
      </c>
      <c r="J80" s="311" t="s">
        <v>529</v>
      </c>
      <c r="K80" s="277" t="s">
        <v>530</v>
      </c>
      <c r="L80" s="251" t="s">
        <v>531</v>
      </c>
      <c r="M80" s="294" t="s">
        <v>223</v>
      </c>
      <c r="N80" s="277"/>
    </row>
    <row r="81" spans="1:14" ht="86.4">
      <c r="A81" t="s">
        <v>490</v>
      </c>
      <c r="B81" t="s">
        <v>532</v>
      </c>
      <c r="C81" t="s">
        <v>533</v>
      </c>
      <c r="D81" t="s">
        <v>532</v>
      </c>
      <c r="E81" t="s">
        <v>534</v>
      </c>
      <c r="F81" s="293">
        <v>0</v>
      </c>
      <c r="G81" s="13">
        <v>1</v>
      </c>
      <c r="H81" s="13">
        <v>0.01</v>
      </c>
      <c r="I81" s="277" t="s">
        <v>284</v>
      </c>
      <c r="J81" s="314" t="s">
        <v>535</v>
      </c>
      <c r="K81" s="277" t="s">
        <v>536</v>
      </c>
      <c r="L81" s="251" t="s">
        <v>537</v>
      </c>
      <c r="M81" s="294" t="s">
        <v>223</v>
      </c>
      <c r="N81" s="277"/>
    </row>
    <row r="82" spans="1:14" ht="28.8">
      <c r="A82" t="s">
        <v>490</v>
      </c>
      <c r="B82" t="s">
        <v>538</v>
      </c>
      <c r="C82" t="s">
        <v>539</v>
      </c>
      <c r="D82" t="s">
        <v>538</v>
      </c>
      <c r="E82" t="s">
        <v>540</v>
      </c>
      <c r="F82" s="293">
        <v>0</v>
      </c>
      <c r="G82" s="13">
        <v>1</v>
      </c>
      <c r="H82" s="13">
        <v>0.01</v>
      </c>
      <c r="I82" s="277" t="s">
        <v>284</v>
      </c>
      <c r="J82" s="311" t="s">
        <v>541</v>
      </c>
      <c r="K82" s="277"/>
      <c r="L82" s="251" t="s">
        <v>542</v>
      </c>
      <c r="M82" s="294" t="s">
        <v>543</v>
      </c>
      <c r="N82" s="277"/>
    </row>
    <row r="83" spans="1:14" ht="72">
      <c r="A83" t="s">
        <v>490</v>
      </c>
      <c r="B83" t="s">
        <v>544</v>
      </c>
      <c r="C83" t="s">
        <v>545</v>
      </c>
      <c r="D83" t="s">
        <v>544</v>
      </c>
      <c r="E83" t="s">
        <v>546</v>
      </c>
      <c r="F83" s="293">
        <v>0</v>
      </c>
      <c r="G83" s="13">
        <v>1</v>
      </c>
      <c r="H83" s="13">
        <v>0.01</v>
      </c>
      <c r="I83" s="277" t="s">
        <v>547</v>
      </c>
      <c r="J83" s="311" t="s">
        <v>548</v>
      </c>
      <c r="K83" s="277"/>
      <c r="L83" s="251" t="s">
        <v>549</v>
      </c>
      <c r="M83" s="289" t="s">
        <v>550</v>
      </c>
      <c r="N83" s="277"/>
    </row>
    <row r="84" spans="1:14">
      <c r="A84" s="254" t="s">
        <v>551</v>
      </c>
      <c r="B84" s="254" t="s">
        <v>552</v>
      </c>
      <c r="C84" t="s">
        <v>553</v>
      </c>
      <c r="D84" s="254" t="s">
        <v>554</v>
      </c>
      <c r="E84" t="s">
        <v>555</v>
      </c>
      <c r="F84" s="287">
        <v>0</v>
      </c>
      <c r="G84" s="287">
        <v>1</v>
      </c>
      <c r="H84" s="287">
        <v>0.01</v>
      </c>
      <c r="I84" s="251" t="s">
        <v>556</v>
      </c>
      <c r="J84" s="251" t="s">
        <v>557</v>
      </c>
      <c r="K84" s="251" t="s">
        <v>558</v>
      </c>
      <c r="L84" s="251" t="s">
        <v>559</v>
      </c>
      <c r="M84" s="294" t="s">
        <v>223</v>
      </c>
      <c r="N84" s="251"/>
    </row>
    <row r="85" spans="1:14" ht="43.2">
      <c r="A85" s="254" t="s">
        <v>551</v>
      </c>
      <c r="B85" s="254" t="s">
        <v>560</v>
      </c>
      <c r="C85" t="s">
        <v>561</v>
      </c>
      <c r="D85" s="254" t="s">
        <v>562</v>
      </c>
      <c r="E85" t="s">
        <v>563</v>
      </c>
      <c r="F85" s="287">
        <v>0</v>
      </c>
      <c r="G85" s="287">
        <v>1</v>
      </c>
      <c r="H85" s="287">
        <v>0.01</v>
      </c>
      <c r="I85" s="277" t="s">
        <v>564</v>
      </c>
      <c r="J85" s="311" t="s">
        <v>565</v>
      </c>
      <c r="K85" s="251" t="s">
        <v>566</v>
      </c>
      <c r="L85" s="251" t="s">
        <v>567</v>
      </c>
      <c r="M85" s="294" t="s">
        <v>223</v>
      </c>
      <c r="N85" s="251"/>
    </row>
    <row r="86" spans="1:14" ht="57.6">
      <c r="A86" s="254" t="s">
        <v>551</v>
      </c>
      <c r="B86" s="254" t="s">
        <v>568</v>
      </c>
      <c r="C86" t="s">
        <v>569</v>
      </c>
      <c r="D86" s="254" t="s">
        <v>568</v>
      </c>
      <c r="E86" t="s">
        <v>570</v>
      </c>
      <c r="F86" s="287">
        <v>0</v>
      </c>
      <c r="G86" s="287">
        <v>1</v>
      </c>
      <c r="H86" s="287">
        <v>0.01</v>
      </c>
      <c r="I86" s="277" t="s">
        <v>571</v>
      </c>
      <c r="J86" s="311" t="s">
        <v>572</v>
      </c>
      <c r="K86" s="251"/>
      <c r="L86" s="251" t="s">
        <v>573</v>
      </c>
      <c r="M86" s="294"/>
      <c r="N86" s="251"/>
    </row>
    <row r="87" spans="1:14" ht="86.4">
      <c r="A87" s="254" t="s">
        <v>551</v>
      </c>
      <c r="B87" t="s">
        <v>574</v>
      </c>
      <c r="C87" t="s">
        <v>575</v>
      </c>
      <c r="D87" t="s">
        <v>576</v>
      </c>
      <c r="E87" t="s">
        <v>577</v>
      </c>
      <c r="F87">
        <v>0</v>
      </c>
      <c r="G87">
        <v>1</v>
      </c>
      <c r="H87">
        <v>1</v>
      </c>
      <c r="I87" s="277" t="s">
        <v>125</v>
      </c>
      <c r="J87" s="311" t="s">
        <v>578</v>
      </c>
      <c r="K87" s="251"/>
      <c r="L87" s="251" t="s">
        <v>573</v>
      </c>
      <c r="M87" s="294"/>
      <c r="N87" s="251"/>
    </row>
    <row r="88" spans="1:14" ht="87.6">
      <c r="A88" t="s">
        <v>579</v>
      </c>
      <c r="B88" t="s">
        <v>580</v>
      </c>
      <c r="C88" t="s">
        <v>581</v>
      </c>
      <c r="D88" t="s">
        <v>580</v>
      </c>
      <c r="E88" t="s">
        <v>582</v>
      </c>
      <c r="F88" s="319">
        <v>0</v>
      </c>
      <c r="G88" s="319">
        <v>500000</v>
      </c>
      <c r="H88" s="319">
        <v>10000</v>
      </c>
      <c r="I88" s="319" t="s">
        <v>3890</v>
      </c>
      <c r="J88" s="311" t="s">
        <v>583</v>
      </c>
      <c r="K88" s="277" t="s">
        <v>584</v>
      </c>
      <c r="L88" s="251" t="s">
        <v>585</v>
      </c>
      <c r="M88" s="295" t="s">
        <v>586</v>
      </c>
      <c r="N88" s="251" t="s">
        <v>587</v>
      </c>
    </row>
    <row r="89" spans="1:14" ht="72">
      <c r="A89" t="s">
        <v>579</v>
      </c>
      <c r="B89" t="s">
        <v>588</v>
      </c>
      <c r="C89" t="s">
        <v>589</v>
      </c>
      <c r="D89" t="s">
        <v>588</v>
      </c>
      <c r="E89" t="s">
        <v>590</v>
      </c>
      <c r="F89" s="287">
        <v>0</v>
      </c>
      <c r="G89" s="287">
        <v>1</v>
      </c>
      <c r="H89" s="287">
        <v>0.01</v>
      </c>
      <c r="I89" s="277" t="s">
        <v>591</v>
      </c>
      <c r="J89" s="311" t="s">
        <v>592</v>
      </c>
      <c r="K89" s="251" t="s">
        <v>593</v>
      </c>
      <c r="L89" s="251" t="s">
        <v>594</v>
      </c>
      <c r="M89" s="294" t="s">
        <v>223</v>
      </c>
    </row>
    <row r="90" spans="1:14">
      <c r="A90" s="254" t="s">
        <v>579</v>
      </c>
      <c r="B90" s="254" t="s">
        <v>595</v>
      </c>
      <c r="C90" t="s">
        <v>596</v>
      </c>
      <c r="D90" s="176"/>
      <c r="E90" s="254" t="s">
        <v>597</v>
      </c>
      <c r="F90">
        <v>0</v>
      </c>
      <c r="G90">
        <v>1</v>
      </c>
      <c r="H90">
        <v>1</v>
      </c>
      <c r="I90" s="277" t="s">
        <v>125</v>
      </c>
      <c r="J90" s="277" t="s">
        <v>598</v>
      </c>
      <c r="K90" s="277" t="s">
        <v>584</v>
      </c>
      <c r="L90" s="251" t="s">
        <v>585</v>
      </c>
    </row>
    <row r="91" spans="1:14">
      <c r="A91" s="254" t="s">
        <v>579</v>
      </c>
      <c r="B91" s="254" t="s">
        <v>599</v>
      </c>
      <c r="C91" t="s">
        <v>600</v>
      </c>
      <c r="D91" s="176"/>
      <c r="E91" s="254" t="s">
        <v>601</v>
      </c>
      <c r="F91">
        <v>0</v>
      </c>
      <c r="G91">
        <v>1</v>
      </c>
      <c r="H91">
        <v>1</v>
      </c>
      <c r="I91" s="277" t="s">
        <v>125</v>
      </c>
      <c r="J91" s="277" t="s">
        <v>602</v>
      </c>
      <c r="K91" s="277" t="s">
        <v>584</v>
      </c>
      <c r="L91" s="251" t="s">
        <v>585</v>
      </c>
    </row>
    <row r="92" spans="1:14">
      <c r="A92" s="254" t="s">
        <v>579</v>
      </c>
      <c r="B92" t="s">
        <v>603</v>
      </c>
      <c r="C92" t="s">
        <v>604</v>
      </c>
      <c r="D92" s="176"/>
      <c r="E92" s="176"/>
      <c r="F92">
        <v>0</v>
      </c>
      <c r="G92">
        <v>1</v>
      </c>
      <c r="H92">
        <v>1</v>
      </c>
      <c r="I92" s="277" t="s">
        <v>125</v>
      </c>
      <c r="J92" t="s">
        <v>605</v>
      </c>
      <c r="K92" s="277" t="s">
        <v>584</v>
      </c>
      <c r="L92" s="251" t="s">
        <v>585</v>
      </c>
    </row>
    <row r="93" spans="1:14">
      <c r="A93" s="254" t="s">
        <v>579</v>
      </c>
      <c r="B93" s="254" t="s">
        <v>606</v>
      </c>
      <c r="C93" t="s">
        <v>607</v>
      </c>
      <c r="D93" s="254" t="s">
        <v>606</v>
      </c>
      <c r="E93" t="s">
        <v>608</v>
      </c>
      <c r="F93">
        <v>0</v>
      </c>
      <c r="G93">
        <v>1</v>
      </c>
      <c r="H93">
        <v>1</v>
      </c>
      <c r="I93" s="277" t="s">
        <v>125</v>
      </c>
      <c r="J93" s="251"/>
    </row>
    <row r="94" spans="1:14">
      <c r="A94" s="254" t="s">
        <v>579</v>
      </c>
      <c r="B94" s="254" t="s">
        <v>609</v>
      </c>
      <c r="C94" t="s">
        <v>609</v>
      </c>
      <c r="D94" s="254" t="s">
        <v>609</v>
      </c>
      <c r="E94" s="254" t="s">
        <v>610</v>
      </c>
      <c r="F94" s="287">
        <v>0</v>
      </c>
      <c r="G94" s="287">
        <v>1</v>
      </c>
      <c r="H94" s="287">
        <v>0.01</v>
      </c>
      <c r="I94" s="277" t="s">
        <v>611</v>
      </c>
      <c r="J94" s="277" t="s">
        <v>612</v>
      </c>
      <c r="K94" s="251" t="s">
        <v>613</v>
      </c>
    </row>
    <row r="95" spans="1:14" ht="86.4">
      <c r="A95" t="s">
        <v>579</v>
      </c>
      <c r="B95" t="s">
        <v>614</v>
      </c>
      <c r="C95" t="s">
        <v>615</v>
      </c>
      <c r="D95" t="s">
        <v>614</v>
      </c>
      <c r="E95" t="s">
        <v>616</v>
      </c>
      <c r="F95" s="293">
        <v>-0.9</v>
      </c>
      <c r="G95" s="293">
        <v>0.9</v>
      </c>
      <c r="H95" s="287">
        <v>0.01</v>
      </c>
      <c r="I95" s="277" t="s">
        <v>617</v>
      </c>
      <c r="J95" s="311" t="s">
        <v>618</v>
      </c>
      <c r="K95" s="251" t="s">
        <v>619</v>
      </c>
      <c r="L95" s="251" t="s">
        <v>620</v>
      </c>
      <c r="M95" s="295" t="s">
        <v>621</v>
      </c>
    </row>
    <row r="96" spans="1:14">
      <c r="A96" t="s">
        <v>579</v>
      </c>
      <c r="B96" t="s">
        <v>622</v>
      </c>
      <c r="C96" t="s">
        <v>623</v>
      </c>
      <c r="D96" s="176"/>
      <c r="E96" s="176"/>
      <c r="F96">
        <v>0</v>
      </c>
      <c r="G96">
        <v>1</v>
      </c>
      <c r="H96">
        <v>1</v>
      </c>
      <c r="I96" s="277" t="s">
        <v>125</v>
      </c>
      <c r="J96" t="s">
        <v>624</v>
      </c>
    </row>
    <row r="97" spans="1:13">
      <c r="A97" t="s">
        <v>579</v>
      </c>
      <c r="B97" t="s">
        <v>625</v>
      </c>
      <c r="C97" t="s">
        <v>626</v>
      </c>
      <c r="D97" s="176"/>
      <c r="E97" s="176"/>
      <c r="F97">
        <v>0</v>
      </c>
      <c r="G97">
        <v>1</v>
      </c>
      <c r="H97">
        <v>1</v>
      </c>
      <c r="I97" s="277" t="s">
        <v>125</v>
      </c>
      <c r="J97" t="s">
        <v>627</v>
      </c>
    </row>
    <row r="98" spans="1:13">
      <c r="A98" t="s">
        <v>579</v>
      </c>
      <c r="B98" t="s">
        <v>628</v>
      </c>
      <c r="C98" t="s">
        <v>629</v>
      </c>
      <c r="D98" s="176"/>
      <c r="E98" s="176"/>
      <c r="F98">
        <v>0</v>
      </c>
      <c r="G98">
        <v>1</v>
      </c>
      <c r="H98">
        <v>1</v>
      </c>
      <c r="I98" s="277" t="s">
        <v>125</v>
      </c>
      <c r="J98" t="s">
        <v>630</v>
      </c>
    </row>
    <row r="99" spans="1:13">
      <c r="A99" t="s">
        <v>631</v>
      </c>
      <c r="B99" s="176" t="s">
        <v>632</v>
      </c>
      <c r="C99" t="s">
        <v>633</v>
      </c>
      <c r="D99" t="s">
        <v>634</v>
      </c>
      <c r="E99" t="s">
        <v>635</v>
      </c>
      <c r="F99" s="13">
        <v>0</v>
      </c>
      <c r="G99" s="13">
        <v>0.4</v>
      </c>
      <c r="H99" s="293">
        <v>0.01</v>
      </c>
      <c r="I99" s="277" t="s">
        <v>636</v>
      </c>
      <c r="J99" s="277" t="s">
        <v>637</v>
      </c>
      <c r="K99" s="277" t="s">
        <v>638</v>
      </c>
      <c r="L99" s="251" t="s">
        <v>639</v>
      </c>
      <c r="M99" s="294"/>
    </row>
    <row r="100" spans="1:13">
      <c r="A100" s="226" t="str">
        <f>A$99</f>
        <v>Research and Development</v>
      </c>
      <c r="B100" s="226" t="str">
        <f t="shared" ref="B100:B103" si="0">B$99</f>
        <v>Capital Cost Reduction</v>
      </c>
      <c r="C100" t="s">
        <v>640</v>
      </c>
      <c r="D100" s="226" t="str">
        <f t="shared" ref="D100:L103" si="1">D$99</f>
        <v>R&amp;D Capital Cost Reductions</v>
      </c>
      <c r="E100" t="s">
        <v>641</v>
      </c>
      <c r="F100" s="300">
        <f t="shared" si="1"/>
        <v>0</v>
      </c>
      <c r="G100" s="300">
        <f t="shared" si="1"/>
        <v>0.4</v>
      </c>
      <c r="H100" s="300">
        <f t="shared" si="1"/>
        <v>0.01</v>
      </c>
      <c r="I100" s="226" t="str">
        <f t="shared" si="1"/>
        <v>% reduction in cost</v>
      </c>
      <c r="J100" s="226"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0" s="226" t="str">
        <f t="shared" si="1"/>
        <v>architectural-design.html#rnd</v>
      </c>
      <c r="L100" s="226" t="str">
        <f t="shared" si="1"/>
        <v>research-and-development.html</v>
      </c>
      <c r="M100" s="294"/>
    </row>
    <row r="101" spans="1:13">
      <c r="A101" s="226" t="str">
        <f t="shared" ref="A101:A103" si="2">A$99</f>
        <v>Research and Development</v>
      </c>
      <c r="B101" s="226" t="str">
        <f t="shared" si="0"/>
        <v>Capital Cost Reduction</v>
      </c>
      <c r="C101" t="s">
        <v>642</v>
      </c>
      <c r="D101" s="226" t="str">
        <f t="shared" si="1"/>
        <v>R&amp;D Capital Cost Reductions</v>
      </c>
      <c r="E101" t="s">
        <v>643</v>
      </c>
      <c r="F101" s="300">
        <f t="shared" si="1"/>
        <v>0</v>
      </c>
      <c r="G101" s="300">
        <f t="shared" si="1"/>
        <v>0.4</v>
      </c>
      <c r="H101" s="300">
        <f t="shared" si="1"/>
        <v>0.01</v>
      </c>
      <c r="I101" s="226" t="str">
        <f t="shared" si="1"/>
        <v>% reduction in cost</v>
      </c>
      <c r="J101" s="226"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1" s="226" t="str">
        <f t="shared" si="1"/>
        <v>architectural-design.html#rnd</v>
      </c>
      <c r="L101" s="226" t="str">
        <f t="shared" si="1"/>
        <v>research-and-development.html</v>
      </c>
      <c r="M101" s="294"/>
    </row>
    <row r="102" spans="1:13">
      <c r="A102" s="226" t="str">
        <f t="shared" si="2"/>
        <v>Research and Development</v>
      </c>
      <c r="B102" s="226" t="str">
        <f t="shared" si="0"/>
        <v>Capital Cost Reduction</v>
      </c>
      <c r="C102" t="s">
        <v>644</v>
      </c>
      <c r="D102" s="226" t="str">
        <f t="shared" si="1"/>
        <v>R&amp;D Capital Cost Reductions</v>
      </c>
      <c r="E102" t="s">
        <v>645</v>
      </c>
      <c r="F102" s="300">
        <f t="shared" si="1"/>
        <v>0</v>
      </c>
      <c r="G102" s="300">
        <f t="shared" si="1"/>
        <v>0.4</v>
      </c>
      <c r="H102" s="300">
        <f t="shared" si="1"/>
        <v>0.01</v>
      </c>
      <c r="I102" s="226" t="str">
        <f t="shared" si="1"/>
        <v>% reduction in cost</v>
      </c>
      <c r="J102" s="226"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2" s="226" t="str">
        <f t="shared" si="1"/>
        <v>architectural-design.html#rnd</v>
      </c>
      <c r="L102" s="226" t="str">
        <f t="shared" si="1"/>
        <v>research-and-development.html</v>
      </c>
      <c r="M102" s="294"/>
    </row>
    <row r="103" spans="1:13">
      <c r="A103" s="226" t="str">
        <f t="shared" si="2"/>
        <v>Research and Development</v>
      </c>
      <c r="B103" s="226" t="str">
        <f t="shared" si="0"/>
        <v>Capital Cost Reduction</v>
      </c>
      <c r="C103" s="254" t="s">
        <v>646</v>
      </c>
      <c r="D103" s="226" t="str">
        <f t="shared" si="1"/>
        <v>R&amp;D Capital Cost Reductions</v>
      </c>
      <c r="E103" t="s">
        <v>647</v>
      </c>
      <c r="F103" s="300">
        <f t="shared" si="1"/>
        <v>0</v>
      </c>
      <c r="G103" s="300">
        <f t="shared" si="1"/>
        <v>0.4</v>
      </c>
      <c r="H103" s="300">
        <f t="shared" si="1"/>
        <v>0.01</v>
      </c>
      <c r="I103" s="226" t="str">
        <f t="shared" si="1"/>
        <v>% reduction in cost</v>
      </c>
      <c r="J103" s="226"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3" s="226" t="str">
        <f t="shared" si="1"/>
        <v>architectural-design.html#rnd</v>
      </c>
      <c r="L103" s="226" t="str">
        <f t="shared" si="1"/>
        <v>research-and-development.html</v>
      </c>
      <c r="M103" s="294"/>
    </row>
    <row r="104" spans="1:13">
      <c r="A104" s="254" t="s">
        <v>631</v>
      </c>
      <c r="B104" s="254" t="s">
        <v>648</v>
      </c>
      <c r="C104" t="s">
        <v>649</v>
      </c>
      <c r="D104" s="254" t="s">
        <v>650</v>
      </c>
      <c r="E104" s="291" t="s">
        <v>651</v>
      </c>
      <c r="F104" s="13">
        <v>0</v>
      </c>
      <c r="G104" s="13">
        <v>1</v>
      </c>
      <c r="H104" s="293">
        <v>0.01</v>
      </c>
      <c r="I104" s="277" t="s">
        <v>284</v>
      </c>
      <c r="J104" s="277" t="s">
        <v>652</v>
      </c>
      <c r="K104" s="251" t="s">
        <v>653</v>
      </c>
      <c r="L104" s="251" t="s">
        <v>654</v>
      </c>
      <c r="M104" s="295" t="s">
        <v>655</v>
      </c>
    </row>
    <row r="105" spans="1:13">
      <c r="A105" s="254" t="s">
        <v>631</v>
      </c>
      <c r="B105" s="254" t="s">
        <v>656</v>
      </c>
      <c r="C105" t="s">
        <v>657</v>
      </c>
      <c r="D105" s="254" t="s">
        <v>650</v>
      </c>
      <c r="E105" s="291" t="s">
        <v>658</v>
      </c>
      <c r="F105" s="13">
        <v>0</v>
      </c>
      <c r="G105" s="13">
        <v>1</v>
      </c>
      <c r="H105" s="293">
        <v>0.01</v>
      </c>
      <c r="I105" s="277" t="s">
        <v>284</v>
      </c>
      <c r="J105" s="277" t="s">
        <v>659</v>
      </c>
      <c r="K105" s="251"/>
      <c r="L105" s="251"/>
      <c r="M105" s="295" t="s">
        <v>660</v>
      </c>
    </row>
    <row r="106" spans="1:13">
      <c r="A106" t="s">
        <v>631</v>
      </c>
      <c r="B106" s="176" t="s">
        <v>661</v>
      </c>
      <c r="C106" t="s">
        <v>662</v>
      </c>
      <c r="D106" t="s">
        <v>663</v>
      </c>
      <c r="E106" t="s">
        <v>664</v>
      </c>
      <c r="F106" s="13">
        <v>0</v>
      </c>
      <c r="G106" s="13">
        <v>0.4</v>
      </c>
      <c r="H106" s="293">
        <v>0.01</v>
      </c>
      <c r="I106" s="277" t="s">
        <v>665</v>
      </c>
      <c r="J106" s="277" t="s">
        <v>666</v>
      </c>
      <c r="K106" s="277" t="s">
        <v>638</v>
      </c>
      <c r="L106" s="251" t="s">
        <v>639</v>
      </c>
    </row>
    <row r="107" spans="1:13">
      <c r="A107" s="226" t="str">
        <f>A$106</f>
        <v>Research and Development</v>
      </c>
      <c r="B107" s="226" t="str">
        <f>B$106</f>
        <v>Fuel Use Reduction</v>
      </c>
      <c r="C107" t="s">
        <v>667</v>
      </c>
      <c r="D107" s="226" t="str">
        <f t="shared" ref="D107:L110" si="3">D$106</f>
        <v>R&amp;D Fuel Use Reductions</v>
      </c>
      <c r="E107" t="s">
        <v>668</v>
      </c>
      <c r="F107" s="233">
        <f t="shared" si="3"/>
        <v>0</v>
      </c>
      <c r="G107" s="233">
        <f t="shared" si="3"/>
        <v>0.4</v>
      </c>
      <c r="H107" s="233">
        <f t="shared" si="3"/>
        <v>0.01</v>
      </c>
      <c r="I107" s="226" t="str">
        <f t="shared" si="3"/>
        <v>% reduction in fuel use</v>
      </c>
      <c r="J107" s="226" t="str">
        <f t="shared" si="3"/>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7" s="226" t="str">
        <f t="shared" si="3"/>
        <v>architectural-design.html#rnd</v>
      </c>
      <c r="L107" s="226" t="str">
        <f t="shared" si="3"/>
        <v>research-and-development.html</v>
      </c>
    </row>
    <row r="108" spans="1:13">
      <c r="A108" s="226" t="str">
        <f t="shared" ref="A108:B110" si="4">A$106</f>
        <v>Research and Development</v>
      </c>
      <c r="B108" s="226" t="str">
        <f t="shared" si="4"/>
        <v>Fuel Use Reduction</v>
      </c>
      <c r="C108" t="s">
        <v>669</v>
      </c>
      <c r="D108" s="226" t="str">
        <f t="shared" si="3"/>
        <v>R&amp;D Fuel Use Reductions</v>
      </c>
      <c r="E108" t="s">
        <v>670</v>
      </c>
      <c r="F108" s="233">
        <f t="shared" si="3"/>
        <v>0</v>
      </c>
      <c r="G108" s="233">
        <f t="shared" si="3"/>
        <v>0.4</v>
      </c>
      <c r="H108" s="233">
        <f t="shared" si="3"/>
        <v>0.01</v>
      </c>
      <c r="I108" s="226" t="str">
        <f t="shared" si="3"/>
        <v>% reduction in fuel use</v>
      </c>
      <c r="J108" s="226" t="str">
        <f t="shared" si="3"/>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8" s="226" t="str">
        <f t="shared" si="3"/>
        <v>architectural-design.html#rnd</v>
      </c>
      <c r="L108" s="226" t="str">
        <f t="shared" si="3"/>
        <v>research-and-development.html</v>
      </c>
    </row>
    <row r="109" spans="1:13">
      <c r="A109" s="226" t="str">
        <f t="shared" si="4"/>
        <v>Research and Development</v>
      </c>
      <c r="B109" s="226" t="str">
        <f t="shared" si="4"/>
        <v>Fuel Use Reduction</v>
      </c>
      <c r="C109" t="s">
        <v>671</v>
      </c>
      <c r="D109" s="226" t="str">
        <f t="shared" si="3"/>
        <v>R&amp;D Fuel Use Reductions</v>
      </c>
      <c r="E109" t="s">
        <v>672</v>
      </c>
      <c r="F109" s="233">
        <f t="shared" si="3"/>
        <v>0</v>
      </c>
      <c r="G109" s="233">
        <f t="shared" si="3"/>
        <v>0.4</v>
      </c>
      <c r="H109" s="233">
        <f t="shared" si="3"/>
        <v>0.01</v>
      </c>
      <c r="I109" s="226" t="str">
        <f t="shared" si="3"/>
        <v>% reduction in fuel use</v>
      </c>
      <c r="J109" s="226" t="str">
        <f t="shared" si="3"/>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9" s="226" t="str">
        <f t="shared" si="3"/>
        <v>architectural-design.html#rnd</v>
      </c>
      <c r="L109" s="226" t="str">
        <f t="shared" si="3"/>
        <v>research-and-development.html</v>
      </c>
    </row>
    <row r="110" spans="1:13">
      <c r="A110" s="226" t="str">
        <f t="shared" si="4"/>
        <v>Research and Development</v>
      </c>
      <c r="B110" s="226" t="str">
        <f t="shared" si="4"/>
        <v>Fuel Use Reduction</v>
      </c>
      <c r="C110" t="s">
        <v>673</v>
      </c>
      <c r="D110" s="226" t="str">
        <f t="shared" si="3"/>
        <v>R&amp;D Fuel Use Reductions</v>
      </c>
      <c r="E110" t="s">
        <v>674</v>
      </c>
      <c r="F110" s="233">
        <f t="shared" si="3"/>
        <v>0</v>
      </c>
      <c r="G110" s="233">
        <f t="shared" si="3"/>
        <v>0.4</v>
      </c>
      <c r="H110" s="233">
        <f t="shared" si="3"/>
        <v>0.01</v>
      </c>
      <c r="I110" s="226" t="str">
        <f t="shared" si="3"/>
        <v>% reduction in fuel use</v>
      </c>
      <c r="J110" s="226" t="str">
        <f t="shared" si="3"/>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0" s="226" t="str">
        <f t="shared" si="3"/>
        <v>architectural-design.html#rnd</v>
      </c>
      <c r="L110" s="226" t="str">
        <f t="shared" si="3"/>
        <v>research-and-development.html</v>
      </c>
    </row>
    <row r="111" spans="1:13" ht="187.2">
      <c r="A111" t="s">
        <v>675</v>
      </c>
      <c r="B111" t="s">
        <v>676</v>
      </c>
      <c r="C111" t="s">
        <v>677</v>
      </c>
      <c r="D111" s="176"/>
      <c r="E111" t="s">
        <v>678</v>
      </c>
      <c r="F111">
        <v>0</v>
      </c>
      <c r="G111">
        <v>10</v>
      </c>
      <c r="H111">
        <v>1</v>
      </c>
      <c r="I111" t="s">
        <v>679</v>
      </c>
      <c r="J111" s="1" t="s">
        <v>680</v>
      </c>
      <c r="K111" t="s">
        <v>681</v>
      </c>
    </row>
    <row r="112" spans="1:13">
      <c r="A112" t="s">
        <v>675</v>
      </c>
      <c r="B112" t="s">
        <v>682</v>
      </c>
      <c r="C112" t="s">
        <v>683</v>
      </c>
      <c r="D112" s="176"/>
      <c r="E112" t="s">
        <v>684</v>
      </c>
      <c r="F112">
        <v>0</v>
      </c>
      <c r="G112">
        <v>10</v>
      </c>
      <c r="H112">
        <v>1</v>
      </c>
      <c r="I112" t="s">
        <v>679</v>
      </c>
      <c r="J112" s="226" t="str">
        <f>J$111</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2" s="226" t="str">
        <f t="shared" ref="K112:K121" si="5">K$111</f>
        <v>io-model.html</v>
      </c>
    </row>
    <row r="113" spans="1:13">
      <c r="A113" t="s">
        <v>675</v>
      </c>
      <c r="B113" t="s">
        <v>85</v>
      </c>
      <c r="C113" t="s">
        <v>685</v>
      </c>
      <c r="D113" s="176"/>
      <c r="E113" t="s">
        <v>686</v>
      </c>
      <c r="F113">
        <v>0</v>
      </c>
      <c r="G113">
        <v>10</v>
      </c>
      <c r="H113">
        <v>1</v>
      </c>
      <c r="I113" t="s">
        <v>679</v>
      </c>
      <c r="J113" s="226" t="str">
        <f t="shared" ref="J113:J121" si="6">J$111</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3" s="226" t="str">
        <f t="shared" si="5"/>
        <v>io-model.html</v>
      </c>
    </row>
    <row r="114" spans="1:13">
      <c r="A114" t="s">
        <v>675</v>
      </c>
      <c r="B114" t="s">
        <v>687</v>
      </c>
      <c r="C114" t="s">
        <v>688</v>
      </c>
      <c r="D114" s="176"/>
      <c r="E114" t="s">
        <v>689</v>
      </c>
      <c r="F114">
        <v>0</v>
      </c>
      <c r="G114">
        <v>10</v>
      </c>
      <c r="H114">
        <v>1</v>
      </c>
      <c r="I114" t="s">
        <v>679</v>
      </c>
      <c r="J114" s="226"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4" s="226" t="str">
        <f t="shared" si="5"/>
        <v>io-model.html</v>
      </c>
    </row>
    <row r="115" spans="1:13">
      <c r="A115" t="s">
        <v>675</v>
      </c>
      <c r="B115" t="s">
        <v>690</v>
      </c>
      <c r="C115" t="s">
        <v>691</v>
      </c>
      <c r="D115" s="176"/>
      <c r="E115" t="s">
        <v>692</v>
      </c>
      <c r="F115">
        <v>0</v>
      </c>
      <c r="G115">
        <v>10</v>
      </c>
      <c r="H115">
        <v>1</v>
      </c>
      <c r="I115" t="s">
        <v>679</v>
      </c>
      <c r="J115" s="226"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5" s="226" t="str">
        <f t="shared" si="5"/>
        <v>io-model.html</v>
      </c>
    </row>
    <row r="116" spans="1:13">
      <c r="A116" t="s">
        <v>675</v>
      </c>
      <c r="B116" t="s">
        <v>693</v>
      </c>
      <c r="C116" t="s">
        <v>694</v>
      </c>
      <c r="D116" s="176"/>
      <c r="E116" t="s">
        <v>695</v>
      </c>
      <c r="F116">
        <v>0</v>
      </c>
      <c r="G116">
        <v>10</v>
      </c>
      <c r="H116">
        <v>1</v>
      </c>
      <c r="I116" t="s">
        <v>679</v>
      </c>
      <c r="J116" s="226"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6" s="226" t="str">
        <f t="shared" si="5"/>
        <v>io-model.html</v>
      </c>
    </row>
    <row r="117" spans="1:13">
      <c r="A117" t="s">
        <v>675</v>
      </c>
      <c r="B117" t="s">
        <v>191</v>
      </c>
      <c r="C117" t="s">
        <v>696</v>
      </c>
      <c r="D117" s="176"/>
      <c r="E117" t="s">
        <v>697</v>
      </c>
      <c r="F117">
        <v>0</v>
      </c>
      <c r="G117">
        <v>10</v>
      </c>
      <c r="H117">
        <v>1</v>
      </c>
      <c r="I117" t="s">
        <v>679</v>
      </c>
      <c r="J117" s="226"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7" s="226" t="str">
        <f t="shared" si="5"/>
        <v>io-model.html</v>
      </c>
    </row>
    <row r="118" spans="1:13">
      <c r="A118" t="s">
        <v>675</v>
      </c>
      <c r="B118" t="s">
        <v>698</v>
      </c>
      <c r="C118" t="s">
        <v>699</v>
      </c>
      <c r="D118" s="176"/>
      <c r="E118" t="s">
        <v>700</v>
      </c>
      <c r="F118">
        <v>0</v>
      </c>
      <c r="G118">
        <v>10</v>
      </c>
      <c r="H118">
        <v>1</v>
      </c>
      <c r="I118" t="s">
        <v>679</v>
      </c>
      <c r="J118" s="226"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8" s="226" t="str">
        <f t="shared" si="5"/>
        <v>io-model.html</v>
      </c>
    </row>
    <row r="119" spans="1:13">
      <c r="A119" t="s">
        <v>675</v>
      </c>
      <c r="B119" t="s">
        <v>701</v>
      </c>
      <c r="C119" t="s">
        <v>702</v>
      </c>
      <c r="D119" s="176"/>
      <c r="E119" t="s">
        <v>703</v>
      </c>
      <c r="F119">
        <v>0</v>
      </c>
      <c r="G119">
        <v>10</v>
      </c>
      <c r="H119">
        <v>1</v>
      </c>
      <c r="I119" t="s">
        <v>679</v>
      </c>
      <c r="J119" s="226"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9" s="226" t="str">
        <f t="shared" si="5"/>
        <v>io-model.html</v>
      </c>
    </row>
    <row r="120" spans="1:13">
      <c r="A120" t="s">
        <v>675</v>
      </c>
      <c r="B120" t="s">
        <v>704</v>
      </c>
      <c r="C120" t="s">
        <v>705</v>
      </c>
      <c r="D120" s="176"/>
      <c r="E120" t="s">
        <v>706</v>
      </c>
      <c r="F120">
        <v>0</v>
      </c>
      <c r="G120">
        <v>10</v>
      </c>
      <c r="H120">
        <v>1</v>
      </c>
      <c r="I120" t="s">
        <v>679</v>
      </c>
      <c r="J120" s="226"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20" s="226" t="str">
        <f t="shared" si="5"/>
        <v>io-model.html</v>
      </c>
    </row>
    <row r="121" spans="1:13">
      <c r="A121" t="s">
        <v>675</v>
      </c>
      <c r="B121" t="s">
        <v>707</v>
      </c>
      <c r="C121" t="s">
        <v>708</v>
      </c>
      <c r="D121" s="176"/>
      <c r="E121" t="s">
        <v>709</v>
      </c>
      <c r="F121">
        <v>0</v>
      </c>
      <c r="G121">
        <v>10</v>
      </c>
      <c r="H121">
        <v>1</v>
      </c>
      <c r="I121" t="s">
        <v>679</v>
      </c>
      <c r="J121" s="226"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21" s="226" t="str">
        <f t="shared" si="5"/>
        <v>io-model.html</v>
      </c>
    </row>
    <row r="122" spans="1:13">
      <c r="A122" t="s">
        <v>710</v>
      </c>
      <c r="B122" t="s">
        <v>711</v>
      </c>
      <c r="C122" t="s">
        <v>712</v>
      </c>
      <c r="D122" s="176"/>
      <c r="E122" t="s">
        <v>713</v>
      </c>
      <c r="F122">
        <v>0</v>
      </c>
      <c r="G122">
        <v>1</v>
      </c>
      <c r="H122">
        <v>1</v>
      </c>
      <c r="I122" s="277" t="s">
        <v>125</v>
      </c>
      <c r="J122" t="s">
        <v>714</v>
      </c>
      <c r="M122" s="309"/>
    </row>
    <row r="123" spans="1:13">
      <c r="A123" t="s">
        <v>710</v>
      </c>
      <c r="B123" t="s">
        <v>715</v>
      </c>
      <c r="C123" t="s">
        <v>716</v>
      </c>
      <c r="D123" s="176"/>
      <c r="E123" s="176"/>
      <c r="F123">
        <v>0</v>
      </c>
      <c r="G123">
        <v>1</v>
      </c>
      <c r="H123">
        <v>1</v>
      </c>
      <c r="I123" s="277" t="s">
        <v>125</v>
      </c>
      <c r="J123" t="s">
        <v>717</v>
      </c>
    </row>
  </sheetData>
  <autoFilter ref="A3:N123" xr:uid="{EF228CE5-9D06-4682-AB92-F646FE0659F9}"/>
  <phoneticPr fontId="106" type="noConversion"/>
  <hyperlinks>
    <hyperlink ref="N74" r:id="rId1" display="https://www.fas.org/sgp/crs/misc/R40562.pdf, p.3, paragraph 1" xr:uid="{7CF34F3F-CA8F-4028-84E1-41FC3F30186E}"/>
    <hyperlink ref="M36"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025"/>
  <sheetViews>
    <sheetView tabSelected="1" topLeftCell="A1373" zoomScale="85" zoomScaleNormal="85" workbookViewId="0">
      <selection activeCell="B1386" sqref="B1386"/>
    </sheetView>
  </sheetViews>
  <sheetFormatPr defaultColWidth="9.109375" defaultRowHeight="14.4"/>
  <cols>
    <col min="1" max="1" width="30" style="1" customWidth="1"/>
    <col min="2" max="2" width="41.44140625" style="259" customWidth="1"/>
    <col min="3" max="3" width="59.88671875" customWidth="1"/>
    <col min="4" max="4" width="45.44140625" style="1" customWidth="1"/>
    <col min="5" max="5" width="38.44140625" style="1" customWidth="1"/>
    <col min="6" max="6" width="47.44140625" style="1" customWidth="1"/>
    <col min="7" max="7" width="46" style="1" customWidth="1"/>
    <col min="8" max="8" width="19.44140625" style="43" customWidth="1"/>
    <col min="9" max="9" width="21.44140625" style="259" customWidth="1"/>
    <col min="10" max="10" width="42.109375" style="228" bestFit="1" customWidth="1"/>
    <col min="11" max="11" width="29.109375" style="1" customWidth="1"/>
    <col min="12" max="12" width="19" style="1" customWidth="1"/>
    <col min="13" max="14" width="19.109375" style="1" customWidth="1"/>
    <col min="15" max="15" width="28.44140625" style="1" customWidth="1"/>
    <col min="16" max="16" width="113.33203125" style="1" customWidth="1"/>
    <col min="17" max="17" width="53.44140625" style="1" customWidth="1"/>
    <col min="18" max="18" width="45.44140625" style="2" customWidth="1"/>
    <col min="19" max="16384" width="9.109375" style="1"/>
  </cols>
  <sheetData>
    <row r="1" spans="1:18">
      <c r="A1" s="231" t="s">
        <v>44</v>
      </c>
      <c r="B1" s="258" t="s">
        <v>45</v>
      </c>
      <c r="C1" s="253" t="s">
        <v>46</v>
      </c>
      <c r="D1" s="229" t="s">
        <v>718</v>
      </c>
      <c r="E1" s="229" t="s">
        <v>719</v>
      </c>
      <c r="F1" s="229" t="s">
        <v>720</v>
      </c>
      <c r="G1" s="229" t="s">
        <v>721</v>
      </c>
      <c r="H1" s="230" t="s">
        <v>722</v>
      </c>
      <c r="I1" s="260" t="s">
        <v>723</v>
      </c>
      <c r="J1" s="232" t="s">
        <v>47</v>
      </c>
      <c r="K1" s="231" t="s">
        <v>48</v>
      </c>
      <c r="L1" s="231" t="s">
        <v>49</v>
      </c>
      <c r="M1" s="231" t="s">
        <v>50</v>
      </c>
      <c r="N1" s="231" t="s">
        <v>51</v>
      </c>
      <c r="O1" s="231" t="s">
        <v>52</v>
      </c>
      <c r="P1" s="231" t="s">
        <v>53</v>
      </c>
      <c r="Q1" s="231" t="s">
        <v>54</v>
      </c>
      <c r="R1" s="231" t="s">
        <v>55</v>
      </c>
    </row>
    <row r="2" spans="1:18" s="2" customFormat="1" ht="28.8">
      <c r="A2" s="226" t="str">
        <f>IF(ISBLANK(INDEX('Policy Characteristics'!A:A,MATCH($C2,'Policy Characteristics'!$C:$C,0))),"",INDEX('Policy Characteristics'!A:A,MATCH($C2,'Policy Characteristics'!$C:$C,0)))</f>
        <v>Transportation</v>
      </c>
      <c r="B2" s="234" t="str">
        <f>IF(ISBLANK(INDEX('Policy Characteristics'!B:B,MATCH($C2,'Policy Characteristics'!$C:$C,0))),"",INDEX('Policy Characteristics'!B:B,MATCH($C2,'Policy Characteristics'!$C:$C,0)))</f>
        <v>Conventional Pollutant Standards</v>
      </c>
      <c r="C2" s="254" t="s">
        <v>60</v>
      </c>
      <c r="D2" s="2" t="s">
        <v>724</v>
      </c>
      <c r="E2" s="2" t="s">
        <v>725</v>
      </c>
      <c r="F2" s="2" t="s">
        <v>726</v>
      </c>
      <c r="G2" s="2" t="s">
        <v>727</v>
      </c>
      <c r="H2" s="47">
        <v>300</v>
      </c>
      <c r="I2" s="261" t="s">
        <v>728</v>
      </c>
      <c r="J2" s="227" t="str">
        <f>IF(ISBLANK(INDEX('Policy Characteristics'!D:D,MATCH($C2,'Policy Characteristics'!$C:$C,0))),"",INDEX('Policy Characteristics'!D:D,MATCH($C2,'Policy Characteristics'!$C:$C,0)))</f>
        <v>Conventional Pollutant Standard</v>
      </c>
      <c r="K2" s="226" t="str">
        <f>IF(ISBLANK(INDEX('Policy Characteristics'!E:E,MATCH($C2,'Policy Characteristics'!$C:$C,0))),"",INDEX('Policy Characteristics'!E:E,MATCH($C2,'Policy Characteristics'!$C:$C,0)))</f>
        <v>trans reduce regulated pollutants</v>
      </c>
      <c r="L2" s="233">
        <f>IF(ISBLANK(INDEX('Policy Characteristics'!F:F,MATCH($C2,'Policy Characteristics'!$C:$C,0))),"",INDEX('Policy Characteristics'!F:F,MATCH($C2,'Policy Characteristics'!$C:$C,0)))</f>
        <v>0</v>
      </c>
      <c r="M2" s="233">
        <f>IF(ISBLANK(INDEX('Policy Characteristics'!G:G,MATCH($C2,'Policy Characteristics'!$C:$C,0))),"",INDEX('Policy Characteristics'!G:G,MATCH($C2,'Policy Characteristics'!$C:$C,0)))</f>
        <v>1</v>
      </c>
      <c r="N2" s="233">
        <f>IF(ISBLANK(INDEX('Policy Characteristics'!H:H,MATCH($C2,'Policy Characteristics'!$C:$C,0))),"",INDEX('Policy Characteristics'!H:H,MATCH($C2,'Policy Characteristics'!$C:$C,0)))</f>
        <v>0.02</v>
      </c>
      <c r="O2" s="226" t="str">
        <f>IF(ISBLANK(INDEX('Policy Characteristics'!I:I,MATCH($C2,'Policy Characteristics'!$C:$C,0))),"",INDEX('Policy Characteristics'!I:I,MATCH($C2,'Policy Characteristics'!$C:$C,0)))</f>
        <v>% reduction in emissions</v>
      </c>
      <c r="P2" s="226" t="str">
        <f>IF(ISBLANK(INDEX('Policy Characteristics'!J:J,MATCH($C2,'Policy Characteristics'!$C:$C,0))),"",INDEX('Policy Characteristics'!J:J,MATCH($C2,'Policy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2" s="226" t="str">
        <f>IF(ISBLANK(INDEX('Policy Characteristics'!K:K,MATCH($C2,'Policy Characteristics'!$C:$C,0))),"",INDEX('Policy Characteristics'!K:K,MATCH($C2,'Policy Characteristics'!$C:$C,0)))</f>
        <v>transportation-sector-main.html#conv-pol-stds</v>
      </c>
      <c r="R2" s="226" t="str">
        <f>IF(ISBLANK(INDEX('Policy Characteristics'!L:L,MATCH($C2,'Policy Characteristics'!$C:$C,0))),"",INDEX('Policy Characteristics'!L:L,MATCH($C2,'Policy Characteristics'!$C:$C,0)))</f>
        <v>conventional-pollutant-standards.html</v>
      </c>
    </row>
    <row r="3" spans="1:18" s="2" customFormat="1" ht="28.8">
      <c r="A3" s="226" t="str">
        <f>IF(ISBLANK(INDEX('Policy Characteristics'!A:A,MATCH($C3,'Policy Characteristics'!$C:$C,0))),"",INDEX('Policy Characteristics'!A:A,MATCH($C3,'Policy Characteristics'!$C:$C,0)))</f>
        <v>Transportation</v>
      </c>
      <c r="B3" s="234" t="str">
        <f>IF(ISBLANK(INDEX('Policy Characteristics'!B:B,MATCH($C3,'Policy Characteristics'!$C:$C,0))),"",INDEX('Policy Characteristics'!B:B,MATCH($C3,'Policy Characteristics'!$C:$C,0)))</f>
        <v>Conventional Pollutant Standards</v>
      </c>
      <c r="C3" s="226" t="str">
        <f t="shared" ref="C3:C22" si="0">C$2</f>
        <v>Percentage Reduction of Separately Regulated Pollutants</v>
      </c>
      <c r="D3" s="2" t="s">
        <v>724</v>
      </c>
      <c r="E3" s="2" t="s">
        <v>729</v>
      </c>
      <c r="F3" s="2" t="s">
        <v>726</v>
      </c>
      <c r="G3" s="2" t="s">
        <v>729</v>
      </c>
      <c r="H3" s="47">
        <v>301</v>
      </c>
      <c r="I3" s="261" t="s">
        <v>728</v>
      </c>
      <c r="J3" s="227" t="str">
        <f>IF(ISBLANK(INDEX('Policy Characteristics'!D:D,MATCH($C3,'Policy Characteristics'!$C:$C,0))),"",INDEX('Policy Characteristics'!D:D,MATCH($C3,'Policy Characteristics'!$C:$C,0)))</f>
        <v>Conventional Pollutant Standard</v>
      </c>
      <c r="K3" s="226" t="str">
        <f>IF(ISBLANK(INDEX('Policy Characteristics'!E:E,MATCH($C3,'Policy Characteristics'!$C:$C,0))),"",INDEX('Policy Characteristics'!E:E,MATCH($C3,'Policy Characteristics'!$C:$C,0)))</f>
        <v>trans reduce regulated pollutants</v>
      </c>
      <c r="L3" s="233">
        <f>IF(ISBLANK(INDEX('Policy Characteristics'!F:F,MATCH($C3,'Policy Characteristics'!$C:$C,0))),"",INDEX('Policy Characteristics'!F:F,MATCH($C3,'Policy Characteristics'!$C:$C,0)))</f>
        <v>0</v>
      </c>
      <c r="M3" s="233">
        <f>IF(ISBLANK(INDEX('Policy Characteristics'!G:G,MATCH($C3,'Policy Characteristics'!$C:$C,0))),"",INDEX('Policy Characteristics'!G:G,MATCH($C3,'Policy Characteristics'!$C:$C,0)))</f>
        <v>1</v>
      </c>
      <c r="N3" s="233">
        <f>IF(ISBLANK(INDEX('Policy Characteristics'!H:H,MATCH($C3,'Policy Characteristics'!$C:$C,0))),"",INDEX('Policy Characteristics'!H:H,MATCH($C3,'Policy Characteristics'!$C:$C,0)))</f>
        <v>0.02</v>
      </c>
      <c r="O3" s="226" t="str">
        <f>IF(ISBLANK(INDEX('Policy Characteristics'!I:I,MATCH($C3,'Policy Characteristics'!$C:$C,0))),"",INDEX('Policy Characteristics'!I:I,MATCH($C3,'Policy Characteristics'!$C:$C,0)))</f>
        <v>% reduction in emissions</v>
      </c>
      <c r="P3" s="226" t="str">
        <f>IF(ISBLANK(INDEX('Policy Characteristics'!J:J,MATCH($C3,'Policy Characteristics'!$C:$C,0))),"",INDEX('Policy Characteristics'!J:J,MATCH($C3,'Policy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3" s="226" t="str">
        <f>IF(ISBLANK(INDEX('Policy Characteristics'!K:K,MATCH($C3,'Policy Characteristics'!$C:$C,0))),"",INDEX('Policy Characteristics'!K:K,MATCH($C3,'Policy Characteristics'!$C:$C,0)))</f>
        <v>transportation-sector-main.html#conv-pol-stds</v>
      </c>
      <c r="R3" s="226" t="str">
        <f>IF(ISBLANK(INDEX('Policy Characteristics'!L:L,MATCH($C3,'Policy Characteristics'!$C:$C,0))),"",INDEX('Policy Characteristics'!L:L,MATCH($C3,'Policy Characteristics'!$C:$C,0)))</f>
        <v>conventional-pollutant-standards.html</v>
      </c>
    </row>
    <row r="4" spans="1:18" s="2" customFormat="1" ht="28.8">
      <c r="A4" s="226" t="str">
        <f>IF(ISBLANK(INDEX('Policy Characteristics'!A:A,MATCH($C4,'Policy Characteristics'!$C:$C,0))),"",INDEX('Policy Characteristics'!A:A,MATCH($C4,'Policy Characteristics'!$C:$C,0)))</f>
        <v>Transportation</v>
      </c>
      <c r="B4" s="234" t="str">
        <f>IF(ISBLANK(INDEX('Policy Characteristics'!B:B,MATCH($C4,'Policy Characteristics'!$C:$C,0))),"",INDEX('Policy Characteristics'!B:B,MATCH($C4,'Policy Characteristics'!$C:$C,0)))</f>
        <v>Conventional Pollutant Standards</v>
      </c>
      <c r="C4" s="226" t="str">
        <f t="shared" si="0"/>
        <v>Percentage Reduction of Separately Regulated Pollutants</v>
      </c>
      <c r="D4" s="2" t="s">
        <v>724</v>
      </c>
      <c r="E4" s="2" t="s">
        <v>730</v>
      </c>
      <c r="F4" s="2" t="s">
        <v>726</v>
      </c>
      <c r="G4" s="2" t="s">
        <v>730</v>
      </c>
      <c r="H4" s="47">
        <v>302</v>
      </c>
      <c r="I4" s="261" t="s">
        <v>728</v>
      </c>
      <c r="J4" s="227" t="str">
        <f>IF(ISBLANK(INDEX('Policy Characteristics'!D:D,MATCH($C4,'Policy Characteristics'!$C:$C,0))),"",INDEX('Policy Characteristics'!D:D,MATCH($C4,'Policy Characteristics'!$C:$C,0)))</f>
        <v>Conventional Pollutant Standard</v>
      </c>
      <c r="K4" s="226" t="str">
        <f>IF(ISBLANK(INDEX('Policy Characteristics'!E:E,MATCH($C4,'Policy Characteristics'!$C:$C,0))),"",INDEX('Policy Characteristics'!E:E,MATCH($C4,'Policy Characteristics'!$C:$C,0)))</f>
        <v>trans reduce regulated pollutants</v>
      </c>
      <c r="L4" s="233">
        <f>IF(ISBLANK(INDEX('Policy Characteristics'!F:F,MATCH($C4,'Policy Characteristics'!$C:$C,0))),"",INDEX('Policy Characteristics'!F:F,MATCH($C4,'Policy Characteristics'!$C:$C,0)))</f>
        <v>0</v>
      </c>
      <c r="M4" s="233">
        <f>IF(ISBLANK(INDEX('Policy Characteristics'!G:G,MATCH($C4,'Policy Characteristics'!$C:$C,0))),"",INDEX('Policy Characteristics'!G:G,MATCH($C4,'Policy Characteristics'!$C:$C,0)))</f>
        <v>1</v>
      </c>
      <c r="N4" s="233">
        <f>IF(ISBLANK(INDEX('Policy Characteristics'!H:H,MATCH($C4,'Policy Characteristics'!$C:$C,0))),"",INDEX('Policy Characteristics'!H:H,MATCH($C4,'Policy Characteristics'!$C:$C,0)))</f>
        <v>0.02</v>
      </c>
      <c r="O4" s="226" t="str">
        <f>IF(ISBLANK(INDEX('Policy Characteristics'!I:I,MATCH($C4,'Policy Characteristics'!$C:$C,0))),"",INDEX('Policy Characteristics'!I:I,MATCH($C4,'Policy Characteristics'!$C:$C,0)))</f>
        <v>% reduction in emissions</v>
      </c>
      <c r="P4" s="226" t="str">
        <f>IF(ISBLANK(INDEX('Policy Characteristics'!J:J,MATCH($C4,'Policy Characteristics'!$C:$C,0))),"",INDEX('Policy Characteristics'!J:J,MATCH($C4,'Policy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4" s="226" t="str">
        <f>IF(ISBLANK(INDEX('Policy Characteristics'!K:K,MATCH($C4,'Policy Characteristics'!$C:$C,0))),"",INDEX('Policy Characteristics'!K:K,MATCH($C4,'Policy Characteristics'!$C:$C,0)))</f>
        <v>transportation-sector-main.html#conv-pol-stds</v>
      </c>
      <c r="R4" s="226" t="str">
        <f>IF(ISBLANK(INDEX('Policy Characteristics'!L:L,MATCH($C4,'Policy Characteristics'!$C:$C,0))),"",INDEX('Policy Characteristics'!L:L,MATCH($C4,'Policy Characteristics'!$C:$C,0)))</f>
        <v>conventional-pollutant-standards.html</v>
      </c>
    </row>
    <row r="5" spans="1:18" s="2" customFormat="1" ht="28.8">
      <c r="A5" s="226" t="str">
        <f>IF(ISBLANK(INDEX('Policy Characteristics'!A:A,MATCH($C5,'Policy Characteristics'!$C:$C,0))),"",INDEX('Policy Characteristics'!A:A,MATCH($C5,'Policy Characteristics'!$C:$C,0)))</f>
        <v>Transportation</v>
      </c>
      <c r="B5" s="234" t="str">
        <f>IF(ISBLANK(INDEX('Policy Characteristics'!B:B,MATCH($C5,'Policy Characteristics'!$C:$C,0))),"",INDEX('Policy Characteristics'!B:B,MATCH($C5,'Policy Characteristics'!$C:$C,0)))</f>
        <v>Conventional Pollutant Standards</v>
      </c>
      <c r="C5" s="226" t="str">
        <f t="shared" si="0"/>
        <v>Percentage Reduction of Separately Regulated Pollutants</v>
      </c>
      <c r="D5" s="2" t="s">
        <v>724</v>
      </c>
      <c r="E5" s="2" t="s">
        <v>731</v>
      </c>
      <c r="F5" s="2" t="s">
        <v>726</v>
      </c>
      <c r="G5" s="2" t="s">
        <v>731</v>
      </c>
      <c r="H5" s="47">
        <v>303</v>
      </c>
      <c r="I5" s="261" t="s">
        <v>728</v>
      </c>
      <c r="J5" s="227" t="str">
        <f>IF(ISBLANK(INDEX('Policy Characteristics'!D:D,MATCH($C5,'Policy Characteristics'!$C:$C,0))),"",INDEX('Policy Characteristics'!D:D,MATCH($C5,'Policy Characteristics'!$C:$C,0)))</f>
        <v>Conventional Pollutant Standard</v>
      </c>
      <c r="K5" s="226" t="str">
        <f>IF(ISBLANK(INDEX('Policy Characteristics'!E:E,MATCH($C5,'Policy Characteristics'!$C:$C,0))),"",INDEX('Policy Characteristics'!E:E,MATCH($C5,'Policy Characteristics'!$C:$C,0)))</f>
        <v>trans reduce regulated pollutants</v>
      </c>
      <c r="L5" s="233">
        <f>IF(ISBLANK(INDEX('Policy Characteristics'!F:F,MATCH($C5,'Policy Characteristics'!$C:$C,0))),"",INDEX('Policy Characteristics'!F:F,MATCH($C5,'Policy Characteristics'!$C:$C,0)))</f>
        <v>0</v>
      </c>
      <c r="M5" s="233">
        <f>IF(ISBLANK(INDEX('Policy Characteristics'!G:G,MATCH($C5,'Policy Characteristics'!$C:$C,0))),"",INDEX('Policy Characteristics'!G:G,MATCH($C5,'Policy Characteristics'!$C:$C,0)))</f>
        <v>1</v>
      </c>
      <c r="N5" s="233">
        <f>IF(ISBLANK(INDEX('Policy Characteristics'!H:H,MATCH($C5,'Policy Characteristics'!$C:$C,0))),"",INDEX('Policy Characteristics'!H:H,MATCH($C5,'Policy Characteristics'!$C:$C,0)))</f>
        <v>0.02</v>
      </c>
      <c r="O5" s="226" t="str">
        <f>IF(ISBLANK(INDEX('Policy Characteristics'!I:I,MATCH($C5,'Policy Characteristics'!$C:$C,0))),"",INDEX('Policy Characteristics'!I:I,MATCH($C5,'Policy Characteristics'!$C:$C,0)))</f>
        <v>% reduction in emissions</v>
      </c>
      <c r="P5" s="226" t="str">
        <f>IF(ISBLANK(INDEX('Policy Characteristics'!J:J,MATCH($C5,'Policy Characteristics'!$C:$C,0))),"",INDEX('Policy Characteristics'!J:J,MATCH($C5,'Policy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5" s="226" t="str">
        <f>IF(ISBLANK(INDEX('Policy Characteristics'!K:K,MATCH($C5,'Policy Characteristics'!$C:$C,0))),"",INDEX('Policy Characteristics'!K:K,MATCH($C5,'Policy Characteristics'!$C:$C,0)))</f>
        <v>transportation-sector-main.html#conv-pol-stds</v>
      </c>
      <c r="R5" s="226" t="str">
        <f>IF(ISBLANK(INDEX('Policy Characteristics'!L:L,MATCH($C5,'Policy Characteristics'!$C:$C,0))),"",INDEX('Policy Characteristics'!L:L,MATCH($C5,'Policy Characteristics'!$C:$C,0)))</f>
        <v>conventional-pollutant-standards.html</v>
      </c>
    </row>
    <row r="6" spans="1:18" s="2" customFormat="1" ht="28.8">
      <c r="A6" s="226" t="str">
        <f>IF(ISBLANK(INDEX('Policy Characteristics'!A:A,MATCH($C6,'Policy Characteristics'!$C:$C,0))),"",INDEX('Policy Characteristics'!A:A,MATCH($C6,'Policy Characteristics'!$C:$C,0)))</f>
        <v>Transportation</v>
      </c>
      <c r="B6" s="234" t="str">
        <f>IF(ISBLANK(INDEX('Policy Characteristics'!B:B,MATCH($C6,'Policy Characteristics'!$C:$C,0))),"",INDEX('Policy Characteristics'!B:B,MATCH($C6,'Policy Characteristics'!$C:$C,0)))</f>
        <v>Conventional Pollutant Standards</v>
      </c>
      <c r="C6" s="226" t="str">
        <f t="shared" si="0"/>
        <v>Percentage Reduction of Separately Regulated Pollutants</v>
      </c>
      <c r="D6" s="2" t="s">
        <v>724</v>
      </c>
      <c r="E6" s="2" t="s">
        <v>732</v>
      </c>
      <c r="F6" s="2" t="s">
        <v>726</v>
      </c>
      <c r="G6" s="2" t="s">
        <v>733</v>
      </c>
      <c r="H6" s="47">
        <v>304</v>
      </c>
      <c r="I6" s="261" t="s">
        <v>728</v>
      </c>
      <c r="J6" s="227" t="str">
        <f>IF(ISBLANK(INDEX('Policy Characteristics'!D:D,MATCH($C6,'Policy Characteristics'!$C:$C,0))),"",INDEX('Policy Characteristics'!D:D,MATCH($C6,'Policy Characteristics'!$C:$C,0)))</f>
        <v>Conventional Pollutant Standard</v>
      </c>
      <c r="K6" s="226" t="str">
        <f>IF(ISBLANK(INDEX('Policy Characteristics'!E:E,MATCH($C6,'Policy Characteristics'!$C:$C,0))),"",INDEX('Policy Characteristics'!E:E,MATCH($C6,'Policy Characteristics'!$C:$C,0)))</f>
        <v>trans reduce regulated pollutants</v>
      </c>
      <c r="L6" s="233">
        <f>IF(ISBLANK(INDEX('Policy Characteristics'!F:F,MATCH($C6,'Policy Characteristics'!$C:$C,0))),"",INDEX('Policy Characteristics'!F:F,MATCH($C6,'Policy Characteristics'!$C:$C,0)))</f>
        <v>0</v>
      </c>
      <c r="M6" s="233">
        <f>IF(ISBLANK(INDEX('Policy Characteristics'!G:G,MATCH($C6,'Policy Characteristics'!$C:$C,0))),"",INDEX('Policy Characteristics'!G:G,MATCH($C6,'Policy Characteristics'!$C:$C,0)))</f>
        <v>1</v>
      </c>
      <c r="N6" s="233">
        <f>IF(ISBLANK(INDEX('Policy Characteristics'!H:H,MATCH($C6,'Policy Characteristics'!$C:$C,0))),"",INDEX('Policy Characteristics'!H:H,MATCH($C6,'Policy Characteristics'!$C:$C,0)))</f>
        <v>0.02</v>
      </c>
      <c r="O6" s="226" t="str">
        <f>IF(ISBLANK(INDEX('Policy Characteristics'!I:I,MATCH($C6,'Policy Characteristics'!$C:$C,0))),"",INDEX('Policy Characteristics'!I:I,MATCH($C6,'Policy Characteristics'!$C:$C,0)))</f>
        <v>% reduction in emissions</v>
      </c>
      <c r="P6" s="226" t="str">
        <f>IF(ISBLANK(INDEX('Policy Characteristics'!J:J,MATCH($C6,'Policy Characteristics'!$C:$C,0))),"",INDEX('Policy Characteristics'!J:J,MATCH($C6,'Policy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6" s="226" t="str">
        <f>IF(ISBLANK(INDEX('Policy Characteristics'!K:K,MATCH($C6,'Policy Characteristics'!$C:$C,0))),"",INDEX('Policy Characteristics'!K:K,MATCH($C6,'Policy Characteristics'!$C:$C,0)))</f>
        <v>transportation-sector-main.html#conv-pol-stds</v>
      </c>
      <c r="R6" s="226" t="str">
        <f>IF(ISBLANK(INDEX('Policy Characteristics'!L:L,MATCH($C6,'Policy Characteristics'!$C:$C,0))),"",INDEX('Policy Characteristics'!L:L,MATCH($C6,'Policy Characteristics'!$C:$C,0)))</f>
        <v>conventional-pollutant-standards.html</v>
      </c>
    </row>
    <row r="7" spans="1:18" s="2" customFormat="1" ht="28.8">
      <c r="A7" s="226" t="str">
        <f>IF(ISBLANK(INDEX('Policy Characteristics'!A:A,MATCH($C7,'Policy Characteristics'!$C:$C,0))),"",INDEX('Policy Characteristics'!A:A,MATCH($C7,'Policy Characteristics'!$C:$C,0)))</f>
        <v>Transportation</v>
      </c>
      <c r="B7" s="234" t="str">
        <f>IF(ISBLANK(INDEX('Policy Characteristics'!B:B,MATCH($C7,'Policy Characteristics'!$C:$C,0))),"",INDEX('Policy Characteristics'!B:B,MATCH($C7,'Policy Characteristics'!$C:$C,0)))</f>
        <v>Conventional Pollutant Standards</v>
      </c>
      <c r="C7" s="226" t="str">
        <f t="shared" si="0"/>
        <v>Percentage Reduction of Separately Regulated Pollutants</v>
      </c>
      <c r="D7" s="2" t="s">
        <v>724</v>
      </c>
      <c r="E7" s="2" t="s">
        <v>734</v>
      </c>
      <c r="F7" s="2" t="s">
        <v>726</v>
      </c>
      <c r="G7" s="2" t="s">
        <v>734</v>
      </c>
      <c r="H7" s="47">
        <v>305</v>
      </c>
      <c r="I7" s="261" t="s">
        <v>728</v>
      </c>
      <c r="J7" s="227" t="str">
        <f>IF(ISBLANK(INDEX('Policy Characteristics'!D:D,MATCH($C7,'Policy Characteristics'!$C:$C,0))),"",INDEX('Policy Characteristics'!D:D,MATCH($C7,'Policy Characteristics'!$C:$C,0)))</f>
        <v>Conventional Pollutant Standard</v>
      </c>
      <c r="K7" s="226" t="str">
        <f>IF(ISBLANK(INDEX('Policy Characteristics'!E:E,MATCH($C7,'Policy Characteristics'!$C:$C,0))),"",INDEX('Policy Characteristics'!E:E,MATCH($C7,'Policy Characteristics'!$C:$C,0)))</f>
        <v>trans reduce regulated pollutants</v>
      </c>
      <c r="L7" s="233">
        <f>IF(ISBLANK(INDEX('Policy Characteristics'!F:F,MATCH($C7,'Policy Characteristics'!$C:$C,0))),"",INDEX('Policy Characteristics'!F:F,MATCH($C7,'Policy Characteristics'!$C:$C,0)))</f>
        <v>0</v>
      </c>
      <c r="M7" s="233">
        <f>IF(ISBLANK(INDEX('Policy Characteristics'!G:G,MATCH($C7,'Policy Characteristics'!$C:$C,0))),"",INDEX('Policy Characteristics'!G:G,MATCH($C7,'Policy Characteristics'!$C:$C,0)))</f>
        <v>1</v>
      </c>
      <c r="N7" s="233">
        <f>IF(ISBLANK(INDEX('Policy Characteristics'!H:H,MATCH($C7,'Policy Characteristics'!$C:$C,0))),"",INDEX('Policy Characteristics'!H:H,MATCH($C7,'Policy Characteristics'!$C:$C,0)))</f>
        <v>0.02</v>
      </c>
      <c r="O7" s="226" t="str">
        <f>IF(ISBLANK(INDEX('Policy Characteristics'!I:I,MATCH($C7,'Policy Characteristics'!$C:$C,0))),"",INDEX('Policy Characteristics'!I:I,MATCH($C7,'Policy Characteristics'!$C:$C,0)))</f>
        <v>% reduction in emissions</v>
      </c>
      <c r="P7" s="226" t="str">
        <f>IF(ISBLANK(INDEX('Policy Characteristics'!J:J,MATCH($C7,'Policy Characteristics'!$C:$C,0))),"",INDEX('Policy Characteristics'!J:J,MATCH($C7,'Policy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7" s="226" t="str">
        <f>IF(ISBLANK(INDEX('Policy Characteristics'!K:K,MATCH($C7,'Policy Characteristics'!$C:$C,0))),"",INDEX('Policy Characteristics'!K:K,MATCH($C7,'Policy Characteristics'!$C:$C,0)))</f>
        <v>transportation-sector-main.html#conv-pol-stds</v>
      </c>
      <c r="R7" s="226" t="str">
        <f>IF(ISBLANK(INDEX('Policy Characteristics'!L:L,MATCH($C7,'Policy Characteristics'!$C:$C,0))),"",INDEX('Policy Characteristics'!L:L,MATCH($C7,'Policy Characteristics'!$C:$C,0)))</f>
        <v>conventional-pollutant-standards.html</v>
      </c>
    </row>
    <row r="8" spans="1:18" s="2" customFormat="1" ht="28.8">
      <c r="A8" s="226" t="str">
        <f>IF(ISBLANK(INDEX('Policy Characteristics'!A:A,MATCH($C8,'Policy Characteristics'!$C:$C,0))),"",INDEX('Policy Characteristics'!A:A,MATCH($C8,'Policy Characteristics'!$C:$C,0)))</f>
        <v>Transportation</v>
      </c>
      <c r="B8" s="234" t="str">
        <f>IF(ISBLANK(INDEX('Policy Characteristics'!B:B,MATCH($C8,'Policy Characteristics'!$C:$C,0))),"",INDEX('Policy Characteristics'!B:B,MATCH($C8,'Policy Characteristics'!$C:$C,0)))</f>
        <v>Conventional Pollutant Standards</v>
      </c>
      <c r="C8" s="226" t="str">
        <f t="shared" si="0"/>
        <v>Percentage Reduction of Separately Regulated Pollutants</v>
      </c>
      <c r="D8" s="2" t="s">
        <v>724</v>
      </c>
      <c r="E8" s="2" t="s">
        <v>735</v>
      </c>
      <c r="F8" s="2" t="s">
        <v>726</v>
      </c>
      <c r="G8" s="2" t="s">
        <v>735</v>
      </c>
      <c r="H8" s="47">
        <v>306</v>
      </c>
      <c r="I8" s="261" t="s">
        <v>728</v>
      </c>
      <c r="J8" s="227" t="str">
        <f>IF(ISBLANK(INDEX('Policy Characteristics'!D:D,MATCH($C8,'Policy Characteristics'!$C:$C,0))),"",INDEX('Policy Characteristics'!D:D,MATCH($C8,'Policy Characteristics'!$C:$C,0)))</f>
        <v>Conventional Pollutant Standard</v>
      </c>
      <c r="K8" s="226" t="str">
        <f>IF(ISBLANK(INDEX('Policy Characteristics'!E:E,MATCH($C8,'Policy Characteristics'!$C:$C,0))),"",INDEX('Policy Characteristics'!E:E,MATCH($C8,'Policy Characteristics'!$C:$C,0)))</f>
        <v>trans reduce regulated pollutants</v>
      </c>
      <c r="L8" s="233">
        <f>IF(ISBLANK(INDEX('Policy Characteristics'!F:F,MATCH($C8,'Policy Characteristics'!$C:$C,0))),"",INDEX('Policy Characteristics'!F:F,MATCH($C8,'Policy Characteristics'!$C:$C,0)))</f>
        <v>0</v>
      </c>
      <c r="M8" s="233">
        <f>IF(ISBLANK(INDEX('Policy Characteristics'!G:G,MATCH($C8,'Policy Characteristics'!$C:$C,0))),"",INDEX('Policy Characteristics'!G:G,MATCH($C8,'Policy Characteristics'!$C:$C,0)))</f>
        <v>1</v>
      </c>
      <c r="N8" s="233">
        <f>IF(ISBLANK(INDEX('Policy Characteristics'!H:H,MATCH($C8,'Policy Characteristics'!$C:$C,0))),"",INDEX('Policy Characteristics'!H:H,MATCH($C8,'Policy Characteristics'!$C:$C,0)))</f>
        <v>0.02</v>
      </c>
      <c r="O8" s="226" t="str">
        <f>IF(ISBLANK(INDEX('Policy Characteristics'!I:I,MATCH($C8,'Policy Characteristics'!$C:$C,0))),"",INDEX('Policy Characteristics'!I:I,MATCH($C8,'Policy Characteristics'!$C:$C,0)))</f>
        <v>% reduction in emissions</v>
      </c>
      <c r="P8" s="226" t="str">
        <f>IF(ISBLANK(INDEX('Policy Characteristics'!J:J,MATCH($C8,'Policy Characteristics'!$C:$C,0))),"",INDEX('Policy Characteristics'!J:J,MATCH($C8,'Policy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8" s="226" t="str">
        <f>IF(ISBLANK(INDEX('Policy Characteristics'!K:K,MATCH($C8,'Policy Characteristics'!$C:$C,0))),"",INDEX('Policy Characteristics'!K:K,MATCH($C8,'Policy Characteristics'!$C:$C,0)))</f>
        <v>transportation-sector-main.html#conv-pol-stds</v>
      </c>
      <c r="R8" s="226" t="str">
        <f>IF(ISBLANK(INDEX('Policy Characteristics'!L:L,MATCH($C8,'Policy Characteristics'!$C:$C,0))),"",INDEX('Policy Characteristics'!L:L,MATCH($C8,'Policy Characteristics'!$C:$C,0)))</f>
        <v>conventional-pollutant-standards.html</v>
      </c>
    </row>
    <row r="9" spans="1:18" s="2" customFormat="1" ht="28.8">
      <c r="A9" s="226" t="str">
        <f>IF(ISBLANK(INDEX('Policy Characteristics'!A:A,MATCH($C9,'Policy Characteristics'!$C:$C,0))),"",INDEX('Policy Characteristics'!A:A,MATCH($C9,'Policy Characteristics'!$C:$C,0)))</f>
        <v>Transportation</v>
      </c>
      <c r="B9" s="234" t="str">
        <f>IF(ISBLANK(INDEX('Policy Characteristics'!B:B,MATCH($C9,'Policy Characteristics'!$C:$C,0))),"",INDEX('Policy Characteristics'!B:B,MATCH($C9,'Policy Characteristics'!$C:$C,0)))</f>
        <v>Conventional Pollutant Standards</v>
      </c>
      <c r="C9" s="226" t="str">
        <f t="shared" si="0"/>
        <v>Percentage Reduction of Separately Regulated Pollutants</v>
      </c>
      <c r="D9" s="2" t="s">
        <v>724</v>
      </c>
      <c r="E9" s="2" t="s">
        <v>736</v>
      </c>
      <c r="F9" s="2" t="s">
        <v>726</v>
      </c>
      <c r="G9" s="2" t="s">
        <v>736</v>
      </c>
      <c r="H9" s="47">
        <v>307</v>
      </c>
      <c r="I9" s="261" t="s">
        <v>728</v>
      </c>
      <c r="J9" s="227" t="str">
        <f>IF(ISBLANK(INDEX('Policy Characteristics'!D:D,MATCH($C9,'Policy Characteristics'!$C:$C,0))),"",INDEX('Policy Characteristics'!D:D,MATCH($C9,'Policy Characteristics'!$C:$C,0)))</f>
        <v>Conventional Pollutant Standard</v>
      </c>
      <c r="K9" s="226" t="str">
        <f>IF(ISBLANK(INDEX('Policy Characteristics'!E:E,MATCH($C9,'Policy Characteristics'!$C:$C,0))),"",INDEX('Policy Characteristics'!E:E,MATCH($C9,'Policy Characteristics'!$C:$C,0)))</f>
        <v>trans reduce regulated pollutants</v>
      </c>
      <c r="L9" s="233">
        <f>IF(ISBLANK(INDEX('Policy Characteristics'!F:F,MATCH($C9,'Policy Characteristics'!$C:$C,0))),"",INDEX('Policy Characteristics'!F:F,MATCH($C9,'Policy Characteristics'!$C:$C,0)))</f>
        <v>0</v>
      </c>
      <c r="M9" s="233">
        <f>IF(ISBLANK(INDEX('Policy Characteristics'!G:G,MATCH($C9,'Policy Characteristics'!$C:$C,0))),"",INDEX('Policy Characteristics'!G:G,MATCH($C9,'Policy Characteristics'!$C:$C,0)))</f>
        <v>1</v>
      </c>
      <c r="N9" s="233">
        <f>IF(ISBLANK(INDEX('Policy Characteristics'!H:H,MATCH($C9,'Policy Characteristics'!$C:$C,0))),"",INDEX('Policy Characteristics'!H:H,MATCH($C9,'Policy Characteristics'!$C:$C,0)))</f>
        <v>0.02</v>
      </c>
      <c r="O9" s="226" t="str">
        <f>IF(ISBLANK(INDEX('Policy Characteristics'!I:I,MATCH($C9,'Policy Characteristics'!$C:$C,0))),"",INDEX('Policy Characteristics'!I:I,MATCH($C9,'Policy Characteristics'!$C:$C,0)))</f>
        <v>% reduction in emissions</v>
      </c>
      <c r="P9" s="226" t="str">
        <f>IF(ISBLANK(INDEX('Policy Characteristics'!J:J,MATCH($C9,'Policy Characteristics'!$C:$C,0))),"",INDEX('Policy Characteristics'!J:J,MATCH($C9,'Policy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9" s="226" t="str">
        <f>IF(ISBLANK(INDEX('Policy Characteristics'!K:K,MATCH($C9,'Policy Characteristics'!$C:$C,0))),"",INDEX('Policy Characteristics'!K:K,MATCH($C9,'Policy Characteristics'!$C:$C,0)))</f>
        <v>transportation-sector-main.html#conv-pol-stds</v>
      </c>
      <c r="R9" s="226" t="str">
        <f>IF(ISBLANK(INDEX('Policy Characteristics'!L:L,MATCH($C9,'Policy Characteristics'!$C:$C,0))),"",INDEX('Policy Characteristics'!L:L,MATCH($C9,'Policy Characteristics'!$C:$C,0)))</f>
        <v>conventional-pollutant-standards.html</v>
      </c>
    </row>
    <row r="10" spans="1:18" s="2" customFormat="1" ht="28.8">
      <c r="A10" s="226" t="str">
        <f>IF(ISBLANK(INDEX('Policy Characteristics'!A:A,MATCH($C10,'Policy Characteristics'!$C:$C,0))),"",INDEX('Policy Characteristics'!A:A,MATCH($C10,'Policy Characteristics'!$C:$C,0)))</f>
        <v>Transportation</v>
      </c>
      <c r="B10" s="234" t="str">
        <f>IF(ISBLANK(INDEX('Policy Characteristics'!B:B,MATCH($C10,'Policy Characteristics'!$C:$C,0))),"",INDEX('Policy Characteristics'!B:B,MATCH($C10,'Policy Characteristics'!$C:$C,0)))</f>
        <v>Conventional Pollutant Standards</v>
      </c>
      <c r="C10" s="226" t="str">
        <f t="shared" si="0"/>
        <v>Percentage Reduction of Separately Regulated Pollutants</v>
      </c>
      <c r="D10" s="2" t="s">
        <v>724</v>
      </c>
      <c r="E10" s="2" t="s">
        <v>737</v>
      </c>
      <c r="F10" s="2" t="s">
        <v>726</v>
      </c>
      <c r="G10" s="2" t="s">
        <v>737</v>
      </c>
      <c r="H10" s="47">
        <v>308</v>
      </c>
      <c r="I10" s="262" t="s">
        <v>738</v>
      </c>
      <c r="J10" s="227" t="str">
        <f>IF(ISBLANK(INDEX('Policy Characteristics'!D:D,MATCH($C10,'Policy Characteristics'!$C:$C,0))),"",INDEX('Policy Characteristics'!D:D,MATCH($C10,'Policy Characteristics'!$C:$C,0)))</f>
        <v>Conventional Pollutant Standard</v>
      </c>
      <c r="K10" s="226" t="str">
        <f>IF(ISBLANK(INDEX('Policy Characteristics'!E:E,MATCH($C10,'Policy Characteristics'!$C:$C,0))),"",INDEX('Policy Characteristics'!E:E,MATCH($C10,'Policy Characteristics'!$C:$C,0)))</f>
        <v>trans reduce regulated pollutants</v>
      </c>
      <c r="L10" s="233">
        <f>IF(ISBLANK(INDEX('Policy Characteristics'!F:F,MATCH($C10,'Policy Characteristics'!$C:$C,0))),"",INDEX('Policy Characteristics'!F:F,MATCH($C10,'Policy Characteristics'!$C:$C,0)))</f>
        <v>0</v>
      </c>
      <c r="M10" s="233">
        <f>IF(ISBLANK(INDEX('Policy Characteristics'!G:G,MATCH($C10,'Policy Characteristics'!$C:$C,0))),"",INDEX('Policy Characteristics'!G:G,MATCH($C10,'Policy Characteristics'!$C:$C,0)))</f>
        <v>1</v>
      </c>
      <c r="N10" s="233">
        <f>IF(ISBLANK(INDEX('Policy Characteristics'!H:H,MATCH($C10,'Policy Characteristics'!$C:$C,0))),"",INDEX('Policy Characteristics'!H:H,MATCH($C10,'Policy Characteristics'!$C:$C,0)))</f>
        <v>0.02</v>
      </c>
      <c r="O10" s="226" t="str">
        <f>IF(ISBLANK(INDEX('Policy Characteristics'!I:I,MATCH($C10,'Policy Characteristics'!$C:$C,0))),"",INDEX('Policy Characteristics'!I:I,MATCH($C10,'Policy Characteristics'!$C:$C,0)))</f>
        <v>% reduction in emissions</v>
      </c>
      <c r="P10" s="226" t="str">
        <f>IF(ISBLANK(INDEX('Policy Characteristics'!J:J,MATCH($C10,'Policy Characteristics'!$C:$C,0))),"",INDEX('Policy Characteristics'!J:J,MATCH($C10,'Policy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10" s="226" t="str">
        <f>IF(ISBLANK(INDEX('Policy Characteristics'!K:K,MATCH($C10,'Policy Characteristics'!$C:$C,0))),"",INDEX('Policy Characteristics'!K:K,MATCH($C10,'Policy Characteristics'!$C:$C,0)))</f>
        <v>transportation-sector-main.html#conv-pol-stds</v>
      </c>
      <c r="R10" s="226" t="str">
        <f>IF(ISBLANK(INDEX('Policy Characteristics'!L:L,MATCH($C10,'Policy Characteristics'!$C:$C,0))),"",INDEX('Policy Characteristics'!L:L,MATCH($C10,'Policy Characteristics'!$C:$C,0)))</f>
        <v>conventional-pollutant-standards.html</v>
      </c>
    </row>
    <row r="11" spans="1:18" s="2" customFormat="1" ht="28.8">
      <c r="A11" s="226" t="str">
        <f>IF(ISBLANK(INDEX('Policy Characteristics'!A:A,MATCH($C11,'Policy Characteristics'!$C:$C,0))),"",INDEX('Policy Characteristics'!A:A,MATCH($C11,'Policy Characteristics'!$C:$C,0)))</f>
        <v>Transportation</v>
      </c>
      <c r="B11" s="234" t="str">
        <f>IF(ISBLANK(INDEX('Policy Characteristics'!B:B,MATCH($C11,'Policy Characteristics'!$C:$C,0))),"",INDEX('Policy Characteristics'!B:B,MATCH($C11,'Policy Characteristics'!$C:$C,0)))</f>
        <v>Conventional Pollutant Standards</v>
      </c>
      <c r="C11" s="226" t="str">
        <f t="shared" si="0"/>
        <v>Percentage Reduction of Separately Regulated Pollutants</v>
      </c>
      <c r="D11" s="2" t="s">
        <v>724</v>
      </c>
      <c r="E11" s="2" t="s">
        <v>739</v>
      </c>
      <c r="F11" s="2" t="s">
        <v>726</v>
      </c>
      <c r="G11" s="2" t="s">
        <v>739</v>
      </c>
      <c r="H11" s="47">
        <v>309</v>
      </c>
      <c r="I11" s="262" t="s">
        <v>738</v>
      </c>
      <c r="J11" s="227" t="str">
        <f>IF(ISBLANK(INDEX('Policy Characteristics'!D:D,MATCH($C11,'Policy Characteristics'!$C:$C,0))),"",INDEX('Policy Characteristics'!D:D,MATCH($C11,'Policy Characteristics'!$C:$C,0)))</f>
        <v>Conventional Pollutant Standard</v>
      </c>
      <c r="K11" s="226" t="str">
        <f>IF(ISBLANK(INDEX('Policy Characteristics'!E:E,MATCH($C11,'Policy Characteristics'!$C:$C,0))),"",INDEX('Policy Characteristics'!E:E,MATCH($C11,'Policy Characteristics'!$C:$C,0)))</f>
        <v>trans reduce regulated pollutants</v>
      </c>
      <c r="L11" s="233">
        <f>IF(ISBLANK(INDEX('Policy Characteristics'!F:F,MATCH($C11,'Policy Characteristics'!$C:$C,0))),"",INDEX('Policy Characteristics'!F:F,MATCH($C11,'Policy Characteristics'!$C:$C,0)))</f>
        <v>0</v>
      </c>
      <c r="M11" s="233">
        <f>IF(ISBLANK(INDEX('Policy Characteristics'!G:G,MATCH($C11,'Policy Characteristics'!$C:$C,0))),"",INDEX('Policy Characteristics'!G:G,MATCH($C11,'Policy Characteristics'!$C:$C,0)))</f>
        <v>1</v>
      </c>
      <c r="N11" s="233">
        <f>IF(ISBLANK(INDEX('Policy Characteristics'!H:H,MATCH($C11,'Policy Characteristics'!$C:$C,0))),"",INDEX('Policy Characteristics'!H:H,MATCH($C11,'Policy Characteristics'!$C:$C,0)))</f>
        <v>0.02</v>
      </c>
      <c r="O11" s="226" t="str">
        <f>IF(ISBLANK(INDEX('Policy Characteristics'!I:I,MATCH($C11,'Policy Characteristics'!$C:$C,0))),"",INDEX('Policy Characteristics'!I:I,MATCH($C11,'Policy Characteristics'!$C:$C,0)))</f>
        <v>% reduction in emissions</v>
      </c>
      <c r="P11" s="226" t="str">
        <f>IF(ISBLANK(INDEX('Policy Characteristics'!J:J,MATCH($C11,'Policy Characteristics'!$C:$C,0))),"",INDEX('Policy Characteristics'!J:J,MATCH($C11,'Policy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11" s="226" t="str">
        <f>IF(ISBLANK(INDEX('Policy Characteristics'!K:K,MATCH($C11,'Policy Characteristics'!$C:$C,0))),"",INDEX('Policy Characteristics'!K:K,MATCH($C11,'Policy Characteristics'!$C:$C,0)))</f>
        <v>transportation-sector-main.html#conv-pol-stds</v>
      </c>
      <c r="R11" s="226" t="str">
        <f>IF(ISBLANK(INDEX('Policy Characteristics'!L:L,MATCH($C11,'Policy Characteristics'!$C:$C,0))),"",INDEX('Policy Characteristics'!L:L,MATCH($C11,'Policy Characteristics'!$C:$C,0)))</f>
        <v>conventional-pollutant-standards.html</v>
      </c>
    </row>
    <row r="12" spans="1:18" s="2" customFormat="1">
      <c r="A12" s="226" t="str">
        <f>IF(ISBLANK(INDEX('Policy Characteristics'!A:A,MATCH($C12,'Policy Characteristics'!$C:$C,0))),"",INDEX('Policy Characteristics'!A:A,MATCH($C12,'Policy Characteristics'!$C:$C,0)))</f>
        <v>Transportation</v>
      </c>
      <c r="B12" s="234" t="str">
        <f>IF(ISBLANK(INDEX('Policy Characteristics'!B:B,MATCH($C12,'Policy Characteristics'!$C:$C,0))),"",INDEX('Policy Characteristics'!B:B,MATCH($C12,'Policy Characteristics'!$C:$C,0)))</f>
        <v>Conventional Pollutant Standards</v>
      </c>
      <c r="C12" s="226" t="str">
        <f t="shared" si="0"/>
        <v>Percentage Reduction of Separately Regulated Pollutants</v>
      </c>
      <c r="D12" s="2" t="s">
        <v>740</v>
      </c>
      <c r="E12" s="2" t="s">
        <v>725</v>
      </c>
      <c r="F12" s="2" t="s">
        <v>741</v>
      </c>
      <c r="G12" s="2" t="s">
        <v>727</v>
      </c>
      <c r="H12" s="47">
        <v>310</v>
      </c>
      <c r="I12" s="261" t="s">
        <v>728</v>
      </c>
      <c r="J12" s="227" t="str">
        <f>IF(ISBLANK(INDEX('Policy Characteristics'!D:D,MATCH($C12,'Policy Characteristics'!$C:$C,0))),"",INDEX('Policy Characteristics'!D:D,MATCH($C12,'Policy Characteristics'!$C:$C,0)))</f>
        <v>Conventional Pollutant Standard</v>
      </c>
      <c r="K12" s="226" t="str">
        <f>IF(ISBLANK(INDEX('Policy Characteristics'!E:E,MATCH($C12,'Policy Characteristics'!$C:$C,0))),"",INDEX('Policy Characteristics'!E:E,MATCH($C12,'Policy Characteristics'!$C:$C,0)))</f>
        <v>trans reduce regulated pollutants</v>
      </c>
      <c r="L12" s="233">
        <f>IF(ISBLANK(INDEX('Policy Characteristics'!F:F,MATCH($C12,'Policy Characteristics'!$C:$C,0))),"",INDEX('Policy Characteristics'!F:F,MATCH($C12,'Policy Characteristics'!$C:$C,0)))</f>
        <v>0</v>
      </c>
      <c r="M12" s="233">
        <f>IF(ISBLANK(INDEX('Policy Characteristics'!G:G,MATCH($C12,'Policy Characteristics'!$C:$C,0))),"",INDEX('Policy Characteristics'!G:G,MATCH($C12,'Policy Characteristics'!$C:$C,0)))</f>
        <v>1</v>
      </c>
      <c r="N12" s="233">
        <f>IF(ISBLANK(INDEX('Policy Characteristics'!H:H,MATCH($C12,'Policy Characteristics'!$C:$C,0))),"",INDEX('Policy Characteristics'!H:H,MATCH($C12,'Policy Characteristics'!$C:$C,0)))</f>
        <v>0.02</v>
      </c>
      <c r="O12" s="226" t="str">
        <f>IF(ISBLANK(INDEX('Policy Characteristics'!I:I,MATCH($C12,'Policy Characteristics'!$C:$C,0))),"",INDEX('Policy Characteristics'!I:I,MATCH($C12,'Policy Characteristics'!$C:$C,0)))</f>
        <v>% reduction in emissions</v>
      </c>
      <c r="P12" s="226" t="str">
        <f>IF(ISBLANK(INDEX('Policy Characteristics'!J:J,MATCH($C12,'Policy Characteristics'!$C:$C,0))),"",INDEX('Policy Characteristics'!J:J,MATCH($C12,'Policy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12" s="226" t="str">
        <f>IF(ISBLANK(INDEX('Policy Characteristics'!K:K,MATCH($C12,'Policy Characteristics'!$C:$C,0))),"",INDEX('Policy Characteristics'!K:K,MATCH($C12,'Policy Characteristics'!$C:$C,0)))</f>
        <v>transportation-sector-main.html#conv-pol-stds</v>
      </c>
      <c r="R12" s="226" t="str">
        <f>IF(ISBLANK(INDEX('Policy Characteristics'!L:L,MATCH($C12,'Policy Characteristics'!$C:$C,0))),"",INDEX('Policy Characteristics'!L:L,MATCH($C12,'Policy Characteristics'!$C:$C,0)))</f>
        <v>conventional-pollutant-standards.html</v>
      </c>
    </row>
    <row r="13" spans="1:18" s="2" customFormat="1">
      <c r="A13" s="226" t="str">
        <f>IF(ISBLANK(INDEX('Policy Characteristics'!A:A,MATCH($C13,'Policy Characteristics'!$C:$C,0))),"",INDEX('Policy Characteristics'!A:A,MATCH($C13,'Policy Characteristics'!$C:$C,0)))</f>
        <v>Transportation</v>
      </c>
      <c r="B13" s="234" t="str">
        <f>IF(ISBLANK(INDEX('Policy Characteristics'!B:B,MATCH($C13,'Policy Characteristics'!$C:$C,0))),"",INDEX('Policy Characteristics'!B:B,MATCH($C13,'Policy Characteristics'!$C:$C,0)))</f>
        <v>Conventional Pollutant Standards</v>
      </c>
      <c r="C13" s="226" t="str">
        <f t="shared" si="0"/>
        <v>Percentage Reduction of Separately Regulated Pollutants</v>
      </c>
      <c r="D13" s="2" t="s">
        <v>740</v>
      </c>
      <c r="E13" s="2" t="s">
        <v>729</v>
      </c>
      <c r="F13" s="2" t="s">
        <v>741</v>
      </c>
      <c r="G13" s="2" t="s">
        <v>729</v>
      </c>
      <c r="H13" s="47">
        <v>311</v>
      </c>
      <c r="I13" s="261" t="s">
        <v>728</v>
      </c>
      <c r="J13" s="227" t="str">
        <f>IF(ISBLANK(INDEX('Policy Characteristics'!D:D,MATCH($C13,'Policy Characteristics'!$C:$C,0))),"",INDEX('Policy Characteristics'!D:D,MATCH($C13,'Policy Characteristics'!$C:$C,0)))</f>
        <v>Conventional Pollutant Standard</v>
      </c>
      <c r="K13" s="226" t="str">
        <f>IF(ISBLANK(INDEX('Policy Characteristics'!E:E,MATCH($C13,'Policy Characteristics'!$C:$C,0))),"",INDEX('Policy Characteristics'!E:E,MATCH($C13,'Policy Characteristics'!$C:$C,0)))</f>
        <v>trans reduce regulated pollutants</v>
      </c>
      <c r="L13" s="233">
        <f>IF(ISBLANK(INDEX('Policy Characteristics'!F:F,MATCH($C13,'Policy Characteristics'!$C:$C,0))),"",INDEX('Policy Characteristics'!F:F,MATCH($C13,'Policy Characteristics'!$C:$C,0)))</f>
        <v>0</v>
      </c>
      <c r="M13" s="233">
        <f>IF(ISBLANK(INDEX('Policy Characteristics'!G:G,MATCH($C13,'Policy Characteristics'!$C:$C,0))),"",INDEX('Policy Characteristics'!G:G,MATCH($C13,'Policy Characteristics'!$C:$C,0)))</f>
        <v>1</v>
      </c>
      <c r="N13" s="233">
        <f>IF(ISBLANK(INDEX('Policy Characteristics'!H:H,MATCH($C13,'Policy Characteristics'!$C:$C,0))),"",INDEX('Policy Characteristics'!H:H,MATCH($C13,'Policy Characteristics'!$C:$C,0)))</f>
        <v>0.02</v>
      </c>
      <c r="O13" s="226" t="str">
        <f>IF(ISBLANK(INDEX('Policy Characteristics'!I:I,MATCH($C13,'Policy Characteristics'!$C:$C,0))),"",INDEX('Policy Characteristics'!I:I,MATCH($C13,'Policy Characteristics'!$C:$C,0)))</f>
        <v>% reduction in emissions</v>
      </c>
      <c r="P13" s="226" t="str">
        <f>IF(ISBLANK(INDEX('Policy Characteristics'!J:J,MATCH($C13,'Policy Characteristics'!$C:$C,0))),"",INDEX('Policy Characteristics'!J:J,MATCH($C13,'Policy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13" s="226" t="str">
        <f>IF(ISBLANK(INDEX('Policy Characteristics'!K:K,MATCH($C13,'Policy Characteristics'!$C:$C,0))),"",INDEX('Policy Characteristics'!K:K,MATCH($C13,'Policy Characteristics'!$C:$C,0)))</f>
        <v>transportation-sector-main.html#conv-pol-stds</v>
      </c>
      <c r="R13" s="226" t="str">
        <f>IF(ISBLANK(INDEX('Policy Characteristics'!L:L,MATCH($C13,'Policy Characteristics'!$C:$C,0))),"",INDEX('Policy Characteristics'!L:L,MATCH($C13,'Policy Characteristics'!$C:$C,0)))</f>
        <v>conventional-pollutant-standards.html</v>
      </c>
    </row>
    <row r="14" spans="1:18" s="2" customFormat="1">
      <c r="A14" s="226" t="str">
        <f>IF(ISBLANK(INDEX('Policy Characteristics'!A:A,MATCH($C14,'Policy Characteristics'!$C:$C,0))),"",INDEX('Policy Characteristics'!A:A,MATCH($C14,'Policy Characteristics'!$C:$C,0)))</f>
        <v>Transportation</v>
      </c>
      <c r="B14" s="234" t="str">
        <f>IF(ISBLANK(INDEX('Policy Characteristics'!B:B,MATCH($C14,'Policy Characteristics'!$C:$C,0))),"",INDEX('Policy Characteristics'!B:B,MATCH($C14,'Policy Characteristics'!$C:$C,0)))</f>
        <v>Conventional Pollutant Standards</v>
      </c>
      <c r="C14" s="226" t="str">
        <f t="shared" si="0"/>
        <v>Percentage Reduction of Separately Regulated Pollutants</v>
      </c>
      <c r="D14" s="2" t="s">
        <v>740</v>
      </c>
      <c r="E14" s="2" t="s">
        <v>730</v>
      </c>
      <c r="F14" s="2" t="s">
        <v>741</v>
      </c>
      <c r="G14" s="2" t="s">
        <v>730</v>
      </c>
      <c r="H14" s="47">
        <v>312</v>
      </c>
      <c r="I14" s="261" t="s">
        <v>728</v>
      </c>
      <c r="J14" s="227" t="str">
        <f>IF(ISBLANK(INDEX('Policy Characteristics'!D:D,MATCH($C14,'Policy Characteristics'!$C:$C,0))),"",INDEX('Policy Characteristics'!D:D,MATCH($C14,'Policy Characteristics'!$C:$C,0)))</f>
        <v>Conventional Pollutant Standard</v>
      </c>
      <c r="K14" s="226" t="str">
        <f>IF(ISBLANK(INDEX('Policy Characteristics'!E:E,MATCH($C14,'Policy Characteristics'!$C:$C,0))),"",INDEX('Policy Characteristics'!E:E,MATCH($C14,'Policy Characteristics'!$C:$C,0)))</f>
        <v>trans reduce regulated pollutants</v>
      </c>
      <c r="L14" s="233">
        <f>IF(ISBLANK(INDEX('Policy Characteristics'!F:F,MATCH($C14,'Policy Characteristics'!$C:$C,0))),"",INDEX('Policy Characteristics'!F:F,MATCH($C14,'Policy Characteristics'!$C:$C,0)))</f>
        <v>0</v>
      </c>
      <c r="M14" s="233">
        <f>IF(ISBLANK(INDEX('Policy Characteristics'!G:G,MATCH($C14,'Policy Characteristics'!$C:$C,0))),"",INDEX('Policy Characteristics'!G:G,MATCH($C14,'Policy Characteristics'!$C:$C,0)))</f>
        <v>1</v>
      </c>
      <c r="N14" s="233">
        <f>IF(ISBLANK(INDEX('Policy Characteristics'!H:H,MATCH($C14,'Policy Characteristics'!$C:$C,0))),"",INDEX('Policy Characteristics'!H:H,MATCH($C14,'Policy Characteristics'!$C:$C,0)))</f>
        <v>0.02</v>
      </c>
      <c r="O14" s="226" t="str">
        <f>IF(ISBLANK(INDEX('Policy Characteristics'!I:I,MATCH($C14,'Policy Characteristics'!$C:$C,0))),"",INDEX('Policy Characteristics'!I:I,MATCH($C14,'Policy Characteristics'!$C:$C,0)))</f>
        <v>% reduction in emissions</v>
      </c>
      <c r="P14" s="226" t="str">
        <f>IF(ISBLANK(INDEX('Policy Characteristics'!J:J,MATCH($C14,'Policy Characteristics'!$C:$C,0))),"",INDEX('Policy Characteristics'!J:J,MATCH($C14,'Policy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14" s="226" t="str">
        <f>IF(ISBLANK(INDEX('Policy Characteristics'!K:K,MATCH($C14,'Policy Characteristics'!$C:$C,0))),"",INDEX('Policy Characteristics'!K:K,MATCH($C14,'Policy Characteristics'!$C:$C,0)))</f>
        <v>transportation-sector-main.html#conv-pol-stds</v>
      </c>
      <c r="R14" s="226" t="str">
        <f>IF(ISBLANK(INDEX('Policy Characteristics'!L:L,MATCH($C14,'Policy Characteristics'!$C:$C,0))),"",INDEX('Policy Characteristics'!L:L,MATCH($C14,'Policy Characteristics'!$C:$C,0)))</f>
        <v>conventional-pollutant-standards.html</v>
      </c>
    </row>
    <row r="15" spans="1:18" s="2" customFormat="1">
      <c r="A15" s="226" t="str">
        <f>IF(ISBLANK(INDEX('Policy Characteristics'!A:A,MATCH($C15,'Policy Characteristics'!$C:$C,0))),"",INDEX('Policy Characteristics'!A:A,MATCH($C15,'Policy Characteristics'!$C:$C,0)))</f>
        <v>Transportation</v>
      </c>
      <c r="B15" s="234" t="str">
        <f>IF(ISBLANK(INDEX('Policy Characteristics'!B:B,MATCH($C15,'Policy Characteristics'!$C:$C,0))),"",INDEX('Policy Characteristics'!B:B,MATCH($C15,'Policy Characteristics'!$C:$C,0)))</f>
        <v>Conventional Pollutant Standards</v>
      </c>
      <c r="C15" s="226" t="str">
        <f t="shared" si="0"/>
        <v>Percentage Reduction of Separately Regulated Pollutants</v>
      </c>
      <c r="D15" s="2" t="s">
        <v>740</v>
      </c>
      <c r="E15" s="2" t="s">
        <v>731</v>
      </c>
      <c r="F15" s="2" t="s">
        <v>741</v>
      </c>
      <c r="G15" s="2" t="s">
        <v>731</v>
      </c>
      <c r="H15" s="47">
        <v>313</v>
      </c>
      <c r="I15" s="261" t="s">
        <v>728</v>
      </c>
      <c r="J15" s="227" t="str">
        <f>IF(ISBLANK(INDEX('Policy Characteristics'!D:D,MATCH($C15,'Policy Characteristics'!$C:$C,0))),"",INDEX('Policy Characteristics'!D:D,MATCH($C15,'Policy Characteristics'!$C:$C,0)))</f>
        <v>Conventional Pollutant Standard</v>
      </c>
      <c r="K15" s="226" t="str">
        <f>IF(ISBLANK(INDEX('Policy Characteristics'!E:E,MATCH($C15,'Policy Characteristics'!$C:$C,0))),"",INDEX('Policy Characteristics'!E:E,MATCH($C15,'Policy Characteristics'!$C:$C,0)))</f>
        <v>trans reduce regulated pollutants</v>
      </c>
      <c r="L15" s="233">
        <f>IF(ISBLANK(INDEX('Policy Characteristics'!F:F,MATCH($C15,'Policy Characteristics'!$C:$C,0))),"",INDEX('Policy Characteristics'!F:F,MATCH($C15,'Policy Characteristics'!$C:$C,0)))</f>
        <v>0</v>
      </c>
      <c r="M15" s="233">
        <f>IF(ISBLANK(INDEX('Policy Characteristics'!G:G,MATCH($C15,'Policy Characteristics'!$C:$C,0))),"",INDEX('Policy Characteristics'!G:G,MATCH($C15,'Policy Characteristics'!$C:$C,0)))</f>
        <v>1</v>
      </c>
      <c r="N15" s="233">
        <f>IF(ISBLANK(INDEX('Policy Characteristics'!H:H,MATCH($C15,'Policy Characteristics'!$C:$C,0))),"",INDEX('Policy Characteristics'!H:H,MATCH($C15,'Policy Characteristics'!$C:$C,0)))</f>
        <v>0.02</v>
      </c>
      <c r="O15" s="226" t="str">
        <f>IF(ISBLANK(INDEX('Policy Characteristics'!I:I,MATCH($C15,'Policy Characteristics'!$C:$C,0))),"",INDEX('Policy Characteristics'!I:I,MATCH($C15,'Policy Characteristics'!$C:$C,0)))</f>
        <v>% reduction in emissions</v>
      </c>
      <c r="P15" s="226" t="str">
        <f>IF(ISBLANK(INDEX('Policy Characteristics'!J:J,MATCH($C15,'Policy Characteristics'!$C:$C,0))),"",INDEX('Policy Characteristics'!J:J,MATCH($C15,'Policy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15" s="226" t="str">
        <f>IF(ISBLANK(INDEX('Policy Characteristics'!K:K,MATCH($C15,'Policy Characteristics'!$C:$C,0))),"",INDEX('Policy Characteristics'!K:K,MATCH($C15,'Policy Characteristics'!$C:$C,0)))</f>
        <v>transportation-sector-main.html#conv-pol-stds</v>
      </c>
      <c r="R15" s="226" t="str">
        <f>IF(ISBLANK(INDEX('Policy Characteristics'!L:L,MATCH($C15,'Policy Characteristics'!$C:$C,0))),"",INDEX('Policy Characteristics'!L:L,MATCH($C15,'Policy Characteristics'!$C:$C,0)))</f>
        <v>conventional-pollutant-standards.html</v>
      </c>
    </row>
    <row r="16" spans="1:18" s="2" customFormat="1">
      <c r="A16" s="226" t="str">
        <f>IF(ISBLANK(INDEX('Policy Characteristics'!A:A,MATCH($C16,'Policy Characteristics'!$C:$C,0))),"",INDEX('Policy Characteristics'!A:A,MATCH($C16,'Policy Characteristics'!$C:$C,0)))</f>
        <v>Transportation</v>
      </c>
      <c r="B16" s="234" t="str">
        <f>IF(ISBLANK(INDEX('Policy Characteristics'!B:B,MATCH($C16,'Policy Characteristics'!$C:$C,0))),"",INDEX('Policy Characteristics'!B:B,MATCH($C16,'Policy Characteristics'!$C:$C,0)))</f>
        <v>Conventional Pollutant Standards</v>
      </c>
      <c r="C16" s="226" t="str">
        <f t="shared" si="0"/>
        <v>Percentage Reduction of Separately Regulated Pollutants</v>
      </c>
      <c r="D16" s="2" t="s">
        <v>740</v>
      </c>
      <c r="E16" s="2" t="s">
        <v>732</v>
      </c>
      <c r="F16" s="2" t="s">
        <v>741</v>
      </c>
      <c r="G16" s="2" t="s">
        <v>733</v>
      </c>
      <c r="H16" s="47">
        <v>314</v>
      </c>
      <c r="I16" s="261" t="s">
        <v>728</v>
      </c>
      <c r="J16" s="227" t="str">
        <f>IF(ISBLANK(INDEX('Policy Characteristics'!D:D,MATCH($C16,'Policy Characteristics'!$C:$C,0))),"",INDEX('Policy Characteristics'!D:D,MATCH($C16,'Policy Characteristics'!$C:$C,0)))</f>
        <v>Conventional Pollutant Standard</v>
      </c>
      <c r="K16" s="226" t="str">
        <f>IF(ISBLANK(INDEX('Policy Characteristics'!E:E,MATCH($C16,'Policy Characteristics'!$C:$C,0))),"",INDEX('Policy Characteristics'!E:E,MATCH($C16,'Policy Characteristics'!$C:$C,0)))</f>
        <v>trans reduce regulated pollutants</v>
      </c>
      <c r="L16" s="233">
        <f>IF(ISBLANK(INDEX('Policy Characteristics'!F:F,MATCH($C16,'Policy Characteristics'!$C:$C,0))),"",INDEX('Policy Characteristics'!F:F,MATCH($C16,'Policy Characteristics'!$C:$C,0)))</f>
        <v>0</v>
      </c>
      <c r="M16" s="233">
        <f>IF(ISBLANK(INDEX('Policy Characteristics'!G:G,MATCH($C16,'Policy Characteristics'!$C:$C,0))),"",INDEX('Policy Characteristics'!G:G,MATCH($C16,'Policy Characteristics'!$C:$C,0)))</f>
        <v>1</v>
      </c>
      <c r="N16" s="233">
        <f>IF(ISBLANK(INDEX('Policy Characteristics'!H:H,MATCH($C16,'Policy Characteristics'!$C:$C,0))),"",INDEX('Policy Characteristics'!H:H,MATCH($C16,'Policy Characteristics'!$C:$C,0)))</f>
        <v>0.02</v>
      </c>
      <c r="O16" s="226" t="str">
        <f>IF(ISBLANK(INDEX('Policy Characteristics'!I:I,MATCH($C16,'Policy Characteristics'!$C:$C,0))),"",INDEX('Policy Characteristics'!I:I,MATCH($C16,'Policy Characteristics'!$C:$C,0)))</f>
        <v>% reduction in emissions</v>
      </c>
      <c r="P16" s="226" t="str">
        <f>IF(ISBLANK(INDEX('Policy Characteristics'!J:J,MATCH($C16,'Policy Characteristics'!$C:$C,0))),"",INDEX('Policy Characteristics'!J:J,MATCH($C16,'Policy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16" s="226" t="str">
        <f>IF(ISBLANK(INDEX('Policy Characteristics'!K:K,MATCH($C16,'Policy Characteristics'!$C:$C,0))),"",INDEX('Policy Characteristics'!K:K,MATCH($C16,'Policy Characteristics'!$C:$C,0)))</f>
        <v>transportation-sector-main.html#conv-pol-stds</v>
      </c>
      <c r="R16" s="226" t="str">
        <f>IF(ISBLANK(INDEX('Policy Characteristics'!L:L,MATCH($C16,'Policy Characteristics'!$C:$C,0))),"",INDEX('Policy Characteristics'!L:L,MATCH($C16,'Policy Characteristics'!$C:$C,0)))</f>
        <v>conventional-pollutant-standards.html</v>
      </c>
    </row>
    <row r="17" spans="1:18" s="2" customFormat="1">
      <c r="A17" s="226" t="str">
        <f>IF(ISBLANK(INDEX('Policy Characteristics'!A:A,MATCH($C17,'Policy Characteristics'!$C:$C,0))),"",INDEX('Policy Characteristics'!A:A,MATCH($C17,'Policy Characteristics'!$C:$C,0)))</f>
        <v>Transportation</v>
      </c>
      <c r="B17" s="234" t="str">
        <f>IF(ISBLANK(INDEX('Policy Characteristics'!B:B,MATCH($C17,'Policy Characteristics'!$C:$C,0))),"",INDEX('Policy Characteristics'!B:B,MATCH($C17,'Policy Characteristics'!$C:$C,0)))</f>
        <v>Conventional Pollutant Standards</v>
      </c>
      <c r="C17" s="226" t="str">
        <f t="shared" si="0"/>
        <v>Percentage Reduction of Separately Regulated Pollutants</v>
      </c>
      <c r="D17" s="2" t="s">
        <v>740</v>
      </c>
      <c r="E17" s="2" t="s">
        <v>734</v>
      </c>
      <c r="F17" s="2" t="s">
        <v>741</v>
      </c>
      <c r="G17" s="2" t="s">
        <v>734</v>
      </c>
      <c r="H17" s="47">
        <v>315</v>
      </c>
      <c r="I17" s="261" t="s">
        <v>728</v>
      </c>
      <c r="J17" s="227" t="str">
        <f>IF(ISBLANK(INDEX('Policy Characteristics'!D:D,MATCH($C17,'Policy Characteristics'!$C:$C,0))),"",INDEX('Policy Characteristics'!D:D,MATCH($C17,'Policy Characteristics'!$C:$C,0)))</f>
        <v>Conventional Pollutant Standard</v>
      </c>
      <c r="K17" s="226" t="str">
        <f>IF(ISBLANK(INDEX('Policy Characteristics'!E:E,MATCH($C17,'Policy Characteristics'!$C:$C,0))),"",INDEX('Policy Characteristics'!E:E,MATCH($C17,'Policy Characteristics'!$C:$C,0)))</f>
        <v>trans reduce regulated pollutants</v>
      </c>
      <c r="L17" s="233">
        <f>IF(ISBLANK(INDEX('Policy Characteristics'!F:F,MATCH($C17,'Policy Characteristics'!$C:$C,0))),"",INDEX('Policy Characteristics'!F:F,MATCH($C17,'Policy Characteristics'!$C:$C,0)))</f>
        <v>0</v>
      </c>
      <c r="M17" s="233">
        <f>IF(ISBLANK(INDEX('Policy Characteristics'!G:G,MATCH($C17,'Policy Characteristics'!$C:$C,0))),"",INDEX('Policy Characteristics'!G:G,MATCH($C17,'Policy Characteristics'!$C:$C,0)))</f>
        <v>1</v>
      </c>
      <c r="N17" s="233">
        <f>IF(ISBLANK(INDEX('Policy Characteristics'!H:H,MATCH($C17,'Policy Characteristics'!$C:$C,0))),"",INDEX('Policy Characteristics'!H:H,MATCH($C17,'Policy Characteristics'!$C:$C,0)))</f>
        <v>0.02</v>
      </c>
      <c r="O17" s="226" t="str">
        <f>IF(ISBLANK(INDEX('Policy Characteristics'!I:I,MATCH($C17,'Policy Characteristics'!$C:$C,0))),"",INDEX('Policy Characteristics'!I:I,MATCH($C17,'Policy Characteristics'!$C:$C,0)))</f>
        <v>% reduction in emissions</v>
      </c>
      <c r="P17" s="226" t="str">
        <f>IF(ISBLANK(INDEX('Policy Characteristics'!J:J,MATCH($C17,'Policy Characteristics'!$C:$C,0))),"",INDEX('Policy Characteristics'!J:J,MATCH($C17,'Policy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17" s="226" t="str">
        <f>IF(ISBLANK(INDEX('Policy Characteristics'!K:K,MATCH($C17,'Policy Characteristics'!$C:$C,0))),"",INDEX('Policy Characteristics'!K:K,MATCH($C17,'Policy Characteristics'!$C:$C,0)))</f>
        <v>transportation-sector-main.html#conv-pol-stds</v>
      </c>
      <c r="R17" s="226" t="str">
        <f>IF(ISBLANK(INDEX('Policy Characteristics'!L:L,MATCH($C17,'Policy Characteristics'!$C:$C,0))),"",INDEX('Policy Characteristics'!L:L,MATCH($C17,'Policy Characteristics'!$C:$C,0)))</f>
        <v>conventional-pollutant-standards.html</v>
      </c>
    </row>
    <row r="18" spans="1:18" s="2" customFormat="1">
      <c r="A18" s="226" t="str">
        <f>IF(ISBLANK(INDEX('Policy Characteristics'!A:A,MATCH($C18,'Policy Characteristics'!$C:$C,0))),"",INDEX('Policy Characteristics'!A:A,MATCH($C18,'Policy Characteristics'!$C:$C,0)))</f>
        <v>Transportation</v>
      </c>
      <c r="B18" s="234" t="str">
        <f>IF(ISBLANK(INDEX('Policy Characteristics'!B:B,MATCH($C18,'Policy Characteristics'!$C:$C,0))),"",INDEX('Policy Characteristics'!B:B,MATCH($C18,'Policy Characteristics'!$C:$C,0)))</f>
        <v>Conventional Pollutant Standards</v>
      </c>
      <c r="C18" s="226" t="str">
        <f t="shared" si="0"/>
        <v>Percentage Reduction of Separately Regulated Pollutants</v>
      </c>
      <c r="D18" s="2" t="s">
        <v>740</v>
      </c>
      <c r="E18" s="2" t="s">
        <v>735</v>
      </c>
      <c r="F18" s="2" t="s">
        <v>741</v>
      </c>
      <c r="G18" s="2" t="s">
        <v>735</v>
      </c>
      <c r="H18" s="47">
        <v>316</v>
      </c>
      <c r="I18" s="261" t="s">
        <v>728</v>
      </c>
      <c r="J18" s="227" t="str">
        <f>IF(ISBLANK(INDEX('Policy Characteristics'!D:D,MATCH($C18,'Policy Characteristics'!$C:$C,0))),"",INDEX('Policy Characteristics'!D:D,MATCH($C18,'Policy Characteristics'!$C:$C,0)))</f>
        <v>Conventional Pollutant Standard</v>
      </c>
      <c r="K18" s="226" t="str">
        <f>IF(ISBLANK(INDEX('Policy Characteristics'!E:E,MATCH($C18,'Policy Characteristics'!$C:$C,0))),"",INDEX('Policy Characteristics'!E:E,MATCH($C18,'Policy Characteristics'!$C:$C,0)))</f>
        <v>trans reduce regulated pollutants</v>
      </c>
      <c r="L18" s="233">
        <f>IF(ISBLANK(INDEX('Policy Characteristics'!F:F,MATCH($C18,'Policy Characteristics'!$C:$C,0))),"",INDEX('Policy Characteristics'!F:F,MATCH($C18,'Policy Characteristics'!$C:$C,0)))</f>
        <v>0</v>
      </c>
      <c r="M18" s="233">
        <f>IF(ISBLANK(INDEX('Policy Characteristics'!G:G,MATCH($C18,'Policy Characteristics'!$C:$C,0))),"",INDEX('Policy Characteristics'!G:G,MATCH($C18,'Policy Characteristics'!$C:$C,0)))</f>
        <v>1</v>
      </c>
      <c r="N18" s="233">
        <f>IF(ISBLANK(INDEX('Policy Characteristics'!H:H,MATCH($C18,'Policy Characteristics'!$C:$C,0))),"",INDEX('Policy Characteristics'!H:H,MATCH($C18,'Policy Characteristics'!$C:$C,0)))</f>
        <v>0.02</v>
      </c>
      <c r="O18" s="226" t="str">
        <f>IF(ISBLANK(INDEX('Policy Characteristics'!I:I,MATCH($C18,'Policy Characteristics'!$C:$C,0))),"",INDEX('Policy Characteristics'!I:I,MATCH($C18,'Policy Characteristics'!$C:$C,0)))</f>
        <v>% reduction in emissions</v>
      </c>
      <c r="P18" s="226" t="str">
        <f>IF(ISBLANK(INDEX('Policy Characteristics'!J:J,MATCH($C18,'Policy Characteristics'!$C:$C,0))),"",INDEX('Policy Characteristics'!J:J,MATCH($C18,'Policy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18" s="226" t="str">
        <f>IF(ISBLANK(INDEX('Policy Characteristics'!K:K,MATCH($C18,'Policy Characteristics'!$C:$C,0))),"",INDEX('Policy Characteristics'!K:K,MATCH($C18,'Policy Characteristics'!$C:$C,0)))</f>
        <v>transportation-sector-main.html#conv-pol-stds</v>
      </c>
      <c r="R18" s="226" t="str">
        <f>IF(ISBLANK(INDEX('Policy Characteristics'!L:L,MATCH($C18,'Policy Characteristics'!$C:$C,0))),"",INDEX('Policy Characteristics'!L:L,MATCH($C18,'Policy Characteristics'!$C:$C,0)))</f>
        <v>conventional-pollutant-standards.html</v>
      </c>
    </row>
    <row r="19" spans="1:18" s="2" customFormat="1">
      <c r="A19" s="226" t="str">
        <f>IF(ISBLANK(INDEX('Policy Characteristics'!A:A,MATCH($C19,'Policy Characteristics'!$C:$C,0))),"",INDEX('Policy Characteristics'!A:A,MATCH($C19,'Policy Characteristics'!$C:$C,0)))</f>
        <v>Transportation</v>
      </c>
      <c r="B19" s="234" t="str">
        <f>IF(ISBLANK(INDEX('Policy Characteristics'!B:B,MATCH($C19,'Policy Characteristics'!$C:$C,0))),"",INDEX('Policy Characteristics'!B:B,MATCH($C19,'Policy Characteristics'!$C:$C,0)))</f>
        <v>Conventional Pollutant Standards</v>
      </c>
      <c r="C19" s="226" t="str">
        <f t="shared" si="0"/>
        <v>Percentage Reduction of Separately Regulated Pollutants</v>
      </c>
      <c r="D19" s="2" t="s">
        <v>740</v>
      </c>
      <c r="E19" s="2" t="s">
        <v>736</v>
      </c>
      <c r="F19" s="2" t="s">
        <v>741</v>
      </c>
      <c r="G19" s="2" t="s">
        <v>736</v>
      </c>
      <c r="H19" s="47">
        <v>317</v>
      </c>
      <c r="I19" s="261" t="s">
        <v>728</v>
      </c>
      <c r="J19" s="227" t="str">
        <f>IF(ISBLANK(INDEX('Policy Characteristics'!D:D,MATCH($C19,'Policy Characteristics'!$C:$C,0))),"",INDEX('Policy Characteristics'!D:D,MATCH($C19,'Policy Characteristics'!$C:$C,0)))</f>
        <v>Conventional Pollutant Standard</v>
      </c>
      <c r="K19" s="226" t="str">
        <f>IF(ISBLANK(INDEX('Policy Characteristics'!E:E,MATCH($C19,'Policy Characteristics'!$C:$C,0))),"",INDEX('Policy Characteristics'!E:E,MATCH($C19,'Policy Characteristics'!$C:$C,0)))</f>
        <v>trans reduce regulated pollutants</v>
      </c>
      <c r="L19" s="233">
        <f>IF(ISBLANK(INDEX('Policy Characteristics'!F:F,MATCH($C19,'Policy Characteristics'!$C:$C,0))),"",INDEX('Policy Characteristics'!F:F,MATCH($C19,'Policy Characteristics'!$C:$C,0)))</f>
        <v>0</v>
      </c>
      <c r="M19" s="233">
        <f>IF(ISBLANK(INDEX('Policy Characteristics'!G:G,MATCH($C19,'Policy Characteristics'!$C:$C,0))),"",INDEX('Policy Characteristics'!G:G,MATCH($C19,'Policy Characteristics'!$C:$C,0)))</f>
        <v>1</v>
      </c>
      <c r="N19" s="233">
        <f>IF(ISBLANK(INDEX('Policy Characteristics'!H:H,MATCH($C19,'Policy Characteristics'!$C:$C,0))),"",INDEX('Policy Characteristics'!H:H,MATCH($C19,'Policy Characteristics'!$C:$C,0)))</f>
        <v>0.02</v>
      </c>
      <c r="O19" s="226" t="str">
        <f>IF(ISBLANK(INDEX('Policy Characteristics'!I:I,MATCH($C19,'Policy Characteristics'!$C:$C,0))),"",INDEX('Policy Characteristics'!I:I,MATCH($C19,'Policy Characteristics'!$C:$C,0)))</f>
        <v>% reduction in emissions</v>
      </c>
      <c r="P19" s="226" t="str">
        <f>IF(ISBLANK(INDEX('Policy Characteristics'!J:J,MATCH($C19,'Policy Characteristics'!$C:$C,0))),"",INDEX('Policy Characteristics'!J:J,MATCH($C19,'Policy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19" s="226" t="str">
        <f>IF(ISBLANK(INDEX('Policy Characteristics'!K:K,MATCH($C19,'Policy Characteristics'!$C:$C,0))),"",INDEX('Policy Characteristics'!K:K,MATCH($C19,'Policy Characteristics'!$C:$C,0)))</f>
        <v>transportation-sector-main.html#conv-pol-stds</v>
      </c>
      <c r="R19" s="226" t="str">
        <f>IF(ISBLANK(INDEX('Policy Characteristics'!L:L,MATCH($C19,'Policy Characteristics'!$C:$C,0))),"",INDEX('Policy Characteristics'!L:L,MATCH($C19,'Policy Characteristics'!$C:$C,0)))</f>
        <v>conventional-pollutant-standards.html</v>
      </c>
    </row>
    <row r="20" spans="1:18" s="2" customFormat="1">
      <c r="A20" s="226" t="str">
        <f>IF(ISBLANK(INDEX('Policy Characteristics'!A:A,MATCH($C20,'Policy Characteristics'!$C:$C,0))),"",INDEX('Policy Characteristics'!A:A,MATCH($C20,'Policy Characteristics'!$C:$C,0)))</f>
        <v>Transportation</v>
      </c>
      <c r="B20" s="234" t="str">
        <f>IF(ISBLANK(INDEX('Policy Characteristics'!B:B,MATCH($C20,'Policy Characteristics'!$C:$C,0))),"",INDEX('Policy Characteristics'!B:B,MATCH($C20,'Policy Characteristics'!$C:$C,0)))</f>
        <v>Conventional Pollutant Standards</v>
      </c>
      <c r="C20" s="226" t="str">
        <f t="shared" si="0"/>
        <v>Percentage Reduction of Separately Regulated Pollutants</v>
      </c>
      <c r="D20" s="2" t="s">
        <v>740</v>
      </c>
      <c r="E20" s="2" t="s">
        <v>737</v>
      </c>
      <c r="F20" s="2" t="s">
        <v>741</v>
      </c>
      <c r="G20" s="2" t="s">
        <v>737</v>
      </c>
      <c r="H20" s="47">
        <v>318</v>
      </c>
      <c r="I20" s="262" t="s">
        <v>738</v>
      </c>
      <c r="J20" s="227" t="str">
        <f>IF(ISBLANK(INDEX('Policy Characteristics'!D:D,MATCH($C20,'Policy Characteristics'!$C:$C,0))),"",INDEX('Policy Characteristics'!D:D,MATCH($C20,'Policy Characteristics'!$C:$C,0)))</f>
        <v>Conventional Pollutant Standard</v>
      </c>
      <c r="K20" s="226" t="str">
        <f>IF(ISBLANK(INDEX('Policy Characteristics'!E:E,MATCH($C20,'Policy Characteristics'!$C:$C,0))),"",INDEX('Policy Characteristics'!E:E,MATCH($C20,'Policy Characteristics'!$C:$C,0)))</f>
        <v>trans reduce regulated pollutants</v>
      </c>
      <c r="L20" s="233">
        <f>IF(ISBLANK(INDEX('Policy Characteristics'!F:F,MATCH($C20,'Policy Characteristics'!$C:$C,0))),"",INDEX('Policy Characteristics'!F:F,MATCH($C20,'Policy Characteristics'!$C:$C,0)))</f>
        <v>0</v>
      </c>
      <c r="M20" s="233">
        <f>IF(ISBLANK(INDEX('Policy Characteristics'!G:G,MATCH($C20,'Policy Characteristics'!$C:$C,0))),"",INDEX('Policy Characteristics'!G:G,MATCH($C20,'Policy Characteristics'!$C:$C,0)))</f>
        <v>1</v>
      </c>
      <c r="N20" s="233">
        <f>IF(ISBLANK(INDEX('Policy Characteristics'!H:H,MATCH($C20,'Policy Characteristics'!$C:$C,0))),"",INDEX('Policy Characteristics'!H:H,MATCH($C20,'Policy Characteristics'!$C:$C,0)))</f>
        <v>0.02</v>
      </c>
      <c r="O20" s="226" t="str">
        <f>IF(ISBLANK(INDEX('Policy Characteristics'!I:I,MATCH($C20,'Policy Characteristics'!$C:$C,0))),"",INDEX('Policy Characteristics'!I:I,MATCH($C20,'Policy Characteristics'!$C:$C,0)))</f>
        <v>% reduction in emissions</v>
      </c>
      <c r="P20" s="226" t="str">
        <f>IF(ISBLANK(INDEX('Policy Characteristics'!J:J,MATCH($C20,'Policy Characteristics'!$C:$C,0))),"",INDEX('Policy Characteristics'!J:J,MATCH($C20,'Policy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20" s="226" t="str">
        <f>IF(ISBLANK(INDEX('Policy Characteristics'!K:K,MATCH($C20,'Policy Characteristics'!$C:$C,0))),"",INDEX('Policy Characteristics'!K:K,MATCH($C20,'Policy Characteristics'!$C:$C,0)))</f>
        <v>transportation-sector-main.html#conv-pol-stds</v>
      </c>
      <c r="R20" s="226" t="str">
        <f>IF(ISBLANK(INDEX('Policy Characteristics'!L:L,MATCH($C20,'Policy Characteristics'!$C:$C,0))),"",INDEX('Policy Characteristics'!L:L,MATCH($C20,'Policy Characteristics'!$C:$C,0)))</f>
        <v>conventional-pollutant-standards.html</v>
      </c>
    </row>
    <row r="21" spans="1:18" s="2" customFormat="1">
      <c r="A21" s="226" t="str">
        <f>IF(ISBLANK(INDEX('Policy Characteristics'!A:A,MATCH($C21,'Policy Characteristics'!$C:$C,0))),"",INDEX('Policy Characteristics'!A:A,MATCH($C21,'Policy Characteristics'!$C:$C,0)))</f>
        <v>Transportation</v>
      </c>
      <c r="B21" s="234" t="str">
        <f>IF(ISBLANK(INDEX('Policy Characteristics'!B:B,MATCH($C21,'Policy Characteristics'!$C:$C,0))),"",INDEX('Policy Characteristics'!B:B,MATCH($C21,'Policy Characteristics'!$C:$C,0)))</f>
        <v>Conventional Pollutant Standards</v>
      </c>
      <c r="C21" s="226" t="str">
        <f t="shared" si="0"/>
        <v>Percentage Reduction of Separately Regulated Pollutants</v>
      </c>
      <c r="D21" s="2" t="s">
        <v>740</v>
      </c>
      <c r="E21" s="2" t="s">
        <v>739</v>
      </c>
      <c r="F21" s="2" t="s">
        <v>741</v>
      </c>
      <c r="G21" s="2" t="s">
        <v>739</v>
      </c>
      <c r="H21" s="47">
        <v>319</v>
      </c>
      <c r="I21" s="262" t="s">
        <v>738</v>
      </c>
      <c r="J21" s="227" t="str">
        <f>IF(ISBLANK(INDEX('Policy Characteristics'!D:D,MATCH($C21,'Policy Characteristics'!$C:$C,0))),"",INDEX('Policy Characteristics'!D:D,MATCH($C21,'Policy Characteristics'!$C:$C,0)))</f>
        <v>Conventional Pollutant Standard</v>
      </c>
      <c r="K21" s="226" t="str">
        <f>IF(ISBLANK(INDEX('Policy Characteristics'!E:E,MATCH($C21,'Policy Characteristics'!$C:$C,0))),"",INDEX('Policy Characteristics'!E:E,MATCH($C21,'Policy Characteristics'!$C:$C,0)))</f>
        <v>trans reduce regulated pollutants</v>
      </c>
      <c r="L21" s="233">
        <f>IF(ISBLANK(INDEX('Policy Characteristics'!F:F,MATCH($C21,'Policy Characteristics'!$C:$C,0))),"",INDEX('Policy Characteristics'!F:F,MATCH($C21,'Policy Characteristics'!$C:$C,0)))</f>
        <v>0</v>
      </c>
      <c r="M21" s="233">
        <f>IF(ISBLANK(INDEX('Policy Characteristics'!G:G,MATCH($C21,'Policy Characteristics'!$C:$C,0))),"",INDEX('Policy Characteristics'!G:G,MATCH($C21,'Policy Characteristics'!$C:$C,0)))</f>
        <v>1</v>
      </c>
      <c r="N21" s="233">
        <f>IF(ISBLANK(INDEX('Policy Characteristics'!H:H,MATCH($C21,'Policy Characteristics'!$C:$C,0))),"",INDEX('Policy Characteristics'!H:H,MATCH($C21,'Policy Characteristics'!$C:$C,0)))</f>
        <v>0.02</v>
      </c>
      <c r="O21" s="226" t="str">
        <f>IF(ISBLANK(INDEX('Policy Characteristics'!I:I,MATCH($C21,'Policy Characteristics'!$C:$C,0))),"",INDEX('Policy Characteristics'!I:I,MATCH($C21,'Policy Characteristics'!$C:$C,0)))</f>
        <v>% reduction in emissions</v>
      </c>
      <c r="P21" s="226" t="str">
        <f>IF(ISBLANK(INDEX('Policy Characteristics'!J:J,MATCH($C21,'Policy Characteristics'!$C:$C,0))),"",INDEX('Policy Characteristics'!J:J,MATCH($C21,'Policy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21" s="226" t="str">
        <f>IF(ISBLANK(INDEX('Policy Characteristics'!K:K,MATCH($C21,'Policy Characteristics'!$C:$C,0))),"",INDEX('Policy Characteristics'!K:K,MATCH($C21,'Policy Characteristics'!$C:$C,0)))</f>
        <v>transportation-sector-main.html#conv-pol-stds</v>
      </c>
      <c r="R21" s="226" t="str">
        <f>IF(ISBLANK(INDEX('Policy Characteristics'!L:L,MATCH($C21,'Policy Characteristics'!$C:$C,0))),"",INDEX('Policy Characteristics'!L:L,MATCH($C21,'Policy Characteristics'!$C:$C,0)))</f>
        <v>conventional-pollutant-standards.html</v>
      </c>
    </row>
    <row r="22" spans="1:18" s="2" customFormat="1">
      <c r="A22" s="226" t="str">
        <f>IF(ISBLANK(INDEX('Policy Characteristics'!A:A,MATCH($C22,'Policy Characteristics'!$C:$C,0))),"",INDEX('Policy Characteristics'!A:A,MATCH($C22,'Policy Characteristics'!$C:$C,0)))</f>
        <v>Transportation</v>
      </c>
      <c r="B22" s="234" t="str">
        <f>IF(ISBLANK(INDEX('Policy Characteristics'!B:B,MATCH($C22,'Policy Characteristics'!$C:$C,0))),"",INDEX('Policy Characteristics'!B:B,MATCH($C22,'Policy Characteristics'!$C:$C,0)))</f>
        <v>Conventional Pollutant Standards</v>
      </c>
      <c r="C22" s="226" t="str">
        <f t="shared" si="0"/>
        <v>Percentage Reduction of Separately Regulated Pollutants</v>
      </c>
      <c r="D22" s="2" t="s">
        <v>742</v>
      </c>
      <c r="E22" s="2" t="s">
        <v>725</v>
      </c>
      <c r="F22" s="2" t="s">
        <v>743</v>
      </c>
      <c r="G22" s="2" t="s">
        <v>727</v>
      </c>
      <c r="H22" s="47">
        <v>320</v>
      </c>
      <c r="I22" s="261" t="s">
        <v>728</v>
      </c>
      <c r="J22" s="227" t="str">
        <f>IF(ISBLANK(INDEX('Policy Characteristics'!D:D,MATCH($C22,'Policy Characteristics'!$C:$C,0))),"",INDEX('Policy Characteristics'!D:D,MATCH($C22,'Policy Characteristics'!$C:$C,0)))</f>
        <v>Conventional Pollutant Standard</v>
      </c>
      <c r="K22" s="226" t="str">
        <f>IF(ISBLANK(INDEX('Policy Characteristics'!E:E,MATCH($C22,'Policy Characteristics'!$C:$C,0))),"",INDEX('Policy Characteristics'!E:E,MATCH($C22,'Policy Characteristics'!$C:$C,0)))</f>
        <v>trans reduce regulated pollutants</v>
      </c>
      <c r="L22" s="233">
        <f>IF(ISBLANK(INDEX('Policy Characteristics'!F:F,MATCH($C22,'Policy Characteristics'!$C:$C,0))),"",INDEX('Policy Characteristics'!F:F,MATCH($C22,'Policy Characteristics'!$C:$C,0)))</f>
        <v>0</v>
      </c>
      <c r="M22" s="233">
        <f>IF(ISBLANK(INDEX('Policy Characteristics'!G:G,MATCH($C22,'Policy Characteristics'!$C:$C,0))),"",INDEX('Policy Characteristics'!G:G,MATCH($C22,'Policy Characteristics'!$C:$C,0)))</f>
        <v>1</v>
      </c>
      <c r="N22" s="233">
        <f>IF(ISBLANK(INDEX('Policy Characteristics'!H:H,MATCH($C22,'Policy Characteristics'!$C:$C,0))),"",INDEX('Policy Characteristics'!H:H,MATCH($C22,'Policy Characteristics'!$C:$C,0)))</f>
        <v>0.02</v>
      </c>
      <c r="O22" s="226" t="str">
        <f>IF(ISBLANK(INDEX('Policy Characteristics'!I:I,MATCH($C22,'Policy Characteristics'!$C:$C,0))),"",INDEX('Policy Characteristics'!I:I,MATCH($C22,'Policy Characteristics'!$C:$C,0)))</f>
        <v>% reduction in emissions</v>
      </c>
      <c r="P22" s="226" t="str">
        <f>IF(ISBLANK(INDEX('Policy Characteristics'!J:J,MATCH($C22,'Policy Characteristics'!$C:$C,0))),"",INDEX('Policy Characteristics'!J:J,MATCH($C22,'Policy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22" s="226" t="str">
        <f>IF(ISBLANK(INDEX('Policy Characteristics'!K:K,MATCH($C22,'Policy Characteristics'!$C:$C,0))),"",INDEX('Policy Characteristics'!K:K,MATCH($C22,'Policy Characteristics'!$C:$C,0)))</f>
        <v>transportation-sector-main.html#conv-pol-stds</v>
      </c>
      <c r="R22" s="226" t="str">
        <f>IF(ISBLANK(INDEX('Policy Characteristics'!L:L,MATCH($C22,'Policy Characteristics'!$C:$C,0))),"",INDEX('Policy Characteristics'!L:L,MATCH($C22,'Policy Characteristics'!$C:$C,0)))</f>
        <v>conventional-pollutant-standards.html</v>
      </c>
    </row>
    <row r="23" spans="1:18" s="2" customFormat="1">
      <c r="A23" s="226" t="str">
        <f>IF(ISBLANK(INDEX('Policy Characteristics'!A:A,MATCH($C23,'Policy Characteristics'!$C:$C,0))),"",INDEX('Policy Characteristics'!A:A,MATCH($C23,'Policy Characteristics'!$C:$C,0)))</f>
        <v>Transportation</v>
      </c>
      <c r="B23" s="234" t="str">
        <f>IF(ISBLANK(INDEX('Policy Characteristics'!B:B,MATCH($C23,'Policy Characteristics'!$C:$C,0))),"",INDEX('Policy Characteristics'!B:B,MATCH($C23,'Policy Characteristics'!$C:$C,0)))</f>
        <v>Conventional Pollutant Standards</v>
      </c>
      <c r="C23" s="226" t="str">
        <f t="shared" ref="C23:C32" si="1">C$2</f>
        <v>Percentage Reduction of Separately Regulated Pollutants</v>
      </c>
      <c r="D23" s="2" t="s">
        <v>742</v>
      </c>
      <c r="E23" s="2" t="s">
        <v>729</v>
      </c>
      <c r="F23" s="2" t="s">
        <v>743</v>
      </c>
      <c r="G23" s="2" t="s">
        <v>729</v>
      </c>
      <c r="H23" s="47">
        <v>321</v>
      </c>
      <c r="I23" s="262" t="s">
        <v>738</v>
      </c>
      <c r="J23" s="227" t="str">
        <f>IF(ISBLANK(INDEX('Policy Characteristics'!D:D,MATCH($C23,'Policy Characteristics'!$C:$C,0))),"",INDEX('Policy Characteristics'!D:D,MATCH($C23,'Policy Characteristics'!$C:$C,0)))</f>
        <v>Conventional Pollutant Standard</v>
      </c>
      <c r="K23" s="226" t="str">
        <f>IF(ISBLANK(INDEX('Policy Characteristics'!E:E,MATCH($C23,'Policy Characteristics'!$C:$C,0))),"",INDEX('Policy Characteristics'!E:E,MATCH($C23,'Policy Characteristics'!$C:$C,0)))</f>
        <v>trans reduce regulated pollutants</v>
      </c>
      <c r="L23" s="233">
        <f>IF(ISBLANK(INDEX('Policy Characteristics'!F:F,MATCH($C23,'Policy Characteristics'!$C:$C,0))),"",INDEX('Policy Characteristics'!F:F,MATCH($C23,'Policy Characteristics'!$C:$C,0)))</f>
        <v>0</v>
      </c>
      <c r="M23" s="233">
        <f>IF(ISBLANK(INDEX('Policy Characteristics'!G:G,MATCH($C23,'Policy Characteristics'!$C:$C,0))),"",INDEX('Policy Characteristics'!G:G,MATCH($C23,'Policy Characteristics'!$C:$C,0)))</f>
        <v>1</v>
      </c>
      <c r="N23" s="233">
        <f>IF(ISBLANK(INDEX('Policy Characteristics'!H:H,MATCH($C23,'Policy Characteristics'!$C:$C,0))),"",INDEX('Policy Characteristics'!H:H,MATCH($C23,'Policy Characteristics'!$C:$C,0)))</f>
        <v>0.02</v>
      </c>
      <c r="O23" s="226" t="str">
        <f>IF(ISBLANK(INDEX('Policy Characteristics'!I:I,MATCH($C23,'Policy Characteristics'!$C:$C,0))),"",INDEX('Policy Characteristics'!I:I,MATCH($C23,'Policy Characteristics'!$C:$C,0)))</f>
        <v>% reduction in emissions</v>
      </c>
      <c r="P23" s="226" t="str">
        <f>IF(ISBLANK(INDEX('Policy Characteristics'!J:J,MATCH($C23,'Policy Characteristics'!$C:$C,0))),"",INDEX('Policy Characteristics'!J:J,MATCH($C23,'Policy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23" s="226" t="str">
        <f>IF(ISBLANK(INDEX('Policy Characteristics'!K:K,MATCH($C23,'Policy Characteristics'!$C:$C,0))),"",INDEX('Policy Characteristics'!K:K,MATCH($C23,'Policy Characteristics'!$C:$C,0)))</f>
        <v>transportation-sector-main.html#conv-pol-stds</v>
      </c>
      <c r="R23" s="226" t="str">
        <f>IF(ISBLANK(INDEX('Policy Characteristics'!L:L,MATCH($C23,'Policy Characteristics'!$C:$C,0))),"",INDEX('Policy Characteristics'!L:L,MATCH($C23,'Policy Characteristics'!$C:$C,0)))</f>
        <v>conventional-pollutant-standards.html</v>
      </c>
    </row>
    <row r="24" spans="1:18" s="2" customFormat="1">
      <c r="A24" s="226" t="str">
        <f>IF(ISBLANK(INDEX('Policy Characteristics'!A:A,MATCH($C24,'Policy Characteristics'!$C:$C,0))),"",INDEX('Policy Characteristics'!A:A,MATCH($C24,'Policy Characteristics'!$C:$C,0)))</f>
        <v>Transportation</v>
      </c>
      <c r="B24" s="234" t="str">
        <f>IF(ISBLANK(INDEX('Policy Characteristics'!B:B,MATCH($C24,'Policy Characteristics'!$C:$C,0))),"",INDEX('Policy Characteristics'!B:B,MATCH($C24,'Policy Characteristics'!$C:$C,0)))</f>
        <v>Conventional Pollutant Standards</v>
      </c>
      <c r="C24" s="226" t="str">
        <f t="shared" si="1"/>
        <v>Percentage Reduction of Separately Regulated Pollutants</v>
      </c>
      <c r="D24" s="2" t="s">
        <v>742</v>
      </c>
      <c r="E24" s="2" t="s">
        <v>730</v>
      </c>
      <c r="F24" s="2" t="s">
        <v>743</v>
      </c>
      <c r="G24" s="2" t="s">
        <v>730</v>
      </c>
      <c r="H24" s="47">
        <v>322</v>
      </c>
      <c r="I24" s="261" t="s">
        <v>728</v>
      </c>
      <c r="J24" s="227" t="str">
        <f>IF(ISBLANK(INDEX('Policy Characteristics'!D:D,MATCH($C24,'Policy Characteristics'!$C:$C,0))),"",INDEX('Policy Characteristics'!D:D,MATCH($C24,'Policy Characteristics'!$C:$C,0)))</f>
        <v>Conventional Pollutant Standard</v>
      </c>
      <c r="K24" s="226" t="str">
        <f>IF(ISBLANK(INDEX('Policy Characteristics'!E:E,MATCH($C24,'Policy Characteristics'!$C:$C,0))),"",INDEX('Policy Characteristics'!E:E,MATCH($C24,'Policy Characteristics'!$C:$C,0)))</f>
        <v>trans reduce regulated pollutants</v>
      </c>
      <c r="L24" s="233">
        <f>IF(ISBLANK(INDEX('Policy Characteristics'!F:F,MATCH($C24,'Policy Characteristics'!$C:$C,0))),"",INDEX('Policy Characteristics'!F:F,MATCH($C24,'Policy Characteristics'!$C:$C,0)))</f>
        <v>0</v>
      </c>
      <c r="M24" s="233">
        <f>IF(ISBLANK(INDEX('Policy Characteristics'!G:G,MATCH($C24,'Policy Characteristics'!$C:$C,0))),"",INDEX('Policy Characteristics'!G:G,MATCH($C24,'Policy Characteristics'!$C:$C,0)))</f>
        <v>1</v>
      </c>
      <c r="N24" s="233">
        <f>IF(ISBLANK(INDEX('Policy Characteristics'!H:H,MATCH($C24,'Policy Characteristics'!$C:$C,0))),"",INDEX('Policy Characteristics'!H:H,MATCH($C24,'Policy Characteristics'!$C:$C,0)))</f>
        <v>0.02</v>
      </c>
      <c r="O24" s="226" t="str">
        <f>IF(ISBLANK(INDEX('Policy Characteristics'!I:I,MATCH($C24,'Policy Characteristics'!$C:$C,0))),"",INDEX('Policy Characteristics'!I:I,MATCH($C24,'Policy Characteristics'!$C:$C,0)))</f>
        <v>% reduction in emissions</v>
      </c>
      <c r="P24" s="226" t="str">
        <f>IF(ISBLANK(INDEX('Policy Characteristics'!J:J,MATCH($C24,'Policy Characteristics'!$C:$C,0))),"",INDEX('Policy Characteristics'!J:J,MATCH($C24,'Policy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24" s="226" t="str">
        <f>IF(ISBLANK(INDEX('Policy Characteristics'!K:K,MATCH($C24,'Policy Characteristics'!$C:$C,0))),"",INDEX('Policy Characteristics'!K:K,MATCH($C24,'Policy Characteristics'!$C:$C,0)))</f>
        <v>transportation-sector-main.html#conv-pol-stds</v>
      </c>
      <c r="R24" s="226" t="str">
        <f>IF(ISBLANK(INDEX('Policy Characteristics'!L:L,MATCH($C24,'Policy Characteristics'!$C:$C,0))),"",INDEX('Policy Characteristics'!L:L,MATCH($C24,'Policy Characteristics'!$C:$C,0)))</f>
        <v>conventional-pollutant-standards.html</v>
      </c>
    </row>
    <row r="25" spans="1:18" s="2" customFormat="1">
      <c r="A25" s="226" t="str">
        <f>IF(ISBLANK(INDEX('Policy Characteristics'!A:A,MATCH($C25,'Policy Characteristics'!$C:$C,0))),"",INDEX('Policy Characteristics'!A:A,MATCH($C25,'Policy Characteristics'!$C:$C,0)))</f>
        <v>Transportation</v>
      </c>
      <c r="B25" s="234" t="str">
        <f>IF(ISBLANK(INDEX('Policy Characteristics'!B:B,MATCH($C25,'Policy Characteristics'!$C:$C,0))),"",INDEX('Policy Characteristics'!B:B,MATCH($C25,'Policy Characteristics'!$C:$C,0)))</f>
        <v>Conventional Pollutant Standards</v>
      </c>
      <c r="C25" s="226" t="str">
        <f t="shared" si="1"/>
        <v>Percentage Reduction of Separately Regulated Pollutants</v>
      </c>
      <c r="D25" s="2" t="s">
        <v>742</v>
      </c>
      <c r="E25" s="2" t="s">
        <v>731</v>
      </c>
      <c r="F25" s="2" t="s">
        <v>743</v>
      </c>
      <c r="G25" s="2" t="s">
        <v>731</v>
      </c>
      <c r="H25" s="47">
        <v>323</v>
      </c>
      <c r="I25" s="262" t="s">
        <v>738</v>
      </c>
      <c r="J25" s="227" t="str">
        <f>IF(ISBLANK(INDEX('Policy Characteristics'!D:D,MATCH($C25,'Policy Characteristics'!$C:$C,0))),"",INDEX('Policy Characteristics'!D:D,MATCH($C25,'Policy Characteristics'!$C:$C,0)))</f>
        <v>Conventional Pollutant Standard</v>
      </c>
      <c r="K25" s="226" t="str">
        <f>IF(ISBLANK(INDEX('Policy Characteristics'!E:E,MATCH($C25,'Policy Characteristics'!$C:$C,0))),"",INDEX('Policy Characteristics'!E:E,MATCH($C25,'Policy Characteristics'!$C:$C,0)))</f>
        <v>trans reduce regulated pollutants</v>
      </c>
      <c r="L25" s="233">
        <f>IF(ISBLANK(INDEX('Policy Characteristics'!F:F,MATCH($C25,'Policy Characteristics'!$C:$C,0))),"",INDEX('Policy Characteristics'!F:F,MATCH($C25,'Policy Characteristics'!$C:$C,0)))</f>
        <v>0</v>
      </c>
      <c r="M25" s="233">
        <f>IF(ISBLANK(INDEX('Policy Characteristics'!G:G,MATCH($C25,'Policy Characteristics'!$C:$C,0))),"",INDEX('Policy Characteristics'!G:G,MATCH($C25,'Policy Characteristics'!$C:$C,0)))</f>
        <v>1</v>
      </c>
      <c r="N25" s="233">
        <f>IF(ISBLANK(INDEX('Policy Characteristics'!H:H,MATCH($C25,'Policy Characteristics'!$C:$C,0))),"",INDEX('Policy Characteristics'!H:H,MATCH($C25,'Policy Characteristics'!$C:$C,0)))</f>
        <v>0.02</v>
      </c>
      <c r="O25" s="226" t="str">
        <f>IF(ISBLANK(INDEX('Policy Characteristics'!I:I,MATCH($C25,'Policy Characteristics'!$C:$C,0))),"",INDEX('Policy Characteristics'!I:I,MATCH($C25,'Policy Characteristics'!$C:$C,0)))</f>
        <v>% reduction in emissions</v>
      </c>
      <c r="P25" s="226" t="str">
        <f>IF(ISBLANK(INDEX('Policy Characteristics'!J:J,MATCH($C25,'Policy Characteristics'!$C:$C,0))),"",INDEX('Policy Characteristics'!J:J,MATCH($C25,'Policy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25" s="226" t="str">
        <f>IF(ISBLANK(INDEX('Policy Characteristics'!K:K,MATCH($C25,'Policy Characteristics'!$C:$C,0))),"",INDEX('Policy Characteristics'!K:K,MATCH($C25,'Policy Characteristics'!$C:$C,0)))</f>
        <v>transportation-sector-main.html#conv-pol-stds</v>
      </c>
      <c r="R25" s="226" t="str">
        <f>IF(ISBLANK(INDEX('Policy Characteristics'!L:L,MATCH($C25,'Policy Characteristics'!$C:$C,0))),"",INDEX('Policy Characteristics'!L:L,MATCH($C25,'Policy Characteristics'!$C:$C,0)))</f>
        <v>conventional-pollutant-standards.html</v>
      </c>
    </row>
    <row r="26" spans="1:18" s="2" customFormat="1">
      <c r="A26" s="226" t="str">
        <f>IF(ISBLANK(INDEX('Policy Characteristics'!A:A,MATCH($C26,'Policy Characteristics'!$C:$C,0))),"",INDEX('Policy Characteristics'!A:A,MATCH($C26,'Policy Characteristics'!$C:$C,0)))</f>
        <v>Transportation</v>
      </c>
      <c r="B26" s="234" t="str">
        <f>IF(ISBLANK(INDEX('Policy Characteristics'!B:B,MATCH($C26,'Policy Characteristics'!$C:$C,0))),"",INDEX('Policy Characteristics'!B:B,MATCH($C26,'Policy Characteristics'!$C:$C,0)))</f>
        <v>Conventional Pollutant Standards</v>
      </c>
      <c r="C26" s="226" t="str">
        <f t="shared" si="1"/>
        <v>Percentage Reduction of Separately Regulated Pollutants</v>
      </c>
      <c r="D26" s="2" t="s">
        <v>742</v>
      </c>
      <c r="E26" s="2" t="s">
        <v>732</v>
      </c>
      <c r="F26" s="2" t="s">
        <v>743</v>
      </c>
      <c r="G26" s="2" t="s">
        <v>733</v>
      </c>
      <c r="H26" s="47">
        <v>324</v>
      </c>
      <c r="I26" s="262" t="s">
        <v>738</v>
      </c>
      <c r="J26" s="227" t="str">
        <f>IF(ISBLANK(INDEX('Policy Characteristics'!D:D,MATCH($C26,'Policy Characteristics'!$C:$C,0))),"",INDEX('Policy Characteristics'!D:D,MATCH($C26,'Policy Characteristics'!$C:$C,0)))</f>
        <v>Conventional Pollutant Standard</v>
      </c>
      <c r="K26" s="226" t="str">
        <f>IF(ISBLANK(INDEX('Policy Characteristics'!E:E,MATCH($C26,'Policy Characteristics'!$C:$C,0))),"",INDEX('Policy Characteristics'!E:E,MATCH($C26,'Policy Characteristics'!$C:$C,0)))</f>
        <v>trans reduce regulated pollutants</v>
      </c>
      <c r="L26" s="233">
        <f>IF(ISBLANK(INDEX('Policy Characteristics'!F:F,MATCH($C26,'Policy Characteristics'!$C:$C,0))),"",INDEX('Policy Characteristics'!F:F,MATCH($C26,'Policy Characteristics'!$C:$C,0)))</f>
        <v>0</v>
      </c>
      <c r="M26" s="233">
        <f>IF(ISBLANK(INDEX('Policy Characteristics'!G:G,MATCH($C26,'Policy Characteristics'!$C:$C,0))),"",INDEX('Policy Characteristics'!G:G,MATCH($C26,'Policy Characteristics'!$C:$C,0)))</f>
        <v>1</v>
      </c>
      <c r="N26" s="233">
        <f>IF(ISBLANK(INDEX('Policy Characteristics'!H:H,MATCH($C26,'Policy Characteristics'!$C:$C,0))),"",INDEX('Policy Characteristics'!H:H,MATCH($C26,'Policy Characteristics'!$C:$C,0)))</f>
        <v>0.02</v>
      </c>
      <c r="O26" s="226" t="str">
        <f>IF(ISBLANK(INDEX('Policy Characteristics'!I:I,MATCH($C26,'Policy Characteristics'!$C:$C,0))),"",INDEX('Policy Characteristics'!I:I,MATCH($C26,'Policy Characteristics'!$C:$C,0)))</f>
        <v>% reduction in emissions</v>
      </c>
      <c r="P26" s="226" t="str">
        <f>IF(ISBLANK(INDEX('Policy Characteristics'!J:J,MATCH($C26,'Policy Characteristics'!$C:$C,0))),"",INDEX('Policy Characteristics'!J:J,MATCH($C26,'Policy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26" s="226" t="str">
        <f>IF(ISBLANK(INDEX('Policy Characteristics'!K:K,MATCH($C26,'Policy Characteristics'!$C:$C,0))),"",INDEX('Policy Characteristics'!K:K,MATCH($C26,'Policy Characteristics'!$C:$C,0)))</f>
        <v>transportation-sector-main.html#conv-pol-stds</v>
      </c>
      <c r="R26" s="226" t="str">
        <f>IF(ISBLANK(INDEX('Policy Characteristics'!L:L,MATCH($C26,'Policy Characteristics'!$C:$C,0))),"",INDEX('Policy Characteristics'!L:L,MATCH($C26,'Policy Characteristics'!$C:$C,0)))</f>
        <v>conventional-pollutant-standards.html</v>
      </c>
    </row>
    <row r="27" spans="1:18" s="2" customFormat="1">
      <c r="A27" s="226" t="str">
        <f>IF(ISBLANK(INDEX('Policy Characteristics'!A:A,MATCH($C27,'Policy Characteristics'!$C:$C,0))),"",INDEX('Policy Characteristics'!A:A,MATCH($C27,'Policy Characteristics'!$C:$C,0)))</f>
        <v>Transportation</v>
      </c>
      <c r="B27" s="234" t="str">
        <f>IF(ISBLANK(INDEX('Policy Characteristics'!B:B,MATCH($C27,'Policy Characteristics'!$C:$C,0))),"",INDEX('Policy Characteristics'!B:B,MATCH($C27,'Policy Characteristics'!$C:$C,0)))</f>
        <v>Conventional Pollutant Standards</v>
      </c>
      <c r="C27" s="226" t="str">
        <f t="shared" si="1"/>
        <v>Percentage Reduction of Separately Regulated Pollutants</v>
      </c>
      <c r="D27" s="2" t="s">
        <v>742</v>
      </c>
      <c r="E27" s="2" t="s">
        <v>734</v>
      </c>
      <c r="F27" s="2" t="s">
        <v>743</v>
      </c>
      <c r="G27" s="2" t="s">
        <v>734</v>
      </c>
      <c r="H27" s="47">
        <v>325</v>
      </c>
      <c r="I27" s="262" t="s">
        <v>738</v>
      </c>
      <c r="J27" s="227" t="str">
        <f>IF(ISBLANK(INDEX('Policy Characteristics'!D:D,MATCH($C27,'Policy Characteristics'!$C:$C,0))),"",INDEX('Policy Characteristics'!D:D,MATCH($C27,'Policy Characteristics'!$C:$C,0)))</f>
        <v>Conventional Pollutant Standard</v>
      </c>
      <c r="K27" s="226" t="str">
        <f>IF(ISBLANK(INDEX('Policy Characteristics'!E:E,MATCH($C27,'Policy Characteristics'!$C:$C,0))),"",INDEX('Policy Characteristics'!E:E,MATCH($C27,'Policy Characteristics'!$C:$C,0)))</f>
        <v>trans reduce regulated pollutants</v>
      </c>
      <c r="L27" s="233">
        <f>IF(ISBLANK(INDEX('Policy Characteristics'!F:F,MATCH($C27,'Policy Characteristics'!$C:$C,0))),"",INDEX('Policy Characteristics'!F:F,MATCH($C27,'Policy Characteristics'!$C:$C,0)))</f>
        <v>0</v>
      </c>
      <c r="M27" s="233">
        <f>IF(ISBLANK(INDEX('Policy Characteristics'!G:G,MATCH($C27,'Policy Characteristics'!$C:$C,0))),"",INDEX('Policy Characteristics'!G:G,MATCH($C27,'Policy Characteristics'!$C:$C,0)))</f>
        <v>1</v>
      </c>
      <c r="N27" s="233">
        <f>IF(ISBLANK(INDEX('Policy Characteristics'!H:H,MATCH($C27,'Policy Characteristics'!$C:$C,0))),"",INDEX('Policy Characteristics'!H:H,MATCH($C27,'Policy Characteristics'!$C:$C,0)))</f>
        <v>0.02</v>
      </c>
      <c r="O27" s="226" t="str">
        <f>IF(ISBLANK(INDEX('Policy Characteristics'!I:I,MATCH($C27,'Policy Characteristics'!$C:$C,0))),"",INDEX('Policy Characteristics'!I:I,MATCH($C27,'Policy Characteristics'!$C:$C,0)))</f>
        <v>% reduction in emissions</v>
      </c>
      <c r="P27" s="226" t="str">
        <f>IF(ISBLANK(INDEX('Policy Characteristics'!J:J,MATCH($C27,'Policy Characteristics'!$C:$C,0))),"",INDEX('Policy Characteristics'!J:J,MATCH($C27,'Policy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27" s="226" t="str">
        <f>IF(ISBLANK(INDEX('Policy Characteristics'!K:K,MATCH($C27,'Policy Characteristics'!$C:$C,0))),"",INDEX('Policy Characteristics'!K:K,MATCH($C27,'Policy Characteristics'!$C:$C,0)))</f>
        <v>transportation-sector-main.html#conv-pol-stds</v>
      </c>
      <c r="R27" s="226" t="str">
        <f>IF(ISBLANK(INDEX('Policy Characteristics'!L:L,MATCH($C27,'Policy Characteristics'!$C:$C,0))),"",INDEX('Policy Characteristics'!L:L,MATCH($C27,'Policy Characteristics'!$C:$C,0)))</f>
        <v>conventional-pollutant-standards.html</v>
      </c>
    </row>
    <row r="28" spans="1:18" s="2" customFormat="1">
      <c r="A28" s="226" t="str">
        <f>IF(ISBLANK(INDEX('Policy Characteristics'!A:A,MATCH($C28,'Policy Characteristics'!$C:$C,0))),"",INDEX('Policy Characteristics'!A:A,MATCH($C28,'Policy Characteristics'!$C:$C,0)))</f>
        <v>Transportation</v>
      </c>
      <c r="B28" s="234" t="str">
        <f>IF(ISBLANK(INDEX('Policy Characteristics'!B:B,MATCH($C28,'Policy Characteristics'!$C:$C,0))),"",INDEX('Policy Characteristics'!B:B,MATCH($C28,'Policy Characteristics'!$C:$C,0)))</f>
        <v>Conventional Pollutant Standards</v>
      </c>
      <c r="C28" s="226" t="str">
        <f t="shared" si="1"/>
        <v>Percentage Reduction of Separately Regulated Pollutants</v>
      </c>
      <c r="D28" s="2" t="s">
        <v>742</v>
      </c>
      <c r="E28" s="2" t="s">
        <v>735</v>
      </c>
      <c r="F28" s="2" t="s">
        <v>743</v>
      </c>
      <c r="G28" s="2" t="s">
        <v>735</v>
      </c>
      <c r="H28" s="47">
        <v>326</v>
      </c>
      <c r="I28" s="262" t="s">
        <v>738</v>
      </c>
      <c r="J28" s="227" t="str">
        <f>IF(ISBLANK(INDEX('Policy Characteristics'!D:D,MATCH($C28,'Policy Characteristics'!$C:$C,0))),"",INDEX('Policy Characteristics'!D:D,MATCH($C28,'Policy Characteristics'!$C:$C,0)))</f>
        <v>Conventional Pollutant Standard</v>
      </c>
      <c r="K28" s="226" t="str">
        <f>IF(ISBLANK(INDEX('Policy Characteristics'!E:E,MATCH($C28,'Policy Characteristics'!$C:$C,0))),"",INDEX('Policy Characteristics'!E:E,MATCH($C28,'Policy Characteristics'!$C:$C,0)))</f>
        <v>trans reduce regulated pollutants</v>
      </c>
      <c r="L28" s="233">
        <f>IF(ISBLANK(INDEX('Policy Characteristics'!F:F,MATCH($C28,'Policy Characteristics'!$C:$C,0))),"",INDEX('Policy Characteristics'!F:F,MATCH($C28,'Policy Characteristics'!$C:$C,0)))</f>
        <v>0</v>
      </c>
      <c r="M28" s="233">
        <f>IF(ISBLANK(INDEX('Policy Characteristics'!G:G,MATCH($C28,'Policy Characteristics'!$C:$C,0))),"",INDEX('Policy Characteristics'!G:G,MATCH($C28,'Policy Characteristics'!$C:$C,0)))</f>
        <v>1</v>
      </c>
      <c r="N28" s="233">
        <f>IF(ISBLANK(INDEX('Policy Characteristics'!H:H,MATCH($C28,'Policy Characteristics'!$C:$C,0))),"",INDEX('Policy Characteristics'!H:H,MATCH($C28,'Policy Characteristics'!$C:$C,0)))</f>
        <v>0.02</v>
      </c>
      <c r="O28" s="226" t="str">
        <f>IF(ISBLANK(INDEX('Policy Characteristics'!I:I,MATCH($C28,'Policy Characteristics'!$C:$C,0))),"",INDEX('Policy Characteristics'!I:I,MATCH($C28,'Policy Characteristics'!$C:$C,0)))</f>
        <v>% reduction in emissions</v>
      </c>
      <c r="P28" s="226" t="str">
        <f>IF(ISBLANK(INDEX('Policy Characteristics'!J:J,MATCH($C28,'Policy Characteristics'!$C:$C,0))),"",INDEX('Policy Characteristics'!J:J,MATCH($C28,'Policy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28" s="226" t="str">
        <f>IF(ISBLANK(INDEX('Policy Characteristics'!K:K,MATCH($C28,'Policy Characteristics'!$C:$C,0))),"",INDEX('Policy Characteristics'!K:K,MATCH($C28,'Policy Characteristics'!$C:$C,0)))</f>
        <v>transportation-sector-main.html#conv-pol-stds</v>
      </c>
      <c r="R28" s="226" t="str">
        <f>IF(ISBLANK(INDEX('Policy Characteristics'!L:L,MATCH($C28,'Policy Characteristics'!$C:$C,0))),"",INDEX('Policy Characteristics'!L:L,MATCH($C28,'Policy Characteristics'!$C:$C,0)))</f>
        <v>conventional-pollutant-standards.html</v>
      </c>
    </row>
    <row r="29" spans="1:18" s="2" customFormat="1">
      <c r="A29" s="226" t="str">
        <f>IF(ISBLANK(INDEX('Policy Characteristics'!A:A,MATCH($C29,'Policy Characteristics'!$C:$C,0))),"",INDEX('Policy Characteristics'!A:A,MATCH($C29,'Policy Characteristics'!$C:$C,0)))</f>
        <v>Transportation</v>
      </c>
      <c r="B29" s="234" t="str">
        <f>IF(ISBLANK(INDEX('Policy Characteristics'!B:B,MATCH($C29,'Policy Characteristics'!$C:$C,0))),"",INDEX('Policy Characteristics'!B:B,MATCH($C29,'Policy Characteristics'!$C:$C,0)))</f>
        <v>Conventional Pollutant Standards</v>
      </c>
      <c r="C29" s="226" t="str">
        <f t="shared" si="1"/>
        <v>Percentage Reduction of Separately Regulated Pollutants</v>
      </c>
      <c r="D29" s="2" t="s">
        <v>742</v>
      </c>
      <c r="E29" s="2" t="s">
        <v>736</v>
      </c>
      <c r="F29" s="2" t="s">
        <v>743</v>
      </c>
      <c r="G29" s="2" t="s">
        <v>736</v>
      </c>
      <c r="H29" s="47">
        <v>327</v>
      </c>
      <c r="I29" s="262" t="s">
        <v>738</v>
      </c>
      <c r="J29" s="227" t="str">
        <f>IF(ISBLANK(INDEX('Policy Characteristics'!D:D,MATCH($C29,'Policy Characteristics'!$C:$C,0))),"",INDEX('Policy Characteristics'!D:D,MATCH($C29,'Policy Characteristics'!$C:$C,0)))</f>
        <v>Conventional Pollutant Standard</v>
      </c>
      <c r="K29" s="226" t="str">
        <f>IF(ISBLANK(INDEX('Policy Characteristics'!E:E,MATCH($C29,'Policy Characteristics'!$C:$C,0))),"",INDEX('Policy Characteristics'!E:E,MATCH($C29,'Policy Characteristics'!$C:$C,0)))</f>
        <v>trans reduce regulated pollutants</v>
      </c>
      <c r="L29" s="233">
        <f>IF(ISBLANK(INDEX('Policy Characteristics'!F:F,MATCH($C29,'Policy Characteristics'!$C:$C,0))),"",INDEX('Policy Characteristics'!F:F,MATCH($C29,'Policy Characteristics'!$C:$C,0)))</f>
        <v>0</v>
      </c>
      <c r="M29" s="233">
        <f>IF(ISBLANK(INDEX('Policy Characteristics'!G:G,MATCH($C29,'Policy Characteristics'!$C:$C,0))),"",INDEX('Policy Characteristics'!G:G,MATCH($C29,'Policy Characteristics'!$C:$C,0)))</f>
        <v>1</v>
      </c>
      <c r="N29" s="233">
        <f>IF(ISBLANK(INDEX('Policy Characteristics'!H:H,MATCH($C29,'Policy Characteristics'!$C:$C,0))),"",INDEX('Policy Characteristics'!H:H,MATCH($C29,'Policy Characteristics'!$C:$C,0)))</f>
        <v>0.02</v>
      </c>
      <c r="O29" s="226" t="str">
        <f>IF(ISBLANK(INDEX('Policy Characteristics'!I:I,MATCH($C29,'Policy Characteristics'!$C:$C,0))),"",INDEX('Policy Characteristics'!I:I,MATCH($C29,'Policy Characteristics'!$C:$C,0)))</f>
        <v>% reduction in emissions</v>
      </c>
      <c r="P29" s="226" t="str">
        <f>IF(ISBLANK(INDEX('Policy Characteristics'!J:J,MATCH($C29,'Policy Characteristics'!$C:$C,0))),"",INDEX('Policy Characteristics'!J:J,MATCH($C29,'Policy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29" s="226" t="str">
        <f>IF(ISBLANK(INDEX('Policy Characteristics'!K:K,MATCH($C29,'Policy Characteristics'!$C:$C,0))),"",INDEX('Policy Characteristics'!K:K,MATCH($C29,'Policy Characteristics'!$C:$C,0)))</f>
        <v>transportation-sector-main.html#conv-pol-stds</v>
      </c>
      <c r="R29" s="226" t="str">
        <f>IF(ISBLANK(INDEX('Policy Characteristics'!L:L,MATCH($C29,'Policy Characteristics'!$C:$C,0))),"",INDEX('Policy Characteristics'!L:L,MATCH($C29,'Policy Characteristics'!$C:$C,0)))</f>
        <v>conventional-pollutant-standards.html</v>
      </c>
    </row>
    <row r="30" spans="1:18" s="2" customFormat="1">
      <c r="A30" s="226" t="str">
        <f>IF(ISBLANK(INDEX('Policy Characteristics'!A:A,MATCH($C30,'Policy Characteristics'!$C:$C,0))),"",INDEX('Policy Characteristics'!A:A,MATCH($C30,'Policy Characteristics'!$C:$C,0)))</f>
        <v>Transportation</v>
      </c>
      <c r="B30" s="234" t="str">
        <f>IF(ISBLANK(INDEX('Policy Characteristics'!B:B,MATCH($C30,'Policy Characteristics'!$C:$C,0))),"",INDEX('Policy Characteristics'!B:B,MATCH($C30,'Policy Characteristics'!$C:$C,0)))</f>
        <v>Conventional Pollutant Standards</v>
      </c>
      <c r="C30" s="226" t="str">
        <f t="shared" si="1"/>
        <v>Percentage Reduction of Separately Regulated Pollutants</v>
      </c>
      <c r="D30" s="2" t="s">
        <v>742</v>
      </c>
      <c r="E30" s="2" t="s">
        <v>737</v>
      </c>
      <c r="F30" s="2" t="s">
        <v>743</v>
      </c>
      <c r="G30" s="2" t="s">
        <v>737</v>
      </c>
      <c r="H30" s="47">
        <v>328</v>
      </c>
      <c r="I30" s="262" t="s">
        <v>738</v>
      </c>
      <c r="J30" s="227" t="str">
        <f>IF(ISBLANK(INDEX('Policy Characteristics'!D:D,MATCH($C30,'Policy Characteristics'!$C:$C,0))),"",INDEX('Policy Characteristics'!D:D,MATCH($C30,'Policy Characteristics'!$C:$C,0)))</f>
        <v>Conventional Pollutant Standard</v>
      </c>
      <c r="K30" s="226" t="str">
        <f>IF(ISBLANK(INDEX('Policy Characteristics'!E:E,MATCH($C30,'Policy Characteristics'!$C:$C,0))),"",INDEX('Policy Characteristics'!E:E,MATCH($C30,'Policy Characteristics'!$C:$C,0)))</f>
        <v>trans reduce regulated pollutants</v>
      </c>
      <c r="L30" s="233">
        <f>IF(ISBLANK(INDEX('Policy Characteristics'!F:F,MATCH($C30,'Policy Characteristics'!$C:$C,0))),"",INDEX('Policy Characteristics'!F:F,MATCH($C30,'Policy Characteristics'!$C:$C,0)))</f>
        <v>0</v>
      </c>
      <c r="M30" s="233">
        <f>IF(ISBLANK(INDEX('Policy Characteristics'!G:G,MATCH($C30,'Policy Characteristics'!$C:$C,0))),"",INDEX('Policy Characteristics'!G:G,MATCH($C30,'Policy Characteristics'!$C:$C,0)))</f>
        <v>1</v>
      </c>
      <c r="N30" s="233">
        <f>IF(ISBLANK(INDEX('Policy Characteristics'!H:H,MATCH($C30,'Policy Characteristics'!$C:$C,0))),"",INDEX('Policy Characteristics'!H:H,MATCH($C30,'Policy Characteristics'!$C:$C,0)))</f>
        <v>0.02</v>
      </c>
      <c r="O30" s="226" t="str">
        <f>IF(ISBLANK(INDEX('Policy Characteristics'!I:I,MATCH($C30,'Policy Characteristics'!$C:$C,0))),"",INDEX('Policy Characteristics'!I:I,MATCH($C30,'Policy Characteristics'!$C:$C,0)))</f>
        <v>% reduction in emissions</v>
      </c>
      <c r="P30" s="226" t="str">
        <f>IF(ISBLANK(INDEX('Policy Characteristics'!J:J,MATCH($C30,'Policy Characteristics'!$C:$C,0))),"",INDEX('Policy Characteristics'!J:J,MATCH($C30,'Policy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30" s="226" t="str">
        <f>IF(ISBLANK(INDEX('Policy Characteristics'!K:K,MATCH($C30,'Policy Characteristics'!$C:$C,0))),"",INDEX('Policy Characteristics'!K:K,MATCH($C30,'Policy Characteristics'!$C:$C,0)))</f>
        <v>transportation-sector-main.html#conv-pol-stds</v>
      </c>
      <c r="R30" s="226" t="str">
        <f>IF(ISBLANK(INDEX('Policy Characteristics'!L:L,MATCH($C30,'Policy Characteristics'!$C:$C,0))),"",INDEX('Policy Characteristics'!L:L,MATCH($C30,'Policy Characteristics'!$C:$C,0)))</f>
        <v>conventional-pollutant-standards.html</v>
      </c>
    </row>
    <row r="31" spans="1:18" s="2" customFormat="1">
      <c r="A31" s="226" t="str">
        <f>IF(ISBLANK(INDEX('Policy Characteristics'!A:A,MATCH($C31,'Policy Characteristics'!$C:$C,0))),"",INDEX('Policy Characteristics'!A:A,MATCH($C31,'Policy Characteristics'!$C:$C,0)))</f>
        <v>Transportation</v>
      </c>
      <c r="B31" s="234" t="str">
        <f>IF(ISBLANK(INDEX('Policy Characteristics'!B:B,MATCH($C31,'Policy Characteristics'!$C:$C,0))),"",INDEX('Policy Characteristics'!B:B,MATCH($C31,'Policy Characteristics'!$C:$C,0)))</f>
        <v>Conventional Pollutant Standards</v>
      </c>
      <c r="C31" s="226" t="str">
        <f t="shared" si="1"/>
        <v>Percentage Reduction of Separately Regulated Pollutants</v>
      </c>
      <c r="D31" s="2" t="s">
        <v>742</v>
      </c>
      <c r="E31" s="2" t="s">
        <v>739</v>
      </c>
      <c r="F31" s="2" t="s">
        <v>743</v>
      </c>
      <c r="G31" s="2" t="s">
        <v>739</v>
      </c>
      <c r="H31" s="47">
        <v>329</v>
      </c>
      <c r="I31" s="262" t="s">
        <v>738</v>
      </c>
      <c r="J31" s="227" t="str">
        <f>IF(ISBLANK(INDEX('Policy Characteristics'!D:D,MATCH($C31,'Policy Characteristics'!$C:$C,0))),"",INDEX('Policy Characteristics'!D:D,MATCH($C31,'Policy Characteristics'!$C:$C,0)))</f>
        <v>Conventional Pollutant Standard</v>
      </c>
      <c r="K31" s="226" t="str">
        <f>IF(ISBLANK(INDEX('Policy Characteristics'!E:E,MATCH($C31,'Policy Characteristics'!$C:$C,0))),"",INDEX('Policy Characteristics'!E:E,MATCH($C31,'Policy Characteristics'!$C:$C,0)))</f>
        <v>trans reduce regulated pollutants</v>
      </c>
      <c r="L31" s="233">
        <f>IF(ISBLANK(INDEX('Policy Characteristics'!F:F,MATCH($C31,'Policy Characteristics'!$C:$C,0))),"",INDEX('Policy Characteristics'!F:F,MATCH($C31,'Policy Characteristics'!$C:$C,0)))</f>
        <v>0</v>
      </c>
      <c r="M31" s="233">
        <f>IF(ISBLANK(INDEX('Policy Characteristics'!G:G,MATCH($C31,'Policy Characteristics'!$C:$C,0))),"",INDEX('Policy Characteristics'!G:G,MATCH($C31,'Policy Characteristics'!$C:$C,0)))</f>
        <v>1</v>
      </c>
      <c r="N31" s="233">
        <f>IF(ISBLANK(INDEX('Policy Characteristics'!H:H,MATCH($C31,'Policy Characteristics'!$C:$C,0))),"",INDEX('Policy Characteristics'!H:H,MATCH($C31,'Policy Characteristics'!$C:$C,0)))</f>
        <v>0.02</v>
      </c>
      <c r="O31" s="226" t="str">
        <f>IF(ISBLANK(INDEX('Policy Characteristics'!I:I,MATCH($C31,'Policy Characteristics'!$C:$C,0))),"",INDEX('Policy Characteristics'!I:I,MATCH($C31,'Policy Characteristics'!$C:$C,0)))</f>
        <v>% reduction in emissions</v>
      </c>
      <c r="P31" s="226" t="str">
        <f>IF(ISBLANK(INDEX('Policy Characteristics'!J:J,MATCH($C31,'Policy Characteristics'!$C:$C,0))),"",INDEX('Policy Characteristics'!J:J,MATCH($C31,'Policy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31" s="226" t="str">
        <f>IF(ISBLANK(INDEX('Policy Characteristics'!K:K,MATCH($C31,'Policy Characteristics'!$C:$C,0))),"",INDEX('Policy Characteristics'!K:K,MATCH($C31,'Policy Characteristics'!$C:$C,0)))</f>
        <v>transportation-sector-main.html#conv-pol-stds</v>
      </c>
      <c r="R31" s="226" t="str">
        <f>IF(ISBLANK(INDEX('Policy Characteristics'!L:L,MATCH($C31,'Policy Characteristics'!$C:$C,0))),"",INDEX('Policy Characteristics'!L:L,MATCH($C31,'Policy Characteristics'!$C:$C,0)))</f>
        <v>conventional-pollutant-standards.html</v>
      </c>
    </row>
    <row r="32" spans="1:18" s="2" customFormat="1">
      <c r="A32" s="226" t="str">
        <f>IF(ISBLANK(INDEX('Policy Characteristics'!A:A,MATCH($C32,'Policy Characteristics'!$C:$C,0))),"",INDEX('Policy Characteristics'!A:A,MATCH($C32,'Policy Characteristics'!$C:$C,0)))</f>
        <v>Transportation</v>
      </c>
      <c r="B32" s="234" t="str">
        <f>IF(ISBLANK(INDEX('Policy Characteristics'!B:B,MATCH($C32,'Policy Characteristics'!$C:$C,0))),"",INDEX('Policy Characteristics'!B:B,MATCH($C32,'Policy Characteristics'!$C:$C,0)))</f>
        <v>Conventional Pollutant Standards</v>
      </c>
      <c r="C32" s="226" t="str">
        <f t="shared" si="1"/>
        <v>Percentage Reduction of Separately Regulated Pollutants</v>
      </c>
      <c r="D32" s="2" t="s">
        <v>744</v>
      </c>
      <c r="E32" s="2" t="s">
        <v>725</v>
      </c>
      <c r="F32" s="2" t="s">
        <v>745</v>
      </c>
      <c r="G32" s="2" t="s">
        <v>727</v>
      </c>
      <c r="H32" s="47">
        <v>330</v>
      </c>
      <c r="I32" s="261" t="s">
        <v>728</v>
      </c>
      <c r="J32" s="227" t="str">
        <f>IF(ISBLANK(INDEX('Policy Characteristics'!D:D,MATCH($C32,'Policy Characteristics'!$C:$C,0))),"",INDEX('Policy Characteristics'!D:D,MATCH($C32,'Policy Characteristics'!$C:$C,0)))</f>
        <v>Conventional Pollutant Standard</v>
      </c>
      <c r="K32" s="226" t="str">
        <f>IF(ISBLANK(INDEX('Policy Characteristics'!E:E,MATCH($C32,'Policy Characteristics'!$C:$C,0))),"",INDEX('Policy Characteristics'!E:E,MATCH($C32,'Policy Characteristics'!$C:$C,0)))</f>
        <v>trans reduce regulated pollutants</v>
      </c>
      <c r="L32" s="233">
        <f>IF(ISBLANK(INDEX('Policy Characteristics'!F:F,MATCH($C32,'Policy Characteristics'!$C:$C,0))),"",INDEX('Policy Characteristics'!F:F,MATCH($C32,'Policy Characteristics'!$C:$C,0)))</f>
        <v>0</v>
      </c>
      <c r="M32" s="233">
        <f>IF(ISBLANK(INDEX('Policy Characteristics'!G:G,MATCH($C32,'Policy Characteristics'!$C:$C,0))),"",INDEX('Policy Characteristics'!G:G,MATCH($C32,'Policy Characteristics'!$C:$C,0)))</f>
        <v>1</v>
      </c>
      <c r="N32" s="233">
        <f>IF(ISBLANK(INDEX('Policy Characteristics'!H:H,MATCH($C32,'Policy Characteristics'!$C:$C,0))),"",INDEX('Policy Characteristics'!H:H,MATCH($C32,'Policy Characteristics'!$C:$C,0)))</f>
        <v>0.02</v>
      </c>
      <c r="O32" s="226" t="str">
        <f>IF(ISBLANK(INDEX('Policy Characteristics'!I:I,MATCH($C32,'Policy Characteristics'!$C:$C,0))),"",INDEX('Policy Characteristics'!I:I,MATCH($C32,'Policy Characteristics'!$C:$C,0)))</f>
        <v>% reduction in emissions</v>
      </c>
      <c r="P32" s="226" t="str">
        <f>IF(ISBLANK(INDEX('Policy Characteristics'!J:J,MATCH($C32,'Policy Characteristics'!$C:$C,0))),"",INDEX('Policy Characteristics'!J:J,MATCH($C32,'Policy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32" s="226" t="str">
        <f>IF(ISBLANK(INDEX('Policy Characteristics'!K:K,MATCH($C32,'Policy Characteristics'!$C:$C,0))),"",INDEX('Policy Characteristics'!K:K,MATCH($C32,'Policy Characteristics'!$C:$C,0)))</f>
        <v>transportation-sector-main.html#conv-pol-stds</v>
      </c>
      <c r="R32" s="226" t="str">
        <f>IF(ISBLANK(INDEX('Policy Characteristics'!L:L,MATCH($C32,'Policy Characteristics'!$C:$C,0))),"",INDEX('Policy Characteristics'!L:L,MATCH($C32,'Policy Characteristics'!$C:$C,0)))</f>
        <v>conventional-pollutant-standards.html</v>
      </c>
    </row>
    <row r="33" spans="1:18" s="2" customFormat="1">
      <c r="A33" s="226" t="str">
        <f>IF(ISBLANK(INDEX('Policy Characteristics'!A:A,MATCH($C33,'Policy Characteristics'!$C:$C,0))),"",INDEX('Policy Characteristics'!A:A,MATCH($C33,'Policy Characteristics'!$C:$C,0)))</f>
        <v>Transportation</v>
      </c>
      <c r="B33" s="234" t="str">
        <f>IF(ISBLANK(INDEX('Policy Characteristics'!B:B,MATCH($C33,'Policy Characteristics'!$C:$C,0))),"",INDEX('Policy Characteristics'!B:B,MATCH($C33,'Policy Characteristics'!$C:$C,0)))</f>
        <v>Conventional Pollutant Standards</v>
      </c>
      <c r="C33" s="226" t="str">
        <f t="shared" ref="C33:C61" si="2">C$2</f>
        <v>Percentage Reduction of Separately Regulated Pollutants</v>
      </c>
      <c r="D33" s="2" t="s">
        <v>744</v>
      </c>
      <c r="E33" s="2" t="s">
        <v>729</v>
      </c>
      <c r="F33" s="2" t="s">
        <v>745</v>
      </c>
      <c r="G33" s="2" t="s">
        <v>729</v>
      </c>
      <c r="H33" s="47">
        <v>331</v>
      </c>
      <c r="I33" s="261" t="s">
        <v>728</v>
      </c>
      <c r="J33" s="227" t="str">
        <f>IF(ISBLANK(INDEX('Policy Characteristics'!D:D,MATCH($C33,'Policy Characteristics'!$C:$C,0))),"",INDEX('Policy Characteristics'!D:D,MATCH($C33,'Policy Characteristics'!$C:$C,0)))</f>
        <v>Conventional Pollutant Standard</v>
      </c>
      <c r="K33" s="226" t="str">
        <f>IF(ISBLANK(INDEX('Policy Characteristics'!E:E,MATCH($C33,'Policy Characteristics'!$C:$C,0))),"",INDEX('Policy Characteristics'!E:E,MATCH($C33,'Policy Characteristics'!$C:$C,0)))</f>
        <v>trans reduce regulated pollutants</v>
      </c>
      <c r="L33" s="233">
        <f>IF(ISBLANK(INDEX('Policy Characteristics'!F:F,MATCH($C33,'Policy Characteristics'!$C:$C,0))),"",INDEX('Policy Characteristics'!F:F,MATCH($C33,'Policy Characteristics'!$C:$C,0)))</f>
        <v>0</v>
      </c>
      <c r="M33" s="233">
        <f>IF(ISBLANK(INDEX('Policy Characteristics'!G:G,MATCH($C33,'Policy Characteristics'!$C:$C,0))),"",INDEX('Policy Characteristics'!G:G,MATCH($C33,'Policy Characteristics'!$C:$C,0)))</f>
        <v>1</v>
      </c>
      <c r="N33" s="233">
        <f>IF(ISBLANK(INDEX('Policy Characteristics'!H:H,MATCH($C33,'Policy Characteristics'!$C:$C,0))),"",INDEX('Policy Characteristics'!H:H,MATCH($C33,'Policy Characteristics'!$C:$C,0)))</f>
        <v>0.02</v>
      </c>
      <c r="O33" s="226" t="str">
        <f>IF(ISBLANK(INDEX('Policy Characteristics'!I:I,MATCH($C33,'Policy Characteristics'!$C:$C,0))),"",INDEX('Policy Characteristics'!I:I,MATCH($C33,'Policy Characteristics'!$C:$C,0)))</f>
        <v>% reduction in emissions</v>
      </c>
      <c r="P33" s="226" t="str">
        <f>IF(ISBLANK(INDEX('Policy Characteristics'!J:J,MATCH($C33,'Policy Characteristics'!$C:$C,0))),"",INDEX('Policy Characteristics'!J:J,MATCH($C33,'Policy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33" s="226" t="str">
        <f>IF(ISBLANK(INDEX('Policy Characteristics'!K:K,MATCH($C33,'Policy Characteristics'!$C:$C,0))),"",INDEX('Policy Characteristics'!K:K,MATCH($C33,'Policy Characteristics'!$C:$C,0)))</f>
        <v>transportation-sector-main.html#conv-pol-stds</v>
      </c>
      <c r="R33" s="226" t="str">
        <f>IF(ISBLANK(INDEX('Policy Characteristics'!L:L,MATCH($C33,'Policy Characteristics'!$C:$C,0))),"",INDEX('Policy Characteristics'!L:L,MATCH($C33,'Policy Characteristics'!$C:$C,0)))</f>
        <v>conventional-pollutant-standards.html</v>
      </c>
    </row>
    <row r="34" spans="1:18" s="2" customFormat="1">
      <c r="A34" s="226" t="str">
        <f>IF(ISBLANK(INDEX('Policy Characteristics'!A:A,MATCH($C34,'Policy Characteristics'!$C:$C,0))),"",INDEX('Policy Characteristics'!A:A,MATCH($C34,'Policy Characteristics'!$C:$C,0)))</f>
        <v>Transportation</v>
      </c>
      <c r="B34" s="234" t="str">
        <f>IF(ISBLANK(INDEX('Policy Characteristics'!B:B,MATCH($C34,'Policy Characteristics'!$C:$C,0))),"",INDEX('Policy Characteristics'!B:B,MATCH($C34,'Policy Characteristics'!$C:$C,0)))</f>
        <v>Conventional Pollutant Standards</v>
      </c>
      <c r="C34" s="226" t="str">
        <f t="shared" si="2"/>
        <v>Percentage Reduction of Separately Regulated Pollutants</v>
      </c>
      <c r="D34" s="2" t="s">
        <v>744</v>
      </c>
      <c r="E34" s="2" t="s">
        <v>730</v>
      </c>
      <c r="F34" s="2" t="s">
        <v>745</v>
      </c>
      <c r="G34" s="2" t="s">
        <v>730</v>
      </c>
      <c r="H34" s="47">
        <v>332</v>
      </c>
      <c r="I34" s="261" t="s">
        <v>728</v>
      </c>
      <c r="J34" s="227" t="str">
        <f>IF(ISBLANK(INDEX('Policy Characteristics'!D:D,MATCH($C34,'Policy Characteristics'!$C:$C,0))),"",INDEX('Policy Characteristics'!D:D,MATCH($C34,'Policy Characteristics'!$C:$C,0)))</f>
        <v>Conventional Pollutant Standard</v>
      </c>
      <c r="K34" s="226" t="str">
        <f>IF(ISBLANK(INDEX('Policy Characteristics'!E:E,MATCH($C34,'Policy Characteristics'!$C:$C,0))),"",INDEX('Policy Characteristics'!E:E,MATCH($C34,'Policy Characteristics'!$C:$C,0)))</f>
        <v>trans reduce regulated pollutants</v>
      </c>
      <c r="L34" s="233">
        <f>IF(ISBLANK(INDEX('Policy Characteristics'!F:F,MATCH($C34,'Policy Characteristics'!$C:$C,0))),"",INDEX('Policy Characteristics'!F:F,MATCH($C34,'Policy Characteristics'!$C:$C,0)))</f>
        <v>0</v>
      </c>
      <c r="M34" s="233">
        <f>IF(ISBLANK(INDEX('Policy Characteristics'!G:G,MATCH($C34,'Policy Characteristics'!$C:$C,0))),"",INDEX('Policy Characteristics'!G:G,MATCH($C34,'Policy Characteristics'!$C:$C,0)))</f>
        <v>1</v>
      </c>
      <c r="N34" s="233">
        <f>IF(ISBLANK(INDEX('Policy Characteristics'!H:H,MATCH($C34,'Policy Characteristics'!$C:$C,0))),"",INDEX('Policy Characteristics'!H:H,MATCH($C34,'Policy Characteristics'!$C:$C,0)))</f>
        <v>0.02</v>
      </c>
      <c r="O34" s="226" t="str">
        <f>IF(ISBLANK(INDEX('Policy Characteristics'!I:I,MATCH($C34,'Policy Characteristics'!$C:$C,0))),"",INDEX('Policy Characteristics'!I:I,MATCH($C34,'Policy Characteristics'!$C:$C,0)))</f>
        <v>% reduction in emissions</v>
      </c>
      <c r="P34" s="226" t="str">
        <f>IF(ISBLANK(INDEX('Policy Characteristics'!J:J,MATCH($C34,'Policy Characteristics'!$C:$C,0))),"",INDEX('Policy Characteristics'!J:J,MATCH($C34,'Policy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34" s="226" t="str">
        <f>IF(ISBLANK(INDEX('Policy Characteristics'!K:K,MATCH($C34,'Policy Characteristics'!$C:$C,0))),"",INDEX('Policy Characteristics'!K:K,MATCH($C34,'Policy Characteristics'!$C:$C,0)))</f>
        <v>transportation-sector-main.html#conv-pol-stds</v>
      </c>
      <c r="R34" s="226" t="str">
        <f>IF(ISBLANK(INDEX('Policy Characteristics'!L:L,MATCH($C34,'Policy Characteristics'!$C:$C,0))),"",INDEX('Policy Characteristics'!L:L,MATCH($C34,'Policy Characteristics'!$C:$C,0)))</f>
        <v>conventional-pollutant-standards.html</v>
      </c>
    </row>
    <row r="35" spans="1:18" s="2" customFormat="1">
      <c r="A35" s="226" t="str">
        <f>IF(ISBLANK(INDEX('Policy Characteristics'!A:A,MATCH($C35,'Policy Characteristics'!$C:$C,0))),"",INDEX('Policy Characteristics'!A:A,MATCH($C35,'Policy Characteristics'!$C:$C,0)))</f>
        <v>Transportation</v>
      </c>
      <c r="B35" s="234" t="str">
        <f>IF(ISBLANK(INDEX('Policy Characteristics'!B:B,MATCH($C35,'Policy Characteristics'!$C:$C,0))),"",INDEX('Policy Characteristics'!B:B,MATCH($C35,'Policy Characteristics'!$C:$C,0)))</f>
        <v>Conventional Pollutant Standards</v>
      </c>
      <c r="C35" s="226" t="str">
        <f t="shared" si="2"/>
        <v>Percentage Reduction of Separately Regulated Pollutants</v>
      </c>
      <c r="D35" s="2" t="s">
        <v>744</v>
      </c>
      <c r="E35" s="2" t="s">
        <v>731</v>
      </c>
      <c r="F35" s="2" t="s">
        <v>745</v>
      </c>
      <c r="G35" s="2" t="s">
        <v>731</v>
      </c>
      <c r="H35" s="47">
        <v>333</v>
      </c>
      <c r="I35" s="261" t="s">
        <v>728</v>
      </c>
      <c r="J35" s="227" t="str">
        <f>IF(ISBLANK(INDEX('Policy Characteristics'!D:D,MATCH($C35,'Policy Characteristics'!$C:$C,0))),"",INDEX('Policy Characteristics'!D:D,MATCH($C35,'Policy Characteristics'!$C:$C,0)))</f>
        <v>Conventional Pollutant Standard</v>
      </c>
      <c r="K35" s="226" t="str">
        <f>IF(ISBLANK(INDEX('Policy Characteristics'!E:E,MATCH($C35,'Policy Characteristics'!$C:$C,0))),"",INDEX('Policy Characteristics'!E:E,MATCH($C35,'Policy Characteristics'!$C:$C,0)))</f>
        <v>trans reduce regulated pollutants</v>
      </c>
      <c r="L35" s="233">
        <f>IF(ISBLANK(INDEX('Policy Characteristics'!F:F,MATCH($C35,'Policy Characteristics'!$C:$C,0))),"",INDEX('Policy Characteristics'!F:F,MATCH($C35,'Policy Characteristics'!$C:$C,0)))</f>
        <v>0</v>
      </c>
      <c r="M35" s="233">
        <f>IF(ISBLANK(INDEX('Policy Characteristics'!G:G,MATCH($C35,'Policy Characteristics'!$C:$C,0))),"",INDEX('Policy Characteristics'!G:G,MATCH($C35,'Policy Characteristics'!$C:$C,0)))</f>
        <v>1</v>
      </c>
      <c r="N35" s="233">
        <f>IF(ISBLANK(INDEX('Policy Characteristics'!H:H,MATCH($C35,'Policy Characteristics'!$C:$C,0))),"",INDEX('Policy Characteristics'!H:H,MATCH($C35,'Policy Characteristics'!$C:$C,0)))</f>
        <v>0.02</v>
      </c>
      <c r="O35" s="226" t="str">
        <f>IF(ISBLANK(INDEX('Policy Characteristics'!I:I,MATCH($C35,'Policy Characteristics'!$C:$C,0))),"",INDEX('Policy Characteristics'!I:I,MATCH($C35,'Policy Characteristics'!$C:$C,0)))</f>
        <v>% reduction in emissions</v>
      </c>
      <c r="P35" s="226" t="str">
        <f>IF(ISBLANK(INDEX('Policy Characteristics'!J:J,MATCH($C35,'Policy Characteristics'!$C:$C,0))),"",INDEX('Policy Characteristics'!J:J,MATCH($C35,'Policy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35" s="226" t="str">
        <f>IF(ISBLANK(INDEX('Policy Characteristics'!K:K,MATCH($C35,'Policy Characteristics'!$C:$C,0))),"",INDEX('Policy Characteristics'!K:K,MATCH($C35,'Policy Characteristics'!$C:$C,0)))</f>
        <v>transportation-sector-main.html#conv-pol-stds</v>
      </c>
      <c r="R35" s="226" t="str">
        <f>IF(ISBLANK(INDEX('Policy Characteristics'!L:L,MATCH($C35,'Policy Characteristics'!$C:$C,0))),"",INDEX('Policy Characteristics'!L:L,MATCH($C35,'Policy Characteristics'!$C:$C,0)))</f>
        <v>conventional-pollutant-standards.html</v>
      </c>
    </row>
    <row r="36" spans="1:18" s="2" customFormat="1">
      <c r="A36" s="226" t="str">
        <f>IF(ISBLANK(INDEX('Policy Characteristics'!A:A,MATCH($C36,'Policy Characteristics'!$C:$C,0))),"",INDEX('Policy Characteristics'!A:A,MATCH($C36,'Policy Characteristics'!$C:$C,0)))</f>
        <v>Transportation</v>
      </c>
      <c r="B36" s="234" t="str">
        <f>IF(ISBLANK(INDEX('Policy Characteristics'!B:B,MATCH($C36,'Policy Characteristics'!$C:$C,0))),"",INDEX('Policy Characteristics'!B:B,MATCH($C36,'Policy Characteristics'!$C:$C,0)))</f>
        <v>Conventional Pollutant Standards</v>
      </c>
      <c r="C36" s="226" t="str">
        <f t="shared" si="2"/>
        <v>Percentage Reduction of Separately Regulated Pollutants</v>
      </c>
      <c r="D36" s="2" t="s">
        <v>744</v>
      </c>
      <c r="E36" s="2" t="s">
        <v>732</v>
      </c>
      <c r="F36" s="2" t="s">
        <v>745</v>
      </c>
      <c r="G36" s="2" t="s">
        <v>733</v>
      </c>
      <c r="H36" s="47">
        <v>334</v>
      </c>
      <c r="I36" s="261" t="s">
        <v>728</v>
      </c>
      <c r="J36" s="227" t="str">
        <f>IF(ISBLANK(INDEX('Policy Characteristics'!D:D,MATCH($C36,'Policy Characteristics'!$C:$C,0))),"",INDEX('Policy Characteristics'!D:D,MATCH($C36,'Policy Characteristics'!$C:$C,0)))</f>
        <v>Conventional Pollutant Standard</v>
      </c>
      <c r="K36" s="226" t="str">
        <f>IF(ISBLANK(INDEX('Policy Characteristics'!E:E,MATCH($C36,'Policy Characteristics'!$C:$C,0))),"",INDEX('Policy Characteristics'!E:E,MATCH($C36,'Policy Characteristics'!$C:$C,0)))</f>
        <v>trans reduce regulated pollutants</v>
      </c>
      <c r="L36" s="233">
        <f>IF(ISBLANK(INDEX('Policy Characteristics'!F:F,MATCH($C36,'Policy Characteristics'!$C:$C,0))),"",INDEX('Policy Characteristics'!F:F,MATCH($C36,'Policy Characteristics'!$C:$C,0)))</f>
        <v>0</v>
      </c>
      <c r="M36" s="233">
        <f>IF(ISBLANK(INDEX('Policy Characteristics'!G:G,MATCH($C36,'Policy Characteristics'!$C:$C,0))),"",INDEX('Policy Characteristics'!G:G,MATCH($C36,'Policy Characteristics'!$C:$C,0)))</f>
        <v>1</v>
      </c>
      <c r="N36" s="233">
        <f>IF(ISBLANK(INDEX('Policy Characteristics'!H:H,MATCH($C36,'Policy Characteristics'!$C:$C,0))),"",INDEX('Policy Characteristics'!H:H,MATCH($C36,'Policy Characteristics'!$C:$C,0)))</f>
        <v>0.02</v>
      </c>
      <c r="O36" s="226" t="str">
        <f>IF(ISBLANK(INDEX('Policy Characteristics'!I:I,MATCH($C36,'Policy Characteristics'!$C:$C,0))),"",INDEX('Policy Characteristics'!I:I,MATCH($C36,'Policy Characteristics'!$C:$C,0)))</f>
        <v>% reduction in emissions</v>
      </c>
      <c r="P36" s="226" t="str">
        <f>IF(ISBLANK(INDEX('Policy Characteristics'!J:J,MATCH($C36,'Policy Characteristics'!$C:$C,0))),"",INDEX('Policy Characteristics'!J:J,MATCH($C36,'Policy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36" s="226" t="str">
        <f>IF(ISBLANK(INDEX('Policy Characteristics'!K:K,MATCH($C36,'Policy Characteristics'!$C:$C,0))),"",INDEX('Policy Characteristics'!K:K,MATCH($C36,'Policy Characteristics'!$C:$C,0)))</f>
        <v>transportation-sector-main.html#conv-pol-stds</v>
      </c>
      <c r="R36" s="226" t="str">
        <f>IF(ISBLANK(INDEX('Policy Characteristics'!L:L,MATCH($C36,'Policy Characteristics'!$C:$C,0))),"",INDEX('Policy Characteristics'!L:L,MATCH($C36,'Policy Characteristics'!$C:$C,0)))</f>
        <v>conventional-pollutant-standards.html</v>
      </c>
    </row>
    <row r="37" spans="1:18" s="2" customFormat="1">
      <c r="A37" s="226" t="str">
        <f>IF(ISBLANK(INDEX('Policy Characteristics'!A:A,MATCH($C37,'Policy Characteristics'!$C:$C,0))),"",INDEX('Policy Characteristics'!A:A,MATCH($C37,'Policy Characteristics'!$C:$C,0)))</f>
        <v>Transportation</v>
      </c>
      <c r="B37" s="234" t="str">
        <f>IF(ISBLANK(INDEX('Policy Characteristics'!B:B,MATCH($C37,'Policy Characteristics'!$C:$C,0))),"",INDEX('Policy Characteristics'!B:B,MATCH($C37,'Policy Characteristics'!$C:$C,0)))</f>
        <v>Conventional Pollutant Standards</v>
      </c>
      <c r="C37" s="226" t="str">
        <f t="shared" si="2"/>
        <v>Percentage Reduction of Separately Regulated Pollutants</v>
      </c>
      <c r="D37" s="2" t="s">
        <v>744</v>
      </c>
      <c r="E37" s="2" t="s">
        <v>734</v>
      </c>
      <c r="F37" s="2" t="s">
        <v>745</v>
      </c>
      <c r="G37" s="2" t="s">
        <v>734</v>
      </c>
      <c r="H37" s="47">
        <v>335</v>
      </c>
      <c r="I37" s="262" t="s">
        <v>738</v>
      </c>
      <c r="J37" s="227" t="str">
        <f>IF(ISBLANK(INDEX('Policy Characteristics'!D:D,MATCH($C37,'Policy Characteristics'!$C:$C,0))),"",INDEX('Policy Characteristics'!D:D,MATCH($C37,'Policy Characteristics'!$C:$C,0)))</f>
        <v>Conventional Pollutant Standard</v>
      </c>
      <c r="K37" s="226" t="str">
        <f>IF(ISBLANK(INDEX('Policy Characteristics'!E:E,MATCH($C37,'Policy Characteristics'!$C:$C,0))),"",INDEX('Policy Characteristics'!E:E,MATCH($C37,'Policy Characteristics'!$C:$C,0)))</f>
        <v>trans reduce regulated pollutants</v>
      </c>
      <c r="L37" s="233">
        <f>IF(ISBLANK(INDEX('Policy Characteristics'!F:F,MATCH($C37,'Policy Characteristics'!$C:$C,0))),"",INDEX('Policy Characteristics'!F:F,MATCH($C37,'Policy Characteristics'!$C:$C,0)))</f>
        <v>0</v>
      </c>
      <c r="M37" s="233">
        <f>IF(ISBLANK(INDEX('Policy Characteristics'!G:G,MATCH($C37,'Policy Characteristics'!$C:$C,0))),"",INDEX('Policy Characteristics'!G:G,MATCH($C37,'Policy Characteristics'!$C:$C,0)))</f>
        <v>1</v>
      </c>
      <c r="N37" s="233">
        <f>IF(ISBLANK(INDEX('Policy Characteristics'!H:H,MATCH($C37,'Policy Characteristics'!$C:$C,0))),"",INDEX('Policy Characteristics'!H:H,MATCH($C37,'Policy Characteristics'!$C:$C,0)))</f>
        <v>0.02</v>
      </c>
      <c r="O37" s="226" t="str">
        <f>IF(ISBLANK(INDEX('Policy Characteristics'!I:I,MATCH($C37,'Policy Characteristics'!$C:$C,0))),"",INDEX('Policy Characteristics'!I:I,MATCH($C37,'Policy Characteristics'!$C:$C,0)))</f>
        <v>% reduction in emissions</v>
      </c>
      <c r="P37" s="226" t="str">
        <f>IF(ISBLANK(INDEX('Policy Characteristics'!J:J,MATCH($C37,'Policy Characteristics'!$C:$C,0))),"",INDEX('Policy Characteristics'!J:J,MATCH($C37,'Policy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37" s="226" t="str">
        <f>IF(ISBLANK(INDEX('Policy Characteristics'!K:K,MATCH($C37,'Policy Characteristics'!$C:$C,0))),"",INDEX('Policy Characteristics'!K:K,MATCH($C37,'Policy Characteristics'!$C:$C,0)))</f>
        <v>transportation-sector-main.html#conv-pol-stds</v>
      </c>
      <c r="R37" s="226" t="str">
        <f>IF(ISBLANK(INDEX('Policy Characteristics'!L:L,MATCH($C37,'Policy Characteristics'!$C:$C,0))),"",INDEX('Policy Characteristics'!L:L,MATCH($C37,'Policy Characteristics'!$C:$C,0)))</f>
        <v>conventional-pollutant-standards.html</v>
      </c>
    </row>
    <row r="38" spans="1:18" s="2" customFormat="1">
      <c r="A38" s="226" t="str">
        <f>IF(ISBLANK(INDEX('Policy Characteristics'!A:A,MATCH($C38,'Policy Characteristics'!$C:$C,0))),"",INDEX('Policy Characteristics'!A:A,MATCH($C38,'Policy Characteristics'!$C:$C,0)))</f>
        <v>Transportation</v>
      </c>
      <c r="B38" s="234" t="str">
        <f>IF(ISBLANK(INDEX('Policy Characteristics'!B:B,MATCH($C38,'Policy Characteristics'!$C:$C,0))),"",INDEX('Policy Characteristics'!B:B,MATCH($C38,'Policy Characteristics'!$C:$C,0)))</f>
        <v>Conventional Pollutant Standards</v>
      </c>
      <c r="C38" s="226" t="str">
        <f t="shared" si="2"/>
        <v>Percentage Reduction of Separately Regulated Pollutants</v>
      </c>
      <c r="D38" s="2" t="s">
        <v>744</v>
      </c>
      <c r="E38" s="2" t="s">
        <v>735</v>
      </c>
      <c r="F38" s="2" t="s">
        <v>745</v>
      </c>
      <c r="G38" s="2" t="s">
        <v>735</v>
      </c>
      <c r="H38" s="47">
        <v>336</v>
      </c>
      <c r="I38" s="261" t="s">
        <v>728</v>
      </c>
      <c r="J38" s="227" t="str">
        <f>IF(ISBLANK(INDEX('Policy Characteristics'!D:D,MATCH($C38,'Policy Characteristics'!$C:$C,0))),"",INDEX('Policy Characteristics'!D:D,MATCH($C38,'Policy Characteristics'!$C:$C,0)))</f>
        <v>Conventional Pollutant Standard</v>
      </c>
      <c r="K38" s="226" t="str">
        <f>IF(ISBLANK(INDEX('Policy Characteristics'!E:E,MATCH($C38,'Policy Characteristics'!$C:$C,0))),"",INDEX('Policy Characteristics'!E:E,MATCH($C38,'Policy Characteristics'!$C:$C,0)))</f>
        <v>trans reduce regulated pollutants</v>
      </c>
      <c r="L38" s="233">
        <f>IF(ISBLANK(INDEX('Policy Characteristics'!F:F,MATCH($C38,'Policy Characteristics'!$C:$C,0))),"",INDEX('Policy Characteristics'!F:F,MATCH($C38,'Policy Characteristics'!$C:$C,0)))</f>
        <v>0</v>
      </c>
      <c r="M38" s="233">
        <f>IF(ISBLANK(INDEX('Policy Characteristics'!G:G,MATCH($C38,'Policy Characteristics'!$C:$C,0))),"",INDEX('Policy Characteristics'!G:G,MATCH($C38,'Policy Characteristics'!$C:$C,0)))</f>
        <v>1</v>
      </c>
      <c r="N38" s="233">
        <f>IF(ISBLANK(INDEX('Policy Characteristics'!H:H,MATCH($C38,'Policy Characteristics'!$C:$C,0))),"",INDEX('Policy Characteristics'!H:H,MATCH($C38,'Policy Characteristics'!$C:$C,0)))</f>
        <v>0.02</v>
      </c>
      <c r="O38" s="226" t="str">
        <f>IF(ISBLANK(INDEX('Policy Characteristics'!I:I,MATCH($C38,'Policy Characteristics'!$C:$C,0))),"",INDEX('Policy Characteristics'!I:I,MATCH($C38,'Policy Characteristics'!$C:$C,0)))</f>
        <v>% reduction in emissions</v>
      </c>
      <c r="P38" s="226" t="str">
        <f>IF(ISBLANK(INDEX('Policy Characteristics'!J:J,MATCH($C38,'Policy Characteristics'!$C:$C,0))),"",INDEX('Policy Characteristics'!J:J,MATCH($C38,'Policy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38" s="226" t="str">
        <f>IF(ISBLANK(INDEX('Policy Characteristics'!K:K,MATCH($C38,'Policy Characteristics'!$C:$C,0))),"",INDEX('Policy Characteristics'!K:K,MATCH($C38,'Policy Characteristics'!$C:$C,0)))</f>
        <v>transportation-sector-main.html#conv-pol-stds</v>
      </c>
      <c r="R38" s="226" t="str">
        <f>IF(ISBLANK(INDEX('Policy Characteristics'!L:L,MATCH($C38,'Policy Characteristics'!$C:$C,0))),"",INDEX('Policy Characteristics'!L:L,MATCH($C38,'Policy Characteristics'!$C:$C,0)))</f>
        <v>conventional-pollutant-standards.html</v>
      </c>
    </row>
    <row r="39" spans="1:18" s="2" customFormat="1">
      <c r="A39" s="226" t="str">
        <f>IF(ISBLANK(INDEX('Policy Characteristics'!A:A,MATCH($C39,'Policy Characteristics'!$C:$C,0))),"",INDEX('Policy Characteristics'!A:A,MATCH($C39,'Policy Characteristics'!$C:$C,0)))</f>
        <v>Transportation</v>
      </c>
      <c r="B39" s="234" t="str">
        <f>IF(ISBLANK(INDEX('Policy Characteristics'!B:B,MATCH($C39,'Policy Characteristics'!$C:$C,0))),"",INDEX('Policy Characteristics'!B:B,MATCH($C39,'Policy Characteristics'!$C:$C,0)))</f>
        <v>Conventional Pollutant Standards</v>
      </c>
      <c r="C39" s="226" t="str">
        <f t="shared" si="2"/>
        <v>Percentage Reduction of Separately Regulated Pollutants</v>
      </c>
      <c r="D39" s="2" t="s">
        <v>744</v>
      </c>
      <c r="E39" s="2" t="s">
        <v>736</v>
      </c>
      <c r="F39" s="2" t="s">
        <v>745</v>
      </c>
      <c r="G39" s="2" t="s">
        <v>736</v>
      </c>
      <c r="H39" s="47">
        <v>337</v>
      </c>
      <c r="I39" s="261" t="s">
        <v>728</v>
      </c>
      <c r="J39" s="227" t="str">
        <f>IF(ISBLANK(INDEX('Policy Characteristics'!D:D,MATCH($C39,'Policy Characteristics'!$C:$C,0))),"",INDEX('Policy Characteristics'!D:D,MATCH($C39,'Policy Characteristics'!$C:$C,0)))</f>
        <v>Conventional Pollutant Standard</v>
      </c>
      <c r="K39" s="226" t="str">
        <f>IF(ISBLANK(INDEX('Policy Characteristics'!E:E,MATCH($C39,'Policy Characteristics'!$C:$C,0))),"",INDEX('Policy Characteristics'!E:E,MATCH($C39,'Policy Characteristics'!$C:$C,0)))</f>
        <v>trans reduce regulated pollutants</v>
      </c>
      <c r="L39" s="233">
        <f>IF(ISBLANK(INDEX('Policy Characteristics'!F:F,MATCH($C39,'Policy Characteristics'!$C:$C,0))),"",INDEX('Policy Characteristics'!F:F,MATCH($C39,'Policy Characteristics'!$C:$C,0)))</f>
        <v>0</v>
      </c>
      <c r="M39" s="233">
        <f>IF(ISBLANK(INDEX('Policy Characteristics'!G:G,MATCH($C39,'Policy Characteristics'!$C:$C,0))),"",INDEX('Policy Characteristics'!G:G,MATCH($C39,'Policy Characteristics'!$C:$C,0)))</f>
        <v>1</v>
      </c>
      <c r="N39" s="233">
        <f>IF(ISBLANK(INDEX('Policy Characteristics'!H:H,MATCH($C39,'Policy Characteristics'!$C:$C,0))),"",INDEX('Policy Characteristics'!H:H,MATCH($C39,'Policy Characteristics'!$C:$C,0)))</f>
        <v>0.02</v>
      </c>
      <c r="O39" s="226" t="str">
        <f>IF(ISBLANK(INDEX('Policy Characteristics'!I:I,MATCH($C39,'Policy Characteristics'!$C:$C,0))),"",INDEX('Policy Characteristics'!I:I,MATCH($C39,'Policy Characteristics'!$C:$C,0)))</f>
        <v>% reduction in emissions</v>
      </c>
      <c r="P39" s="226" t="str">
        <f>IF(ISBLANK(INDEX('Policy Characteristics'!J:J,MATCH($C39,'Policy Characteristics'!$C:$C,0))),"",INDEX('Policy Characteristics'!J:J,MATCH($C39,'Policy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39" s="226" t="str">
        <f>IF(ISBLANK(INDEX('Policy Characteristics'!K:K,MATCH($C39,'Policy Characteristics'!$C:$C,0))),"",INDEX('Policy Characteristics'!K:K,MATCH($C39,'Policy Characteristics'!$C:$C,0)))</f>
        <v>transportation-sector-main.html#conv-pol-stds</v>
      </c>
      <c r="R39" s="226" t="str">
        <f>IF(ISBLANK(INDEX('Policy Characteristics'!L:L,MATCH($C39,'Policy Characteristics'!$C:$C,0))),"",INDEX('Policy Characteristics'!L:L,MATCH($C39,'Policy Characteristics'!$C:$C,0)))</f>
        <v>conventional-pollutant-standards.html</v>
      </c>
    </row>
    <row r="40" spans="1:18" s="2" customFormat="1">
      <c r="A40" s="226" t="str">
        <f>IF(ISBLANK(INDEX('Policy Characteristics'!A:A,MATCH($C40,'Policy Characteristics'!$C:$C,0))),"",INDEX('Policy Characteristics'!A:A,MATCH($C40,'Policy Characteristics'!$C:$C,0)))</f>
        <v>Transportation</v>
      </c>
      <c r="B40" s="234" t="str">
        <f>IF(ISBLANK(INDEX('Policy Characteristics'!B:B,MATCH($C40,'Policy Characteristics'!$C:$C,0))),"",INDEX('Policy Characteristics'!B:B,MATCH($C40,'Policy Characteristics'!$C:$C,0)))</f>
        <v>Conventional Pollutant Standards</v>
      </c>
      <c r="C40" s="226" t="str">
        <f t="shared" si="2"/>
        <v>Percentage Reduction of Separately Regulated Pollutants</v>
      </c>
      <c r="D40" s="2" t="s">
        <v>744</v>
      </c>
      <c r="E40" s="2" t="s">
        <v>737</v>
      </c>
      <c r="F40" s="2" t="s">
        <v>745</v>
      </c>
      <c r="G40" s="2" t="s">
        <v>737</v>
      </c>
      <c r="H40" s="47">
        <v>338</v>
      </c>
      <c r="I40" s="262" t="s">
        <v>738</v>
      </c>
      <c r="J40" s="227" t="str">
        <f>IF(ISBLANK(INDEX('Policy Characteristics'!D:D,MATCH($C40,'Policy Characteristics'!$C:$C,0))),"",INDEX('Policy Characteristics'!D:D,MATCH($C40,'Policy Characteristics'!$C:$C,0)))</f>
        <v>Conventional Pollutant Standard</v>
      </c>
      <c r="K40" s="226" t="str">
        <f>IF(ISBLANK(INDEX('Policy Characteristics'!E:E,MATCH($C40,'Policy Characteristics'!$C:$C,0))),"",INDEX('Policy Characteristics'!E:E,MATCH($C40,'Policy Characteristics'!$C:$C,0)))</f>
        <v>trans reduce regulated pollutants</v>
      </c>
      <c r="L40" s="233">
        <f>IF(ISBLANK(INDEX('Policy Characteristics'!F:F,MATCH($C40,'Policy Characteristics'!$C:$C,0))),"",INDEX('Policy Characteristics'!F:F,MATCH($C40,'Policy Characteristics'!$C:$C,0)))</f>
        <v>0</v>
      </c>
      <c r="M40" s="233">
        <f>IF(ISBLANK(INDEX('Policy Characteristics'!G:G,MATCH($C40,'Policy Characteristics'!$C:$C,0))),"",INDEX('Policy Characteristics'!G:G,MATCH($C40,'Policy Characteristics'!$C:$C,0)))</f>
        <v>1</v>
      </c>
      <c r="N40" s="233">
        <f>IF(ISBLANK(INDEX('Policy Characteristics'!H:H,MATCH($C40,'Policy Characteristics'!$C:$C,0))),"",INDEX('Policy Characteristics'!H:H,MATCH($C40,'Policy Characteristics'!$C:$C,0)))</f>
        <v>0.02</v>
      </c>
      <c r="O40" s="226" t="str">
        <f>IF(ISBLANK(INDEX('Policy Characteristics'!I:I,MATCH($C40,'Policy Characteristics'!$C:$C,0))),"",INDEX('Policy Characteristics'!I:I,MATCH($C40,'Policy Characteristics'!$C:$C,0)))</f>
        <v>% reduction in emissions</v>
      </c>
      <c r="P40" s="226" t="str">
        <f>IF(ISBLANK(INDEX('Policy Characteristics'!J:J,MATCH($C40,'Policy Characteristics'!$C:$C,0))),"",INDEX('Policy Characteristics'!J:J,MATCH($C40,'Policy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40" s="226" t="str">
        <f>IF(ISBLANK(INDEX('Policy Characteristics'!K:K,MATCH($C40,'Policy Characteristics'!$C:$C,0))),"",INDEX('Policy Characteristics'!K:K,MATCH($C40,'Policy Characteristics'!$C:$C,0)))</f>
        <v>transportation-sector-main.html#conv-pol-stds</v>
      </c>
      <c r="R40" s="226" t="str">
        <f>IF(ISBLANK(INDEX('Policy Characteristics'!L:L,MATCH($C40,'Policy Characteristics'!$C:$C,0))),"",INDEX('Policy Characteristics'!L:L,MATCH($C40,'Policy Characteristics'!$C:$C,0)))</f>
        <v>conventional-pollutant-standards.html</v>
      </c>
    </row>
    <row r="41" spans="1:18" s="2" customFormat="1">
      <c r="A41" s="226" t="str">
        <f>IF(ISBLANK(INDEX('Policy Characteristics'!A:A,MATCH($C41,'Policy Characteristics'!$C:$C,0))),"",INDEX('Policy Characteristics'!A:A,MATCH($C41,'Policy Characteristics'!$C:$C,0)))</f>
        <v>Transportation</v>
      </c>
      <c r="B41" s="234" t="str">
        <f>IF(ISBLANK(INDEX('Policy Characteristics'!B:B,MATCH($C41,'Policy Characteristics'!$C:$C,0))),"",INDEX('Policy Characteristics'!B:B,MATCH($C41,'Policy Characteristics'!$C:$C,0)))</f>
        <v>Conventional Pollutant Standards</v>
      </c>
      <c r="C41" s="226" t="str">
        <f t="shared" si="2"/>
        <v>Percentage Reduction of Separately Regulated Pollutants</v>
      </c>
      <c r="D41" s="2" t="s">
        <v>744</v>
      </c>
      <c r="E41" s="2" t="s">
        <v>739</v>
      </c>
      <c r="F41" s="2" t="s">
        <v>745</v>
      </c>
      <c r="G41" s="2" t="s">
        <v>739</v>
      </c>
      <c r="H41" s="47">
        <v>339</v>
      </c>
      <c r="I41" s="262" t="s">
        <v>738</v>
      </c>
      <c r="J41" s="227" t="str">
        <f>IF(ISBLANK(INDEX('Policy Characteristics'!D:D,MATCH($C41,'Policy Characteristics'!$C:$C,0))),"",INDEX('Policy Characteristics'!D:D,MATCH($C41,'Policy Characteristics'!$C:$C,0)))</f>
        <v>Conventional Pollutant Standard</v>
      </c>
      <c r="K41" s="226" t="str">
        <f>IF(ISBLANK(INDEX('Policy Characteristics'!E:E,MATCH($C41,'Policy Characteristics'!$C:$C,0))),"",INDEX('Policy Characteristics'!E:E,MATCH($C41,'Policy Characteristics'!$C:$C,0)))</f>
        <v>trans reduce regulated pollutants</v>
      </c>
      <c r="L41" s="233">
        <f>IF(ISBLANK(INDEX('Policy Characteristics'!F:F,MATCH($C41,'Policy Characteristics'!$C:$C,0))),"",INDEX('Policy Characteristics'!F:F,MATCH($C41,'Policy Characteristics'!$C:$C,0)))</f>
        <v>0</v>
      </c>
      <c r="M41" s="233">
        <f>IF(ISBLANK(INDEX('Policy Characteristics'!G:G,MATCH($C41,'Policy Characteristics'!$C:$C,0))),"",INDEX('Policy Characteristics'!G:G,MATCH($C41,'Policy Characteristics'!$C:$C,0)))</f>
        <v>1</v>
      </c>
      <c r="N41" s="233">
        <f>IF(ISBLANK(INDEX('Policy Characteristics'!H:H,MATCH($C41,'Policy Characteristics'!$C:$C,0))),"",INDEX('Policy Characteristics'!H:H,MATCH($C41,'Policy Characteristics'!$C:$C,0)))</f>
        <v>0.02</v>
      </c>
      <c r="O41" s="226" t="str">
        <f>IF(ISBLANK(INDEX('Policy Characteristics'!I:I,MATCH($C41,'Policy Characteristics'!$C:$C,0))),"",INDEX('Policy Characteristics'!I:I,MATCH($C41,'Policy Characteristics'!$C:$C,0)))</f>
        <v>% reduction in emissions</v>
      </c>
      <c r="P41" s="226" t="str">
        <f>IF(ISBLANK(INDEX('Policy Characteristics'!J:J,MATCH($C41,'Policy Characteristics'!$C:$C,0))),"",INDEX('Policy Characteristics'!J:J,MATCH($C41,'Policy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41" s="226" t="str">
        <f>IF(ISBLANK(INDEX('Policy Characteristics'!K:K,MATCH($C41,'Policy Characteristics'!$C:$C,0))),"",INDEX('Policy Characteristics'!K:K,MATCH($C41,'Policy Characteristics'!$C:$C,0)))</f>
        <v>transportation-sector-main.html#conv-pol-stds</v>
      </c>
      <c r="R41" s="226" t="str">
        <f>IF(ISBLANK(INDEX('Policy Characteristics'!L:L,MATCH($C41,'Policy Characteristics'!$C:$C,0))),"",INDEX('Policy Characteristics'!L:L,MATCH($C41,'Policy Characteristics'!$C:$C,0)))</f>
        <v>conventional-pollutant-standards.html</v>
      </c>
    </row>
    <row r="42" spans="1:18" s="2" customFormat="1">
      <c r="A42" s="226" t="str">
        <f>IF(ISBLANK(INDEX('Policy Characteristics'!A:A,MATCH($C42,'Policy Characteristics'!$C:$C,0))),"",INDEX('Policy Characteristics'!A:A,MATCH($C42,'Policy Characteristics'!$C:$C,0)))</f>
        <v>Transportation</v>
      </c>
      <c r="B42" s="234" t="str">
        <f>IF(ISBLANK(INDEX('Policy Characteristics'!B:B,MATCH($C42,'Policy Characteristics'!$C:$C,0))),"",INDEX('Policy Characteristics'!B:B,MATCH($C42,'Policy Characteristics'!$C:$C,0)))</f>
        <v>Conventional Pollutant Standards</v>
      </c>
      <c r="C42" s="226" t="str">
        <f t="shared" si="2"/>
        <v>Percentage Reduction of Separately Regulated Pollutants</v>
      </c>
      <c r="D42" s="2" t="s">
        <v>746</v>
      </c>
      <c r="E42" s="2" t="s">
        <v>725</v>
      </c>
      <c r="F42" s="2" t="s">
        <v>747</v>
      </c>
      <c r="G42" s="2" t="s">
        <v>727</v>
      </c>
      <c r="H42" s="47">
        <v>340</v>
      </c>
      <c r="I42" s="261" t="s">
        <v>728</v>
      </c>
      <c r="J42" s="227" t="str">
        <f>IF(ISBLANK(INDEX('Policy Characteristics'!D:D,MATCH($C42,'Policy Characteristics'!$C:$C,0))),"",INDEX('Policy Characteristics'!D:D,MATCH($C42,'Policy Characteristics'!$C:$C,0)))</f>
        <v>Conventional Pollutant Standard</v>
      </c>
      <c r="K42" s="226" t="str">
        <f>IF(ISBLANK(INDEX('Policy Characteristics'!E:E,MATCH($C42,'Policy Characteristics'!$C:$C,0))),"",INDEX('Policy Characteristics'!E:E,MATCH($C42,'Policy Characteristics'!$C:$C,0)))</f>
        <v>trans reduce regulated pollutants</v>
      </c>
      <c r="L42" s="233">
        <f>IF(ISBLANK(INDEX('Policy Characteristics'!F:F,MATCH($C42,'Policy Characteristics'!$C:$C,0))),"",INDEX('Policy Characteristics'!F:F,MATCH($C42,'Policy Characteristics'!$C:$C,0)))</f>
        <v>0</v>
      </c>
      <c r="M42" s="233">
        <f>IF(ISBLANK(INDEX('Policy Characteristics'!G:G,MATCH($C42,'Policy Characteristics'!$C:$C,0))),"",INDEX('Policy Characteristics'!G:G,MATCH($C42,'Policy Characteristics'!$C:$C,0)))</f>
        <v>1</v>
      </c>
      <c r="N42" s="233">
        <f>IF(ISBLANK(INDEX('Policy Characteristics'!H:H,MATCH($C42,'Policy Characteristics'!$C:$C,0))),"",INDEX('Policy Characteristics'!H:H,MATCH($C42,'Policy Characteristics'!$C:$C,0)))</f>
        <v>0.02</v>
      </c>
      <c r="O42" s="226" t="str">
        <f>IF(ISBLANK(INDEX('Policy Characteristics'!I:I,MATCH($C42,'Policy Characteristics'!$C:$C,0))),"",INDEX('Policy Characteristics'!I:I,MATCH($C42,'Policy Characteristics'!$C:$C,0)))</f>
        <v>% reduction in emissions</v>
      </c>
      <c r="P42" s="226" t="str">
        <f>IF(ISBLANK(INDEX('Policy Characteristics'!J:J,MATCH($C42,'Policy Characteristics'!$C:$C,0))),"",INDEX('Policy Characteristics'!J:J,MATCH($C42,'Policy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42" s="226" t="str">
        <f>IF(ISBLANK(INDEX('Policy Characteristics'!K:K,MATCH($C42,'Policy Characteristics'!$C:$C,0))),"",INDEX('Policy Characteristics'!K:K,MATCH($C42,'Policy Characteristics'!$C:$C,0)))</f>
        <v>transportation-sector-main.html#conv-pol-stds</v>
      </c>
      <c r="R42" s="226" t="str">
        <f>IF(ISBLANK(INDEX('Policy Characteristics'!L:L,MATCH($C42,'Policy Characteristics'!$C:$C,0))),"",INDEX('Policy Characteristics'!L:L,MATCH($C42,'Policy Characteristics'!$C:$C,0)))</f>
        <v>conventional-pollutant-standards.html</v>
      </c>
    </row>
    <row r="43" spans="1:18" s="2" customFormat="1">
      <c r="A43" s="226" t="str">
        <f>IF(ISBLANK(INDEX('Policy Characteristics'!A:A,MATCH($C43,'Policy Characteristics'!$C:$C,0))),"",INDEX('Policy Characteristics'!A:A,MATCH($C43,'Policy Characteristics'!$C:$C,0)))</f>
        <v>Transportation</v>
      </c>
      <c r="B43" s="234" t="str">
        <f>IF(ISBLANK(INDEX('Policy Characteristics'!B:B,MATCH($C43,'Policy Characteristics'!$C:$C,0))),"",INDEX('Policy Characteristics'!B:B,MATCH($C43,'Policy Characteristics'!$C:$C,0)))</f>
        <v>Conventional Pollutant Standards</v>
      </c>
      <c r="C43" s="226" t="str">
        <f t="shared" si="2"/>
        <v>Percentage Reduction of Separately Regulated Pollutants</v>
      </c>
      <c r="D43" s="2" t="s">
        <v>746</v>
      </c>
      <c r="E43" s="2" t="s">
        <v>729</v>
      </c>
      <c r="F43" s="2" t="s">
        <v>747</v>
      </c>
      <c r="G43" s="2" t="s">
        <v>729</v>
      </c>
      <c r="H43" s="47">
        <v>341</v>
      </c>
      <c r="I43" s="261" t="s">
        <v>728</v>
      </c>
      <c r="J43" s="227" t="str">
        <f>IF(ISBLANK(INDEX('Policy Characteristics'!D:D,MATCH($C43,'Policy Characteristics'!$C:$C,0))),"",INDEX('Policy Characteristics'!D:D,MATCH($C43,'Policy Characteristics'!$C:$C,0)))</f>
        <v>Conventional Pollutant Standard</v>
      </c>
      <c r="K43" s="226" t="str">
        <f>IF(ISBLANK(INDEX('Policy Characteristics'!E:E,MATCH($C43,'Policy Characteristics'!$C:$C,0))),"",INDEX('Policy Characteristics'!E:E,MATCH($C43,'Policy Characteristics'!$C:$C,0)))</f>
        <v>trans reduce regulated pollutants</v>
      </c>
      <c r="L43" s="233">
        <f>IF(ISBLANK(INDEX('Policy Characteristics'!F:F,MATCH($C43,'Policy Characteristics'!$C:$C,0))),"",INDEX('Policy Characteristics'!F:F,MATCH($C43,'Policy Characteristics'!$C:$C,0)))</f>
        <v>0</v>
      </c>
      <c r="M43" s="233">
        <f>IF(ISBLANK(INDEX('Policy Characteristics'!G:G,MATCH($C43,'Policy Characteristics'!$C:$C,0))),"",INDEX('Policy Characteristics'!G:G,MATCH($C43,'Policy Characteristics'!$C:$C,0)))</f>
        <v>1</v>
      </c>
      <c r="N43" s="233">
        <f>IF(ISBLANK(INDEX('Policy Characteristics'!H:H,MATCH($C43,'Policy Characteristics'!$C:$C,0))),"",INDEX('Policy Characteristics'!H:H,MATCH($C43,'Policy Characteristics'!$C:$C,0)))</f>
        <v>0.02</v>
      </c>
      <c r="O43" s="226" t="str">
        <f>IF(ISBLANK(INDEX('Policy Characteristics'!I:I,MATCH($C43,'Policy Characteristics'!$C:$C,0))),"",INDEX('Policy Characteristics'!I:I,MATCH($C43,'Policy Characteristics'!$C:$C,0)))</f>
        <v>% reduction in emissions</v>
      </c>
      <c r="P43" s="226" t="str">
        <f>IF(ISBLANK(INDEX('Policy Characteristics'!J:J,MATCH($C43,'Policy Characteristics'!$C:$C,0))),"",INDEX('Policy Characteristics'!J:J,MATCH($C43,'Policy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43" s="226" t="str">
        <f>IF(ISBLANK(INDEX('Policy Characteristics'!K:K,MATCH($C43,'Policy Characteristics'!$C:$C,0))),"",INDEX('Policy Characteristics'!K:K,MATCH($C43,'Policy Characteristics'!$C:$C,0)))</f>
        <v>transportation-sector-main.html#conv-pol-stds</v>
      </c>
      <c r="R43" s="226" t="str">
        <f>IF(ISBLANK(INDEX('Policy Characteristics'!L:L,MATCH($C43,'Policy Characteristics'!$C:$C,0))),"",INDEX('Policy Characteristics'!L:L,MATCH($C43,'Policy Characteristics'!$C:$C,0)))</f>
        <v>conventional-pollutant-standards.html</v>
      </c>
    </row>
    <row r="44" spans="1:18" s="2" customFormat="1">
      <c r="A44" s="226" t="str">
        <f>IF(ISBLANK(INDEX('Policy Characteristics'!A:A,MATCH($C44,'Policy Characteristics'!$C:$C,0))),"",INDEX('Policy Characteristics'!A:A,MATCH($C44,'Policy Characteristics'!$C:$C,0)))</f>
        <v>Transportation</v>
      </c>
      <c r="B44" s="234" t="str">
        <f>IF(ISBLANK(INDEX('Policy Characteristics'!B:B,MATCH($C44,'Policy Characteristics'!$C:$C,0))),"",INDEX('Policy Characteristics'!B:B,MATCH($C44,'Policy Characteristics'!$C:$C,0)))</f>
        <v>Conventional Pollutant Standards</v>
      </c>
      <c r="C44" s="226" t="str">
        <f t="shared" si="2"/>
        <v>Percentage Reduction of Separately Regulated Pollutants</v>
      </c>
      <c r="D44" s="2" t="s">
        <v>746</v>
      </c>
      <c r="E44" s="2" t="s">
        <v>730</v>
      </c>
      <c r="F44" s="2" t="s">
        <v>747</v>
      </c>
      <c r="G44" s="2" t="s">
        <v>730</v>
      </c>
      <c r="H44" s="47">
        <v>342</v>
      </c>
      <c r="I44" s="261" t="s">
        <v>728</v>
      </c>
      <c r="J44" s="227" t="str">
        <f>IF(ISBLANK(INDEX('Policy Characteristics'!D:D,MATCH($C44,'Policy Characteristics'!$C:$C,0))),"",INDEX('Policy Characteristics'!D:D,MATCH($C44,'Policy Characteristics'!$C:$C,0)))</f>
        <v>Conventional Pollutant Standard</v>
      </c>
      <c r="K44" s="226" t="str">
        <f>IF(ISBLANK(INDEX('Policy Characteristics'!E:E,MATCH($C44,'Policy Characteristics'!$C:$C,0))),"",INDEX('Policy Characteristics'!E:E,MATCH($C44,'Policy Characteristics'!$C:$C,0)))</f>
        <v>trans reduce regulated pollutants</v>
      </c>
      <c r="L44" s="233">
        <f>IF(ISBLANK(INDEX('Policy Characteristics'!F:F,MATCH($C44,'Policy Characteristics'!$C:$C,0))),"",INDEX('Policy Characteristics'!F:F,MATCH($C44,'Policy Characteristics'!$C:$C,0)))</f>
        <v>0</v>
      </c>
      <c r="M44" s="233">
        <f>IF(ISBLANK(INDEX('Policy Characteristics'!G:G,MATCH($C44,'Policy Characteristics'!$C:$C,0))),"",INDEX('Policy Characteristics'!G:G,MATCH($C44,'Policy Characteristics'!$C:$C,0)))</f>
        <v>1</v>
      </c>
      <c r="N44" s="233">
        <f>IF(ISBLANK(INDEX('Policy Characteristics'!H:H,MATCH($C44,'Policy Characteristics'!$C:$C,0))),"",INDEX('Policy Characteristics'!H:H,MATCH($C44,'Policy Characteristics'!$C:$C,0)))</f>
        <v>0.02</v>
      </c>
      <c r="O44" s="226" t="str">
        <f>IF(ISBLANK(INDEX('Policy Characteristics'!I:I,MATCH($C44,'Policy Characteristics'!$C:$C,0))),"",INDEX('Policy Characteristics'!I:I,MATCH($C44,'Policy Characteristics'!$C:$C,0)))</f>
        <v>% reduction in emissions</v>
      </c>
      <c r="P44" s="226" t="str">
        <f>IF(ISBLANK(INDEX('Policy Characteristics'!J:J,MATCH($C44,'Policy Characteristics'!$C:$C,0))),"",INDEX('Policy Characteristics'!J:J,MATCH($C44,'Policy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44" s="226" t="str">
        <f>IF(ISBLANK(INDEX('Policy Characteristics'!K:K,MATCH($C44,'Policy Characteristics'!$C:$C,0))),"",INDEX('Policy Characteristics'!K:K,MATCH($C44,'Policy Characteristics'!$C:$C,0)))</f>
        <v>transportation-sector-main.html#conv-pol-stds</v>
      </c>
      <c r="R44" s="226" t="str">
        <f>IF(ISBLANK(INDEX('Policy Characteristics'!L:L,MATCH($C44,'Policy Characteristics'!$C:$C,0))),"",INDEX('Policy Characteristics'!L:L,MATCH($C44,'Policy Characteristics'!$C:$C,0)))</f>
        <v>conventional-pollutant-standards.html</v>
      </c>
    </row>
    <row r="45" spans="1:18" s="2" customFormat="1">
      <c r="A45" s="226" t="str">
        <f>IF(ISBLANK(INDEX('Policy Characteristics'!A:A,MATCH($C45,'Policy Characteristics'!$C:$C,0))),"",INDEX('Policy Characteristics'!A:A,MATCH($C45,'Policy Characteristics'!$C:$C,0)))</f>
        <v>Transportation</v>
      </c>
      <c r="B45" s="234" t="str">
        <f>IF(ISBLANK(INDEX('Policy Characteristics'!B:B,MATCH($C45,'Policy Characteristics'!$C:$C,0))),"",INDEX('Policy Characteristics'!B:B,MATCH($C45,'Policy Characteristics'!$C:$C,0)))</f>
        <v>Conventional Pollutant Standards</v>
      </c>
      <c r="C45" s="226" t="str">
        <f t="shared" si="2"/>
        <v>Percentage Reduction of Separately Regulated Pollutants</v>
      </c>
      <c r="D45" s="2" t="s">
        <v>746</v>
      </c>
      <c r="E45" s="2" t="s">
        <v>731</v>
      </c>
      <c r="F45" s="2" t="s">
        <v>747</v>
      </c>
      <c r="G45" s="2" t="s">
        <v>731</v>
      </c>
      <c r="H45" s="47">
        <v>343</v>
      </c>
      <c r="I45" s="261" t="s">
        <v>728</v>
      </c>
      <c r="J45" s="227" t="str">
        <f>IF(ISBLANK(INDEX('Policy Characteristics'!D:D,MATCH($C45,'Policy Characteristics'!$C:$C,0))),"",INDEX('Policy Characteristics'!D:D,MATCH($C45,'Policy Characteristics'!$C:$C,0)))</f>
        <v>Conventional Pollutant Standard</v>
      </c>
      <c r="K45" s="226" t="str">
        <f>IF(ISBLANK(INDEX('Policy Characteristics'!E:E,MATCH($C45,'Policy Characteristics'!$C:$C,0))),"",INDEX('Policy Characteristics'!E:E,MATCH($C45,'Policy Characteristics'!$C:$C,0)))</f>
        <v>trans reduce regulated pollutants</v>
      </c>
      <c r="L45" s="233">
        <f>IF(ISBLANK(INDEX('Policy Characteristics'!F:F,MATCH($C45,'Policy Characteristics'!$C:$C,0))),"",INDEX('Policy Characteristics'!F:F,MATCH($C45,'Policy Characteristics'!$C:$C,0)))</f>
        <v>0</v>
      </c>
      <c r="M45" s="233">
        <f>IF(ISBLANK(INDEX('Policy Characteristics'!G:G,MATCH($C45,'Policy Characteristics'!$C:$C,0))),"",INDEX('Policy Characteristics'!G:G,MATCH($C45,'Policy Characteristics'!$C:$C,0)))</f>
        <v>1</v>
      </c>
      <c r="N45" s="233">
        <f>IF(ISBLANK(INDEX('Policy Characteristics'!H:H,MATCH($C45,'Policy Characteristics'!$C:$C,0))),"",INDEX('Policy Characteristics'!H:H,MATCH($C45,'Policy Characteristics'!$C:$C,0)))</f>
        <v>0.02</v>
      </c>
      <c r="O45" s="226" t="str">
        <f>IF(ISBLANK(INDEX('Policy Characteristics'!I:I,MATCH($C45,'Policy Characteristics'!$C:$C,0))),"",INDEX('Policy Characteristics'!I:I,MATCH($C45,'Policy Characteristics'!$C:$C,0)))</f>
        <v>% reduction in emissions</v>
      </c>
      <c r="P45" s="226" t="str">
        <f>IF(ISBLANK(INDEX('Policy Characteristics'!J:J,MATCH($C45,'Policy Characteristics'!$C:$C,0))),"",INDEX('Policy Characteristics'!J:J,MATCH($C45,'Policy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45" s="226" t="str">
        <f>IF(ISBLANK(INDEX('Policy Characteristics'!K:K,MATCH($C45,'Policy Characteristics'!$C:$C,0))),"",INDEX('Policy Characteristics'!K:K,MATCH($C45,'Policy Characteristics'!$C:$C,0)))</f>
        <v>transportation-sector-main.html#conv-pol-stds</v>
      </c>
      <c r="R45" s="226" t="str">
        <f>IF(ISBLANK(INDEX('Policy Characteristics'!L:L,MATCH($C45,'Policy Characteristics'!$C:$C,0))),"",INDEX('Policy Characteristics'!L:L,MATCH($C45,'Policy Characteristics'!$C:$C,0)))</f>
        <v>conventional-pollutant-standards.html</v>
      </c>
    </row>
    <row r="46" spans="1:18" s="2" customFormat="1">
      <c r="A46" s="226" t="str">
        <f>IF(ISBLANK(INDEX('Policy Characteristics'!A:A,MATCH($C46,'Policy Characteristics'!$C:$C,0))),"",INDEX('Policy Characteristics'!A:A,MATCH($C46,'Policy Characteristics'!$C:$C,0)))</f>
        <v>Transportation</v>
      </c>
      <c r="B46" s="234" t="str">
        <f>IF(ISBLANK(INDEX('Policy Characteristics'!B:B,MATCH($C46,'Policy Characteristics'!$C:$C,0))),"",INDEX('Policy Characteristics'!B:B,MATCH($C46,'Policy Characteristics'!$C:$C,0)))</f>
        <v>Conventional Pollutant Standards</v>
      </c>
      <c r="C46" s="226" t="str">
        <f t="shared" si="2"/>
        <v>Percentage Reduction of Separately Regulated Pollutants</v>
      </c>
      <c r="D46" s="2" t="s">
        <v>746</v>
      </c>
      <c r="E46" s="2" t="s">
        <v>732</v>
      </c>
      <c r="F46" s="2" t="s">
        <v>747</v>
      </c>
      <c r="G46" s="2" t="s">
        <v>733</v>
      </c>
      <c r="H46" s="47">
        <v>344</v>
      </c>
      <c r="I46" s="261" t="s">
        <v>728</v>
      </c>
      <c r="J46" s="227" t="str">
        <f>IF(ISBLANK(INDEX('Policy Characteristics'!D:D,MATCH($C46,'Policy Characteristics'!$C:$C,0))),"",INDEX('Policy Characteristics'!D:D,MATCH($C46,'Policy Characteristics'!$C:$C,0)))</f>
        <v>Conventional Pollutant Standard</v>
      </c>
      <c r="K46" s="226" t="str">
        <f>IF(ISBLANK(INDEX('Policy Characteristics'!E:E,MATCH($C46,'Policy Characteristics'!$C:$C,0))),"",INDEX('Policy Characteristics'!E:E,MATCH($C46,'Policy Characteristics'!$C:$C,0)))</f>
        <v>trans reduce regulated pollutants</v>
      </c>
      <c r="L46" s="233">
        <f>IF(ISBLANK(INDEX('Policy Characteristics'!F:F,MATCH($C46,'Policy Characteristics'!$C:$C,0))),"",INDEX('Policy Characteristics'!F:F,MATCH($C46,'Policy Characteristics'!$C:$C,0)))</f>
        <v>0</v>
      </c>
      <c r="M46" s="233">
        <f>IF(ISBLANK(INDEX('Policy Characteristics'!G:G,MATCH($C46,'Policy Characteristics'!$C:$C,0))),"",INDEX('Policy Characteristics'!G:G,MATCH($C46,'Policy Characteristics'!$C:$C,0)))</f>
        <v>1</v>
      </c>
      <c r="N46" s="233">
        <f>IF(ISBLANK(INDEX('Policy Characteristics'!H:H,MATCH($C46,'Policy Characteristics'!$C:$C,0))),"",INDEX('Policy Characteristics'!H:H,MATCH($C46,'Policy Characteristics'!$C:$C,0)))</f>
        <v>0.02</v>
      </c>
      <c r="O46" s="226" t="str">
        <f>IF(ISBLANK(INDEX('Policy Characteristics'!I:I,MATCH($C46,'Policy Characteristics'!$C:$C,0))),"",INDEX('Policy Characteristics'!I:I,MATCH($C46,'Policy Characteristics'!$C:$C,0)))</f>
        <v>% reduction in emissions</v>
      </c>
      <c r="P46" s="226" t="str">
        <f>IF(ISBLANK(INDEX('Policy Characteristics'!J:J,MATCH($C46,'Policy Characteristics'!$C:$C,0))),"",INDEX('Policy Characteristics'!J:J,MATCH($C46,'Policy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46" s="226" t="str">
        <f>IF(ISBLANK(INDEX('Policy Characteristics'!K:K,MATCH($C46,'Policy Characteristics'!$C:$C,0))),"",INDEX('Policy Characteristics'!K:K,MATCH($C46,'Policy Characteristics'!$C:$C,0)))</f>
        <v>transportation-sector-main.html#conv-pol-stds</v>
      </c>
      <c r="R46" s="226" t="str">
        <f>IF(ISBLANK(INDEX('Policy Characteristics'!L:L,MATCH($C46,'Policy Characteristics'!$C:$C,0))),"",INDEX('Policy Characteristics'!L:L,MATCH($C46,'Policy Characteristics'!$C:$C,0)))</f>
        <v>conventional-pollutant-standards.html</v>
      </c>
    </row>
    <row r="47" spans="1:18" s="2" customFormat="1">
      <c r="A47" s="226" t="str">
        <f>IF(ISBLANK(INDEX('Policy Characteristics'!A:A,MATCH($C47,'Policy Characteristics'!$C:$C,0))),"",INDEX('Policy Characteristics'!A:A,MATCH($C47,'Policy Characteristics'!$C:$C,0)))</f>
        <v>Transportation</v>
      </c>
      <c r="B47" s="234" t="str">
        <f>IF(ISBLANK(INDEX('Policy Characteristics'!B:B,MATCH($C47,'Policy Characteristics'!$C:$C,0))),"",INDEX('Policy Characteristics'!B:B,MATCH($C47,'Policy Characteristics'!$C:$C,0)))</f>
        <v>Conventional Pollutant Standards</v>
      </c>
      <c r="C47" s="226" t="str">
        <f t="shared" si="2"/>
        <v>Percentage Reduction of Separately Regulated Pollutants</v>
      </c>
      <c r="D47" s="2" t="s">
        <v>746</v>
      </c>
      <c r="E47" s="2" t="s">
        <v>734</v>
      </c>
      <c r="F47" s="2" t="s">
        <v>747</v>
      </c>
      <c r="G47" s="2" t="s">
        <v>734</v>
      </c>
      <c r="H47" s="47">
        <v>345</v>
      </c>
      <c r="I47" s="262" t="s">
        <v>738</v>
      </c>
      <c r="J47" s="227" t="str">
        <f>IF(ISBLANK(INDEX('Policy Characteristics'!D:D,MATCH($C47,'Policy Characteristics'!$C:$C,0))),"",INDEX('Policy Characteristics'!D:D,MATCH($C47,'Policy Characteristics'!$C:$C,0)))</f>
        <v>Conventional Pollutant Standard</v>
      </c>
      <c r="K47" s="226" t="str">
        <f>IF(ISBLANK(INDEX('Policy Characteristics'!E:E,MATCH($C47,'Policy Characteristics'!$C:$C,0))),"",INDEX('Policy Characteristics'!E:E,MATCH($C47,'Policy Characteristics'!$C:$C,0)))</f>
        <v>trans reduce regulated pollutants</v>
      </c>
      <c r="L47" s="233">
        <f>IF(ISBLANK(INDEX('Policy Characteristics'!F:F,MATCH($C47,'Policy Characteristics'!$C:$C,0))),"",INDEX('Policy Characteristics'!F:F,MATCH($C47,'Policy Characteristics'!$C:$C,0)))</f>
        <v>0</v>
      </c>
      <c r="M47" s="233">
        <f>IF(ISBLANK(INDEX('Policy Characteristics'!G:G,MATCH($C47,'Policy Characteristics'!$C:$C,0))),"",INDEX('Policy Characteristics'!G:G,MATCH($C47,'Policy Characteristics'!$C:$C,0)))</f>
        <v>1</v>
      </c>
      <c r="N47" s="233">
        <f>IF(ISBLANK(INDEX('Policy Characteristics'!H:H,MATCH($C47,'Policy Characteristics'!$C:$C,0))),"",INDEX('Policy Characteristics'!H:H,MATCH($C47,'Policy Characteristics'!$C:$C,0)))</f>
        <v>0.02</v>
      </c>
      <c r="O47" s="226" t="str">
        <f>IF(ISBLANK(INDEX('Policy Characteristics'!I:I,MATCH($C47,'Policy Characteristics'!$C:$C,0))),"",INDEX('Policy Characteristics'!I:I,MATCH($C47,'Policy Characteristics'!$C:$C,0)))</f>
        <v>% reduction in emissions</v>
      </c>
      <c r="P47" s="226" t="str">
        <f>IF(ISBLANK(INDEX('Policy Characteristics'!J:J,MATCH($C47,'Policy Characteristics'!$C:$C,0))),"",INDEX('Policy Characteristics'!J:J,MATCH($C47,'Policy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47" s="226" t="str">
        <f>IF(ISBLANK(INDEX('Policy Characteristics'!K:K,MATCH($C47,'Policy Characteristics'!$C:$C,0))),"",INDEX('Policy Characteristics'!K:K,MATCH($C47,'Policy Characteristics'!$C:$C,0)))</f>
        <v>transportation-sector-main.html#conv-pol-stds</v>
      </c>
      <c r="R47" s="226" t="str">
        <f>IF(ISBLANK(INDEX('Policy Characteristics'!L:L,MATCH($C47,'Policy Characteristics'!$C:$C,0))),"",INDEX('Policy Characteristics'!L:L,MATCH($C47,'Policy Characteristics'!$C:$C,0)))</f>
        <v>conventional-pollutant-standards.html</v>
      </c>
    </row>
    <row r="48" spans="1:18" s="2" customFormat="1">
      <c r="A48" s="226" t="str">
        <f>IF(ISBLANK(INDEX('Policy Characteristics'!A:A,MATCH($C48,'Policy Characteristics'!$C:$C,0))),"",INDEX('Policy Characteristics'!A:A,MATCH($C48,'Policy Characteristics'!$C:$C,0)))</f>
        <v>Transportation</v>
      </c>
      <c r="B48" s="234" t="str">
        <f>IF(ISBLANK(INDEX('Policy Characteristics'!B:B,MATCH($C48,'Policy Characteristics'!$C:$C,0))),"",INDEX('Policy Characteristics'!B:B,MATCH($C48,'Policy Characteristics'!$C:$C,0)))</f>
        <v>Conventional Pollutant Standards</v>
      </c>
      <c r="C48" s="226" t="str">
        <f t="shared" si="2"/>
        <v>Percentage Reduction of Separately Regulated Pollutants</v>
      </c>
      <c r="D48" s="2" t="s">
        <v>746</v>
      </c>
      <c r="E48" s="2" t="s">
        <v>735</v>
      </c>
      <c r="F48" s="2" t="s">
        <v>747</v>
      </c>
      <c r="G48" s="2" t="s">
        <v>735</v>
      </c>
      <c r="H48" s="47">
        <v>346</v>
      </c>
      <c r="I48" s="261" t="s">
        <v>728</v>
      </c>
      <c r="J48" s="227" t="str">
        <f>IF(ISBLANK(INDEX('Policy Characteristics'!D:D,MATCH($C48,'Policy Characteristics'!$C:$C,0))),"",INDEX('Policy Characteristics'!D:D,MATCH($C48,'Policy Characteristics'!$C:$C,0)))</f>
        <v>Conventional Pollutant Standard</v>
      </c>
      <c r="K48" s="226" t="str">
        <f>IF(ISBLANK(INDEX('Policy Characteristics'!E:E,MATCH($C48,'Policy Characteristics'!$C:$C,0))),"",INDEX('Policy Characteristics'!E:E,MATCH($C48,'Policy Characteristics'!$C:$C,0)))</f>
        <v>trans reduce regulated pollutants</v>
      </c>
      <c r="L48" s="233">
        <f>IF(ISBLANK(INDEX('Policy Characteristics'!F:F,MATCH($C48,'Policy Characteristics'!$C:$C,0))),"",INDEX('Policy Characteristics'!F:F,MATCH($C48,'Policy Characteristics'!$C:$C,0)))</f>
        <v>0</v>
      </c>
      <c r="M48" s="233">
        <f>IF(ISBLANK(INDEX('Policy Characteristics'!G:G,MATCH($C48,'Policy Characteristics'!$C:$C,0))),"",INDEX('Policy Characteristics'!G:G,MATCH($C48,'Policy Characteristics'!$C:$C,0)))</f>
        <v>1</v>
      </c>
      <c r="N48" s="233">
        <f>IF(ISBLANK(INDEX('Policy Characteristics'!H:H,MATCH($C48,'Policy Characteristics'!$C:$C,0))),"",INDEX('Policy Characteristics'!H:H,MATCH($C48,'Policy Characteristics'!$C:$C,0)))</f>
        <v>0.02</v>
      </c>
      <c r="O48" s="226" t="str">
        <f>IF(ISBLANK(INDEX('Policy Characteristics'!I:I,MATCH($C48,'Policy Characteristics'!$C:$C,0))),"",INDEX('Policy Characteristics'!I:I,MATCH($C48,'Policy Characteristics'!$C:$C,0)))</f>
        <v>% reduction in emissions</v>
      </c>
      <c r="P48" s="226" t="str">
        <f>IF(ISBLANK(INDEX('Policy Characteristics'!J:J,MATCH($C48,'Policy Characteristics'!$C:$C,0))),"",INDEX('Policy Characteristics'!J:J,MATCH($C48,'Policy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48" s="226" t="str">
        <f>IF(ISBLANK(INDEX('Policy Characteristics'!K:K,MATCH($C48,'Policy Characteristics'!$C:$C,0))),"",INDEX('Policy Characteristics'!K:K,MATCH($C48,'Policy Characteristics'!$C:$C,0)))</f>
        <v>transportation-sector-main.html#conv-pol-stds</v>
      </c>
      <c r="R48" s="226" t="str">
        <f>IF(ISBLANK(INDEX('Policy Characteristics'!L:L,MATCH($C48,'Policy Characteristics'!$C:$C,0))),"",INDEX('Policy Characteristics'!L:L,MATCH($C48,'Policy Characteristics'!$C:$C,0)))</f>
        <v>conventional-pollutant-standards.html</v>
      </c>
    </row>
    <row r="49" spans="1:18" s="2" customFormat="1">
      <c r="A49" s="226" t="str">
        <f>IF(ISBLANK(INDEX('Policy Characteristics'!A:A,MATCH($C49,'Policy Characteristics'!$C:$C,0))),"",INDEX('Policy Characteristics'!A:A,MATCH($C49,'Policy Characteristics'!$C:$C,0)))</f>
        <v>Transportation</v>
      </c>
      <c r="B49" s="234" t="str">
        <f>IF(ISBLANK(INDEX('Policy Characteristics'!B:B,MATCH($C49,'Policy Characteristics'!$C:$C,0))),"",INDEX('Policy Characteristics'!B:B,MATCH($C49,'Policy Characteristics'!$C:$C,0)))</f>
        <v>Conventional Pollutant Standards</v>
      </c>
      <c r="C49" s="226" t="str">
        <f t="shared" si="2"/>
        <v>Percentage Reduction of Separately Regulated Pollutants</v>
      </c>
      <c r="D49" s="2" t="s">
        <v>746</v>
      </c>
      <c r="E49" s="2" t="s">
        <v>736</v>
      </c>
      <c r="F49" s="2" t="s">
        <v>747</v>
      </c>
      <c r="G49" s="2" t="s">
        <v>736</v>
      </c>
      <c r="H49" s="47">
        <v>347</v>
      </c>
      <c r="I49" s="261" t="s">
        <v>728</v>
      </c>
      <c r="J49" s="227" t="str">
        <f>IF(ISBLANK(INDEX('Policy Characteristics'!D:D,MATCH($C49,'Policy Characteristics'!$C:$C,0))),"",INDEX('Policy Characteristics'!D:D,MATCH($C49,'Policy Characteristics'!$C:$C,0)))</f>
        <v>Conventional Pollutant Standard</v>
      </c>
      <c r="K49" s="226" t="str">
        <f>IF(ISBLANK(INDEX('Policy Characteristics'!E:E,MATCH($C49,'Policy Characteristics'!$C:$C,0))),"",INDEX('Policy Characteristics'!E:E,MATCH($C49,'Policy Characteristics'!$C:$C,0)))</f>
        <v>trans reduce regulated pollutants</v>
      </c>
      <c r="L49" s="233">
        <f>IF(ISBLANK(INDEX('Policy Characteristics'!F:F,MATCH($C49,'Policy Characteristics'!$C:$C,0))),"",INDEX('Policy Characteristics'!F:F,MATCH($C49,'Policy Characteristics'!$C:$C,0)))</f>
        <v>0</v>
      </c>
      <c r="M49" s="233">
        <f>IF(ISBLANK(INDEX('Policy Characteristics'!G:G,MATCH($C49,'Policy Characteristics'!$C:$C,0))),"",INDEX('Policy Characteristics'!G:G,MATCH($C49,'Policy Characteristics'!$C:$C,0)))</f>
        <v>1</v>
      </c>
      <c r="N49" s="233">
        <f>IF(ISBLANK(INDEX('Policy Characteristics'!H:H,MATCH($C49,'Policy Characteristics'!$C:$C,0))),"",INDEX('Policy Characteristics'!H:H,MATCH($C49,'Policy Characteristics'!$C:$C,0)))</f>
        <v>0.02</v>
      </c>
      <c r="O49" s="226" t="str">
        <f>IF(ISBLANK(INDEX('Policy Characteristics'!I:I,MATCH($C49,'Policy Characteristics'!$C:$C,0))),"",INDEX('Policy Characteristics'!I:I,MATCH($C49,'Policy Characteristics'!$C:$C,0)))</f>
        <v>% reduction in emissions</v>
      </c>
      <c r="P49" s="226" t="str">
        <f>IF(ISBLANK(INDEX('Policy Characteristics'!J:J,MATCH($C49,'Policy Characteristics'!$C:$C,0))),"",INDEX('Policy Characteristics'!J:J,MATCH($C49,'Policy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49" s="226" t="str">
        <f>IF(ISBLANK(INDEX('Policy Characteristics'!K:K,MATCH($C49,'Policy Characteristics'!$C:$C,0))),"",INDEX('Policy Characteristics'!K:K,MATCH($C49,'Policy Characteristics'!$C:$C,0)))</f>
        <v>transportation-sector-main.html#conv-pol-stds</v>
      </c>
      <c r="R49" s="226" t="str">
        <f>IF(ISBLANK(INDEX('Policy Characteristics'!L:L,MATCH($C49,'Policy Characteristics'!$C:$C,0))),"",INDEX('Policy Characteristics'!L:L,MATCH($C49,'Policy Characteristics'!$C:$C,0)))</f>
        <v>conventional-pollutant-standards.html</v>
      </c>
    </row>
    <row r="50" spans="1:18" s="2" customFormat="1">
      <c r="A50" s="226" t="str">
        <f>IF(ISBLANK(INDEX('Policy Characteristics'!A:A,MATCH($C50,'Policy Characteristics'!$C:$C,0))),"",INDEX('Policy Characteristics'!A:A,MATCH($C50,'Policy Characteristics'!$C:$C,0)))</f>
        <v>Transportation</v>
      </c>
      <c r="B50" s="234" t="str">
        <f>IF(ISBLANK(INDEX('Policy Characteristics'!B:B,MATCH($C50,'Policy Characteristics'!$C:$C,0))),"",INDEX('Policy Characteristics'!B:B,MATCH($C50,'Policy Characteristics'!$C:$C,0)))</f>
        <v>Conventional Pollutant Standards</v>
      </c>
      <c r="C50" s="226" t="str">
        <f t="shared" si="2"/>
        <v>Percentage Reduction of Separately Regulated Pollutants</v>
      </c>
      <c r="D50" s="2" t="s">
        <v>746</v>
      </c>
      <c r="E50" s="2" t="s">
        <v>737</v>
      </c>
      <c r="F50" s="2" t="s">
        <v>747</v>
      </c>
      <c r="G50" s="2" t="s">
        <v>737</v>
      </c>
      <c r="H50" s="47">
        <v>348</v>
      </c>
      <c r="I50" s="262" t="s">
        <v>738</v>
      </c>
      <c r="J50" s="227" t="str">
        <f>IF(ISBLANK(INDEX('Policy Characteristics'!D:D,MATCH($C50,'Policy Characteristics'!$C:$C,0))),"",INDEX('Policy Characteristics'!D:D,MATCH($C50,'Policy Characteristics'!$C:$C,0)))</f>
        <v>Conventional Pollutant Standard</v>
      </c>
      <c r="K50" s="226" t="str">
        <f>IF(ISBLANK(INDEX('Policy Characteristics'!E:E,MATCH($C50,'Policy Characteristics'!$C:$C,0))),"",INDEX('Policy Characteristics'!E:E,MATCH($C50,'Policy Characteristics'!$C:$C,0)))</f>
        <v>trans reduce regulated pollutants</v>
      </c>
      <c r="L50" s="233">
        <f>IF(ISBLANK(INDEX('Policy Characteristics'!F:F,MATCH($C50,'Policy Characteristics'!$C:$C,0))),"",INDEX('Policy Characteristics'!F:F,MATCH($C50,'Policy Characteristics'!$C:$C,0)))</f>
        <v>0</v>
      </c>
      <c r="M50" s="233">
        <f>IF(ISBLANK(INDEX('Policy Characteristics'!G:G,MATCH($C50,'Policy Characteristics'!$C:$C,0))),"",INDEX('Policy Characteristics'!G:G,MATCH($C50,'Policy Characteristics'!$C:$C,0)))</f>
        <v>1</v>
      </c>
      <c r="N50" s="233">
        <f>IF(ISBLANK(INDEX('Policy Characteristics'!H:H,MATCH($C50,'Policy Characteristics'!$C:$C,0))),"",INDEX('Policy Characteristics'!H:H,MATCH($C50,'Policy Characteristics'!$C:$C,0)))</f>
        <v>0.02</v>
      </c>
      <c r="O50" s="226" t="str">
        <f>IF(ISBLANK(INDEX('Policy Characteristics'!I:I,MATCH($C50,'Policy Characteristics'!$C:$C,0))),"",INDEX('Policy Characteristics'!I:I,MATCH($C50,'Policy Characteristics'!$C:$C,0)))</f>
        <v>% reduction in emissions</v>
      </c>
      <c r="P50" s="226" t="str">
        <f>IF(ISBLANK(INDEX('Policy Characteristics'!J:J,MATCH($C50,'Policy Characteristics'!$C:$C,0))),"",INDEX('Policy Characteristics'!J:J,MATCH($C50,'Policy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50" s="226" t="str">
        <f>IF(ISBLANK(INDEX('Policy Characteristics'!K:K,MATCH($C50,'Policy Characteristics'!$C:$C,0))),"",INDEX('Policy Characteristics'!K:K,MATCH($C50,'Policy Characteristics'!$C:$C,0)))</f>
        <v>transportation-sector-main.html#conv-pol-stds</v>
      </c>
      <c r="R50" s="226" t="str">
        <f>IF(ISBLANK(INDEX('Policy Characteristics'!L:L,MATCH($C50,'Policy Characteristics'!$C:$C,0))),"",INDEX('Policy Characteristics'!L:L,MATCH($C50,'Policy Characteristics'!$C:$C,0)))</f>
        <v>conventional-pollutant-standards.html</v>
      </c>
    </row>
    <row r="51" spans="1:18" s="2" customFormat="1">
      <c r="A51" s="226" t="str">
        <f>IF(ISBLANK(INDEX('Policy Characteristics'!A:A,MATCH($C51,'Policy Characteristics'!$C:$C,0))),"",INDEX('Policy Characteristics'!A:A,MATCH($C51,'Policy Characteristics'!$C:$C,0)))</f>
        <v>Transportation</v>
      </c>
      <c r="B51" s="234" t="str">
        <f>IF(ISBLANK(INDEX('Policy Characteristics'!B:B,MATCH($C51,'Policy Characteristics'!$C:$C,0))),"",INDEX('Policy Characteristics'!B:B,MATCH($C51,'Policy Characteristics'!$C:$C,0)))</f>
        <v>Conventional Pollutant Standards</v>
      </c>
      <c r="C51" s="226" t="str">
        <f t="shared" si="2"/>
        <v>Percentage Reduction of Separately Regulated Pollutants</v>
      </c>
      <c r="D51" s="2" t="s">
        <v>746</v>
      </c>
      <c r="E51" s="2" t="s">
        <v>739</v>
      </c>
      <c r="F51" s="2" t="s">
        <v>747</v>
      </c>
      <c r="G51" s="2" t="s">
        <v>739</v>
      </c>
      <c r="H51" s="47">
        <v>349</v>
      </c>
      <c r="I51" s="262" t="s">
        <v>738</v>
      </c>
      <c r="J51" s="227" t="str">
        <f>IF(ISBLANK(INDEX('Policy Characteristics'!D:D,MATCH($C51,'Policy Characteristics'!$C:$C,0))),"",INDEX('Policy Characteristics'!D:D,MATCH($C51,'Policy Characteristics'!$C:$C,0)))</f>
        <v>Conventional Pollutant Standard</v>
      </c>
      <c r="K51" s="226" t="str">
        <f>IF(ISBLANK(INDEX('Policy Characteristics'!E:E,MATCH($C51,'Policy Characteristics'!$C:$C,0))),"",INDEX('Policy Characteristics'!E:E,MATCH($C51,'Policy Characteristics'!$C:$C,0)))</f>
        <v>trans reduce regulated pollutants</v>
      </c>
      <c r="L51" s="233">
        <f>IF(ISBLANK(INDEX('Policy Characteristics'!F:F,MATCH($C51,'Policy Characteristics'!$C:$C,0))),"",INDEX('Policy Characteristics'!F:F,MATCH($C51,'Policy Characteristics'!$C:$C,0)))</f>
        <v>0</v>
      </c>
      <c r="M51" s="233">
        <f>IF(ISBLANK(INDEX('Policy Characteristics'!G:G,MATCH($C51,'Policy Characteristics'!$C:$C,0))),"",INDEX('Policy Characteristics'!G:G,MATCH($C51,'Policy Characteristics'!$C:$C,0)))</f>
        <v>1</v>
      </c>
      <c r="N51" s="233">
        <f>IF(ISBLANK(INDEX('Policy Characteristics'!H:H,MATCH($C51,'Policy Characteristics'!$C:$C,0))),"",INDEX('Policy Characteristics'!H:H,MATCH($C51,'Policy Characteristics'!$C:$C,0)))</f>
        <v>0.02</v>
      </c>
      <c r="O51" s="226" t="str">
        <f>IF(ISBLANK(INDEX('Policy Characteristics'!I:I,MATCH($C51,'Policy Characteristics'!$C:$C,0))),"",INDEX('Policy Characteristics'!I:I,MATCH($C51,'Policy Characteristics'!$C:$C,0)))</f>
        <v>% reduction in emissions</v>
      </c>
      <c r="P51" s="226" t="str">
        <f>IF(ISBLANK(INDEX('Policy Characteristics'!J:J,MATCH($C51,'Policy Characteristics'!$C:$C,0))),"",INDEX('Policy Characteristics'!J:J,MATCH($C51,'Policy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51" s="226" t="str">
        <f>IF(ISBLANK(INDEX('Policy Characteristics'!K:K,MATCH($C51,'Policy Characteristics'!$C:$C,0))),"",INDEX('Policy Characteristics'!K:K,MATCH($C51,'Policy Characteristics'!$C:$C,0)))</f>
        <v>transportation-sector-main.html#conv-pol-stds</v>
      </c>
      <c r="R51" s="226" t="str">
        <f>IF(ISBLANK(INDEX('Policy Characteristics'!L:L,MATCH($C51,'Policy Characteristics'!$C:$C,0))),"",INDEX('Policy Characteristics'!L:L,MATCH($C51,'Policy Characteristics'!$C:$C,0)))</f>
        <v>conventional-pollutant-standards.html</v>
      </c>
    </row>
    <row r="52" spans="1:18" s="2" customFormat="1">
      <c r="A52" s="226" t="str">
        <f>IF(ISBLANK(INDEX('Policy Characteristics'!A:A,MATCH($C52,'Policy Characteristics'!$C:$C,0))),"",INDEX('Policy Characteristics'!A:A,MATCH($C52,'Policy Characteristics'!$C:$C,0)))</f>
        <v>Transportation</v>
      </c>
      <c r="B52" s="234" t="str">
        <f>IF(ISBLANK(INDEX('Policy Characteristics'!B:B,MATCH($C52,'Policy Characteristics'!$C:$C,0))),"",INDEX('Policy Characteristics'!B:B,MATCH($C52,'Policy Characteristics'!$C:$C,0)))</f>
        <v>Conventional Pollutant Standards</v>
      </c>
      <c r="C52" s="226" t="str">
        <f t="shared" si="2"/>
        <v>Percentage Reduction of Separately Regulated Pollutants</v>
      </c>
      <c r="D52" s="2" t="s">
        <v>748</v>
      </c>
      <c r="E52" s="2" t="s">
        <v>725</v>
      </c>
      <c r="F52" s="2" t="s">
        <v>749</v>
      </c>
      <c r="G52" s="2" t="s">
        <v>727</v>
      </c>
      <c r="H52" s="47">
        <v>350</v>
      </c>
      <c r="I52" s="261" t="s">
        <v>728</v>
      </c>
      <c r="J52" s="227" t="str">
        <f>IF(ISBLANK(INDEX('Policy Characteristics'!D:D,MATCH($C52,'Policy Characteristics'!$C:$C,0))),"",INDEX('Policy Characteristics'!D:D,MATCH($C52,'Policy Characteristics'!$C:$C,0)))</f>
        <v>Conventional Pollutant Standard</v>
      </c>
      <c r="K52" s="226" t="str">
        <f>IF(ISBLANK(INDEX('Policy Characteristics'!E:E,MATCH($C52,'Policy Characteristics'!$C:$C,0))),"",INDEX('Policy Characteristics'!E:E,MATCH($C52,'Policy Characteristics'!$C:$C,0)))</f>
        <v>trans reduce regulated pollutants</v>
      </c>
      <c r="L52" s="233">
        <f>IF(ISBLANK(INDEX('Policy Characteristics'!F:F,MATCH($C52,'Policy Characteristics'!$C:$C,0))),"",INDEX('Policy Characteristics'!F:F,MATCH($C52,'Policy Characteristics'!$C:$C,0)))</f>
        <v>0</v>
      </c>
      <c r="M52" s="233">
        <f>IF(ISBLANK(INDEX('Policy Characteristics'!G:G,MATCH($C52,'Policy Characteristics'!$C:$C,0))),"",INDEX('Policy Characteristics'!G:G,MATCH($C52,'Policy Characteristics'!$C:$C,0)))</f>
        <v>1</v>
      </c>
      <c r="N52" s="233">
        <f>IF(ISBLANK(INDEX('Policy Characteristics'!H:H,MATCH($C52,'Policy Characteristics'!$C:$C,0))),"",INDEX('Policy Characteristics'!H:H,MATCH($C52,'Policy Characteristics'!$C:$C,0)))</f>
        <v>0.02</v>
      </c>
      <c r="O52" s="226" t="str">
        <f>IF(ISBLANK(INDEX('Policy Characteristics'!I:I,MATCH($C52,'Policy Characteristics'!$C:$C,0))),"",INDEX('Policy Characteristics'!I:I,MATCH($C52,'Policy Characteristics'!$C:$C,0)))</f>
        <v>% reduction in emissions</v>
      </c>
      <c r="P52" s="226" t="str">
        <f>IF(ISBLANK(INDEX('Policy Characteristics'!J:J,MATCH($C52,'Policy Characteristics'!$C:$C,0))),"",INDEX('Policy Characteristics'!J:J,MATCH($C52,'Policy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52" s="226" t="str">
        <f>IF(ISBLANK(INDEX('Policy Characteristics'!K:K,MATCH($C52,'Policy Characteristics'!$C:$C,0))),"",INDEX('Policy Characteristics'!K:K,MATCH($C52,'Policy Characteristics'!$C:$C,0)))</f>
        <v>transportation-sector-main.html#conv-pol-stds</v>
      </c>
      <c r="R52" s="226" t="str">
        <f>IF(ISBLANK(INDEX('Policy Characteristics'!L:L,MATCH($C52,'Policy Characteristics'!$C:$C,0))),"",INDEX('Policy Characteristics'!L:L,MATCH($C52,'Policy Characteristics'!$C:$C,0)))</f>
        <v>conventional-pollutant-standards.html</v>
      </c>
    </row>
    <row r="53" spans="1:18" s="2" customFormat="1">
      <c r="A53" s="226" t="str">
        <f>IF(ISBLANK(INDEX('Policy Characteristics'!A:A,MATCH($C53,'Policy Characteristics'!$C:$C,0))),"",INDEX('Policy Characteristics'!A:A,MATCH($C53,'Policy Characteristics'!$C:$C,0)))</f>
        <v>Transportation</v>
      </c>
      <c r="B53" s="234" t="str">
        <f>IF(ISBLANK(INDEX('Policy Characteristics'!B:B,MATCH($C53,'Policy Characteristics'!$C:$C,0))),"",INDEX('Policy Characteristics'!B:B,MATCH($C53,'Policy Characteristics'!$C:$C,0)))</f>
        <v>Conventional Pollutant Standards</v>
      </c>
      <c r="C53" s="226" t="str">
        <f t="shared" si="2"/>
        <v>Percentage Reduction of Separately Regulated Pollutants</v>
      </c>
      <c r="D53" s="2" t="s">
        <v>748</v>
      </c>
      <c r="E53" s="2" t="s">
        <v>729</v>
      </c>
      <c r="F53" s="2" t="s">
        <v>749</v>
      </c>
      <c r="G53" s="2" t="s">
        <v>729</v>
      </c>
      <c r="H53" s="47">
        <v>351</v>
      </c>
      <c r="I53" s="261" t="s">
        <v>728</v>
      </c>
      <c r="J53" s="227" t="str">
        <f>IF(ISBLANK(INDEX('Policy Characteristics'!D:D,MATCH($C53,'Policy Characteristics'!$C:$C,0))),"",INDEX('Policy Characteristics'!D:D,MATCH($C53,'Policy Characteristics'!$C:$C,0)))</f>
        <v>Conventional Pollutant Standard</v>
      </c>
      <c r="K53" s="226" t="str">
        <f>IF(ISBLANK(INDEX('Policy Characteristics'!E:E,MATCH($C53,'Policy Characteristics'!$C:$C,0))),"",INDEX('Policy Characteristics'!E:E,MATCH($C53,'Policy Characteristics'!$C:$C,0)))</f>
        <v>trans reduce regulated pollutants</v>
      </c>
      <c r="L53" s="233">
        <f>IF(ISBLANK(INDEX('Policy Characteristics'!F:F,MATCH($C53,'Policy Characteristics'!$C:$C,0))),"",INDEX('Policy Characteristics'!F:F,MATCH($C53,'Policy Characteristics'!$C:$C,0)))</f>
        <v>0</v>
      </c>
      <c r="M53" s="233">
        <f>IF(ISBLANK(INDEX('Policy Characteristics'!G:G,MATCH($C53,'Policy Characteristics'!$C:$C,0))),"",INDEX('Policy Characteristics'!G:G,MATCH($C53,'Policy Characteristics'!$C:$C,0)))</f>
        <v>1</v>
      </c>
      <c r="N53" s="233">
        <f>IF(ISBLANK(INDEX('Policy Characteristics'!H:H,MATCH($C53,'Policy Characteristics'!$C:$C,0))),"",INDEX('Policy Characteristics'!H:H,MATCH($C53,'Policy Characteristics'!$C:$C,0)))</f>
        <v>0.02</v>
      </c>
      <c r="O53" s="226" t="str">
        <f>IF(ISBLANK(INDEX('Policy Characteristics'!I:I,MATCH($C53,'Policy Characteristics'!$C:$C,0))),"",INDEX('Policy Characteristics'!I:I,MATCH($C53,'Policy Characteristics'!$C:$C,0)))</f>
        <v>% reduction in emissions</v>
      </c>
      <c r="P53" s="226" t="str">
        <f>IF(ISBLANK(INDEX('Policy Characteristics'!J:J,MATCH($C53,'Policy Characteristics'!$C:$C,0))),"",INDEX('Policy Characteristics'!J:J,MATCH($C53,'Policy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53" s="226" t="str">
        <f>IF(ISBLANK(INDEX('Policy Characteristics'!K:K,MATCH($C53,'Policy Characteristics'!$C:$C,0))),"",INDEX('Policy Characteristics'!K:K,MATCH($C53,'Policy Characteristics'!$C:$C,0)))</f>
        <v>transportation-sector-main.html#conv-pol-stds</v>
      </c>
      <c r="R53" s="226" t="str">
        <f>IF(ISBLANK(INDEX('Policy Characteristics'!L:L,MATCH($C53,'Policy Characteristics'!$C:$C,0))),"",INDEX('Policy Characteristics'!L:L,MATCH($C53,'Policy Characteristics'!$C:$C,0)))</f>
        <v>conventional-pollutant-standards.html</v>
      </c>
    </row>
    <row r="54" spans="1:18" s="2" customFormat="1">
      <c r="A54" s="226" t="str">
        <f>IF(ISBLANK(INDEX('Policy Characteristics'!A:A,MATCH($C54,'Policy Characteristics'!$C:$C,0))),"",INDEX('Policy Characteristics'!A:A,MATCH($C54,'Policy Characteristics'!$C:$C,0)))</f>
        <v>Transportation</v>
      </c>
      <c r="B54" s="234" t="str">
        <f>IF(ISBLANK(INDEX('Policy Characteristics'!B:B,MATCH($C54,'Policy Characteristics'!$C:$C,0))),"",INDEX('Policy Characteristics'!B:B,MATCH($C54,'Policy Characteristics'!$C:$C,0)))</f>
        <v>Conventional Pollutant Standards</v>
      </c>
      <c r="C54" s="226" t="str">
        <f t="shared" si="2"/>
        <v>Percentage Reduction of Separately Regulated Pollutants</v>
      </c>
      <c r="D54" s="2" t="s">
        <v>748</v>
      </c>
      <c r="E54" s="2" t="s">
        <v>730</v>
      </c>
      <c r="F54" s="2" t="s">
        <v>749</v>
      </c>
      <c r="G54" s="2" t="s">
        <v>730</v>
      </c>
      <c r="H54" s="47">
        <v>352</v>
      </c>
      <c r="I54" s="261" t="s">
        <v>728</v>
      </c>
      <c r="J54" s="227" t="str">
        <f>IF(ISBLANK(INDEX('Policy Characteristics'!D:D,MATCH($C54,'Policy Characteristics'!$C:$C,0))),"",INDEX('Policy Characteristics'!D:D,MATCH($C54,'Policy Characteristics'!$C:$C,0)))</f>
        <v>Conventional Pollutant Standard</v>
      </c>
      <c r="K54" s="226" t="str">
        <f>IF(ISBLANK(INDEX('Policy Characteristics'!E:E,MATCH($C54,'Policy Characteristics'!$C:$C,0))),"",INDEX('Policy Characteristics'!E:E,MATCH($C54,'Policy Characteristics'!$C:$C,0)))</f>
        <v>trans reduce regulated pollutants</v>
      </c>
      <c r="L54" s="233">
        <f>IF(ISBLANK(INDEX('Policy Characteristics'!F:F,MATCH($C54,'Policy Characteristics'!$C:$C,0))),"",INDEX('Policy Characteristics'!F:F,MATCH($C54,'Policy Characteristics'!$C:$C,0)))</f>
        <v>0</v>
      </c>
      <c r="M54" s="233">
        <f>IF(ISBLANK(INDEX('Policy Characteristics'!G:G,MATCH($C54,'Policy Characteristics'!$C:$C,0))),"",INDEX('Policy Characteristics'!G:G,MATCH($C54,'Policy Characteristics'!$C:$C,0)))</f>
        <v>1</v>
      </c>
      <c r="N54" s="233">
        <f>IF(ISBLANK(INDEX('Policy Characteristics'!H:H,MATCH($C54,'Policy Characteristics'!$C:$C,0))),"",INDEX('Policy Characteristics'!H:H,MATCH($C54,'Policy Characteristics'!$C:$C,0)))</f>
        <v>0.02</v>
      </c>
      <c r="O54" s="226" t="str">
        <f>IF(ISBLANK(INDEX('Policy Characteristics'!I:I,MATCH($C54,'Policy Characteristics'!$C:$C,0))),"",INDEX('Policy Characteristics'!I:I,MATCH($C54,'Policy Characteristics'!$C:$C,0)))</f>
        <v>% reduction in emissions</v>
      </c>
      <c r="P54" s="226" t="str">
        <f>IF(ISBLANK(INDEX('Policy Characteristics'!J:J,MATCH($C54,'Policy Characteristics'!$C:$C,0))),"",INDEX('Policy Characteristics'!J:J,MATCH($C54,'Policy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54" s="226" t="str">
        <f>IF(ISBLANK(INDEX('Policy Characteristics'!K:K,MATCH($C54,'Policy Characteristics'!$C:$C,0))),"",INDEX('Policy Characteristics'!K:K,MATCH($C54,'Policy Characteristics'!$C:$C,0)))</f>
        <v>transportation-sector-main.html#conv-pol-stds</v>
      </c>
      <c r="R54" s="226" t="str">
        <f>IF(ISBLANK(INDEX('Policy Characteristics'!L:L,MATCH($C54,'Policy Characteristics'!$C:$C,0))),"",INDEX('Policy Characteristics'!L:L,MATCH($C54,'Policy Characteristics'!$C:$C,0)))</f>
        <v>conventional-pollutant-standards.html</v>
      </c>
    </row>
    <row r="55" spans="1:18" s="2" customFormat="1">
      <c r="A55" s="226" t="str">
        <f>IF(ISBLANK(INDEX('Policy Characteristics'!A:A,MATCH($C55,'Policy Characteristics'!$C:$C,0))),"",INDEX('Policy Characteristics'!A:A,MATCH($C55,'Policy Characteristics'!$C:$C,0)))</f>
        <v>Transportation</v>
      </c>
      <c r="B55" s="234" t="str">
        <f>IF(ISBLANK(INDEX('Policy Characteristics'!B:B,MATCH($C55,'Policy Characteristics'!$C:$C,0))),"",INDEX('Policy Characteristics'!B:B,MATCH($C55,'Policy Characteristics'!$C:$C,0)))</f>
        <v>Conventional Pollutant Standards</v>
      </c>
      <c r="C55" s="226" t="str">
        <f t="shared" si="2"/>
        <v>Percentage Reduction of Separately Regulated Pollutants</v>
      </c>
      <c r="D55" s="2" t="s">
        <v>748</v>
      </c>
      <c r="E55" s="2" t="s">
        <v>731</v>
      </c>
      <c r="F55" s="2" t="s">
        <v>749</v>
      </c>
      <c r="G55" s="2" t="s">
        <v>731</v>
      </c>
      <c r="H55" s="47">
        <v>353</v>
      </c>
      <c r="I55" s="261" t="s">
        <v>728</v>
      </c>
      <c r="J55" s="227" t="str">
        <f>IF(ISBLANK(INDEX('Policy Characteristics'!D:D,MATCH($C55,'Policy Characteristics'!$C:$C,0))),"",INDEX('Policy Characteristics'!D:D,MATCH($C55,'Policy Characteristics'!$C:$C,0)))</f>
        <v>Conventional Pollutant Standard</v>
      </c>
      <c r="K55" s="226" t="str">
        <f>IF(ISBLANK(INDEX('Policy Characteristics'!E:E,MATCH($C55,'Policy Characteristics'!$C:$C,0))),"",INDEX('Policy Characteristics'!E:E,MATCH($C55,'Policy Characteristics'!$C:$C,0)))</f>
        <v>trans reduce regulated pollutants</v>
      </c>
      <c r="L55" s="233">
        <f>IF(ISBLANK(INDEX('Policy Characteristics'!F:F,MATCH($C55,'Policy Characteristics'!$C:$C,0))),"",INDEX('Policy Characteristics'!F:F,MATCH($C55,'Policy Characteristics'!$C:$C,0)))</f>
        <v>0</v>
      </c>
      <c r="M55" s="233">
        <f>IF(ISBLANK(INDEX('Policy Characteristics'!G:G,MATCH($C55,'Policy Characteristics'!$C:$C,0))),"",INDEX('Policy Characteristics'!G:G,MATCH($C55,'Policy Characteristics'!$C:$C,0)))</f>
        <v>1</v>
      </c>
      <c r="N55" s="233">
        <f>IF(ISBLANK(INDEX('Policy Characteristics'!H:H,MATCH($C55,'Policy Characteristics'!$C:$C,0))),"",INDEX('Policy Characteristics'!H:H,MATCH($C55,'Policy Characteristics'!$C:$C,0)))</f>
        <v>0.02</v>
      </c>
      <c r="O55" s="226" t="str">
        <f>IF(ISBLANK(INDEX('Policy Characteristics'!I:I,MATCH($C55,'Policy Characteristics'!$C:$C,0))),"",INDEX('Policy Characteristics'!I:I,MATCH($C55,'Policy Characteristics'!$C:$C,0)))</f>
        <v>% reduction in emissions</v>
      </c>
      <c r="P55" s="226" t="str">
        <f>IF(ISBLANK(INDEX('Policy Characteristics'!J:J,MATCH($C55,'Policy Characteristics'!$C:$C,0))),"",INDEX('Policy Characteristics'!J:J,MATCH($C55,'Policy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55" s="226" t="str">
        <f>IF(ISBLANK(INDEX('Policy Characteristics'!K:K,MATCH($C55,'Policy Characteristics'!$C:$C,0))),"",INDEX('Policy Characteristics'!K:K,MATCH($C55,'Policy Characteristics'!$C:$C,0)))</f>
        <v>transportation-sector-main.html#conv-pol-stds</v>
      </c>
      <c r="R55" s="226" t="str">
        <f>IF(ISBLANK(INDEX('Policy Characteristics'!L:L,MATCH($C55,'Policy Characteristics'!$C:$C,0))),"",INDEX('Policy Characteristics'!L:L,MATCH($C55,'Policy Characteristics'!$C:$C,0)))</f>
        <v>conventional-pollutant-standards.html</v>
      </c>
    </row>
    <row r="56" spans="1:18" s="2" customFormat="1">
      <c r="A56" s="226" t="str">
        <f>IF(ISBLANK(INDEX('Policy Characteristics'!A:A,MATCH($C56,'Policy Characteristics'!$C:$C,0))),"",INDEX('Policy Characteristics'!A:A,MATCH($C56,'Policy Characteristics'!$C:$C,0)))</f>
        <v>Transportation</v>
      </c>
      <c r="B56" s="234" t="str">
        <f>IF(ISBLANK(INDEX('Policy Characteristics'!B:B,MATCH($C56,'Policy Characteristics'!$C:$C,0))),"",INDEX('Policy Characteristics'!B:B,MATCH($C56,'Policy Characteristics'!$C:$C,0)))</f>
        <v>Conventional Pollutant Standards</v>
      </c>
      <c r="C56" s="226" t="str">
        <f t="shared" si="2"/>
        <v>Percentage Reduction of Separately Regulated Pollutants</v>
      </c>
      <c r="D56" s="2" t="s">
        <v>748</v>
      </c>
      <c r="E56" s="2" t="s">
        <v>732</v>
      </c>
      <c r="F56" s="2" t="s">
        <v>749</v>
      </c>
      <c r="G56" s="2" t="s">
        <v>733</v>
      </c>
      <c r="H56" s="47">
        <v>354</v>
      </c>
      <c r="I56" s="261" t="s">
        <v>728</v>
      </c>
      <c r="J56" s="227" t="str">
        <f>IF(ISBLANK(INDEX('Policy Characteristics'!D:D,MATCH($C56,'Policy Characteristics'!$C:$C,0))),"",INDEX('Policy Characteristics'!D:D,MATCH($C56,'Policy Characteristics'!$C:$C,0)))</f>
        <v>Conventional Pollutant Standard</v>
      </c>
      <c r="K56" s="226" t="str">
        <f>IF(ISBLANK(INDEX('Policy Characteristics'!E:E,MATCH($C56,'Policy Characteristics'!$C:$C,0))),"",INDEX('Policy Characteristics'!E:E,MATCH($C56,'Policy Characteristics'!$C:$C,0)))</f>
        <v>trans reduce regulated pollutants</v>
      </c>
      <c r="L56" s="233">
        <f>IF(ISBLANK(INDEX('Policy Characteristics'!F:F,MATCH($C56,'Policy Characteristics'!$C:$C,0))),"",INDEX('Policy Characteristics'!F:F,MATCH($C56,'Policy Characteristics'!$C:$C,0)))</f>
        <v>0</v>
      </c>
      <c r="M56" s="233">
        <f>IF(ISBLANK(INDEX('Policy Characteristics'!G:G,MATCH($C56,'Policy Characteristics'!$C:$C,0))),"",INDEX('Policy Characteristics'!G:G,MATCH($C56,'Policy Characteristics'!$C:$C,0)))</f>
        <v>1</v>
      </c>
      <c r="N56" s="233">
        <f>IF(ISBLANK(INDEX('Policy Characteristics'!H:H,MATCH($C56,'Policy Characteristics'!$C:$C,0))),"",INDEX('Policy Characteristics'!H:H,MATCH($C56,'Policy Characteristics'!$C:$C,0)))</f>
        <v>0.02</v>
      </c>
      <c r="O56" s="226" t="str">
        <f>IF(ISBLANK(INDEX('Policy Characteristics'!I:I,MATCH($C56,'Policy Characteristics'!$C:$C,0))),"",INDEX('Policy Characteristics'!I:I,MATCH($C56,'Policy Characteristics'!$C:$C,0)))</f>
        <v>% reduction in emissions</v>
      </c>
      <c r="P56" s="226" t="str">
        <f>IF(ISBLANK(INDEX('Policy Characteristics'!J:J,MATCH($C56,'Policy Characteristics'!$C:$C,0))),"",INDEX('Policy Characteristics'!J:J,MATCH($C56,'Policy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56" s="226" t="str">
        <f>IF(ISBLANK(INDEX('Policy Characteristics'!K:K,MATCH($C56,'Policy Characteristics'!$C:$C,0))),"",INDEX('Policy Characteristics'!K:K,MATCH($C56,'Policy Characteristics'!$C:$C,0)))</f>
        <v>transportation-sector-main.html#conv-pol-stds</v>
      </c>
      <c r="R56" s="226" t="str">
        <f>IF(ISBLANK(INDEX('Policy Characteristics'!L:L,MATCH($C56,'Policy Characteristics'!$C:$C,0))),"",INDEX('Policy Characteristics'!L:L,MATCH($C56,'Policy Characteristics'!$C:$C,0)))</f>
        <v>conventional-pollutant-standards.html</v>
      </c>
    </row>
    <row r="57" spans="1:18" s="2" customFormat="1">
      <c r="A57" s="226" t="str">
        <f>IF(ISBLANK(INDEX('Policy Characteristics'!A:A,MATCH($C57,'Policy Characteristics'!$C:$C,0))),"",INDEX('Policy Characteristics'!A:A,MATCH($C57,'Policy Characteristics'!$C:$C,0)))</f>
        <v>Transportation</v>
      </c>
      <c r="B57" s="234" t="str">
        <f>IF(ISBLANK(INDEX('Policy Characteristics'!B:B,MATCH($C57,'Policy Characteristics'!$C:$C,0))),"",INDEX('Policy Characteristics'!B:B,MATCH($C57,'Policy Characteristics'!$C:$C,0)))</f>
        <v>Conventional Pollutant Standards</v>
      </c>
      <c r="C57" s="226" t="str">
        <f t="shared" si="2"/>
        <v>Percentage Reduction of Separately Regulated Pollutants</v>
      </c>
      <c r="D57" s="2" t="s">
        <v>748</v>
      </c>
      <c r="E57" s="2" t="s">
        <v>734</v>
      </c>
      <c r="F57" s="2" t="s">
        <v>749</v>
      </c>
      <c r="G57" s="2" t="s">
        <v>734</v>
      </c>
      <c r="H57" s="47">
        <v>355</v>
      </c>
      <c r="I57" s="261" t="s">
        <v>728</v>
      </c>
      <c r="J57" s="227" t="str">
        <f>IF(ISBLANK(INDEX('Policy Characteristics'!D:D,MATCH($C57,'Policy Characteristics'!$C:$C,0))),"",INDEX('Policy Characteristics'!D:D,MATCH($C57,'Policy Characteristics'!$C:$C,0)))</f>
        <v>Conventional Pollutant Standard</v>
      </c>
      <c r="K57" s="226" t="str">
        <f>IF(ISBLANK(INDEX('Policy Characteristics'!E:E,MATCH($C57,'Policy Characteristics'!$C:$C,0))),"",INDEX('Policy Characteristics'!E:E,MATCH($C57,'Policy Characteristics'!$C:$C,0)))</f>
        <v>trans reduce regulated pollutants</v>
      </c>
      <c r="L57" s="233">
        <f>IF(ISBLANK(INDEX('Policy Characteristics'!F:F,MATCH($C57,'Policy Characteristics'!$C:$C,0))),"",INDEX('Policy Characteristics'!F:F,MATCH($C57,'Policy Characteristics'!$C:$C,0)))</f>
        <v>0</v>
      </c>
      <c r="M57" s="233">
        <f>IF(ISBLANK(INDEX('Policy Characteristics'!G:G,MATCH($C57,'Policy Characteristics'!$C:$C,0))),"",INDEX('Policy Characteristics'!G:G,MATCH($C57,'Policy Characteristics'!$C:$C,0)))</f>
        <v>1</v>
      </c>
      <c r="N57" s="233">
        <f>IF(ISBLANK(INDEX('Policy Characteristics'!H:H,MATCH($C57,'Policy Characteristics'!$C:$C,0))),"",INDEX('Policy Characteristics'!H:H,MATCH($C57,'Policy Characteristics'!$C:$C,0)))</f>
        <v>0.02</v>
      </c>
      <c r="O57" s="226" t="str">
        <f>IF(ISBLANK(INDEX('Policy Characteristics'!I:I,MATCH($C57,'Policy Characteristics'!$C:$C,0))),"",INDEX('Policy Characteristics'!I:I,MATCH($C57,'Policy Characteristics'!$C:$C,0)))</f>
        <v>% reduction in emissions</v>
      </c>
      <c r="P57" s="226" t="str">
        <f>IF(ISBLANK(INDEX('Policy Characteristics'!J:J,MATCH($C57,'Policy Characteristics'!$C:$C,0))),"",INDEX('Policy Characteristics'!J:J,MATCH($C57,'Policy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57" s="226" t="str">
        <f>IF(ISBLANK(INDEX('Policy Characteristics'!K:K,MATCH($C57,'Policy Characteristics'!$C:$C,0))),"",INDEX('Policy Characteristics'!K:K,MATCH($C57,'Policy Characteristics'!$C:$C,0)))</f>
        <v>transportation-sector-main.html#conv-pol-stds</v>
      </c>
      <c r="R57" s="226" t="str">
        <f>IF(ISBLANK(INDEX('Policy Characteristics'!L:L,MATCH($C57,'Policy Characteristics'!$C:$C,0))),"",INDEX('Policy Characteristics'!L:L,MATCH($C57,'Policy Characteristics'!$C:$C,0)))</f>
        <v>conventional-pollutant-standards.html</v>
      </c>
    </row>
    <row r="58" spans="1:18" s="2" customFormat="1">
      <c r="A58" s="226" t="str">
        <f>IF(ISBLANK(INDEX('Policy Characteristics'!A:A,MATCH($C58,'Policy Characteristics'!$C:$C,0))),"",INDEX('Policy Characteristics'!A:A,MATCH($C58,'Policy Characteristics'!$C:$C,0)))</f>
        <v>Transportation</v>
      </c>
      <c r="B58" s="234" t="str">
        <f>IF(ISBLANK(INDEX('Policy Characteristics'!B:B,MATCH($C58,'Policy Characteristics'!$C:$C,0))),"",INDEX('Policy Characteristics'!B:B,MATCH($C58,'Policy Characteristics'!$C:$C,0)))</f>
        <v>Conventional Pollutant Standards</v>
      </c>
      <c r="C58" s="226" t="str">
        <f t="shared" si="2"/>
        <v>Percentage Reduction of Separately Regulated Pollutants</v>
      </c>
      <c r="D58" s="2" t="s">
        <v>748</v>
      </c>
      <c r="E58" s="2" t="s">
        <v>735</v>
      </c>
      <c r="F58" s="2" t="s">
        <v>749</v>
      </c>
      <c r="G58" s="2" t="s">
        <v>735</v>
      </c>
      <c r="H58" s="47">
        <v>356</v>
      </c>
      <c r="I58" s="261" t="s">
        <v>728</v>
      </c>
      <c r="J58" s="227" t="str">
        <f>IF(ISBLANK(INDEX('Policy Characteristics'!D:D,MATCH($C58,'Policy Characteristics'!$C:$C,0))),"",INDEX('Policy Characteristics'!D:D,MATCH($C58,'Policy Characteristics'!$C:$C,0)))</f>
        <v>Conventional Pollutant Standard</v>
      </c>
      <c r="K58" s="226" t="str">
        <f>IF(ISBLANK(INDEX('Policy Characteristics'!E:E,MATCH($C58,'Policy Characteristics'!$C:$C,0))),"",INDEX('Policy Characteristics'!E:E,MATCH($C58,'Policy Characteristics'!$C:$C,0)))</f>
        <v>trans reduce regulated pollutants</v>
      </c>
      <c r="L58" s="233">
        <f>IF(ISBLANK(INDEX('Policy Characteristics'!F:F,MATCH($C58,'Policy Characteristics'!$C:$C,0))),"",INDEX('Policy Characteristics'!F:F,MATCH($C58,'Policy Characteristics'!$C:$C,0)))</f>
        <v>0</v>
      </c>
      <c r="M58" s="233">
        <f>IF(ISBLANK(INDEX('Policy Characteristics'!G:G,MATCH($C58,'Policy Characteristics'!$C:$C,0))),"",INDEX('Policy Characteristics'!G:G,MATCH($C58,'Policy Characteristics'!$C:$C,0)))</f>
        <v>1</v>
      </c>
      <c r="N58" s="233">
        <f>IF(ISBLANK(INDEX('Policy Characteristics'!H:H,MATCH($C58,'Policy Characteristics'!$C:$C,0))),"",INDEX('Policy Characteristics'!H:H,MATCH($C58,'Policy Characteristics'!$C:$C,0)))</f>
        <v>0.02</v>
      </c>
      <c r="O58" s="226" t="str">
        <f>IF(ISBLANK(INDEX('Policy Characteristics'!I:I,MATCH($C58,'Policy Characteristics'!$C:$C,0))),"",INDEX('Policy Characteristics'!I:I,MATCH($C58,'Policy Characteristics'!$C:$C,0)))</f>
        <v>% reduction in emissions</v>
      </c>
      <c r="P58" s="226" t="str">
        <f>IF(ISBLANK(INDEX('Policy Characteristics'!J:J,MATCH($C58,'Policy Characteristics'!$C:$C,0))),"",INDEX('Policy Characteristics'!J:J,MATCH($C58,'Policy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58" s="226" t="str">
        <f>IF(ISBLANK(INDEX('Policy Characteristics'!K:K,MATCH($C58,'Policy Characteristics'!$C:$C,0))),"",INDEX('Policy Characteristics'!K:K,MATCH($C58,'Policy Characteristics'!$C:$C,0)))</f>
        <v>transportation-sector-main.html#conv-pol-stds</v>
      </c>
      <c r="R58" s="226" t="str">
        <f>IF(ISBLANK(INDEX('Policy Characteristics'!L:L,MATCH($C58,'Policy Characteristics'!$C:$C,0))),"",INDEX('Policy Characteristics'!L:L,MATCH($C58,'Policy Characteristics'!$C:$C,0)))</f>
        <v>conventional-pollutant-standards.html</v>
      </c>
    </row>
    <row r="59" spans="1:18" s="2" customFormat="1">
      <c r="A59" s="226" t="str">
        <f>IF(ISBLANK(INDEX('Policy Characteristics'!A:A,MATCH($C59,'Policy Characteristics'!$C:$C,0))),"",INDEX('Policy Characteristics'!A:A,MATCH($C59,'Policy Characteristics'!$C:$C,0)))</f>
        <v>Transportation</v>
      </c>
      <c r="B59" s="234" t="str">
        <f>IF(ISBLANK(INDEX('Policy Characteristics'!B:B,MATCH($C59,'Policy Characteristics'!$C:$C,0))),"",INDEX('Policy Characteristics'!B:B,MATCH($C59,'Policy Characteristics'!$C:$C,0)))</f>
        <v>Conventional Pollutant Standards</v>
      </c>
      <c r="C59" s="226" t="str">
        <f t="shared" si="2"/>
        <v>Percentage Reduction of Separately Regulated Pollutants</v>
      </c>
      <c r="D59" s="2" t="s">
        <v>748</v>
      </c>
      <c r="E59" s="2" t="s">
        <v>736</v>
      </c>
      <c r="F59" s="2" t="s">
        <v>749</v>
      </c>
      <c r="G59" s="2" t="s">
        <v>736</v>
      </c>
      <c r="H59" s="47">
        <v>357</v>
      </c>
      <c r="I59" s="261" t="s">
        <v>728</v>
      </c>
      <c r="J59" s="227" t="str">
        <f>IF(ISBLANK(INDEX('Policy Characteristics'!D:D,MATCH($C59,'Policy Characteristics'!$C:$C,0))),"",INDEX('Policy Characteristics'!D:D,MATCH($C59,'Policy Characteristics'!$C:$C,0)))</f>
        <v>Conventional Pollutant Standard</v>
      </c>
      <c r="K59" s="226" t="str">
        <f>IF(ISBLANK(INDEX('Policy Characteristics'!E:E,MATCH($C59,'Policy Characteristics'!$C:$C,0))),"",INDEX('Policy Characteristics'!E:E,MATCH($C59,'Policy Characteristics'!$C:$C,0)))</f>
        <v>trans reduce regulated pollutants</v>
      </c>
      <c r="L59" s="233">
        <f>IF(ISBLANK(INDEX('Policy Characteristics'!F:F,MATCH($C59,'Policy Characteristics'!$C:$C,0))),"",INDEX('Policy Characteristics'!F:F,MATCH($C59,'Policy Characteristics'!$C:$C,0)))</f>
        <v>0</v>
      </c>
      <c r="M59" s="233">
        <f>IF(ISBLANK(INDEX('Policy Characteristics'!G:G,MATCH($C59,'Policy Characteristics'!$C:$C,0))),"",INDEX('Policy Characteristics'!G:G,MATCH($C59,'Policy Characteristics'!$C:$C,0)))</f>
        <v>1</v>
      </c>
      <c r="N59" s="233">
        <f>IF(ISBLANK(INDEX('Policy Characteristics'!H:H,MATCH($C59,'Policy Characteristics'!$C:$C,0))),"",INDEX('Policy Characteristics'!H:H,MATCH($C59,'Policy Characteristics'!$C:$C,0)))</f>
        <v>0.02</v>
      </c>
      <c r="O59" s="226" t="str">
        <f>IF(ISBLANK(INDEX('Policy Characteristics'!I:I,MATCH($C59,'Policy Characteristics'!$C:$C,0))),"",INDEX('Policy Characteristics'!I:I,MATCH($C59,'Policy Characteristics'!$C:$C,0)))</f>
        <v>% reduction in emissions</v>
      </c>
      <c r="P59" s="226" t="str">
        <f>IF(ISBLANK(INDEX('Policy Characteristics'!J:J,MATCH($C59,'Policy Characteristics'!$C:$C,0))),"",INDEX('Policy Characteristics'!J:J,MATCH($C59,'Policy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59" s="226" t="str">
        <f>IF(ISBLANK(INDEX('Policy Characteristics'!K:K,MATCH($C59,'Policy Characteristics'!$C:$C,0))),"",INDEX('Policy Characteristics'!K:K,MATCH($C59,'Policy Characteristics'!$C:$C,0)))</f>
        <v>transportation-sector-main.html#conv-pol-stds</v>
      </c>
      <c r="R59" s="226" t="str">
        <f>IF(ISBLANK(INDEX('Policy Characteristics'!L:L,MATCH($C59,'Policy Characteristics'!$C:$C,0))),"",INDEX('Policy Characteristics'!L:L,MATCH($C59,'Policy Characteristics'!$C:$C,0)))</f>
        <v>conventional-pollutant-standards.html</v>
      </c>
    </row>
    <row r="60" spans="1:18" s="2" customFormat="1">
      <c r="A60" s="226" t="str">
        <f>IF(ISBLANK(INDEX('Policy Characteristics'!A:A,MATCH($C60,'Policy Characteristics'!$C:$C,0))),"",INDEX('Policy Characteristics'!A:A,MATCH($C60,'Policy Characteristics'!$C:$C,0)))</f>
        <v>Transportation</v>
      </c>
      <c r="B60" s="234" t="str">
        <f>IF(ISBLANK(INDEX('Policy Characteristics'!B:B,MATCH($C60,'Policy Characteristics'!$C:$C,0))),"",INDEX('Policy Characteristics'!B:B,MATCH($C60,'Policy Characteristics'!$C:$C,0)))</f>
        <v>Conventional Pollutant Standards</v>
      </c>
      <c r="C60" s="226" t="str">
        <f t="shared" si="2"/>
        <v>Percentage Reduction of Separately Regulated Pollutants</v>
      </c>
      <c r="D60" s="2" t="s">
        <v>748</v>
      </c>
      <c r="E60" s="2" t="s">
        <v>737</v>
      </c>
      <c r="F60" s="2" t="s">
        <v>749</v>
      </c>
      <c r="G60" s="2" t="s">
        <v>737</v>
      </c>
      <c r="H60" s="47">
        <v>358</v>
      </c>
      <c r="I60" s="262" t="s">
        <v>738</v>
      </c>
      <c r="J60" s="227" t="str">
        <f>IF(ISBLANK(INDEX('Policy Characteristics'!D:D,MATCH($C60,'Policy Characteristics'!$C:$C,0))),"",INDEX('Policy Characteristics'!D:D,MATCH($C60,'Policy Characteristics'!$C:$C,0)))</f>
        <v>Conventional Pollutant Standard</v>
      </c>
      <c r="K60" s="226" t="str">
        <f>IF(ISBLANK(INDEX('Policy Characteristics'!E:E,MATCH($C60,'Policy Characteristics'!$C:$C,0))),"",INDEX('Policy Characteristics'!E:E,MATCH($C60,'Policy Characteristics'!$C:$C,0)))</f>
        <v>trans reduce regulated pollutants</v>
      </c>
      <c r="L60" s="233">
        <f>IF(ISBLANK(INDEX('Policy Characteristics'!F:F,MATCH($C60,'Policy Characteristics'!$C:$C,0))),"",INDEX('Policy Characteristics'!F:F,MATCH($C60,'Policy Characteristics'!$C:$C,0)))</f>
        <v>0</v>
      </c>
      <c r="M60" s="233">
        <f>IF(ISBLANK(INDEX('Policy Characteristics'!G:G,MATCH($C60,'Policy Characteristics'!$C:$C,0))),"",INDEX('Policy Characteristics'!G:G,MATCH($C60,'Policy Characteristics'!$C:$C,0)))</f>
        <v>1</v>
      </c>
      <c r="N60" s="233">
        <f>IF(ISBLANK(INDEX('Policy Characteristics'!H:H,MATCH($C60,'Policy Characteristics'!$C:$C,0))),"",INDEX('Policy Characteristics'!H:H,MATCH($C60,'Policy Characteristics'!$C:$C,0)))</f>
        <v>0.02</v>
      </c>
      <c r="O60" s="226" t="str">
        <f>IF(ISBLANK(INDEX('Policy Characteristics'!I:I,MATCH($C60,'Policy Characteristics'!$C:$C,0))),"",INDEX('Policy Characteristics'!I:I,MATCH($C60,'Policy Characteristics'!$C:$C,0)))</f>
        <v>% reduction in emissions</v>
      </c>
      <c r="P60" s="226" t="str">
        <f>IF(ISBLANK(INDEX('Policy Characteristics'!J:J,MATCH($C60,'Policy Characteristics'!$C:$C,0))),"",INDEX('Policy Characteristics'!J:J,MATCH($C60,'Policy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60" s="226" t="str">
        <f>IF(ISBLANK(INDEX('Policy Characteristics'!K:K,MATCH($C60,'Policy Characteristics'!$C:$C,0))),"",INDEX('Policy Characteristics'!K:K,MATCH($C60,'Policy Characteristics'!$C:$C,0)))</f>
        <v>transportation-sector-main.html#conv-pol-stds</v>
      </c>
      <c r="R60" s="226" t="str">
        <f>IF(ISBLANK(INDEX('Policy Characteristics'!L:L,MATCH($C60,'Policy Characteristics'!$C:$C,0))),"",INDEX('Policy Characteristics'!L:L,MATCH($C60,'Policy Characteristics'!$C:$C,0)))</f>
        <v>conventional-pollutant-standards.html</v>
      </c>
    </row>
    <row r="61" spans="1:18" s="2" customFormat="1">
      <c r="A61" s="226" t="str">
        <f>IF(ISBLANK(INDEX('Policy Characteristics'!A:A,MATCH($C61,'Policy Characteristics'!$C:$C,0))),"",INDEX('Policy Characteristics'!A:A,MATCH($C61,'Policy Characteristics'!$C:$C,0)))</f>
        <v>Transportation</v>
      </c>
      <c r="B61" s="234" t="str">
        <f>IF(ISBLANK(INDEX('Policy Characteristics'!B:B,MATCH($C61,'Policy Characteristics'!$C:$C,0))),"",INDEX('Policy Characteristics'!B:B,MATCH($C61,'Policy Characteristics'!$C:$C,0)))</f>
        <v>Conventional Pollutant Standards</v>
      </c>
      <c r="C61" s="226" t="str">
        <f t="shared" si="2"/>
        <v>Percentage Reduction of Separately Regulated Pollutants</v>
      </c>
      <c r="D61" s="2" t="s">
        <v>748</v>
      </c>
      <c r="E61" s="2" t="s">
        <v>739</v>
      </c>
      <c r="F61" s="2" t="s">
        <v>749</v>
      </c>
      <c r="G61" s="2" t="s">
        <v>739</v>
      </c>
      <c r="H61" s="47">
        <v>359</v>
      </c>
      <c r="I61" s="262" t="s">
        <v>738</v>
      </c>
      <c r="J61" s="227" t="str">
        <f>IF(ISBLANK(INDEX('Policy Characteristics'!D:D,MATCH($C61,'Policy Characteristics'!$C:$C,0))),"",INDEX('Policy Characteristics'!D:D,MATCH($C61,'Policy Characteristics'!$C:$C,0)))</f>
        <v>Conventional Pollutant Standard</v>
      </c>
      <c r="K61" s="226" t="str">
        <f>IF(ISBLANK(INDEX('Policy Characteristics'!E:E,MATCH($C61,'Policy Characteristics'!$C:$C,0))),"",INDEX('Policy Characteristics'!E:E,MATCH($C61,'Policy Characteristics'!$C:$C,0)))</f>
        <v>trans reduce regulated pollutants</v>
      </c>
      <c r="L61" s="233">
        <f>IF(ISBLANK(INDEX('Policy Characteristics'!F:F,MATCH($C61,'Policy Characteristics'!$C:$C,0))),"",INDEX('Policy Characteristics'!F:F,MATCH($C61,'Policy Characteristics'!$C:$C,0)))</f>
        <v>0</v>
      </c>
      <c r="M61" s="233">
        <f>IF(ISBLANK(INDEX('Policy Characteristics'!G:G,MATCH($C61,'Policy Characteristics'!$C:$C,0))),"",INDEX('Policy Characteristics'!G:G,MATCH($C61,'Policy Characteristics'!$C:$C,0)))</f>
        <v>1</v>
      </c>
      <c r="N61" s="233">
        <f>IF(ISBLANK(INDEX('Policy Characteristics'!H:H,MATCH($C61,'Policy Characteristics'!$C:$C,0))),"",INDEX('Policy Characteristics'!H:H,MATCH($C61,'Policy Characteristics'!$C:$C,0)))</f>
        <v>0.02</v>
      </c>
      <c r="O61" s="226" t="str">
        <f>IF(ISBLANK(INDEX('Policy Characteristics'!I:I,MATCH($C61,'Policy Characteristics'!$C:$C,0))),"",INDEX('Policy Characteristics'!I:I,MATCH($C61,'Policy Characteristics'!$C:$C,0)))</f>
        <v>% reduction in emissions</v>
      </c>
      <c r="P61" s="226" t="str">
        <f>IF(ISBLANK(INDEX('Policy Characteristics'!J:J,MATCH($C61,'Policy Characteristics'!$C:$C,0))),"",INDEX('Policy Characteristics'!J:J,MATCH($C61,'Policy Characteristics'!$C:$C,0)))</f>
        <v>**Description:** This policy represents strengthening standards for the selected pollutant(s) emitted by the selected vehicle type(s).  Conventional pollutants' most important, harmful impacts are on human health rather than on climate change. // **Guidance for setting values:** In South Korea, the 24-hour national ambient air quality standard (NAAQS) for PM2.5, the most harmful type of particulate for human health, is 35 µg/m^3.</v>
      </c>
      <c r="Q61" s="226" t="str">
        <f>IF(ISBLANK(INDEX('Policy Characteristics'!K:K,MATCH($C61,'Policy Characteristics'!$C:$C,0))),"",INDEX('Policy Characteristics'!K:K,MATCH($C61,'Policy Characteristics'!$C:$C,0)))</f>
        <v>transportation-sector-main.html#conv-pol-stds</v>
      </c>
      <c r="R61" s="226" t="str">
        <f>IF(ISBLANK(INDEX('Policy Characteristics'!L:L,MATCH($C61,'Policy Characteristics'!$C:$C,0))),"",INDEX('Policy Characteristics'!L:L,MATCH($C61,'Policy Characteristics'!$C:$C,0)))</f>
        <v>conventional-pollutant-standards.html</v>
      </c>
    </row>
    <row r="62" spans="1:18" s="2" customFormat="1">
      <c r="A62" s="226" t="str">
        <f>IF(ISBLANK(INDEX('Policy Characteristics'!A:A,MATCH($C62,'Policy Characteristics'!$C:$C,0))),"",INDEX('Policy Characteristics'!A:A,MATCH($C62,'Policy Characteristics'!$C:$C,0)))</f>
        <v>Transportation</v>
      </c>
      <c r="B62" s="234" t="str">
        <f>IF(ISBLANK(INDEX('Policy Characteristics'!B:B,MATCH($C62,'Policy Characteristics'!$C:$C,0))),"",INDEX('Policy Characteristics'!B:B,MATCH($C62,'Policy Characteristics'!$C:$C,0)))</f>
        <v>Electric Vehicle Charger Deployment</v>
      </c>
      <c r="C62" s="1" t="s">
        <v>68</v>
      </c>
      <c r="H62" s="47">
        <v>360</v>
      </c>
      <c r="I62" s="262" t="s">
        <v>728</v>
      </c>
      <c r="J62" s="227" t="str">
        <f>IF(ISBLANK(INDEX('Policy Characteristics'!D:D,MATCH($C62,'Policy Characteristics'!$C:$C,0))),"",INDEX('Policy Characteristics'!D:D,MATCH($C62,'Policy Characteristics'!$C:$C,0)))</f>
        <v>EV Charger Deployment</v>
      </c>
      <c r="K62" s="226" t="str">
        <f>IF(ISBLANK(INDEX('Policy Characteristics'!E:E,MATCH($C62,'Policy Characteristics'!$C:$C,0))),"",INDEX('Policy Characteristics'!E:E,MATCH($C62,'Policy Characteristics'!$C:$C,0)))</f>
        <v>trans EV charger deployment</v>
      </c>
      <c r="L62" s="226">
        <f>IF(ISBLANK(INDEX('Policy Characteristics'!F:F,MATCH($C62,'Policy Characteristics'!$C:$C,0))),"",INDEX('Policy Characteristics'!F:F,MATCH($C62,'Policy Characteristics'!$C:$C,0)))</f>
        <v>-1</v>
      </c>
      <c r="M62" s="226">
        <f>IF(ISBLANK(INDEX('Policy Characteristics'!G:G,MATCH($C62,'Policy Characteristics'!$C:$C,0))),"",INDEX('Policy Characteristics'!G:G,MATCH($C62,'Policy Characteristics'!$C:$C,0)))</f>
        <v>3</v>
      </c>
      <c r="N62" s="226">
        <f>IF(ISBLANK(INDEX('Policy Characteristics'!H:H,MATCH($C62,'Policy Characteristics'!$C:$C,0))),"",INDEX('Policy Characteristics'!H:H,MATCH($C62,'Policy Characteristics'!$C:$C,0)))</f>
        <v>0.1</v>
      </c>
      <c r="O62" s="226" t="str">
        <f>IF(ISBLANK(INDEX('Policy Characteristics'!I:I,MATCH($C62,'Policy Characteristics'!$C:$C,0))),"",INDEX('Policy Characteristics'!I:I,MATCH($C62,'Policy Characteristics'!$C:$C,0)))</f>
        <v>% change</v>
      </c>
      <c r="P62" s="226" t="str">
        <f>IF(ISBLANK(INDEX('Policy Characteristics'!J:J,MATCH($C62,'Policy Characteristics'!$C:$C,0))),"",INDEX('Policy Characteristics'!J:J,MATCH($C62,'Policy Characteristics'!$C:$C,0)))</f>
        <v>**Description:** This policy represents increasing the deployment of EV charging stations, including DC Fast and Level 2 charging stations.  It is set in chargers per 100,000 people (cumulative, not per year), additional to chargers in the BAU case. This policy lever does not have an effect on energy use/emissions/deployment. It is meant to account for the costs of additional charging infrastructure.   // **Guidance for setting values:** As of Dec 2021, South Korea had 91,592 chargers, just under 177 chargers per 100k pop.  In Dec 2020, South Korea had 12,635 gas stations with an average of 14 fuel pumps each, or 342 pumps per 100k pop.  Therefore, a lever setting of 165 would cause the population density of EV chargers to equal the 2020 population density of fuel pumps.</v>
      </c>
      <c r="Q62" s="226" t="str">
        <f>IF(ISBLANK(INDEX('Policy Characteristics'!K:K,MATCH($C62,'Policy Characteristics'!$C:$C,0))),"",INDEX('Policy Characteristics'!K:K,MATCH($C62,'Policy Characteristics'!$C:$C,0)))</f>
        <v/>
      </c>
      <c r="R62" s="226" t="str">
        <f>IF(ISBLANK(INDEX('Policy Characteristics'!L:L,MATCH($C62,'Policy Characteristics'!$C:$C,0))),"",INDEX('Policy Characteristics'!L:L,MATCH($C62,'Policy Characteristics'!$C:$C,0)))</f>
        <v>ev-charger-deployment.html</v>
      </c>
    </row>
    <row r="63" spans="1:18" s="2" customFormat="1">
      <c r="A63" s="226" t="str">
        <f>IF(ISBLANK(INDEX('Policy Characteristics'!A:A,MATCH($C63,'Policy Characteristics'!$C:$C,0))),"",INDEX('Policy Characteristics'!A:A,MATCH($C63,'Policy Characteristics'!$C:$C,0)))</f>
        <v>Transportation</v>
      </c>
      <c r="B63" s="234" t="str">
        <f>IF(ISBLANK(INDEX('Policy Characteristics'!B:B,MATCH($C63,'Policy Characteristics'!$C:$C,0))),"",INDEX('Policy Characteristics'!B:B,MATCH($C63,'Policy Characteristics'!$C:$C,0)))</f>
        <v>Passenger Vehicle Subsidy</v>
      </c>
      <c r="C63" s="1" t="s">
        <v>84</v>
      </c>
      <c r="D63" s="45" t="s">
        <v>724</v>
      </c>
      <c r="E63" s="45" t="s">
        <v>750</v>
      </c>
      <c r="F63" s="2" t="s">
        <v>751</v>
      </c>
      <c r="G63" s="45" t="s">
        <v>752</v>
      </c>
      <c r="H63" s="47">
        <v>189</v>
      </c>
      <c r="I63" s="261" t="s">
        <v>728</v>
      </c>
      <c r="J63" s="227" t="str">
        <f>IF(ISBLANK(INDEX('Policy Characteristics'!D:D,MATCH($C63,'Policy Characteristics'!$C:$C,0))),"",INDEX('Policy Characteristics'!D:D,MATCH($C63,'Policy Characteristics'!$C:$C,0)))</f>
        <v>Vehicle Subsidy</v>
      </c>
      <c r="K63" s="226" t="str">
        <f>IF(ISBLANK(INDEX('Policy Characteristics'!E:E,MATCH($C63,'Policy Characteristics'!$C:$C,0))),"",INDEX('Policy Characteristics'!E:E,MATCH($C63,'Policy Characteristics'!$C:$C,0)))</f>
        <v>trans psgr subsidy</v>
      </c>
      <c r="L63" s="233">
        <f>IF(ISBLANK(INDEX('Policy Characteristics'!F:F,MATCH($C63,'Policy Characteristics'!$C:$C,0))),"",INDEX('Policy Characteristics'!F:F,MATCH($C63,'Policy Characteristics'!$C:$C,0)))</f>
        <v>-60000000</v>
      </c>
      <c r="M63" s="233">
        <f>IF(ISBLANK(INDEX('Policy Characteristics'!G:G,MATCH($C63,'Policy Characteristics'!$C:$C,0))),"",INDEX('Policy Characteristics'!G:G,MATCH($C63,'Policy Characteristics'!$C:$C,0)))</f>
        <v>60000000</v>
      </c>
      <c r="N63" s="233">
        <f>IF(ISBLANK(INDEX('Policy Characteristics'!H:H,MATCH($C63,'Policy Characteristics'!$C:$C,0))),"",INDEX('Policy Characteristics'!H:H,MATCH($C63,'Policy Characteristics'!$C:$C,0)))</f>
        <v>100000</v>
      </c>
      <c r="O63" s="226" t="str">
        <f>IF(ISBLANK(INDEX('Policy Characteristics'!I:I,MATCH($C63,'Policy Characteristics'!$C:$C,0))),"",INDEX('Policy Characteristics'!I:I,MATCH($C63,'Policy Characteristics'!$C:$C,0)))</f>
        <v>KRW/vehicle</v>
      </c>
      <c r="P63" s="226" t="str">
        <f>IF(ISBLANK(INDEX('Policy Characteristics'!J:J,MATCH($C63,'Policy Characteristics'!$C:$C,0))),"",INDEX('Policy Characteristics'!J:J,MATCH($C63,'Policy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63" s="226" t="str">
        <f>IF(ISBLANK(INDEX('Policy Characteristics'!K:K,MATCH($C63,'Policy Characteristics'!$C:$C,0))),"",INDEX('Policy Characteristics'!K:K,MATCH($C63,'Policy Characteristics'!$C:$C,0)))</f>
        <v>transportation-sector-main.html#ev-subsidy</v>
      </c>
      <c r="R63" s="226" t="str">
        <f>IF(ISBLANK(INDEX('Policy Characteristics'!L:L,MATCH($C63,'Policy Characteristics'!$C:$C,0))),"",INDEX('Policy Characteristics'!L:L,MATCH($C63,'Policy Characteristics'!$C:$C,0)))</f>
        <v>ev-subsidy.html</v>
      </c>
    </row>
    <row r="64" spans="1:18" ht="14.4" customHeight="1">
      <c r="A64" s="226" t="str">
        <f>IF(ISBLANK(INDEX('Policy Characteristics'!A:A,MATCH($C64,'Policy Characteristics'!$C:$C,0))),"",INDEX('Policy Characteristics'!A:A,MATCH($C64,'Policy Characteristics'!$C:$C,0)))</f>
        <v>Transportation</v>
      </c>
      <c r="B64" s="234" t="str">
        <f>IF(ISBLANK(INDEX('Policy Characteristics'!B:B,MATCH($C64,'Policy Characteristics'!$C:$C,0))),"",INDEX('Policy Characteristics'!B:B,MATCH($C64,'Policy Characteristics'!$C:$C,0)))</f>
        <v>Passenger Vehicle Subsidy</v>
      </c>
      <c r="C64" s="226" t="str">
        <f t="shared" ref="C64:C104" si="3">C$63</f>
        <v>Additional Passenger Vehicle Subsidy</v>
      </c>
      <c r="D64" s="45" t="s">
        <v>724</v>
      </c>
      <c r="E64" s="2" t="s">
        <v>753</v>
      </c>
      <c r="F64" s="2" t="s">
        <v>751</v>
      </c>
      <c r="G64" s="2" t="s">
        <v>754</v>
      </c>
      <c r="H64" s="43">
        <v>592</v>
      </c>
      <c r="I64" s="262" t="s">
        <v>738</v>
      </c>
      <c r="J64" s="227" t="str">
        <f>IF(ISBLANK(INDEX('Policy Characteristics'!D:D,MATCH($C64,'Policy Characteristics'!$C:$C,0))),"",INDEX('Policy Characteristics'!D:D,MATCH($C64,'Policy Characteristics'!$C:$C,0)))</f>
        <v>Vehicle Subsidy</v>
      </c>
      <c r="K64" s="226" t="str">
        <f>IF(ISBLANK(INDEX('Policy Characteristics'!E:E,MATCH($C64,'Policy Characteristics'!$C:$C,0))),"",INDEX('Policy Characteristics'!E:E,MATCH($C64,'Policy Characteristics'!$C:$C,0)))</f>
        <v>trans psgr subsidy</v>
      </c>
      <c r="L64" s="233">
        <f>IF(ISBLANK(INDEX('Policy Characteristics'!F:F,MATCH($C64,'Policy Characteristics'!$C:$C,0))),"",INDEX('Policy Characteristics'!F:F,MATCH($C64,'Policy Characteristics'!$C:$C,0)))</f>
        <v>-60000000</v>
      </c>
      <c r="M64" s="233">
        <f>IF(ISBLANK(INDEX('Policy Characteristics'!G:G,MATCH($C64,'Policy Characteristics'!$C:$C,0))),"",INDEX('Policy Characteristics'!G:G,MATCH($C64,'Policy Characteristics'!$C:$C,0)))</f>
        <v>60000000</v>
      </c>
      <c r="N64" s="233">
        <f>IF(ISBLANK(INDEX('Policy Characteristics'!H:H,MATCH($C64,'Policy Characteristics'!$C:$C,0))),"",INDEX('Policy Characteristics'!H:H,MATCH($C64,'Policy Characteristics'!$C:$C,0)))</f>
        <v>100000</v>
      </c>
      <c r="O64" s="226" t="str">
        <f>IF(ISBLANK(INDEX('Policy Characteristics'!I:I,MATCH($C64,'Policy Characteristics'!$C:$C,0))),"",INDEX('Policy Characteristics'!I:I,MATCH($C64,'Policy Characteristics'!$C:$C,0)))</f>
        <v>KRW/vehicle</v>
      </c>
      <c r="P64" s="226" t="str">
        <f>IF(ISBLANK(INDEX('Policy Characteristics'!J:J,MATCH($C64,'Policy Characteristics'!$C:$C,0))),"",INDEX('Policy Characteristics'!J:J,MATCH($C64,'Policy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64" s="226" t="str">
        <f>IF(ISBLANK(INDEX('Policy Characteristics'!K:K,MATCH($C64,'Policy Characteristics'!$C:$C,0))),"",INDEX('Policy Characteristics'!K:K,MATCH($C64,'Policy Characteristics'!$C:$C,0)))</f>
        <v>transportation-sector-main.html#ev-subsidy</v>
      </c>
      <c r="R64" s="226" t="str">
        <f>IF(ISBLANK(INDEX('Policy Characteristics'!L:L,MATCH($C64,'Policy Characteristics'!$C:$C,0))),"",INDEX('Policy Characteristics'!L:L,MATCH($C64,'Policy Characteristics'!$C:$C,0)))</f>
        <v>ev-subsidy.html</v>
      </c>
    </row>
    <row r="65" spans="1:18">
      <c r="A65" s="226" t="str">
        <f>IF(ISBLANK(INDEX('Policy Characteristics'!A:A,MATCH($C65,'Policy Characteristics'!$C:$C,0))),"",INDEX('Policy Characteristics'!A:A,MATCH($C65,'Policy Characteristics'!$C:$C,0)))</f>
        <v>Transportation</v>
      </c>
      <c r="B65" s="234" t="str">
        <f>IF(ISBLANK(INDEX('Policy Characteristics'!B:B,MATCH($C65,'Policy Characteristics'!$C:$C,0))),"",INDEX('Policy Characteristics'!B:B,MATCH($C65,'Policy Characteristics'!$C:$C,0)))</f>
        <v>Passenger Vehicle Subsidy</v>
      </c>
      <c r="C65" s="226" t="str">
        <f t="shared" si="3"/>
        <v>Additional Passenger Vehicle Subsidy</v>
      </c>
      <c r="D65" s="45" t="s">
        <v>724</v>
      </c>
      <c r="E65" s="2" t="s">
        <v>755</v>
      </c>
      <c r="F65" s="2" t="s">
        <v>751</v>
      </c>
      <c r="G65" s="2" t="s">
        <v>756</v>
      </c>
      <c r="H65" s="43">
        <v>593</v>
      </c>
      <c r="I65" s="262" t="s">
        <v>738</v>
      </c>
      <c r="J65" s="227" t="str">
        <f>IF(ISBLANK(INDEX('Policy Characteristics'!D:D,MATCH($C65,'Policy Characteristics'!$C:$C,0))),"",INDEX('Policy Characteristics'!D:D,MATCH($C65,'Policy Characteristics'!$C:$C,0)))</f>
        <v>Vehicle Subsidy</v>
      </c>
      <c r="K65" s="226" t="str">
        <f>IF(ISBLANK(INDEX('Policy Characteristics'!E:E,MATCH($C65,'Policy Characteristics'!$C:$C,0))),"",INDEX('Policy Characteristics'!E:E,MATCH($C65,'Policy Characteristics'!$C:$C,0)))</f>
        <v>trans psgr subsidy</v>
      </c>
      <c r="L65" s="233">
        <f>IF(ISBLANK(INDEX('Policy Characteristics'!F:F,MATCH($C65,'Policy Characteristics'!$C:$C,0))),"",INDEX('Policy Characteristics'!F:F,MATCH($C65,'Policy Characteristics'!$C:$C,0)))</f>
        <v>-60000000</v>
      </c>
      <c r="M65" s="233">
        <f>IF(ISBLANK(INDEX('Policy Characteristics'!G:G,MATCH($C65,'Policy Characteristics'!$C:$C,0))),"",INDEX('Policy Characteristics'!G:G,MATCH($C65,'Policy Characteristics'!$C:$C,0)))</f>
        <v>60000000</v>
      </c>
      <c r="N65" s="233">
        <f>IF(ISBLANK(INDEX('Policy Characteristics'!H:H,MATCH($C65,'Policy Characteristics'!$C:$C,0))),"",INDEX('Policy Characteristics'!H:H,MATCH($C65,'Policy Characteristics'!$C:$C,0)))</f>
        <v>100000</v>
      </c>
      <c r="O65" s="226" t="str">
        <f>IF(ISBLANK(INDEX('Policy Characteristics'!I:I,MATCH($C65,'Policy Characteristics'!$C:$C,0))),"",INDEX('Policy Characteristics'!I:I,MATCH($C65,'Policy Characteristics'!$C:$C,0)))</f>
        <v>KRW/vehicle</v>
      </c>
      <c r="P65" s="226" t="str">
        <f>IF(ISBLANK(INDEX('Policy Characteristics'!J:J,MATCH($C65,'Policy Characteristics'!$C:$C,0))),"",INDEX('Policy Characteristics'!J:J,MATCH($C65,'Policy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65" s="226" t="str">
        <f>IF(ISBLANK(INDEX('Policy Characteristics'!K:K,MATCH($C65,'Policy Characteristics'!$C:$C,0))),"",INDEX('Policy Characteristics'!K:K,MATCH($C65,'Policy Characteristics'!$C:$C,0)))</f>
        <v>transportation-sector-main.html#ev-subsidy</v>
      </c>
      <c r="R65" s="226" t="str">
        <f>IF(ISBLANK(INDEX('Policy Characteristics'!L:L,MATCH($C65,'Policy Characteristics'!$C:$C,0))),"",INDEX('Policy Characteristics'!L:L,MATCH($C65,'Policy Characteristics'!$C:$C,0)))</f>
        <v>ev-subsidy.html</v>
      </c>
    </row>
    <row r="66" spans="1:18">
      <c r="A66" s="226" t="str">
        <f>IF(ISBLANK(INDEX('Policy Characteristics'!A:A,MATCH($C66,'Policy Characteristics'!$C:$C,0))),"",INDEX('Policy Characteristics'!A:A,MATCH($C66,'Policy Characteristics'!$C:$C,0)))</f>
        <v>Transportation</v>
      </c>
      <c r="B66" s="234" t="str">
        <f>IF(ISBLANK(INDEX('Policy Characteristics'!B:B,MATCH($C66,'Policy Characteristics'!$C:$C,0))),"",INDEX('Policy Characteristics'!B:B,MATCH($C66,'Policy Characteristics'!$C:$C,0)))</f>
        <v>Passenger Vehicle Subsidy</v>
      </c>
      <c r="C66" s="226" t="str">
        <f t="shared" si="3"/>
        <v>Additional Passenger Vehicle Subsidy</v>
      </c>
      <c r="D66" s="45" t="s">
        <v>724</v>
      </c>
      <c r="E66" s="2" t="s">
        <v>757</v>
      </c>
      <c r="F66" s="2" t="s">
        <v>751</v>
      </c>
      <c r="G66" s="2" t="s">
        <v>758</v>
      </c>
      <c r="H66" s="43">
        <v>594</v>
      </c>
      <c r="I66" s="262" t="s">
        <v>738</v>
      </c>
      <c r="J66" s="227" t="str">
        <f>IF(ISBLANK(INDEX('Policy Characteristics'!D:D,MATCH($C66,'Policy Characteristics'!$C:$C,0))),"",INDEX('Policy Characteristics'!D:D,MATCH($C66,'Policy Characteristics'!$C:$C,0)))</f>
        <v>Vehicle Subsidy</v>
      </c>
      <c r="K66" s="226" t="str">
        <f>IF(ISBLANK(INDEX('Policy Characteristics'!E:E,MATCH($C66,'Policy Characteristics'!$C:$C,0))),"",INDEX('Policy Characteristics'!E:E,MATCH($C66,'Policy Characteristics'!$C:$C,0)))</f>
        <v>trans psgr subsidy</v>
      </c>
      <c r="L66" s="233">
        <f>IF(ISBLANK(INDEX('Policy Characteristics'!F:F,MATCH($C66,'Policy Characteristics'!$C:$C,0))),"",INDEX('Policy Characteristics'!F:F,MATCH($C66,'Policy Characteristics'!$C:$C,0)))</f>
        <v>-60000000</v>
      </c>
      <c r="M66" s="233">
        <f>IF(ISBLANK(INDEX('Policy Characteristics'!G:G,MATCH($C66,'Policy Characteristics'!$C:$C,0))),"",INDEX('Policy Characteristics'!G:G,MATCH($C66,'Policy Characteristics'!$C:$C,0)))</f>
        <v>60000000</v>
      </c>
      <c r="N66" s="233">
        <f>IF(ISBLANK(INDEX('Policy Characteristics'!H:H,MATCH($C66,'Policy Characteristics'!$C:$C,0))),"",INDEX('Policy Characteristics'!H:H,MATCH($C66,'Policy Characteristics'!$C:$C,0)))</f>
        <v>100000</v>
      </c>
      <c r="O66" s="226" t="str">
        <f>IF(ISBLANK(INDEX('Policy Characteristics'!I:I,MATCH($C66,'Policy Characteristics'!$C:$C,0))),"",INDEX('Policy Characteristics'!I:I,MATCH($C66,'Policy Characteristics'!$C:$C,0)))</f>
        <v>KRW/vehicle</v>
      </c>
      <c r="P66" s="226" t="str">
        <f>IF(ISBLANK(INDEX('Policy Characteristics'!J:J,MATCH($C66,'Policy Characteristics'!$C:$C,0))),"",INDEX('Policy Characteristics'!J:J,MATCH($C66,'Policy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66" s="226" t="str">
        <f>IF(ISBLANK(INDEX('Policy Characteristics'!K:K,MATCH($C66,'Policy Characteristics'!$C:$C,0))),"",INDEX('Policy Characteristics'!K:K,MATCH($C66,'Policy Characteristics'!$C:$C,0)))</f>
        <v>transportation-sector-main.html#ev-subsidy</v>
      </c>
      <c r="R66" s="226" t="str">
        <f>IF(ISBLANK(INDEX('Policy Characteristics'!L:L,MATCH($C66,'Policy Characteristics'!$C:$C,0))),"",INDEX('Policy Characteristics'!L:L,MATCH($C66,'Policy Characteristics'!$C:$C,0)))</f>
        <v>ev-subsidy.html</v>
      </c>
    </row>
    <row r="67" spans="1:18">
      <c r="A67" s="226" t="str">
        <f>IF(ISBLANK(INDEX('Policy Characteristics'!A:A,MATCH($C67,'Policy Characteristics'!$C:$C,0))),"",INDEX('Policy Characteristics'!A:A,MATCH($C67,'Policy Characteristics'!$C:$C,0)))</f>
        <v>Transportation</v>
      </c>
      <c r="B67" s="234" t="str">
        <f>IF(ISBLANK(INDEX('Policy Characteristics'!B:B,MATCH($C67,'Policy Characteristics'!$C:$C,0))),"",INDEX('Policy Characteristics'!B:B,MATCH($C67,'Policy Characteristics'!$C:$C,0)))</f>
        <v>Passenger Vehicle Subsidy</v>
      </c>
      <c r="C67" s="226" t="str">
        <f t="shared" si="3"/>
        <v>Additional Passenger Vehicle Subsidy</v>
      </c>
      <c r="D67" s="45" t="s">
        <v>724</v>
      </c>
      <c r="E67" s="2" t="s">
        <v>759</v>
      </c>
      <c r="F67" s="2" t="s">
        <v>751</v>
      </c>
      <c r="G67" s="2" t="s">
        <v>760</v>
      </c>
      <c r="H67" s="43">
        <v>595</v>
      </c>
      <c r="I67" s="261" t="s">
        <v>728</v>
      </c>
      <c r="J67" s="227" t="str">
        <f>IF(ISBLANK(INDEX('Policy Characteristics'!D:D,MATCH($C67,'Policy Characteristics'!$C:$C,0))),"",INDEX('Policy Characteristics'!D:D,MATCH($C67,'Policy Characteristics'!$C:$C,0)))</f>
        <v>Vehicle Subsidy</v>
      </c>
      <c r="K67" s="226" t="str">
        <f>IF(ISBLANK(INDEX('Policy Characteristics'!E:E,MATCH($C67,'Policy Characteristics'!$C:$C,0))),"",INDEX('Policy Characteristics'!E:E,MATCH($C67,'Policy Characteristics'!$C:$C,0)))</f>
        <v>trans psgr subsidy</v>
      </c>
      <c r="L67" s="233">
        <f>IF(ISBLANK(INDEX('Policy Characteristics'!F:F,MATCH($C67,'Policy Characteristics'!$C:$C,0))),"",INDEX('Policy Characteristics'!F:F,MATCH($C67,'Policy Characteristics'!$C:$C,0)))</f>
        <v>-60000000</v>
      </c>
      <c r="M67" s="233">
        <f>IF(ISBLANK(INDEX('Policy Characteristics'!G:G,MATCH($C67,'Policy Characteristics'!$C:$C,0))),"",INDEX('Policy Characteristics'!G:G,MATCH($C67,'Policy Characteristics'!$C:$C,0)))</f>
        <v>60000000</v>
      </c>
      <c r="N67" s="233">
        <f>IF(ISBLANK(INDEX('Policy Characteristics'!H:H,MATCH($C67,'Policy Characteristics'!$C:$C,0))),"",INDEX('Policy Characteristics'!H:H,MATCH($C67,'Policy Characteristics'!$C:$C,0)))</f>
        <v>100000</v>
      </c>
      <c r="O67" s="226" t="str">
        <f>IF(ISBLANK(INDEX('Policy Characteristics'!I:I,MATCH($C67,'Policy Characteristics'!$C:$C,0))),"",INDEX('Policy Characteristics'!I:I,MATCH($C67,'Policy Characteristics'!$C:$C,0)))</f>
        <v>KRW/vehicle</v>
      </c>
      <c r="P67" s="226" t="str">
        <f>IF(ISBLANK(INDEX('Policy Characteristics'!J:J,MATCH($C67,'Policy Characteristics'!$C:$C,0))),"",INDEX('Policy Characteristics'!J:J,MATCH($C67,'Policy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67" s="226" t="str">
        <f>IF(ISBLANK(INDEX('Policy Characteristics'!K:K,MATCH($C67,'Policy Characteristics'!$C:$C,0))),"",INDEX('Policy Characteristics'!K:K,MATCH($C67,'Policy Characteristics'!$C:$C,0)))</f>
        <v>transportation-sector-main.html#ev-subsidy</v>
      </c>
      <c r="R67" s="226" t="str">
        <f>IF(ISBLANK(INDEX('Policy Characteristics'!L:L,MATCH($C67,'Policy Characteristics'!$C:$C,0))),"",INDEX('Policy Characteristics'!L:L,MATCH($C67,'Policy Characteristics'!$C:$C,0)))</f>
        <v>ev-subsidy.html</v>
      </c>
    </row>
    <row r="68" spans="1:18">
      <c r="A68" s="226" t="str">
        <f>IF(ISBLANK(INDEX('Policy Characteristics'!A:A,MATCH($C68,'Policy Characteristics'!$C:$C,0))),"",INDEX('Policy Characteristics'!A:A,MATCH($C68,'Policy Characteristics'!$C:$C,0)))</f>
        <v>Transportation</v>
      </c>
      <c r="B68" s="234" t="str">
        <f>IF(ISBLANK(INDEX('Policy Characteristics'!B:B,MATCH($C68,'Policy Characteristics'!$C:$C,0))),"",INDEX('Policy Characteristics'!B:B,MATCH($C68,'Policy Characteristics'!$C:$C,0)))</f>
        <v>Passenger Vehicle Subsidy</v>
      </c>
      <c r="C68" s="226" t="str">
        <f t="shared" si="3"/>
        <v>Additional Passenger Vehicle Subsidy</v>
      </c>
      <c r="D68" s="45" t="s">
        <v>724</v>
      </c>
      <c r="E68" s="2" t="s">
        <v>761</v>
      </c>
      <c r="F68" s="2" t="s">
        <v>751</v>
      </c>
      <c r="G68" s="2" t="s">
        <v>761</v>
      </c>
      <c r="H68" s="43">
        <v>596</v>
      </c>
      <c r="I68" s="262" t="s">
        <v>738</v>
      </c>
      <c r="J68" s="227" t="str">
        <f>IF(ISBLANK(INDEX('Policy Characteristics'!D:D,MATCH($C68,'Policy Characteristics'!$C:$C,0))),"",INDEX('Policy Characteristics'!D:D,MATCH($C68,'Policy Characteristics'!$C:$C,0)))</f>
        <v>Vehicle Subsidy</v>
      </c>
      <c r="K68" s="226" t="str">
        <f>IF(ISBLANK(INDEX('Policy Characteristics'!E:E,MATCH($C68,'Policy Characteristics'!$C:$C,0))),"",INDEX('Policy Characteristics'!E:E,MATCH($C68,'Policy Characteristics'!$C:$C,0)))</f>
        <v>trans psgr subsidy</v>
      </c>
      <c r="L68" s="233">
        <f>IF(ISBLANK(INDEX('Policy Characteristics'!F:F,MATCH($C68,'Policy Characteristics'!$C:$C,0))),"",INDEX('Policy Characteristics'!F:F,MATCH($C68,'Policy Characteristics'!$C:$C,0)))</f>
        <v>-60000000</v>
      </c>
      <c r="M68" s="233">
        <f>IF(ISBLANK(INDEX('Policy Characteristics'!G:G,MATCH($C68,'Policy Characteristics'!$C:$C,0))),"",INDEX('Policy Characteristics'!G:G,MATCH($C68,'Policy Characteristics'!$C:$C,0)))</f>
        <v>60000000</v>
      </c>
      <c r="N68" s="233">
        <f>IF(ISBLANK(INDEX('Policy Characteristics'!H:H,MATCH($C68,'Policy Characteristics'!$C:$C,0))),"",INDEX('Policy Characteristics'!H:H,MATCH($C68,'Policy Characteristics'!$C:$C,0)))</f>
        <v>100000</v>
      </c>
      <c r="O68" s="226" t="str">
        <f>IF(ISBLANK(INDEX('Policy Characteristics'!I:I,MATCH($C68,'Policy Characteristics'!$C:$C,0))),"",INDEX('Policy Characteristics'!I:I,MATCH($C68,'Policy Characteristics'!$C:$C,0)))</f>
        <v>KRW/vehicle</v>
      </c>
      <c r="P68" s="226" t="str">
        <f>IF(ISBLANK(INDEX('Policy Characteristics'!J:J,MATCH($C68,'Policy Characteristics'!$C:$C,0))),"",INDEX('Policy Characteristics'!J:J,MATCH($C68,'Policy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68" s="226" t="str">
        <f>IF(ISBLANK(INDEX('Policy Characteristics'!K:K,MATCH($C68,'Policy Characteristics'!$C:$C,0))),"",INDEX('Policy Characteristics'!K:K,MATCH($C68,'Policy Characteristics'!$C:$C,0)))</f>
        <v>transportation-sector-main.html#ev-subsidy</v>
      </c>
      <c r="R68" s="226" t="str">
        <f>IF(ISBLANK(INDEX('Policy Characteristics'!L:L,MATCH($C68,'Policy Characteristics'!$C:$C,0))),"",INDEX('Policy Characteristics'!L:L,MATCH($C68,'Policy Characteristics'!$C:$C,0)))</f>
        <v>ev-subsidy.html</v>
      </c>
    </row>
    <row r="69" spans="1:18">
      <c r="A69" s="226" t="str">
        <f>IF(ISBLANK(INDEX('Policy Characteristics'!A:A,MATCH($C69,'Policy Characteristics'!$C:$C,0))),"",INDEX('Policy Characteristics'!A:A,MATCH($C69,'Policy Characteristics'!$C:$C,0)))</f>
        <v>Transportation</v>
      </c>
      <c r="B69" s="234" t="str">
        <f>IF(ISBLANK(INDEX('Policy Characteristics'!B:B,MATCH($C69,'Policy Characteristics'!$C:$C,0))),"",INDEX('Policy Characteristics'!B:B,MATCH($C69,'Policy Characteristics'!$C:$C,0)))</f>
        <v>Passenger Vehicle Subsidy</v>
      </c>
      <c r="C69" s="226" t="str">
        <f t="shared" si="3"/>
        <v>Additional Passenger Vehicle Subsidy</v>
      </c>
      <c r="D69" s="45" t="s">
        <v>724</v>
      </c>
      <c r="E69" s="2" t="s">
        <v>762</v>
      </c>
      <c r="F69" s="2" t="s">
        <v>751</v>
      </c>
      <c r="G69" s="2" t="s">
        <v>763</v>
      </c>
      <c r="H69" s="43">
        <v>597</v>
      </c>
      <c r="I69" s="261" t="s">
        <v>728</v>
      </c>
      <c r="J69" s="227" t="str">
        <f>IF(ISBLANK(INDEX('Policy Characteristics'!D:D,MATCH($C69,'Policy Characteristics'!$C:$C,0))),"",INDEX('Policy Characteristics'!D:D,MATCH($C69,'Policy Characteristics'!$C:$C,0)))</f>
        <v>Vehicle Subsidy</v>
      </c>
      <c r="K69" s="226" t="str">
        <f>IF(ISBLANK(INDEX('Policy Characteristics'!E:E,MATCH($C69,'Policy Characteristics'!$C:$C,0))),"",INDEX('Policy Characteristics'!E:E,MATCH($C69,'Policy Characteristics'!$C:$C,0)))</f>
        <v>trans psgr subsidy</v>
      </c>
      <c r="L69" s="233">
        <f>IF(ISBLANK(INDEX('Policy Characteristics'!F:F,MATCH($C69,'Policy Characteristics'!$C:$C,0))),"",INDEX('Policy Characteristics'!F:F,MATCH($C69,'Policy Characteristics'!$C:$C,0)))</f>
        <v>-60000000</v>
      </c>
      <c r="M69" s="233">
        <f>IF(ISBLANK(INDEX('Policy Characteristics'!G:G,MATCH($C69,'Policy Characteristics'!$C:$C,0))),"",INDEX('Policy Characteristics'!G:G,MATCH($C69,'Policy Characteristics'!$C:$C,0)))</f>
        <v>60000000</v>
      </c>
      <c r="N69" s="233">
        <f>IF(ISBLANK(INDEX('Policy Characteristics'!H:H,MATCH($C69,'Policy Characteristics'!$C:$C,0))),"",INDEX('Policy Characteristics'!H:H,MATCH($C69,'Policy Characteristics'!$C:$C,0)))</f>
        <v>100000</v>
      </c>
      <c r="O69" s="226" t="str">
        <f>IF(ISBLANK(INDEX('Policy Characteristics'!I:I,MATCH($C69,'Policy Characteristics'!$C:$C,0))),"",INDEX('Policy Characteristics'!I:I,MATCH($C69,'Policy Characteristics'!$C:$C,0)))</f>
        <v>KRW/vehicle</v>
      </c>
      <c r="P69" s="226" t="str">
        <f>IF(ISBLANK(INDEX('Policy Characteristics'!J:J,MATCH($C69,'Policy Characteristics'!$C:$C,0))),"",INDEX('Policy Characteristics'!J:J,MATCH($C69,'Policy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69" s="226" t="str">
        <f>IF(ISBLANK(INDEX('Policy Characteristics'!K:K,MATCH($C69,'Policy Characteristics'!$C:$C,0))),"",INDEX('Policy Characteristics'!K:K,MATCH($C69,'Policy Characteristics'!$C:$C,0)))</f>
        <v>transportation-sector-main.html#ev-subsidy</v>
      </c>
      <c r="R69" s="226" t="str">
        <f>IF(ISBLANK(INDEX('Policy Characteristics'!L:L,MATCH($C69,'Policy Characteristics'!$C:$C,0))),"",INDEX('Policy Characteristics'!L:L,MATCH($C69,'Policy Characteristics'!$C:$C,0)))</f>
        <v>ev-subsidy.html</v>
      </c>
    </row>
    <row r="70" spans="1:18">
      <c r="A70" s="226" t="str">
        <f>IF(ISBLANK(INDEX('Policy Characteristics'!A:A,MATCH($C70,'Policy Characteristics'!$C:$C,0))),"",INDEX('Policy Characteristics'!A:A,MATCH($C70,'Policy Characteristics'!$C:$C,0)))</f>
        <v>Transportation</v>
      </c>
      <c r="B70" s="234" t="str">
        <f>IF(ISBLANK(INDEX('Policy Characteristics'!B:B,MATCH($C70,'Policy Characteristics'!$C:$C,0))),"",INDEX('Policy Characteristics'!B:B,MATCH($C70,'Policy Characteristics'!$C:$C,0)))</f>
        <v>Passenger Vehicle Subsidy</v>
      </c>
      <c r="C70" s="226" t="str">
        <f t="shared" si="3"/>
        <v>Additional Passenger Vehicle Subsidy</v>
      </c>
      <c r="D70" s="45" t="s">
        <v>740</v>
      </c>
      <c r="E70" s="45" t="s">
        <v>750</v>
      </c>
      <c r="F70" s="2" t="s">
        <v>764</v>
      </c>
      <c r="G70" s="45" t="s">
        <v>752</v>
      </c>
      <c r="H70" s="43">
        <v>598</v>
      </c>
      <c r="I70" s="261" t="s">
        <v>728</v>
      </c>
      <c r="J70" s="227" t="str">
        <f>IF(ISBLANK(INDEX('Policy Characteristics'!D:D,MATCH($C70,'Policy Characteristics'!$C:$C,0))),"",INDEX('Policy Characteristics'!D:D,MATCH($C70,'Policy Characteristics'!$C:$C,0)))</f>
        <v>Vehicle Subsidy</v>
      </c>
      <c r="K70" s="226" t="str">
        <f>IF(ISBLANK(INDEX('Policy Characteristics'!E:E,MATCH($C70,'Policy Characteristics'!$C:$C,0))),"",INDEX('Policy Characteristics'!E:E,MATCH($C70,'Policy Characteristics'!$C:$C,0)))</f>
        <v>trans psgr subsidy</v>
      </c>
      <c r="L70" s="233">
        <f>IF(ISBLANK(INDEX('Policy Characteristics'!F:F,MATCH($C70,'Policy Characteristics'!$C:$C,0))),"",INDEX('Policy Characteristics'!F:F,MATCH($C70,'Policy Characteristics'!$C:$C,0)))</f>
        <v>-60000000</v>
      </c>
      <c r="M70" s="233">
        <f>IF(ISBLANK(INDEX('Policy Characteristics'!G:G,MATCH($C70,'Policy Characteristics'!$C:$C,0))),"",INDEX('Policy Characteristics'!G:G,MATCH($C70,'Policy Characteristics'!$C:$C,0)))</f>
        <v>60000000</v>
      </c>
      <c r="N70" s="233">
        <f>IF(ISBLANK(INDEX('Policy Characteristics'!H:H,MATCH($C70,'Policy Characteristics'!$C:$C,0))),"",INDEX('Policy Characteristics'!H:H,MATCH($C70,'Policy Characteristics'!$C:$C,0)))</f>
        <v>100000</v>
      </c>
      <c r="O70" s="226" t="str">
        <f>IF(ISBLANK(INDEX('Policy Characteristics'!I:I,MATCH($C70,'Policy Characteristics'!$C:$C,0))),"",INDEX('Policy Characteristics'!I:I,MATCH($C70,'Policy Characteristics'!$C:$C,0)))</f>
        <v>KRW/vehicle</v>
      </c>
      <c r="P70" s="226" t="str">
        <f>IF(ISBLANK(INDEX('Policy Characteristics'!J:J,MATCH($C70,'Policy Characteristics'!$C:$C,0))),"",INDEX('Policy Characteristics'!J:J,MATCH($C70,'Policy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70" s="226" t="str">
        <f>IF(ISBLANK(INDEX('Policy Characteristics'!K:K,MATCH($C70,'Policy Characteristics'!$C:$C,0))),"",INDEX('Policy Characteristics'!K:K,MATCH($C70,'Policy Characteristics'!$C:$C,0)))</f>
        <v>transportation-sector-main.html#ev-subsidy</v>
      </c>
      <c r="R70" s="226" t="str">
        <f>IF(ISBLANK(INDEX('Policy Characteristics'!L:L,MATCH($C70,'Policy Characteristics'!$C:$C,0))),"",INDEX('Policy Characteristics'!L:L,MATCH($C70,'Policy Characteristics'!$C:$C,0)))</f>
        <v>ev-subsidy.html</v>
      </c>
    </row>
    <row r="71" spans="1:18">
      <c r="A71" s="226" t="str">
        <f>IF(ISBLANK(INDEX('Policy Characteristics'!A:A,MATCH($C71,'Policy Characteristics'!$C:$C,0))),"",INDEX('Policy Characteristics'!A:A,MATCH($C71,'Policy Characteristics'!$C:$C,0)))</f>
        <v>Transportation</v>
      </c>
      <c r="B71" s="234" t="str">
        <f>IF(ISBLANK(INDEX('Policy Characteristics'!B:B,MATCH($C71,'Policy Characteristics'!$C:$C,0))),"",INDEX('Policy Characteristics'!B:B,MATCH($C71,'Policy Characteristics'!$C:$C,0)))</f>
        <v>Passenger Vehicle Subsidy</v>
      </c>
      <c r="C71" s="226" t="str">
        <f t="shared" si="3"/>
        <v>Additional Passenger Vehicle Subsidy</v>
      </c>
      <c r="D71" s="45" t="s">
        <v>740</v>
      </c>
      <c r="E71" s="2" t="s">
        <v>753</v>
      </c>
      <c r="F71" s="2" t="s">
        <v>764</v>
      </c>
      <c r="G71" s="2" t="s">
        <v>754</v>
      </c>
      <c r="H71" s="43">
        <v>599</v>
      </c>
      <c r="I71" s="262" t="s">
        <v>738</v>
      </c>
      <c r="J71" s="227" t="str">
        <f>IF(ISBLANK(INDEX('Policy Characteristics'!D:D,MATCH($C71,'Policy Characteristics'!$C:$C,0))),"",INDEX('Policy Characteristics'!D:D,MATCH($C71,'Policy Characteristics'!$C:$C,0)))</f>
        <v>Vehicle Subsidy</v>
      </c>
      <c r="K71" s="226" t="str">
        <f>IF(ISBLANK(INDEX('Policy Characteristics'!E:E,MATCH($C71,'Policy Characteristics'!$C:$C,0))),"",INDEX('Policy Characteristics'!E:E,MATCH($C71,'Policy Characteristics'!$C:$C,0)))</f>
        <v>trans psgr subsidy</v>
      </c>
      <c r="L71" s="233">
        <f>IF(ISBLANK(INDEX('Policy Characteristics'!F:F,MATCH($C71,'Policy Characteristics'!$C:$C,0))),"",INDEX('Policy Characteristics'!F:F,MATCH($C71,'Policy Characteristics'!$C:$C,0)))</f>
        <v>-60000000</v>
      </c>
      <c r="M71" s="233">
        <f>IF(ISBLANK(INDEX('Policy Characteristics'!G:G,MATCH($C71,'Policy Characteristics'!$C:$C,0))),"",INDEX('Policy Characteristics'!G:G,MATCH($C71,'Policy Characteristics'!$C:$C,0)))</f>
        <v>60000000</v>
      </c>
      <c r="N71" s="233">
        <f>IF(ISBLANK(INDEX('Policy Characteristics'!H:H,MATCH($C71,'Policy Characteristics'!$C:$C,0))),"",INDEX('Policy Characteristics'!H:H,MATCH($C71,'Policy Characteristics'!$C:$C,0)))</f>
        <v>100000</v>
      </c>
      <c r="O71" s="226" t="str">
        <f>IF(ISBLANK(INDEX('Policy Characteristics'!I:I,MATCH($C71,'Policy Characteristics'!$C:$C,0))),"",INDEX('Policy Characteristics'!I:I,MATCH($C71,'Policy Characteristics'!$C:$C,0)))</f>
        <v>KRW/vehicle</v>
      </c>
      <c r="P71" s="226" t="str">
        <f>IF(ISBLANK(INDEX('Policy Characteristics'!J:J,MATCH($C71,'Policy Characteristics'!$C:$C,0))),"",INDEX('Policy Characteristics'!J:J,MATCH($C71,'Policy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71" s="226" t="str">
        <f>IF(ISBLANK(INDEX('Policy Characteristics'!K:K,MATCH($C71,'Policy Characteristics'!$C:$C,0))),"",INDEX('Policy Characteristics'!K:K,MATCH($C71,'Policy Characteristics'!$C:$C,0)))</f>
        <v>transportation-sector-main.html#ev-subsidy</v>
      </c>
      <c r="R71" s="226" t="str">
        <f>IF(ISBLANK(INDEX('Policy Characteristics'!L:L,MATCH($C71,'Policy Characteristics'!$C:$C,0))),"",INDEX('Policy Characteristics'!L:L,MATCH($C71,'Policy Characteristics'!$C:$C,0)))</f>
        <v>ev-subsidy.html</v>
      </c>
    </row>
    <row r="72" spans="1:18">
      <c r="A72" s="226" t="str">
        <f>IF(ISBLANK(INDEX('Policy Characteristics'!A:A,MATCH($C72,'Policy Characteristics'!$C:$C,0))),"",INDEX('Policy Characteristics'!A:A,MATCH($C72,'Policy Characteristics'!$C:$C,0)))</f>
        <v>Transportation</v>
      </c>
      <c r="B72" s="234" t="str">
        <f>IF(ISBLANK(INDEX('Policy Characteristics'!B:B,MATCH($C72,'Policy Characteristics'!$C:$C,0))),"",INDEX('Policy Characteristics'!B:B,MATCH($C72,'Policy Characteristics'!$C:$C,0)))</f>
        <v>Passenger Vehicle Subsidy</v>
      </c>
      <c r="C72" s="226" t="str">
        <f t="shared" si="3"/>
        <v>Additional Passenger Vehicle Subsidy</v>
      </c>
      <c r="D72" s="45" t="s">
        <v>740</v>
      </c>
      <c r="E72" s="2" t="s">
        <v>755</v>
      </c>
      <c r="F72" s="2" t="s">
        <v>764</v>
      </c>
      <c r="G72" s="2" t="s">
        <v>756</v>
      </c>
      <c r="H72" s="43">
        <v>600</v>
      </c>
      <c r="I72" s="262" t="s">
        <v>738</v>
      </c>
      <c r="J72" s="227" t="str">
        <f>IF(ISBLANK(INDEX('Policy Characteristics'!D:D,MATCH($C72,'Policy Characteristics'!$C:$C,0))),"",INDEX('Policy Characteristics'!D:D,MATCH($C72,'Policy Characteristics'!$C:$C,0)))</f>
        <v>Vehicle Subsidy</v>
      </c>
      <c r="K72" s="226" t="str">
        <f>IF(ISBLANK(INDEX('Policy Characteristics'!E:E,MATCH($C72,'Policy Characteristics'!$C:$C,0))),"",INDEX('Policy Characteristics'!E:E,MATCH($C72,'Policy Characteristics'!$C:$C,0)))</f>
        <v>trans psgr subsidy</v>
      </c>
      <c r="L72" s="233">
        <f>IF(ISBLANK(INDEX('Policy Characteristics'!F:F,MATCH($C72,'Policy Characteristics'!$C:$C,0))),"",INDEX('Policy Characteristics'!F:F,MATCH($C72,'Policy Characteristics'!$C:$C,0)))</f>
        <v>-60000000</v>
      </c>
      <c r="M72" s="233">
        <f>IF(ISBLANK(INDEX('Policy Characteristics'!G:G,MATCH($C72,'Policy Characteristics'!$C:$C,0))),"",INDEX('Policy Characteristics'!G:G,MATCH($C72,'Policy Characteristics'!$C:$C,0)))</f>
        <v>60000000</v>
      </c>
      <c r="N72" s="233">
        <f>IF(ISBLANK(INDEX('Policy Characteristics'!H:H,MATCH($C72,'Policy Characteristics'!$C:$C,0))),"",INDEX('Policy Characteristics'!H:H,MATCH($C72,'Policy Characteristics'!$C:$C,0)))</f>
        <v>100000</v>
      </c>
      <c r="O72" s="226" t="str">
        <f>IF(ISBLANK(INDEX('Policy Characteristics'!I:I,MATCH($C72,'Policy Characteristics'!$C:$C,0))),"",INDEX('Policy Characteristics'!I:I,MATCH($C72,'Policy Characteristics'!$C:$C,0)))</f>
        <v>KRW/vehicle</v>
      </c>
      <c r="P72" s="226" t="str">
        <f>IF(ISBLANK(INDEX('Policy Characteristics'!J:J,MATCH($C72,'Policy Characteristics'!$C:$C,0))),"",INDEX('Policy Characteristics'!J:J,MATCH($C72,'Policy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72" s="226" t="str">
        <f>IF(ISBLANK(INDEX('Policy Characteristics'!K:K,MATCH($C72,'Policy Characteristics'!$C:$C,0))),"",INDEX('Policy Characteristics'!K:K,MATCH($C72,'Policy Characteristics'!$C:$C,0)))</f>
        <v>transportation-sector-main.html#ev-subsidy</v>
      </c>
      <c r="R72" s="226" t="str">
        <f>IF(ISBLANK(INDEX('Policy Characteristics'!L:L,MATCH($C72,'Policy Characteristics'!$C:$C,0))),"",INDEX('Policy Characteristics'!L:L,MATCH($C72,'Policy Characteristics'!$C:$C,0)))</f>
        <v>ev-subsidy.html</v>
      </c>
    </row>
    <row r="73" spans="1:18">
      <c r="A73" s="226" t="str">
        <f>IF(ISBLANK(INDEX('Policy Characteristics'!A:A,MATCH($C73,'Policy Characteristics'!$C:$C,0))),"",INDEX('Policy Characteristics'!A:A,MATCH($C73,'Policy Characteristics'!$C:$C,0)))</f>
        <v>Transportation</v>
      </c>
      <c r="B73" s="234" t="str">
        <f>IF(ISBLANK(INDEX('Policy Characteristics'!B:B,MATCH($C73,'Policy Characteristics'!$C:$C,0))),"",INDEX('Policy Characteristics'!B:B,MATCH($C73,'Policy Characteristics'!$C:$C,0)))</f>
        <v>Passenger Vehicle Subsidy</v>
      </c>
      <c r="C73" s="226" t="str">
        <f t="shared" si="3"/>
        <v>Additional Passenger Vehicle Subsidy</v>
      </c>
      <c r="D73" s="45" t="s">
        <v>740</v>
      </c>
      <c r="E73" s="2" t="s">
        <v>757</v>
      </c>
      <c r="F73" s="2" t="s">
        <v>764</v>
      </c>
      <c r="G73" s="2" t="s">
        <v>758</v>
      </c>
      <c r="H73" s="43">
        <v>601</v>
      </c>
      <c r="I73" s="262" t="s">
        <v>738</v>
      </c>
      <c r="J73" s="227" t="str">
        <f>IF(ISBLANK(INDEX('Policy Characteristics'!D:D,MATCH($C73,'Policy Characteristics'!$C:$C,0))),"",INDEX('Policy Characteristics'!D:D,MATCH($C73,'Policy Characteristics'!$C:$C,0)))</f>
        <v>Vehicle Subsidy</v>
      </c>
      <c r="K73" s="226" t="str">
        <f>IF(ISBLANK(INDEX('Policy Characteristics'!E:E,MATCH($C73,'Policy Characteristics'!$C:$C,0))),"",INDEX('Policy Characteristics'!E:E,MATCH($C73,'Policy Characteristics'!$C:$C,0)))</f>
        <v>trans psgr subsidy</v>
      </c>
      <c r="L73" s="233">
        <f>IF(ISBLANK(INDEX('Policy Characteristics'!F:F,MATCH($C73,'Policy Characteristics'!$C:$C,0))),"",INDEX('Policy Characteristics'!F:F,MATCH($C73,'Policy Characteristics'!$C:$C,0)))</f>
        <v>-60000000</v>
      </c>
      <c r="M73" s="233">
        <f>IF(ISBLANK(INDEX('Policy Characteristics'!G:G,MATCH($C73,'Policy Characteristics'!$C:$C,0))),"",INDEX('Policy Characteristics'!G:G,MATCH($C73,'Policy Characteristics'!$C:$C,0)))</f>
        <v>60000000</v>
      </c>
      <c r="N73" s="233">
        <f>IF(ISBLANK(INDEX('Policy Characteristics'!H:H,MATCH($C73,'Policy Characteristics'!$C:$C,0))),"",INDEX('Policy Characteristics'!H:H,MATCH($C73,'Policy Characteristics'!$C:$C,0)))</f>
        <v>100000</v>
      </c>
      <c r="O73" s="226" t="str">
        <f>IF(ISBLANK(INDEX('Policy Characteristics'!I:I,MATCH($C73,'Policy Characteristics'!$C:$C,0))),"",INDEX('Policy Characteristics'!I:I,MATCH($C73,'Policy Characteristics'!$C:$C,0)))</f>
        <v>KRW/vehicle</v>
      </c>
      <c r="P73" s="226" t="str">
        <f>IF(ISBLANK(INDEX('Policy Characteristics'!J:J,MATCH($C73,'Policy Characteristics'!$C:$C,0))),"",INDEX('Policy Characteristics'!J:J,MATCH($C73,'Policy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73" s="226" t="str">
        <f>IF(ISBLANK(INDEX('Policy Characteristics'!K:K,MATCH($C73,'Policy Characteristics'!$C:$C,0))),"",INDEX('Policy Characteristics'!K:K,MATCH($C73,'Policy Characteristics'!$C:$C,0)))</f>
        <v>transportation-sector-main.html#ev-subsidy</v>
      </c>
      <c r="R73" s="226" t="str">
        <f>IF(ISBLANK(INDEX('Policy Characteristics'!L:L,MATCH($C73,'Policy Characteristics'!$C:$C,0))),"",INDEX('Policy Characteristics'!L:L,MATCH($C73,'Policy Characteristics'!$C:$C,0)))</f>
        <v>ev-subsidy.html</v>
      </c>
    </row>
    <row r="74" spans="1:18">
      <c r="A74" s="226" t="str">
        <f>IF(ISBLANK(INDEX('Policy Characteristics'!A:A,MATCH($C74,'Policy Characteristics'!$C:$C,0))),"",INDEX('Policy Characteristics'!A:A,MATCH($C74,'Policy Characteristics'!$C:$C,0)))</f>
        <v>Transportation</v>
      </c>
      <c r="B74" s="234" t="str">
        <f>IF(ISBLANK(INDEX('Policy Characteristics'!B:B,MATCH($C74,'Policy Characteristics'!$C:$C,0))),"",INDEX('Policy Characteristics'!B:B,MATCH($C74,'Policy Characteristics'!$C:$C,0)))</f>
        <v>Passenger Vehicle Subsidy</v>
      </c>
      <c r="C74" s="226" t="str">
        <f t="shared" si="3"/>
        <v>Additional Passenger Vehicle Subsidy</v>
      </c>
      <c r="D74" s="45" t="s">
        <v>740</v>
      </c>
      <c r="E74" s="2" t="s">
        <v>759</v>
      </c>
      <c r="F74" s="2" t="s">
        <v>764</v>
      </c>
      <c r="G74" s="2" t="s">
        <v>760</v>
      </c>
      <c r="H74" s="43">
        <v>602</v>
      </c>
      <c r="I74" s="261" t="s">
        <v>728</v>
      </c>
      <c r="J74" s="227" t="str">
        <f>IF(ISBLANK(INDEX('Policy Characteristics'!D:D,MATCH($C74,'Policy Characteristics'!$C:$C,0))),"",INDEX('Policy Characteristics'!D:D,MATCH($C74,'Policy Characteristics'!$C:$C,0)))</f>
        <v>Vehicle Subsidy</v>
      </c>
      <c r="K74" s="226" t="str">
        <f>IF(ISBLANK(INDEX('Policy Characteristics'!E:E,MATCH($C74,'Policy Characteristics'!$C:$C,0))),"",INDEX('Policy Characteristics'!E:E,MATCH($C74,'Policy Characteristics'!$C:$C,0)))</f>
        <v>trans psgr subsidy</v>
      </c>
      <c r="L74" s="233">
        <f>IF(ISBLANK(INDEX('Policy Characteristics'!F:F,MATCH($C74,'Policy Characteristics'!$C:$C,0))),"",INDEX('Policy Characteristics'!F:F,MATCH($C74,'Policy Characteristics'!$C:$C,0)))</f>
        <v>-60000000</v>
      </c>
      <c r="M74" s="233">
        <f>IF(ISBLANK(INDEX('Policy Characteristics'!G:G,MATCH($C74,'Policy Characteristics'!$C:$C,0))),"",INDEX('Policy Characteristics'!G:G,MATCH($C74,'Policy Characteristics'!$C:$C,0)))</f>
        <v>60000000</v>
      </c>
      <c r="N74" s="233">
        <f>IF(ISBLANK(INDEX('Policy Characteristics'!H:H,MATCH($C74,'Policy Characteristics'!$C:$C,0))),"",INDEX('Policy Characteristics'!H:H,MATCH($C74,'Policy Characteristics'!$C:$C,0)))</f>
        <v>100000</v>
      </c>
      <c r="O74" s="226" t="str">
        <f>IF(ISBLANK(INDEX('Policy Characteristics'!I:I,MATCH($C74,'Policy Characteristics'!$C:$C,0))),"",INDEX('Policy Characteristics'!I:I,MATCH($C74,'Policy Characteristics'!$C:$C,0)))</f>
        <v>KRW/vehicle</v>
      </c>
      <c r="P74" s="226" t="str">
        <f>IF(ISBLANK(INDEX('Policy Characteristics'!J:J,MATCH($C74,'Policy Characteristics'!$C:$C,0))),"",INDEX('Policy Characteristics'!J:J,MATCH($C74,'Policy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74" s="226" t="str">
        <f>IF(ISBLANK(INDEX('Policy Characteristics'!K:K,MATCH($C74,'Policy Characteristics'!$C:$C,0))),"",INDEX('Policy Characteristics'!K:K,MATCH($C74,'Policy Characteristics'!$C:$C,0)))</f>
        <v>transportation-sector-main.html#ev-subsidy</v>
      </c>
      <c r="R74" s="226" t="str">
        <f>IF(ISBLANK(INDEX('Policy Characteristics'!L:L,MATCH($C74,'Policy Characteristics'!$C:$C,0))),"",INDEX('Policy Characteristics'!L:L,MATCH($C74,'Policy Characteristics'!$C:$C,0)))</f>
        <v>ev-subsidy.html</v>
      </c>
    </row>
    <row r="75" spans="1:18">
      <c r="A75" s="226" t="str">
        <f>IF(ISBLANK(INDEX('Policy Characteristics'!A:A,MATCH($C75,'Policy Characteristics'!$C:$C,0))),"",INDEX('Policy Characteristics'!A:A,MATCH($C75,'Policy Characteristics'!$C:$C,0)))</f>
        <v>Transportation</v>
      </c>
      <c r="B75" s="234" t="str">
        <f>IF(ISBLANK(INDEX('Policy Characteristics'!B:B,MATCH($C75,'Policy Characteristics'!$C:$C,0))),"",INDEX('Policy Characteristics'!B:B,MATCH($C75,'Policy Characteristics'!$C:$C,0)))</f>
        <v>Passenger Vehicle Subsidy</v>
      </c>
      <c r="C75" s="226" t="str">
        <f t="shared" si="3"/>
        <v>Additional Passenger Vehicle Subsidy</v>
      </c>
      <c r="D75" s="45" t="s">
        <v>740</v>
      </c>
      <c r="E75" s="2" t="s">
        <v>761</v>
      </c>
      <c r="F75" s="2" t="s">
        <v>764</v>
      </c>
      <c r="G75" s="2" t="s">
        <v>761</v>
      </c>
      <c r="H75" s="43">
        <v>1656</v>
      </c>
      <c r="I75" s="262" t="s">
        <v>738</v>
      </c>
      <c r="J75" s="227" t="str">
        <f>IF(ISBLANK(INDEX('Policy Characteristics'!D:D,MATCH($C75,'Policy Characteristics'!$C:$C,0))),"",INDEX('Policy Characteristics'!D:D,MATCH($C75,'Policy Characteristics'!$C:$C,0)))</f>
        <v>Vehicle Subsidy</v>
      </c>
      <c r="K75" s="226" t="str">
        <f>IF(ISBLANK(INDEX('Policy Characteristics'!E:E,MATCH($C75,'Policy Characteristics'!$C:$C,0))),"",INDEX('Policy Characteristics'!E:E,MATCH($C75,'Policy Characteristics'!$C:$C,0)))</f>
        <v>trans psgr subsidy</v>
      </c>
      <c r="L75" s="233">
        <f>IF(ISBLANK(INDEX('Policy Characteristics'!F:F,MATCH($C75,'Policy Characteristics'!$C:$C,0))),"",INDEX('Policy Characteristics'!F:F,MATCH($C75,'Policy Characteristics'!$C:$C,0)))</f>
        <v>-60000000</v>
      </c>
      <c r="M75" s="233">
        <f>IF(ISBLANK(INDEX('Policy Characteristics'!G:G,MATCH($C75,'Policy Characteristics'!$C:$C,0))),"",INDEX('Policy Characteristics'!G:G,MATCH($C75,'Policy Characteristics'!$C:$C,0)))</f>
        <v>60000000</v>
      </c>
      <c r="N75" s="233">
        <f>IF(ISBLANK(INDEX('Policy Characteristics'!H:H,MATCH($C75,'Policy Characteristics'!$C:$C,0))),"",INDEX('Policy Characteristics'!H:H,MATCH($C75,'Policy Characteristics'!$C:$C,0)))</f>
        <v>100000</v>
      </c>
      <c r="O75" s="226" t="str">
        <f>IF(ISBLANK(INDEX('Policy Characteristics'!I:I,MATCH($C75,'Policy Characteristics'!$C:$C,0))),"",INDEX('Policy Characteristics'!I:I,MATCH($C75,'Policy Characteristics'!$C:$C,0)))</f>
        <v>KRW/vehicle</v>
      </c>
      <c r="P75" s="226" t="str">
        <f>IF(ISBLANK(INDEX('Policy Characteristics'!J:J,MATCH($C75,'Policy Characteristics'!$C:$C,0))),"",INDEX('Policy Characteristics'!J:J,MATCH($C75,'Policy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75" s="226" t="str">
        <f>IF(ISBLANK(INDEX('Policy Characteristics'!K:K,MATCH($C75,'Policy Characteristics'!$C:$C,0))),"",INDEX('Policy Characteristics'!K:K,MATCH($C75,'Policy Characteristics'!$C:$C,0)))</f>
        <v>transportation-sector-main.html#ev-subsidy</v>
      </c>
      <c r="R75" s="226" t="str">
        <f>IF(ISBLANK(INDEX('Policy Characteristics'!L:L,MATCH($C75,'Policy Characteristics'!$C:$C,0))),"",INDEX('Policy Characteristics'!L:L,MATCH($C75,'Policy Characteristics'!$C:$C,0)))</f>
        <v>ev-subsidy.html</v>
      </c>
    </row>
    <row r="76" spans="1:18">
      <c r="A76" s="226" t="str">
        <f>IF(ISBLANK(INDEX('Policy Characteristics'!A:A,MATCH($C76,'Policy Characteristics'!$C:$C,0))),"",INDEX('Policy Characteristics'!A:A,MATCH($C76,'Policy Characteristics'!$C:$C,0)))</f>
        <v>Transportation</v>
      </c>
      <c r="B76" s="234" t="str">
        <f>IF(ISBLANK(INDEX('Policy Characteristics'!B:B,MATCH($C76,'Policy Characteristics'!$C:$C,0))),"",INDEX('Policy Characteristics'!B:B,MATCH($C76,'Policy Characteristics'!$C:$C,0)))</f>
        <v>Passenger Vehicle Subsidy</v>
      </c>
      <c r="C76" s="226" t="str">
        <f t="shared" si="3"/>
        <v>Additional Passenger Vehicle Subsidy</v>
      </c>
      <c r="D76" s="45" t="s">
        <v>740</v>
      </c>
      <c r="E76" s="2" t="s">
        <v>762</v>
      </c>
      <c r="F76" s="2" t="s">
        <v>764</v>
      </c>
      <c r="G76" s="2" t="s">
        <v>763</v>
      </c>
      <c r="H76" s="43">
        <v>1657</v>
      </c>
      <c r="I76" s="261" t="s">
        <v>728</v>
      </c>
      <c r="J76" s="227" t="str">
        <f>IF(ISBLANK(INDEX('Policy Characteristics'!D:D,MATCH($C76,'Policy Characteristics'!$C:$C,0))),"",INDEX('Policy Characteristics'!D:D,MATCH($C76,'Policy Characteristics'!$C:$C,0)))</f>
        <v>Vehicle Subsidy</v>
      </c>
      <c r="K76" s="226" t="str">
        <f>IF(ISBLANK(INDEX('Policy Characteristics'!E:E,MATCH($C76,'Policy Characteristics'!$C:$C,0))),"",INDEX('Policy Characteristics'!E:E,MATCH($C76,'Policy Characteristics'!$C:$C,0)))</f>
        <v>trans psgr subsidy</v>
      </c>
      <c r="L76" s="233">
        <f>IF(ISBLANK(INDEX('Policy Characteristics'!F:F,MATCH($C76,'Policy Characteristics'!$C:$C,0))),"",INDEX('Policy Characteristics'!F:F,MATCH($C76,'Policy Characteristics'!$C:$C,0)))</f>
        <v>-60000000</v>
      </c>
      <c r="M76" s="233">
        <f>IF(ISBLANK(INDEX('Policy Characteristics'!G:G,MATCH($C76,'Policy Characteristics'!$C:$C,0))),"",INDEX('Policy Characteristics'!G:G,MATCH($C76,'Policy Characteristics'!$C:$C,0)))</f>
        <v>60000000</v>
      </c>
      <c r="N76" s="233">
        <f>IF(ISBLANK(INDEX('Policy Characteristics'!H:H,MATCH($C76,'Policy Characteristics'!$C:$C,0))),"",INDEX('Policy Characteristics'!H:H,MATCH($C76,'Policy Characteristics'!$C:$C,0)))</f>
        <v>100000</v>
      </c>
      <c r="O76" s="226" t="str">
        <f>IF(ISBLANK(INDEX('Policy Characteristics'!I:I,MATCH($C76,'Policy Characteristics'!$C:$C,0))),"",INDEX('Policy Characteristics'!I:I,MATCH($C76,'Policy Characteristics'!$C:$C,0)))</f>
        <v>KRW/vehicle</v>
      </c>
      <c r="P76" s="226" t="str">
        <f>IF(ISBLANK(INDEX('Policy Characteristics'!J:J,MATCH($C76,'Policy Characteristics'!$C:$C,0))),"",INDEX('Policy Characteristics'!J:J,MATCH($C76,'Policy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76" s="226" t="str">
        <f>IF(ISBLANK(INDEX('Policy Characteristics'!K:K,MATCH($C76,'Policy Characteristics'!$C:$C,0))),"",INDEX('Policy Characteristics'!K:K,MATCH($C76,'Policy Characteristics'!$C:$C,0)))</f>
        <v>transportation-sector-main.html#ev-subsidy</v>
      </c>
      <c r="R76" s="226" t="str">
        <f>IF(ISBLANK(INDEX('Policy Characteristics'!L:L,MATCH($C76,'Policy Characteristics'!$C:$C,0))),"",INDEX('Policy Characteristics'!L:L,MATCH($C76,'Policy Characteristics'!$C:$C,0)))</f>
        <v>ev-subsidy.html</v>
      </c>
    </row>
    <row r="77" spans="1:18">
      <c r="A77" s="226" t="str">
        <f>IF(ISBLANK(INDEX('Policy Characteristics'!A:A,MATCH($C77,'Policy Characteristics'!$C:$C,0))),"",INDEX('Policy Characteristics'!A:A,MATCH($C77,'Policy Characteristics'!$C:$C,0)))</f>
        <v>Transportation</v>
      </c>
      <c r="B77" s="234" t="str">
        <f>IF(ISBLANK(INDEX('Policy Characteristics'!B:B,MATCH($C77,'Policy Characteristics'!$C:$C,0))),"",INDEX('Policy Characteristics'!B:B,MATCH($C77,'Policy Characteristics'!$C:$C,0)))</f>
        <v>Passenger Vehicle Subsidy</v>
      </c>
      <c r="C77" s="226" t="str">
        <f t="shared" si="3"/>
        <v>Additional Passenger Vehicle Subsidy</v>
      </c>
      <c r="D77" s="2" t="s">
        <v>742</v>
      </c>
      <c r="E77" s="45" t="s">
        <v>750</v>
      </c>
      <c r="F77" s="2" t="s">
        <v>765</v>
      </c>
      <c r="G77" s="45" t="s">
        <v>752</v>
      </c>
      <c r="H77" s="43">
        <v>1658</v>
      </c>
      <c r="I77" s="262" t="s">
        <v>738</v>
      </c>
      <c r="J77" s="227" t="str">
        <f>IF(ISBLANK(INDEX('Policy Characteristics'!D:D,MATCH($C77,'Policy Characteristics'!$C:$C,0))),"",INDEX('Policy Characteristics'!D:D,MATCH($C77,'Policy Characteristics'!$C:$C,0)))</f>
        <v>Vehicle Subsidy</v>
      </c>
      <c r="K77" s="226" t="str">
        <f>IF(ISBLANK(INDEX('Policy Characteristics'!E:E,MATCH($C77,'Policy Characteristics'!$C:$C,0))),"",INDEX('Policy Characteristics'!E:E,MATCH($C77,'Policy Characteristics'!$C:$C,0)))</f>
        <v>trans psgr subsidy</v>
      </c>
      <c r="L77" s="233">
        <f>IF(ISBLANK(INDEX('Policy Characteristics'!F:F,MATCH($C77,'Policy Characteristics'!$C:$C,0))),"",INDEX('Policy Characteristics'!F:F,MATCH($C77,'Policy Characteristics'!$C:$C,0)))</f>
        <v>-60000000</v>
      </c>
      <c r="M77" s="233">
        <f>IF(ISBLANK(INDEX('Policy Characteristics'!G:G,MATCH($C77,'Policy Characteristics'!$C:$C,0))),"",INDEX('Policy Characteristics'!G:G,MATCH($C77,'Policy Characteristics'!$C:$C,0)))</f>
        <v>60000000</v>
      </c>
      <c r="N77" s="233">
        <f>IF(ISBLANK(INDEX('Policy Characteristics'!H:H,MATCH($C77,'Policy Characteristics'!$C:$C,0))),"",INDEX('Policy Characteristics'!H:H,MATCH($C77,'Policy Characteristics'!$C:$C,0)))</f>
        <v>100000</v>
      </c>
      <c r="O77" s="226" t="str">
        <f>IF(ISBLANK(INDEX('Policy Characteristics'!I:I,MATCH($C77,'Policy Characteristics'!$C:$C,0))),"",INDEX('Policy Characteristics'!I:I,MATCH($C77,'Policy Characteristics'!$C:$C,0)))</f>
        <v>KRW/vehicle</v>
      </c>
      <c r="P77" s="226" t="str">
        <f>IF(ISBLANK(INDEX('Policy Characteristics'!J:J,MATCH($C77,'Policy Characteristics'!$C:$C,0))),"",INDEX('Policy Characteristics'!J:J,MATCH($C77,'Policy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77" s="226" t="str">
        <f>IF(ISBLANK(INDEX('Policy Characteristics'!K:K,MATCH($C77,'Policy Characteristics'!$C:$C,0))),"",INDEX('Policy Characteristics'!K:K,MATCH($C77,'Policy Characteristics'!$C:$C,0)))</f>
        <v>transportation-sector-main.html#ev-subsidy</v>
      </c>
      <c r="R77" s="226" t="str">
        <f>IF(ISBLANK(INDEX('Policy Characteristics'!L:L,MATCH($C77,'Policy Characteristics'!$C:$C,0))),"",INDEX('Policy Characteristics'!L:L,MATCH($C77,'Policy Characteristics'!$C:$C,0)))</f>
        <v>ev-subsidy.html</v>
      </c>
    </row>
    <row r="78" spans="1:18">
      <c r="A78" s="226" t="str">
        <f>IF(ISBLANK(INDEX('Policy Characteristics'!A:A,MATCH($C78,'Policy Characteristics'!$C:$C,0))),"",INDEX('Policy Characteristics'!A:A,MATCH($C78,'Policy Characteristics'!$C:$C,0)))</f>
        <v>Transportation</v>
      </c>
      <c r="B78" s="234" t="str">
        <f>IF(ISBLANK(INDEX('Policy Characteristics'!B:B,MATCH($C78,'Policy Characteristics'!$C:$C,0))),"",INDEX('Policy Characteristics'!B:B,MATCH($C78,'Policy Characteristics'!$C:$C,0)))</f>
        <v>Passenger Vehicle Subsidy</v>
      </c>
      <c r="C78" s="226" t="str">
        <f t="shared" si="3"/>
        <v>Additional Passenger Vehicle Subsidy</v>
      </c>
      <c r="D78" s="2" t="s">
        <v>742</v>
      </c>
      <c r="E78" s="2" t="s">
        <v>753</v>
      </c>
      <c r="F78" s="2" t="s">
        <v>765</v>
      </c>
      <c r="G78" s="2" t="s">
        <v>754</v>
      </c>
      <c r="H78" s="43">
        <v>1659</v>
      </c>
      <c r="I78" s="262" t="s">
        <v>738</v>
      </c>
      <c r="J78" s="227" t="str">
        <f>IF(ISBLANK(INDEX('Policy Characteristics'!D:D,MATCH($C78,'Policy Characteristics'!$C:$C,0))),"",INDEX('Policy Characteristics'!D:D,MATCH($C78,'Policy Characteristics'!$C:$C,0)))</f>
        <v>Vehicle Subsidy</v>
      </c>
      <c r="K78" s="226" t="str">
        <f>IF(ISBLANK(INDEX('Policy Characteristics'!E:E,MATCH($C78,'Policy Characteristics'!$C:$C,0))),"",INDEX('Policy Characteristics'!E:E,MATCH($C78,'Policy Characteristics'!$C:$C,0)))</f>
        <v>trans psgr subsidy</v>
      </c>
      <c r="L78" s="233">
        <f>IF(ISBLANK(INDEX('Policy Characteristics'!F:F,MATCH($C78,'Policy Characteristics'!$C:$C,0))),"",INDEX('Policy Characteristics'!F:F,MATCH($C78,'Policy Characteristics'!$C:$C,0)))</f>
        <v>-60000000</v>
      </c>
      <c r="M78" s="233">
        <f>IF(ISBLANK(INDEX('Policy Characteristics'!G:G,MATCH($C78,'Policy Characteristics'!$C:$C,0))),"",INDEX('Policy Characteristics'!G:G,MATCH($C78,'Policy Characteristics'!$C:$C,0)))</f>
        <v>60000000</v>
      </c>
      <c r="N78" s="233">
        <f>IF(ISBLANK(INDEX('Policy Characteristics'!H:H,MATCH($C78,'Policy Characteristics'!$C:$C,0))),"",INDEX('Policy Characteristics'!H:H,MATCH($C78,'Policy Characteristics'!$C:$C,0)))</f>
        <v>100000</v>
      </c>
      <c r="O78" s="226" t="str">
        <f>IF(ISBLANK(INDEX('Policy Characteristics'!I:I,MATCH($C78,'Policy Characteristics'!$C:$C,0))),"",INDEX('Policy Characteristics'!I:I,MATCH($C78,'Policy Characteristics'!$C:$C,0)))</f>
        <v>KRW/vehicle</v>
      </c>
      <c r="P78" s="226" t="str">
        <f>IF(ISBLANK(INDEX('Policy Characteristics'!J:J,MATCH($C78,'Policy Characteristics'!$C:$C,0))),"",INDEX('Policy Characteristics'!J:J,MATCH($C78,'Policy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78" s="226" t="str">
        <f>IF(ISBLANK(INDEX('Policy Characteristics'!K:K,MATCH($C78,'Policy Characteristics'!$C:$C,0))),"",INDEX('Policy Characteristics'!K:K,MATCH($C78,'Policy Characteristics'!$C:$C,0)))</f>
        <v>transportation-sector-main.html#ev-subsidy</v>
      </c>
      <c r="R78" s="226" t="str">
        <f>IF(ISBLANK(INDEX('Policy Characteristics'!L:L,MATCH($C78,'Policy Characteristics'!$C:$C,0))),"",INDEX('Policy Characteristics'!L:L,MATCH($C78,'Policy Characteristics'!$C:$C,0)))</f>
        <v>ev-subsidy.html</v>
      </c>
    </row>
    <row r="79" spans="1:18">
      <c r="A79" s="226" t="str">
        <f>IF(ISBLANK(INDEX('Policy Characteristics'!A:A,MATCH($C79,'Policy Characteristics'!$C:$C,0))),"",INDEX('Policy Characteristics'!A:A,MATCH($C79,'Policy Characteristics'!$C:$C,0)))</f>
        <v>Transportation</v>
      </c>
      <c r="B79" s="234" t="str">
        <f>IF(ISBLANK(INDEX('Policy Characteristics'!B:B,MATCH($C79,'Policy Characteristics'!$C:$C,0))),"",INDEX('Policy Characteristics'!B:B,MATCH($C79,'Policy Characteristics'!$C:$C,0)))</f>
        <v>Passenger Vehicle Subsidy</v>
      </c>
      <c r="C79" s="226" t="str">
        <f t="shared" si="3"/>
        <v>Additional Passenger Vehicle Subsidy</v>
      </c>
      <c r="D79" s="2" t="s">
        <v>742</v>
      </c>
      <c r="E79" s="2" t="s">
        <v>755</v>
      </c>
      <c r="F79" s="2" t="s">
        <v>765</v>
      </c>
      <c r="G79" s="2" t="s">
        <v>756</v>
      </c>
      <c r="H79" s="43">
        <v>1660</v>
      </c>
      <c r="I79" s="262" t="s">
        <v>738</v>
      </c>
      <c r="J79" s="227" t="str">
        <f>IF(ISBLANK(INDEX('Policy Characteristics'!D:D,MATCH($C79,'Policy Characteristics'!$C:$C,0))),"",INDEX('Policy Characteristics'!D:D,MATCH($C79,'Policy Characteristics'!$C:$C,0)))</f>
        <v>Vehicle Subsidy</v>
      </c>
      <c r="K79" s="226" t="str">
        <f>IF(ISBLANK(INDEX('Policy Characteristics'!E:E,MATCH($C79,'Policy Characteristics'!$C:$C,0))),"",INDEX('Policy Characteristics'!E:E,MATCH($C79,'Policy Characteristics'!$C:$C,0)))</f>
        <v>trans psgr subsidy</v>
      </c>
      <c r="L79" s="233">
        <f>IF(ISBLANK(INDEX('Policy Characteristics'!F:F,MATCH($C79,'Policy Characteristics'!$C:$C,0))),"",INDEX('Policy Characteristics'!F:F,MATCH($C79,'Policy Characteristics'!$C:$C,0)))</f>
        <v>-60000000</v>
      </c>
      <c r="M79" s="233">
        <f>IF(ISBLANK(INDEX('Policy Characteristics'!G:G,MATCH($C79,'Policy Characteristics'!$C:$C,0))),"",INDEX('Policy Characteristics'!G:G,MATCH($C79,'Policy Characteristics'!$C:$C,0)))</f>
        <v>60000000</v>
      </c>
      <c r="N79" s="233">
        <f>IF(ISBLANK(INDEX('Policy Characteristics'!H:H,MATCH($C79,'Policy Characteristics'!$C:$C,0))),"",INDEX('Policy Characteristics'!H:H,MATCH($C79,'Policy Characteristics'!$C:$C,0)))</f>
        <v>100000</v>
      </c>
      <c r="O79" s="226" t="str">
        <f>IF(ISBLANK(INDEX('Policy Characteristics'!I:I,MATCH($C79,'Policy Characteristics'!$C:$C,0))),"",INDEX('Policy Characteristics'!I:I,MATCH($C79,'Policy Characteristics'!$C:$C,0)))</f>
        <v>KRW/vehicle</v>
      </c>
      <c r="P79" s="226" t="str">
        <f>IF(ISBLANK(INDEX('Policy Characteristics'!J:J,MATCH($C79,'Policy Characteristics'!$C:$C,0))),"",INDEX('Policy Characteristics'!J:J,MATCH($C79,'Policy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79" s="226" t="str">
        <f>IF(ISBLANK(INDEX('Policy Characteristics'!K:K,MATCH($C79,'Policy Characteristics'!$C:$C,0))),"",INDEX('Policy Characteristics'!K:K,MATCH($C79,'Policy Characteristics'!$C:$C,0)))</f>
        <v>transportation-sector-main.html#ev-subsidy</v>
      </c>
      <c r="R79" s="226" t="str">
        <f>IF(ISBLANK(INDEX('Policy Characteristics'!L:L,MATCH($C79,'Policy Characteristics'!$C:$C,0))),"",INDEX('Policy Characteristics'!L:L,MATCH($C79,'Policy Characteristics'!$C:$C,0)))</f>
        <v>ev-subsidy.html</v>
      </c>
    </row>
    <row r="80" spans="1:18">
      <c r="A80" s="226" t="str">
        <f>IF(ISBLANK(INDEX('Policy Characteristics'!A:A,MATCH($C80,'Policy Characteristics'!$C:$C,0))),"",INDEX('Policy Characteristics'!A:A,MATCH($C80,'Policy Characteristics'!$C:$C,0)))</f>
        <v>Transportation</v>
      </c>
      <c r="B80" s="234" t="str">
        <f>IF(ISBLANK(INDEX('Policy Characteristics'!B:B,MATCH($C80,'Policy Characteristics'!$C:$C,0))),"",INDEX('Policy Characteristics'!B:B,MATCH($C80,'Policy Characteristics'!$C:$C,0)))</f>
        <v>Passenger Vehicle Subsidy</v>
      </c>
      <c r="C80" s="226" t="str">
        <f t="shared" si="3"/>
        <v>Additional Passenger Vehicle Subsidy</v>
      </c>
      <c r="D80" s="2" t="s">
        <v>742</v>
      </c>
      <c r="E80" s="2" t="s">
        <v>757</v>
      </c>
      <c r="F80" s="2" t="s">
        <v>765</v>
      </c>
      <c r="G80" s="2" t="s">
        <v>758</v>
      </c>
      <c r="H80" s="43">
        <v>1661</v>
      </c>
      <c r="I80" s="262" t="s">
        <v>738</v>
      </c>
      <c r="J80" s="227" t="str">
        <f>IF(ISBLANK(INDEX('Policy Characteristics'!D:D,MATCH($C80,'Policy Characteristics'!$C:$C,0))),"",INDEX('Policy Characteristics'!D:D,MATCH($C80,'Policy Characteristics'!$C:$C,0)))</f>
        <v>Vehicle Subsidy</v>
      </c>
      <c r="K80" s="226" t="str">
        <f>IF(ISBLANK(INDEX('Policy Characteristics'!E:E,MATCH($C80,'Policy Characteristics'!$C:$C,0))),"",INDEX('Policy Characteristics'!E:E,MATCH($C80,'Policy Characteristics'!$C:$C,0)))</f>
        <v>trans psgr subsidy</v>
      </c>
      <c r="L80" s="233">
        <f>IF(ISBLANK(INDEX('Policy Characteristics'!F:F,MATCH($C80,'Policy Characteristics'!$C:$C,0))),"",INDEX('Policy Characteristics'!F:F,MATCH($C80,'Policy Characteristics'!$C:$C,0)))</f>
        <v>-60000000</v>
      </c>
      <c r="M80" s="233">
        <f>IF(ISBLANK(INDEX('Policy Characteristics'!G:G,MATCH($C80,'Policy Characteristics'!$C:$C,0))),"",INDEX('Policy Characteristics'!G:G,MATCH($C80,'Policy Characteristics'!$C:$C,0)))</f>
        <v>60000000</v>
      </c>
      <c r="N80" s="233">
        <f>IF(ISBLANK(INDEX('Policy Characteristics'!H:H,MATCH($C80,'Policy Characteristics'!$C:$C,0))),"",INDEX('Policy Characteristics'!H:H,MATCH($C80,'Policy Characteristics'!$C:$C,0)))</f>
        <v>100000</v>
      </c>
      <c r="O80" s="226" t="str">
        <f>IF(ISBLANK(INDEX('Policy Characteristics'!I:I,MATCH($C80,'Policy Characteristics'!$C:$C,0))),"",INDEX('Policy Characteristics'!I:I,MATCH($C80,'Policy Characteristics'!$C:$C,0)))</f>
        <v>KRW/vehicle</v>
      </c>
      <c r="P80" s="226" t="str">
        <f>IF(ISBLANK(INDEX('Policy Characteristics'!J:J,MATCH($C80,'Policy Characteristics'!$C:$C,0))),"",INDEX('Policy Characteristics'!J:J,MATCH($C80,'Policy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80" s="226" t="str">
        <f>IF(ISBLANK(INDEX('Policy Characteristics'!K:K,MATCH($C80,'Policy Characteristics'!$C:$C,0))),"",INDEX('Policy Characteristics'!K:K,MATCH($C80,'Policy Characteristics'!$C:$C,0)))</f>
        <v>transportation-sector-main.html#ev-subsidy</v>
      </c>
      <c r="R80" s="226" t="str">
        <f>IF(ISBLANK(INDEX('Policy Characteristics'!L:L,MATCH($C80,'Policy Characteristics'!$C:$C,0))),"",INDEX('Policy Characteristics'!L:L,MATCH($C80,'Policy Characteristics'!$C:$C,0)))</f>
        <v>ev-subsidy.html</v>
      </c>
    </row>
    <row r="81" spans="1:18">
      <c r="A81" s="226" t="str">
        <f>IF(ISBLANK(INDEX('Policy Characteristics'!A:A,MATCH($C81,'Policy Characteristics'!$C:$C,0))),"",INDEX('Policy Characteristics'!A:A,MATCH($C81,'Policy Characteristics'!$C:$C,0)))</f>
        <v>Transportation</v>
      </c>
      <c r="B81" s="234" t="str">
        <f>IF(ISBLANK(INDEX('Policy Characteristics'!B:B,MATCH($C81,'Policy Characteristics'!$C:$C,0))),"",INDEX('Policy Characteristics'!B:B,MATCH($C81,'Policy Characteristics'!$C:$C,0)))</f>
        <v>Passenger Vehicle Subsidy</v>
      </c>
      <c r="C81" s="226" t="str">
        <f t="shared" si="3"/>
        <v>Additional Passenger Vehicle Subsidy</v>
      </c>
      <c r="D81" s="2" t="s">
        <v>742</v>
      </c>
      <c r="E81" s="2" t="s">
        <v>759</v>
      </c>
      <c r="F81" s="2" t="s">
        <v>765</v>
      </c>
      <c r="G81" s="2" t="s">
        <v>760</v>
      </c>
      <c r="H81" s="43">
        <v>1662</v>
      </c>
      <c r="I81" s="262" t="s">
        <v>738</v>
      </c>
      <c r="J81" s="227" t="str">
        <f>IF(ISBLANK(INDEX('Policy Characteristics'!D:D,MATCH($C81,'Policy Characteristics'!$C:$C,0))),"",INDEX('Policy Characteristics'!D:D,MATCH($C81,'Policy Characteristics'!$C:$C,0)))</f>
        <v>Vehicle Subsidy</v>
      </c>
      <c r="K81" s="226" t="str">
        <f>IF(ISBLANK(INDEX('Policy Characteristics'!E:E,MATCH($C81,'Policy Characteristics'!$C:$C,0))),"",INDEX('Policy Characteristics'!E:E,MATCH($C81,'Policy Characteristics'!$C:$C,0)))</f>
        <v>trans psgr subsidy</v>
      </c>
      <c r="L81" s="233">
        <f>IF(ISBLANK(INDEX('Policy Characteristics'!F:F,MATCH($C81,'Policy Characteristics'!$C:$C,0))),"",INDEX('Policy Characteristics'!F:F,MATCH($C81,'Policy Characteristics'!$C:$C,0)))</f>
        <v>-60000000</v>
      </c>
      <c r="M81" s="233">
        <f>IF(ISBLANK(INDEX('Policy Characteristics'!G:G,MATCH($C81,'Policy Characteristics'!$C:$C,0))),"",INDEX('Policy Characteristics'!G:G,MATCH($C81,'Policy Characteristics'!$C:$C,0)))</f>
        <v>60000000</v>
      </c>
      <c r="N81" s="233">
        <f>IF(ISBLANK(INDEX('Policy Characteristics'!H:H,MATCH($C81,'Policy Characteristics'!$C:$C,0))),"",INDEX('Policy Characteristics'!H:H,MATCH($C81,'Policy Characteristics'!$C:$C,0)))</f>
        <v>100000</v>
      </c>
      <c r="O81" s="226" t="str">
        <f>IF(ISBLANK(INDEX('Policy Characteristics'!I:I,MATCH($C81,'Policy Characteristics'!$C:$C,0))),"",INDEX('Policy Characteristics'!I:I,MATCH($C81,'Policy Characteristics'!$C:$C,0)))</f>
        <v>KRW/vehicle</v>
      </c>
      <c r="P81" s="226" t="str">
        <f>IF(ISBLANK(INDEX('Policy Characteristics'!J:J,MATCH($C81,'Policy Characteristics'!$C:$C,0))),"",INDEX('Policy Characteristics'!J:J,MATCH($C81,'Policy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81" s="226" t="str">
        <f>IF(ISBLANK(INDEX('Policy Characteristics'!K:K,MATCH($C81,'Policy Characteristics'!$C:$C,0))),"",INDEX('Policy Characteristics'!K:K,MATCH($C81,'Policy Characteristics'!$C:$C,0)))</f>
        <v>transportation-sector-main.html#ev-subsidy</v>
      </c>
      <c r="R81" s="226" t="str">
        <f>IF(ISBLANK(INDEX('Policy Characteristics'!L:L,MATCH($C81,'Policy Characteristics'!$C:$C,0))),"",INDEX('Policy Characteristics'!L:L,MATCH($C81,'Policy Characteristics'!$C:$C,0)))</f>
        <v>ev-subsidy.html</v>
      </c>
    </row>
    <row r="82" spans="1:18">
      <c r="A82" s="226" t="str">
        <f>IF(ISBLANK(INDEX('Policy Characteristics'!A:A,MATCH($C82,'Policy Characteristics'!$C:$C,0))),"",INDEX('Policy Characteristics'!A:A,MATCH($C82,'Policy Characteristics'!$C:$C,0)))</f>
        <v>Transportation</v>
      </c>
      <c r="B82" s="234" t="str">
        <f>IF(ISBLANK(INDEX('Policy Characteristics'!B:B,MATCH($C82,'Policy Characteristics'!$C:$C,0))),"",INDEX('Policy Characteristics'!B:B,MATCH($C82,'Policy Characteristics'!$C:$C,0)))</f>
        <v>Passenger Vehicle Subsidy</v>
      </c>
      <c r="C82" s="226" t="str">
        <f t="shared" si="3"/>
        <v>Additional Passenger Vehicle Subsidy</v>
      </c>
      <c r="D82" s="2" t="s">
        <v>742</v>
      </c>
      <c r="E82" s="2" t="s">
        <v>761</v>
      </c>
      <c r="F82" s="2" t="s">
        <v>765</v>
      </c>
      <c r="G82" s="2" t="s">
        <v>761</v>
      </c>
      <c r="H82" s="43">
        <v>1663</v>
      </c>
      <c r="I82" s="262" t="s">
        <v>738</v>
      </c>
      <c r="J82" s="227" t="str">
        <f>IF(ISBLANK(INDEX('Policy Characteristics'!D:D,MATCH($C82,'Policy Characteristics'!$C:$C,0))),"",INDEX('Policy Characteristics'!D:D,MATCH($C82,'Policy Characteristics'!$C:$C,0)))</f>
        <v>Vehicle Subsidy</v>
      </c>
      <c r="K82" s="226" t="str">
        <f>IF(ISBLANK(INDEX('Policy Characteristics'!E:E,MATCH($C82,'Policy Characteristics'!$C:$C,0))),"",INDEX('Policy Characteristics'!E:E,MATCH($C82,'Policy Characteristics'!$C:$C,0)))</f>
        <v>trans psgr subsidy</v>
      </c>
      <c r="L82" s="233">
        <f>IF(ISBLANK(INDEX('Policy Characteristics'!F:F,MATCH($C82,'Policy Characteristics'!$C:$C,0))),"",INDEX('Policy Characteristics'!F:F,MATCH($C82,'Policy Characteristics'!$C:$C,0)))</f>
        <v>-60000000</v>
      </c>
      <c r="M82" s="233">
        <f>IF(ISBLANK(INDEX('Policy Characteristics'!G:G,MATCH($C82,'Policy Characteristics'!$C:$C,0))),"",INDEX('Policy Characteristics'!G:G,MATCH($C82,'Policy Characteristics'!$C:$C,0)))</f>
        <v>60000000</v>
      </c>
      <c r="N82" s="233">
        <f>IF(ISBLANK(INDEX('Policy Characteristics'!H:H,MATCH($C82,'Policy Characteristics'!$C:$C,0))),"",INDEX('Policy Characteristics'!H:H,MATCH($C82,'Policy Characteristics'!$C:$C,0)))</f>
        <v>100000</v>
      </c>
      <c r="O82" s="226" t="str">
        <f>IF(ISBLANK(INDEX('Policy Characteristics'!I:I,MATCH($C82,'Policy Characteristics'!$C:$C,0))),"",INDEX('Policy Characteristics'!I:I,MATCH($C82,'Policy Characteristics'!$C:$C,0)))</f>
        <v>KRW/vehicle</v>
      </c>
      <c r="P82" s="226" t="str">
        <f>IF(ISBLANK(INDEX('Policy Characteristics'!J:J,MATCH($C82,'Policy Characteristics'!$C:$C,0))),"",INDEX('Policy Characteristics'!J:J,MATCH($C82,'Policy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82" s="226" t="str">
        <f>IF(ISBLANK(INDEX('Policy Characteristics'!K:K,MATCH($C82,'Policy Characteristics'!$C:$C,0))),"",INDEX('Policy Characteristics'!K:K,MATCH($C82,'Policy Characteristics'!$C:$C,0)))</f>
        <v>transportation-sector-main.html#ev-subsidy</v>
      </c>
      <c r="R82" s="226" t="str">
        <f>IF(ISBLANK(INDEX('Policy Characteristics'!L:L,MATCH($C82,'Policy Characteristics'!$C:$C,0))),"",INDEX('Policy Characteristics'!L:L,MATCH($C82,'Policy Characteristics'!$C:$C,0)))</f>
        <v>ev-subsidy.html</v>
      </c>
    </row>
    <row r="83" spans="1:18">
      <c r="A83" s="226" t="str">
        <f>IF(ISBLANK(INDEX('Policy Characteristics'!A:A,MATCH($C83,'Policy Characteristics'!$C:$C,0))),"",INDEX('Policy Characteristics'!A:A,MATCH($C83,'Policy Characteristics'!$C:$C,0)))</f>
        <v>Transportation</v>
      </c>
      <c r="B83" s="234" t="str">
        <f>IF(ISBLANK(INDEX('Policy Characteristics'!B:B,MATCH($C83,'Policy Characteristics'!$C:$C,0))),"",INDEX('Policy Characteristics'!B:B,MATCH($C83,'Policy Characteristics'!$C:$C,0)))</f>
        <v>Passenger Vehicle Subsidy</v>
      </c>
      <c r="C83" s="226" t="str">
        <f t="shared" si="3"/>
        <v>Additional Passenger Vehicle Subsidy</v>
      </c>
      <c r="D83" s="2" t="s">
        <v>742</v>
      </c>
      <c r="E83" s="2" t="s">
        <v>762</v>
      </c>
      <c r="F83" s="2" t="s">
        <v>765</v>
      </c>
      <c r="G83" s="2" t="s">
        <v>763</v>
      </c>
      <c r="H83" s="43">
        <v>1664</v>
      </c>
      <c r="I83" s="262" t="s">
        <v>738</v>
      </c>
      <c r="J83" s="227" t="str">
        <f>IF(ISBLANK(INDEX('Policy Characteristics'!D:D,MATCH($C83,'Policy Characteristics'!$C:$C,0))),"",INDEX('Policy Characteristics'!D:D,MATCH($C83,'Policy Characteristics'!$C:$C,0)))</f>
        <v>Vehicle Subsidy</v>
      </c>
      <c r="K83" s="226" t="str">
        <f>IF(ISBLANK(INDEX('Policy Characteristics'!E:E,MATCH($C83,'Policy Characteristics'!$C:$C,0))),"",INDEX('Policy Characteristics'!E:E,MATCH($C83,'Policy Characteristics'!$C:$C,0)))</f>
        <v>trans psgr subsidy</v>
      </c>
      <c r="L83" s="233">
        <f>IF(ISBLANK(INDEX('Policy Characteristics'!F:F,MATCH($C83,'Policy Characteristics'!$C:$C,0))),"",INDEX('Policy Characteristics'!F:F,MATCH($C83,'Policy Characteristics'!$C:$C,0)))</f>
        <v>-60000000</v>
      </c>
      <c r="M83" s="233">
        <f>IF(ISBLANK(INDEX('Policy Characteristics'!G:G,MATCH($C83,'Policy Characteristics'!$C:$C,0))),"",INDEX('Policy Characteristics'!G:G,MATCH($C83,'Policy Characteristics'!$C:$C,0)))</f>
        <v>60000000</v>
      </c>
      <c r="N83" s="233">
        <f>IF(ISBLANK(INDEX('Policy Characteristics'!H:H,MATCH($C83,'Policy Characteristics'!$C:$C,0))),"",INDEX('Policy Characteristics'!H:H,MATCH($C83,'Policy Characteristics'!$C:$C,0)))</f>
        <v>100000</v>
      </c>
      <c r="O83" s="226" t="str">
        <f>IF(ISBLANK(INDEX('Policy Characteristics'!I:I,MATCH($C83,'Policy Characteristics'!$C:$C,0))),"",INDEX('Policy Characteristics'!I:I,MATCH($C83,'Policy Characteristics'!$C:$C,0)))</f>
        <v>KRW/vehicle</v>
      </c>
      <c r="P83" s="226" t="str">
        <f>IF(ISBLANK(INDEX('Policy Characteristics'!J:J,MATCH($C83,'Policy Characteristics'!$C:$C,0))),"",INDEX('Policy Characteristics'!J:J,MATCH($C83,'Policy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83" s="226" t="str">
        <f>IF(ISBLANK(INDEX('Policy Characteristics'!K:K,MATCH($C83,'Policy Characteristics'!$C:$C,0))),"",INDEX('Policy Characteristics'!K:K,MATCH($C83,'Policy Characteristics'!$C:$C,0)))</f>
        <v>transportation-sector-main.html#ev-subsidy</v>
      </c>
      <c r="R83" s="226" t="str">
        <f>IF(ISBLANK(INDEX('Policy Characteristics'!L:L,MATCH($C83,'Policy Characteristics'!$C:$C,0))),"",INDEX('Policy Characteristics'!L:L,MATCH($C83,'Policy Characteristics'!$C:$C,0)))</f>
        <v>ev-subsidy.html</v>
      </c>
    </row>
    <row r="84" spans="1:18">
      <c r="A84" s="226" t="str">
        <f>IF(ISBLANK(INDEX('Policy Characteristics'!A:A,MATCH($C84,'Policy Characteristics'!$C:$C,0))),"",INDEX('Policy Characteristics'!A:A,MATCH($C84,'Policy Characteristics'!$C:$C,0)))</f>
        <v>Transportation</v>
      </c>
      <c r="B84" s="234" t="str">
        <f>IF(ISBLANK(INDEX('Policy Characteristics'!B:B,MATCH($C84,'Policy Characteristics'!$C:$C,0))),"",INDEX('Policy Characteristics'!B:B,MATCH($C84,'Policy Characteristics'!$C:$C,0)))</f>
        <v>Passenger Vehicle Subsidy</v>
      </c>
      <c r="C84" s="226" t="str">
        <f t="shared" si="3"/>
        <v>Additional Passenger Vehicle Subsidy</v>
      </c>
      <c r="D84" s="45" t="s">
        <v>744</v>
      </c>
      <c r="E84" s="45" t="s">
        <v>750</v>
      </c>
      <c r="F84" s="2" t="s">
        <v>766</v>
      </c>
      <c r="G84" s="45" t="s">
        <v>752</v>
      </c>
      <c r="H84" s="43">
        <v>1665</v>
      </c>
      <c r="I84" s="262" t="s">
        <v>738</v>
      </c>
      <c r="J84" s="227" t="str">
        <f>IF(ISBLANK(INDEX('Policy Characteristics'!D:D,MATCH($C84,'Policy Characteristics'!$C:$C,0))),"",INDEX('Policy Characteristics'!D:D,MATCH($C84,'Policy Characteristics'!$C:$C,0)))</f>
        <v>Vehicle Subsidy</v>
      </c>
      <c r="K84" s="226" t="str">
        <f>IF(ISBLANK(INDEX('Policy Characteristics'!E:E,MATCH($C84,'Policy Characteristics'!$C:$C,0))),"",INDEX('Policy Characteristics'!E:E,MATCH($C84,'Policy Characteristics'!$C:$C,0)))</f>
        <v>trans psgr subsidy</v>
      </c>
      <c r="L84" s="233">
        <f>IF(ISBLANK(INDEX('Policy Characteristics'!F:F,MATCH($C84,'Policy Characteristics'!$C:$C,0))),"",INDEX('Policy Characteristics'!F:F,MATCH($C84,'Policy Characteristics'!$C:$C,0)))</f>
        <v>-60000000</v>
      </c>
      <c r="M84" s="233">
        <f>IF(ISBLANK(INDEX('Policy Characteristics'!G:G,MATCH($C84,'Policy Characteristics'!$C:$C,0))),"",INDEX('Policy Characteristics'!G:G,MATCH($C84,'Policy Characteristics'!$C:$C,0)))</f>
        <v>60000000</v>
      </c>
      <c r="N84" s="233">
        <f>IF(ISBLANK(INDEX('Policy Characteristics'!H:H,MATCH($C84,'Policy Characteristics'!$C:$C,0))),"",INDEX('Policy Characteristics'!H:H,MATCH($C84,'Policy Characteristics'!$C:$C,0)))</f>
        <v>100000</v>
      </c>
      <c r="O84" s="226" t="str">
        <f>IF(ISBLANK(INDEX('Policy Characteristics'!I:I,MATCH($C84,'Policy Characteristics'!$C:$C,0))),"",INDEX('Policy Characteristics'!I:I,MATCH($C84,'Policy Characteristics'!$C:$C,0)))</f>
        <v>KRW/vehicle</v>
      </c>
      <c r="P84" s="226" t="str">
        <f>IF(ISBLANK(INDEX('Policy Characteristics'!J:J,MATCH($C84,'Policy Characteristics'!$C:$C,0))),"",INDEX('Policy Characteristics'!J:J,MATCH($C84,'Policy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84" s="226" t="str">
        <f>IF(ISBLANK(INDEX('Policy Characteristics'!K:K,MATCH($C84,'Policy Characteristics'!$C:$C,0))),"",INDEX('Policy Characteristics'!K:K,MATCH($C84,'Policy Characteristics'!$C:$C,0)))</f>
        <v>transportation-sector-main.html#ev-subsidy</v>
      </c>
      <c r="R84" s="226" t="str">
        <f>IF(ISBLANK(INDEX('Policy Characteristics'!L:L,MATCH($C84,'Policy Characteristics'!$C:$C,0))),"",INDEX('Policy Characteristics'!L:L,MATCH($C84,'Policy Characteristics'!$C:$C,0)))</f>
        <v>ev-subsidy.html</v>
      </c>
    </row>
    <row r="85" spans="1:18">
      <c r="A85" s="226" t="str">
        <f>IF(ISBLANK(INDEX('Policy Characteristics'!A:A,MATCH($C85,'Policy Characteristics'!$C:$C,0))),"",INDEX('Policy Characteristics'!A:A,MATCH($C85,'Policy Characteristics'!$C:$C,0)))</f>
        <v>Transportation</v>
      </c>
      <c r="B85" s="234" t="str">
        <f>IF(ISBLANK(INDEX('Policy Characteristics'!B:B,MATCH($C85,'Policy Characteristics'!$C:$C,0))),"",INDEX('Policy Characteristics'!B:B,MATCH($C85,'Policy Characteristics'!$C:$C,0)))</f>
        <v>Passenger Vehicle Subsidy</v>
      </c>
      <c r="C85" s="226" t="str">
        <f t="shared" si="3"/>
        <v>Additional Passenger Vehicle Subsidy</v>
      </c>
      <c r="D85" s="45" t="s">
        <v>744</v>
      </c>
      <c r="E85" s="2" t="s">
        <v>753</v>
      </c>
      <c r="F85" s="2" t="s">
        <v>766</v>
      </c>
      <c r="G85" s="2" t="s">
        <v>754</v>
      </c>
      <c r="H85" s="43">
        <v>1666</v>
      </c>
      <c r="I85" s="262" t="s">
        <v>738</v>
      </c>
      <c r="J85" s="227" t="str">
        <f>IF(ISBLANK(INDEX('Policy Characteristics'!D:D,MATCH($C85,'Policy Characteristics'!$C:$C,0))),"",INDEX('Policy Characteristics'!D:D,MATCH($C85,'Policy Characteristics'!$C:$C,0)))</f>
        <v>Vehicle Subsidy</v>
      </c>
      <c r="K85" s="226" t="str">
        <f>IF(ISBLANK(INDEX('Policy Characteristics'!E:E,MATCH($C85,'Policy Characteristics'!$C:$C,0))),"",INDEX('Policy Characteristics'!E:E,MATCH($C85,'Policy Characteristics'!$C:$C,0)))</f>
        <v>trans psgr subsidy</v>
      </c>
      <c r="L85" s="233">
        <f>IF(ISBLANK(INDEX('Policy Characteristics'!F:F,MATCH($C85,'Policy Characteristics'!$C:$C,0))),"",INDEX('Policy Characteristics'!F:F,MATCH($C85,'Policy Characteristics'!$C:$C,0)))</f>
        <v>-60000000</v>
      </c>
      <c r="M85" s="233">
        <f>IF(ISBLANK(INDEX('Policy Characteristics'!G:G,MATCH($C85,'Policy Characteristics'!$C:$C,0))),"",INDEX('Policy Characteristics'!G:G,MATCH($C85,'Policy Characteristics'!$C:$C,0)))</f>
        <v>60000000</v>
      </c>
      <c r="N85" s="233">
        <f>IF(ISBLANK(INDEX('Policy Characteristics'!H:H,MATCH($C85,'Policy Characteristics'!$C:$C,0))),"",INDEX('Policy Characteristics'!H:H,MATCH($C85,'Policy Characteristics'!$C:$C,0)))</f>
        <v>100000</v>
      </c>
      <c r="O85" s="226" t="str">
        <f>IF(ISBLANK(INDEX('Policy Characteristics'!I:I,MATCH($C85,'Policy Characteristics'!$C:$C,0))),"",INDEX('Policy Characteristics'!I:I,MATCH($C85,'Policy Characteristics'!$C:$C,0)))</f>
        <v>KRW/vehicle</v>
      </c>
      <c r="P85" s="226" t="str">
        <f>IF(ISBLANK(INDEX('Policy Characteristics'!J:J,MATCH($C85,'Policy Characteristics'!$C:$C,0))),"",INDEX('Policy Characteristics'!J:J,MATCH($C85,'Policy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85" s="226" t="str">
        <f>IF(ISBLANK(INDEX('Policy Characteristics'!K:K,MATCH($C85,'Policy Characteristics'!$C:$C,0))),"",INDEX('Policy Characteristics'!K:K,MATCH($C85,'Policy Characteristics'!$C:$C,0)))</f>
        <v>transportation-sector-main.html#ev-subsidy</v>
      </c>
      <c r="R85" s="226" t="str">
        <f>IF(ISBLANK(INDEX('Policy Characteristics'!L:L,MATCH($C85,'Policy Characteristics'!$C:$C,0))),"",INDEX('Policy Characteristics'!L:L,MATCH($C85,'Policy Characteristics'!$C:$C,0)))</f>
        <v>ev-subsidy.html</v>
      </c>
    </row>
    <row r="86" spans="1:18">
      <c r="A86" s="226" t="str">
        <f>IF(ISBLANK(INDEX('Policy Characteristics'!A:A,MATCH($C86,'Policy Characteristics'!$C:$C,0))),"",INDEX('Policy Characteristics'!A:A,MATCH($C86,'Policy Characteristics'!$C:$C,0)))</f>
        <v>Transportation</v>
      </c>
      <c r="B86" s="234" t="str">
        <f>IF(ISBLANK(INDEX('Policy Characteristics'!B:B,MATCH($C86,'Policy Characteristics'!$C:$C,0))),"",INDEX('Policy Characteristics'!B:B,MATCH($C86,'Policy Characteristics'!$C:$C,0)))</f>
        <v>Passenger Vehicle Subsidy</v>
      </c>
      <c r="C86" s="226" t="str">
        <f t="shared" si="3"/>
        <v>Additional Passenger Vehicle Subsidy</v>
      </c>
      <c r="D86" s="45" t="s">
        <v>744</v>
      </c>
      <c r="E86" s="2" t="s">
        <v>755</v>
      </c>
      <c r="F86" s="2" t="s">
        <v>766</v>
      </c>
      <c r="G86" s="2" t="s">
        <v>756</v>
      </c>
      <c r="H86" s="43">
        <v>1667</v>
      </c>
      <c r="I86" s="262" t="s">
        <v>738</v>
      </c>
      <c r="J86" s="227" t="str">
        <f>IF(ISBLANK(INDEX('Policy Characteristics'!D:D,MATCH($C86,'Policy Characteristics'!$C:$C,0))),"",INDEX('Policy Characteristics'!D:D,MATCH($C86,'Policy Characteristics'!$C:$C,0)))</f>
        <v>Vehicle Subsidy</v>
      </c>
      <c r="K86" s="226" t="str">
        <f>IF(ISBLANK(INDEX('Policy Characteristics'!E:E,MATCH($C86,'Policy Characteristics'!$C:$C,0))),"",INDEX('Policy Characteristics'!E:E,MATCH($C86,'Policy Characteristics'!$C:$C,0)))</f>
        <v>trans psgr subsidy</v>
      </c>
      <c r="L86" s="233">
        <f>IF(ISBLANK(INDEX('Policy Characteristics'!F:F,MATCH($C86,'Policy Characteristics'!$C:$C,0))),"",INDEX('Policy Characteristics'!F:F,MATCH($C86,'Policy Characteristics'!$C:$C,0)))</f>
        <v>-60000000</v>
      </c>
      <c r="M86" s="233">
        <f>IF(ISBLANK(INDEX('Policy Characteristics'!G:G,MATCH($C86,'Policy Characteristics'!$C:$C,0))),"",INDEX('Policy Characteristics'!G:G,MATCH($C86,'Policy Characteristics'!$C:$C,0)))</f>
        <v>60000000</v>
      </c>
      <c r="N86" s="233">
        <f>IF(ISBLANK(INDEX('Policy Characteristics'!H:H,MATCH($C86,'Policy Characteristics'!$C:$C,0))),"",INDEX('Policy Characteristics'!H:H,MATCH($C86,'Policy Characteristics'!$C:$C,0)))</f>
        <v>100000</v>
      </c>
      <c r="O86" s="226" t="str">
        <f>IF(ISBLANK(INDEX('Policy Characteristics'!I:I,MATCH($C86,'Policy Characteristics'!$C:$C,0))),"",INDEX('Policy Characteristics'!I:I,MATCH($C86,'Policy Characteristics'!$C:$C,0)))</f>
        <v>KRW/vehicle</v>
      </c>
      <c r="P86" s="226" t="str">
        <f>IF(ISBLANK(INDEX('Policy Characteristics'!J:J,MATCH($C86,'Policy Characteristics'!$C:$C,0))),"",INDEX('Policy Characteristics'!J:J,MATCH($C86,'Policy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86" s="226" t="str">
        <f>IF(ISBLANK(INDEX('Policy Characteristics'!K:K,MATCH($C86,'Policy Characteristics'!$C:$C,0))),"",INDEX('Policy Characteristics'!K:K,MATCH($C86,'Policy Characteristics'!$C:$C,0)))</f>
        <v>transportation-sector-main.html#ev-subsidy</v>
      </c>
      <c r="R86" s="226" t="str">
        <f>IF(ISBLANK(INDEX('Policy Characteristics'!L:L,MATCH($C86,'Policy Characteristics'!$C:$C,0))),"",INDEX('Policy Characteristics'!L:L,MATCH($C86,'Policy Characteristics'!$C:$C,0)))</f>
        <v>ev-subsidy.html</v>
      </c>
    </row>
    <row r="87" spans="1:18">
      <c r="A87" s="226" t="str">
        <f>IF(ISBLANK(INDEX('Policy Characteristics'!A:A,MATCH($C87,'Policy Characteristics'!$C:$C,0))),"",INDEX('Policy Characteristics'!A:A,MATCH($C87,'Policy Characteristics'!$C:$C,0)))</f>
        <v>Transportation</v>
      </c>
      <c r="B87" s="234" t="str">
        <f>IF(ISBLANK(INDEX('Policy Characteristics'!B:B,MATCH($C87,'Policy Characteristics'!$C:$C,0))),"",INDEX('Policy Characteristics'!B:B,MATCH($C87,'Policy Characteristics'!$C:$C,0)))</f>
        <v>Passenger Vehicle Subsidy</v>
      </c>
      <c r="C87" s="226" t="str">
        <f t="shared" si="3"/>
        <v>Additional Passenger Vehicle Subsidy</v>
      </c>
      <c r="D87" s="45" t="s">
        <v>744</v>
      </c>
      <c r="E87" s="2" t="s">
        <v>757</v>
      </c>
      <c r="F87" s="2" t="s">
        <v>766</v>
      </c>
      <c r="G87" s="2" t="s">
        <v>758</v>
      </c>
      <c r="H87" s="43">
        <v>1668</v>
      </c>
      <c r="I87" s="262" t="s">
        <v>738</v>
      </c>
      <c r="J87" s="227" t="str">
        <f>IF(ISBLANK(INDEX('Policy Characteristics'!D:D,MATCH($C87,'Policy Characteristics'!$C:$C,0))),"",INDEX('Policy Characteristics'!D:D,MATCH($C87,'Policy Characteristics'!$C:$C,0)))</f>
        <v>Vehicle Subsidy</v>
      </c>
      <c r="K87" s="226" t="str">
        <f>IF(ISBLANK(INDEX('Policy Characteristics'!E:E,MATCH($C87,'Policy Characteristics'!$C:$C,0))),"",INDEX('Policy Characteristics'!E:E,MATCH($C87,'Policy Characteristics'!$C:$C,0)))</f>
        <v>trans psgr subsidy</v>
      </c>
      <c r="L87" s="233">
        <f>IF(ISBLANK(INDEX('Policy Characteristics'!F:F,MATCH($C87,'Policy Characteristics'!$C:$C,0))),"",INDEX('Policy Characteristics'!F:F,MATCH($C87,'Policy Characteristics'!$C:$C,0)))</f>
        <v>-60000000</v>
      </c>
      <c r="M87" s="233">
        <f>IF(ISBLANK(INDEX('Policy Characteristics'!G:G,MATCH($C87,'Policy Characteristics'!$C:$C,0))),"",INDEX('Policy Characteristics'!G:G,MATCH($C87,'Policy Characteristics'!$C:$C,0)))</f>
        <v>60000000</v>
      </c>
      <c r="N87" s="233">
        <f>IF(ISBLANK(INDEX('Policy Characteristics'!H:H,MATCH($C87,'Policy Characteristics'!$C:$C,0))),"",INDEX('Policy Characteristics'!H:H,MATCH($C87,'Policy Characteristics'!$C:$C,0)))</f>
        <v>100000</v>
      </c>
      <c r="O87" s="226" t="str">
        <f>IF(ISBLANK(INDEX('Policy Characteristics'!I:I,MATCH($C87,'Policy Characteristics'!$C:$C,0))),"",INDEX('Policy Characteristics'!I:I,MATCH($C87,'Policy Characteristics'!$C:$C,0)))</f>
        <v>KRW/vehicle</v>
      </c>
      <c r="P87" s="226" t="str">
        <f>IF(ISBLANK(INDEX('Policy Characteristics'!J:J,MATCH($C87,'Policy Characteristics'!$C:$C,0))),"",INDEX('Policy Characteristics'!J:J,MATCH($C87,'Policy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87" s="226" t="str">
        <f>IF(ISBLANK(INDEX('Policy Characteristics'!K:K,MATCH($C87,'Policy Characteristics'!$C:$C,0))),"",INDEX('Policy Characteristics'!K:K,MATCH($C87,'Policy Characteristics'!$C:$C,0)))</f>
        <v>transportation-sector-main.html#ev-subsidy</v>
      </c>
      <c r="R87" s="226" t="str">
        <f>IF(ISBLANK(INDEX('Policy Characteristics'!L:L,MATCH($C87,'Policy Characteristics'!$C:$C,0))),"",INDEX('Policy Characteristics'!L:L,MATCH($C87,'Policy Characteristics'!$C:$C,0)))</f>
        <v>ev-subsidy.html</v>
      </c>
    </row>
    <row r="88" spans="1:18">
      <c r="A88" s="226" t="str">
        <f>IF(ISBLANK(INDEX('Policy Characteristics'!A:A,MATCH($C88,'Policy Characteristics'!$C:$C,0))),"",INDEX('Policy Characteristics'!A:A,MATCH($C88,'Policy Characteristics'!$C:$C,0)))</f>
        <v>Transportation</v>
      </c>
      <c r="B88" s="234" t="str">
        <f>IF(ISBLANK(INDEX('Policy Characteristics'!B:B,MATCH($C88,'Policy Characteristics'!$C:$C,0))),"",INDEX('Policy Characteristics'!B:B,MATCH($C88,'Policy Characteristics'!$C:$C,0)))</f>
        <v>Passenger Vehicle Subsidy</v>
      </c>
      <c r="C88" s="226" t="str">
        <f t="shared" si="3"/>
        <v>Additional Passenger Vehicle Subsidy</v>
      </c>
      <c r="D88" s="45" t="s">
        <v>744</v>
      </c>
      <c r="E88" s="2" t="s">
        <v>759</v>
      </c>
      <c r="F88" s="2" t="s">
        <v>766</v>
      </c>
      <c r="G88" s="2" t="s">
        <v>760</v>
      </c>
      <c r="H88" s="43">
        <v>1669</v>
      </c>
      <c r="I88" s="262" t="s">
        <v>738</v>
      </c>
      <c r="J88" s="227" t="str">
        <f>IF(ISBLANK(INDEX('Policy Characteristics'!D:D,MATCH($C88,'Policy Characteristics'!$C:$C,0))),"",INDEX('Policy Characteristics'!D:D,MATCH($C88,'Policy Characteristics'!$C:$C,0)))</f>
        <v>Vehicle Subsidy</v>
      </c>
      <c r="K88" s="226" t="str">
        <f>IF(ISBLANK(INDEX('Policy Characteristics'!E:E,MATCH($C88,'Policy Characteristics'!$C:$C,0))),"",INDEX('Policy Characteristics'!E:E,MATCH($C88,'Policy Characteristics'!$C:$C,0)))</f>
        <v>trans psgr subsidy</v>
      </c>
      <c r="L88" s="233">
        <f>IF(ISBLANK(INDEX('Policy Characteristics'!F:F,MATCH($C88,'Policy Characteristics'!$C:$C,0))),"",INDEX('Policy Characteristics'!F:F,MATCH($C88,'Policy Characteristics'!$C:$C,0)))</f>
        <v>-60000000</v>
      </c>
      <c r="M88" s="233">
        <f>IF(ISBLANK(INDEX('Policy Characteristics'!G:G,MATCH($C88,'Policy Characteristics'!$C:$C,0))),"",INDEX('Policy Characteristics'!G:G,MATCH($C88,'Policy Characteristics'!$C:$C,0)))</f>
        <v>60000000</v>
      </c>
      <c r="N88" s="233">
        <f>IF(ISBLANK(INDEX('Policy Characteristics'!H:H,MATCH($C88,'Policy Characteristics'!$C:$C,0))),"",INDEX('Policy Characteristics'!H:H,MATCH($C88,'Policy Characteristics'!$C:$C,0)))</f>
        <v>100000</v>
      </c>
      <c r="O88" s="226" t="str">
        <f>IF(ISBLANK(INDEX('Policy Characteristics'!I:I,MATCH($C88,'Policy Characteristics'!$C:$C,0))),"",INDEX('Policy Characteristics'!I:I,MATCH($C88,'Policy Characteristics'!$C:$C,0)))</f>
        <v>KRW/vehicle</v>
      </c>
      <c r="P88" s="226" t="str">
        <f>IF(ISBLANK(INDEX('Policy Characteristics'!J:J,MATCH($C88,'Policy Characteristics'!$C:$C,0))),"",INDEX('Policy Characteristics'!J:J,MATCH($C88,'Policy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88" s="226" t="str">
        <f>IF(ISBLANK(INDEX('Policy Characteristics'!K:K,MATCH($C88,'Policy Characteristics'!$C:$C,0))),"",INDEX('Policy Characteristics'!K:K,MATCH($C88,'Policy Characteristics'!$C:$C,0)))</f>
        <v>transportation-sector-main.html#ev-subsidy</v>
      </c>
      <c r="R88" s="226" t="str">
        <f>IF(ISBLANK(INDEX('Policy Characteristics'!L:L,MATCH($C88,'Policy Characteristics'!$C:$C,0))),"",INDEX('Policy Characteristics'!L:L,MATCH($C88,'Policy Characteristics'!$C:$C,0)))</f>
        <v>ev-subsidy.html</v>
      </c>
    </row>
    <row r="89" spans="1:18">
      <c r="A89" s="226" t="str">
        <f>IF(ISBLANK(INDEX('Policy Characteristics'!A:A,MATCH($C89,'Policy Characteristics'!$C:$C,0))),"",INDEX('Policy Characteristics'!A:A,MATCH($C89,'Policy Characteristics'!$C:$C,0)))</f>
        <v>Transportation</v>
      </c>
      <c r="B89" s="234" t="str">
        <f>IF(ISBLANK(INDEX('Policy Characteristics'!B:B,MATCH($C89,'Policy Characteristics'!$C:$C,0))),"",INDEX('Policy Characteristics'!B:B,MATCH($C89,'Policy Characteristics'!$C:$C,0)))</f>
        <v>Passenger Vehicle Subsidy</v>
      </c>
      <c r="C89" s="226" t="str">
        <f t="shared" si="3"/>
        <v>Additional Passenger Vehicle Subsidy</v>
      </c>
      <c r="D89" s="45" t="s">
        <v>744</v>
      </c>
      <c r="E89" s="2" t="s">
        <v>761</v>
      </c>
      <c r="F89" s="2" t="s">
        <v>766</v>
      </c>
      <c r="G89" s="2" t="s">
        <v>761</v>
      </c>
      <c r="H89" s="43">
        <v>1670</v>
      </c>
      <c r="I89" s="262" t="s">
        <v>738</v>
      </c>
      <c r="J89" s="227" t="str">
        <f>IF(ISBLANK(INDEX('Policy Characteristics'!D:D,MATCH($C89,'Policy Characteristics'!$C:$C,0))),"",INDEX('Policy Characteristics'!D:D,MATCH($C89,'Policy Characteristics'!$C:$C,0)))</f>
        <v>Vehicle Subsidy</v>
      </c>
      <c r="K89" s="226" t="str">
        <f>IF(ISBLANK(INDEX('Policy Characteristics'!E:E,MATCH($C89,'Policy Characteristics'!$C:$C,0))),"",INDEX('Policy Characteristics'!E:E,MATCH($C89,'Policy Characteristics'!$C:$C,0)))</f>
        <v>trans psgr subsidy</v>
      </c>
      <c r="L89" s="233">
        <f>IF(ISBLANK(INDEX('Policy Characteristics'!F:F,MATCH($C89,'Policy Characteristics'!$C:$C,0))),"",INDEX('Policy Characteristics'!F:F,MATCH($C89,'Policy Characteristics'!$C:$C,0)))</f>
        <v>-60000000</v>
      </c>
      <c r="M89" s="233">
        <f>IF(ISBLANK(INDEX('Policy Characteristics'!G:G,MATCH($C89,'Policy Characteristics'!$C:$C,0))),"",INDEX('Policy Characteristics'!G:G,MATCH($C89,'Policy Characteristics'!$C:$C,0)))</f>
        <v>60000000</v>
      </c>
      <c r="N89" s="233">
        <f>IF(ISBLANK(INDEX('Policy Characteristics'!H:H,MATCH($C89,'Policy Characteristics'!$C:$C,0))),"",INDEX('Policy Characteristics'!H:H,MATCH($C89,'Policy Characteristics'!$C:$C,0)))</f>
        <v>100000</v>
      </c>
      <c r="O89" s="226" t="str">
        <f>IF(ISBLANK(INDEX('Policy Characteristics'!I:I,MATCH($C89,'Policy Characteristics'!$C:$C,0))),"",INDEX('Policy Characteristics'!I:I,MATCH($C89,'Policy Characteristics'!$C:$C,0)))</f>
        <v>KRW/vehicle</v>
      </c>
      <c r="P89" s="226" t="str">
        <f>IF(ISBLANK(INDEX('Policy Characteristics'!J:J,MATCH($C89,'Policy Characteristics'!$C:$C,0))),"",INDEX('Policy Characteristics'!J:J,MATCH($C89,'Policy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89" s="226" t="str">
        <f>IF(ISBLANK(INDEX('Policy Characteristics'!K:K,MATCH($C89,'Policy Characteristics'!$C:$C,0))),"",INDEX('Policy Characteristics'!K:K,MATCH($C89,'Policy Characteristics'!$C:$C,0)))</f>
        <v>transportation-sector-main.html#ev-subsidy</v>
      </c>
      <c r="R89" s="226" t="str">
        <f>IF(ISBLANK(INDEX('Policy Characteristics'!L:L,MATCH($C89,'Policy Characteristics'!$C:$C,0))),"",INDEX('Policy Characteristics'!L:L,MATCH($C89,'Policy Characteristics'!$C:$C,0)))</f>
        <v>ev-subsidy.html</v>
      </c>
    </row>
    <row r="90" spans="1:18">
      <c r="A90" s="226" t="str">
        <f>IF(ISBLANK(INDEX('Policy Characteristics'!A:A,MATCH($C90,'Policy Characteristics'!$C:$C,0))),"",INDEX('Policy Characteristics'!A:A,MATCH($C90,'Policy Characteristics'!$C:$C,0)))</f>
        <v>Transportation</v>
      </c>
      <c r="B90" s="234" t="str">
        <f>IF(ISBLANK(INDEX('Policy Characteristics'!B:B,MATCH($C90,'Policy Characteristics'!$C:$C,0))),"",INDEX('Policy Characteristics'!B:B,MATCH($C90,'Policy Characteristics'!$C:$C,0)))</f>
        <v>Passenger Vehicle Subsidy</v>
      </c>
      <c r="C90" s="226" t="str">
        <f t="shared" si="3"/>
        <v>Additional Passenger Vehicle Subsidy</v>
      </c>
      <c r="D90" s="45" t="s">
        <v>744</v>
      </c>
      <c r="E90" s="2" t="s">
        <v>762</v>
      </c>
      <c r="F90" s="2" t="s">
        <v>766</v>
      </c>
      <c r="G90" s="2" t="s">
        <v>763</v>
      </c>
      <c r="H90" s="43">
        <v>1671</v>
      </c>
      <c r="I90" s="262" t="s">
        <v>738</v>
      </c>
      <c r="J90" s="227" t="str">
        <f>IF(ISBLANK(INDEX('Policy Characteristics'!D:D,MATCH($C90,'Policy Characteristics'!$C:$C,0))),"",INDEX('Policy Characteristics'!D:D,MATCH($C90,'Policy Characteristics'!$C:$C,0)))</f>
        <v>Vehicle Subsidy</v>
      </c>
      <c r="K90" s="226" t="str">
        <f>IF(ISBLANK(INDEX('Policy Characteristics'!E:E,MATCH($C90,'Policy Characteristics'!$C:$C,0))),"",INDEX('Policy Characteristics'!E:E,MATCH($C90,'Policy Characteristics'!$C:$C,0)))</f>
        <v>trans psgr subsidy</v>
      </c>
      <c r="L90" s="233">
        <f>IF(ISBLANK(INDEX('Policy Characteristics'!F:F,MATCH($C90,'Policy Characteristics'!$C:$C,0))),"",INDEX('Policy Characteristics'!F:F,MATCH($C90,'Policy Characteristics'!$C:$C,0)))</f>
        <v>-60000000</v>
      </c>
      <c r="M90" s="233">
        <f>IF(ISBLANK(INDEX('Policy Characteristics'!G:G,MATCH($C90,'Policy Characteristics'!$C:$C,0))),"",INDEX('Policy Characteristics'!G:G,MATCH($C90,'Policy Characteristics'!$C:$C,0)))</f>
        <v>60000000</v>
      </c>
      <c r="N90" s="233">
        <f>IF(ISBLANK(INDEX('Policy Characteristics'!H:H,MATCH($C90,'Policy Characteristics'!$C:$C,0))),"",INDEX('Policy Characteristics'!H:H,MATCH($C90,'Policy Characteristics'!$C:$C,0)))</f>
        <v>100000</v>
      </c>
      <c r="O90" s="226" t="str">
        <f>IF(ISBLANK(INDEX('Policy Characteristics'!I:I,MATCH($C90,'Policy Characteristics'!$C:$C,0))),"",INDEX('Policy Characteristics'!I:I,MATCH($C90,'Policy Characteristics'!$C:$C,0)))</f>
        <v>KRW/vehicle</v>
      </c>
      <c r="P90" s="226" t="str">
        <f>IF(ISBLANK(INDEX('Policy Characteristics'!J:J,MATCH($C90,'Policy Characteristics'!$C:$C,0))),"",INDEX('Policy Characteristics'!J:J,MATCH($C90,'Policy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90" s="226" t="str">
        <f>IF(ISBLANK(INDEX('Policy Characteristics'!K:K,MATCH($C90,'Policy Characteristics'!$C:$C,0))),"",INDEX('Policy Characteristics'!K:K,MATCH($C90,'Policy Characteristics'!$C:$C,0)))</f>
        <v>transportation-sector-main.html#ev-subsidy</v>
      </c>
      <c r="R90" s="226" t="str">
        <f>IF(ISBLANK(INDEX('Policy Characteristics'!L:L,MATCH($C90,'Policy Characteristics'!$C:$C,0))),"",INDEX('Policy Characteristics'!L:L,MATCH($C90,'Policy Characteristics'!$C:$C,0)))</f>
        <v>ev-subsidy.html</v>
      </c>
    </row>
    <row r="91" spans="1:18">
      <c r="A91" s="226" t="str">
        <f>IF(ISBLANK(INDEX('Policy Characteristics'!A:A,MATCH($C91,'Policy Characteristics'!$C:$C,0))),"",INDEX('Policy Characteristics'!A:A,MATCH($C91,'Policy Characteristics'!$C:$C,0)))</f>
        <v>Transportation</v>
      </c>
      <c r="B91" s="234" t="str">
        <f>IF(ISBLANK(INDEX('Policy Characteristics'!B:B,MATCH($C91,'Policy Characteristics'!$C:$C,0))),"",INDEX('Policy Characteristics'!B:B,MATCH($C91,'Policy Characteristics'!$C:$C,0)))</f>
        <v>Passenger Vehicle Subsidy</v>
      </c>
      <c r="C91" s="226" t="str">
        <f t="shared" si="3"/>
        <v>Additional Passenger Vehicle Subsidy</v>
      </c>
      <c r="D91" s="45" t="s">
        <v>746</v>
      </c>
      <c r="E91" s="45" t="s">
        <v>750</v>
      </c>
      <c r="F91" s="2" t="s">
        <v>767</v>
      </c>
      <c r="G91" s="45" t="s">
        <v>752</v>
      </c>
      <c r="H91" s="43">
        <v>1672</v>
      </c>
      <c r="I91" s="262" t="s">
        <v>738</v>
      </c>
      <c r="J91" s="227" t="str">
        <f>IF(ISBLANK(INDEX('Policy Characteristics'!D:D,MATCH($C91,'Policy Characteristics'!$C:$C,0))),"",INDEX('Policy Characteristics'!D:D,MATCH($C91,'Policy Characteristics'!$C:$C,0)))</f>
        <v>Vehicle Subsidy</v>
      </c>
      <c r="K91" s="226" t="str">
        <f>IF(ISBLANK(INDEX('Policy Characteristics'!E:E,MATCH($C91,'Policy Characteristics'!$C:$C,0))),"",INDEX('Policy Characteristics'!E:E,MATCH($C91,'Policy Characteristics'!$C:$C,0)))</f>
        <v>trans psgr subsidy</v>
      </c>
      <c r="L91" s="233">
        <f>IF(ISBLANK(INDEX('Policy Characteristics'!F:F,MATCH($C91,'Policy Characteristics'!$C:$C,0))),"",INDEX('Policy Characteristics'!F:F,MATCH($C91,'Policy Characteristics'!$C:$C,0)))</f>
        <v>-60000000</v>
      </c>
      <c r="M91" s="233">
        <f>IF(ISBLANK(INDEX('Policy Characteristics'!G:G,MATCH($C91,'Policy Characteristics'!$C:$C,0))),"",INDEX('Policy Characteristics'!G:G,MATCH($C91,'Policy Characteristics'!$C:$C,0)))</f>
        <v>60000000</v>
      </c>
      <c r="N91" s="233">
        <f>IF(ISBLANK(INDEX('Policy Characteristics'!H:H,MATCH($C91,'Policy Characteristics'!$C:$C,0))),"",INDEX('Policy Characteristics'!H:H,MATCH($C91,'Policy Characteristics'!$C:$C,0)))</f>
        <v>100000</v>
      </c>
      <c r="O91" s="226" t="str">
        <f>IF(ISBLANK(INDEX('Policy Characteristics'!I:I,MATCH($C91,'Policy Characteristics'!$C:$C,0))),"",INDEX('Policy Characteristics'!I:I,MATCH($C91,'Policy Characteristics'!$C:$C,0)))</f>
        <v>KRW/vehicle</v>
      </c>
      <c r="P91" s="226" t="str">
        <f>IF(ISBLANK(INDEX('Policy Characteristics'!J:J,MATCH($C91,'Policy Characteristics'!$C:$C,0))),"",INDEX('Policy Characteristics'!J:J,MATCH($C91,'Policy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91" s="226" t="str">
        <f>IF(ISBLANK(INDEX('Policy Characteristics'!K:K,MATCH($C91,'Policy Characteristics'!$C:$C,0))),"",INDEX('Policy Characteristics'!K:K,MATCH($C91,'Policy Characteristics'!$C:$C,0)))</f>
        <v>transportation-sector-main.html#ev-subsidy</v>
      </c>
      <c r="R91" s="226" t="str">
        <f>IF(ISBLANK(INDEX('Policy Characteristics'!L:L,MATCH($C91,'Policy Characteristics'!$C:$C,0))),"",INDEX('Policy Characteristics'!L:L,MATCH($C91,'Policy Characteristics'!$C:$C,0)))</f>
        <v>ev-subsidy.html</v>
      </c>
    </row>
    <row r="92" spans="1:18">
      <c r="A92" s="226" t="str">
        <f>IF(ISBLANK(INDEX('Policy Characteristics'!A:A,MATCH($C92,'Policy Characteristics'!$C:$C,0))),"",INDEX('Policy Characteristics'!A:A,MATCH($C92,'Policy Characteristics'!$C:$C,0)))</f>
        <v>Transportation</v>
      </c>
      <c r="B92" s="234" t="str">
        <f>IF(ISBLANK(INDEX('Policy Characteristics'!B:B,MATCH($C92,'Policy Characteristics'!$C:$C,0))),"",INDEX('Policy Characteristics'!B:B,MATCH($C92,'Policy Characteristics'!$C:$C,0)))</f>
        <v>Passenger Vehicle Subsidy</v>
      </c>
      <c r="C92" s="226" t="str">
        <f t="shared" si="3"/>
        <v>Additional Passenger Vehicle Subsidy</v>
      </c>
      <c r="D92" s="45" t="s">
        <v>746</v>
      </c>
      <c r="E92" s="2" t="s">
        <v>753</v>
      </c>
      <c r="F92" s="2" t="s">
        <v>767</v>
      </c>
      <c r="G92" s="2" t="s">
        <v>754</v>
      </c>
      <c r="H92" s="43">
        <v>1673</v>
      </c>
      <c r="I92" s="262" t="s">
        <v>738</v>
      </c>
      <c r="J92" s="227" t="str">
        <f>IF(ISBLANK(INDEX('Policy Characteristics'!D:D,MATCH($C92,'Policy Characteristics'!$C:$C,0))),"",INDEX('Policy Characteristics'!D:D,MATCH($C92,'Policy Characteristics'!$C:$C,0)))</f>
        <v>Vehicle Subsidy</v>
      </c>
      <c r="K92" s="226" t="str">
        <f>IF(ISBLANK(INDEX('Policy Characteristics'!E:E,MATCH($C92,'Policy Characteristics'!$C:$C,0))),"",INDEX('Policy Characteristics'!E:E,MATCH($C92,'Policy Characteristics'!$C:$C,0)))</f>
        <v>trans psgr subsidy</v>
      </c>
      <c r="L92" s="233">
        <f>IF(ISBLANK(INDEX('Policy Characteristics'!F:F,MATCH($C92,'Policy Characteristics'!$C:$C,0))),"",INDEX('Policy Characteristics'!F:F,MATCH($C92,'Policy Characteristics'!$C:$C,0)))</f>
        <v>-60000000</v>
      </c>
      <c r="M92" s="233">
        <f>IF(ISBLANK(INDEX('Policy Characteristics'!G:G,MATCH($C92,'Policy Characteristics'!$C:$C,0))),"",INDEX('Policy Characteristics'!G:G,MATCH($C92,'Policy Characteristics'!$C:$C,0)))</f>
        <v>60000000</v>
      </c>
      <c r="N92" s="233">
        <f>IF(ISBLANK(INDEX('Policy Characteristics'!H:H,MATCH($C92,'Policy Characteristics'!$C:$C,0))),"",INDEX('Policy Characteristics'!H:H,MATCH($C92,'Policy Characteristics'!$C:$C,0)))</f>
        <v>100000</v>
      </c>
      <c r="O92" s="226" t="str">
        <f>IF(ISBLANK(INDEX('Policy Characteristics'!I:I,MATCH($C92,'Policy Characteristics'!$C:$C,0))),"",INDEX('Policy Characteristics'!I:I,MATCH($C92,'Policy Characteristics'!$C:$C,0)))</f>
        <v>KRW/vehicle</v>
      </c>
      <c r="P92" s="226" t="str">
        <f>IF(ISBLANK(INDEX('Policy Characteristics'!J:J,MATCH($C92,'Policy Characteristics'!$C:$C,0))),"",INDEX('Policy Characteristics'!J:J,MATCH($C92,'Policy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92" s="226" t="str">
        <f>IF(ISBLANK(INDEX('Policy Characteristics'!K:K,MATCH($C92,'Policy Characteristics'!$C:$C,0))),"",INDEX('Policy Characteristics'!K:K,MATCH($C92,'Policy Characteristics'!$C:$C,0)))</f>
        <v>transportation-sector-main.html#ev-subsidy</v>
      </c>
      <c r="R92" s="226" t="str">
        <f>IF(ISBLANK(INDEX('Policy Characteristics'!L:L,MATCH($C92,'Policy Characteristics'!$C:$C,0))),"",INDEX('Policy Characteristics'!L:L,MATCH($C92,'Policy Characteristics'!$C:$C,0)))</f>
        <v>ev-subsidy.html</v>
      </c>
    </row>
    <row r="93" spans="1:18">
      <c r="A93" s="226" t="str">
        <f>IF(ISBLANK(INDEX('Policy Characteristics'!A:A,MATCH($C93,'Policy Characteristics'!$C:$C,0))),"",INDEX('Policy Characteristics'!A:A,MATCH($C93,'Policy Characteristics'!$C:$C,0)))</f>
        <v>Transportation</v>
      </c>
      <c r="B93" s="234" t="str">
        <f>IF(ISBLANK(INDEX('Policy Characteristics'!B:B,MATCH($C93,'Policy Characteristics'!$C:$C,0))),"",INDEX('Policy Characteristics'!B:B,MATCH($C93,'Policy Characteristics'!$C:$C,0)))</f>
        <v>Passenger Vehicle Subsidy</v>
      </c>
      <c r="C93" s="226" t="str">
        <f t="shared" si="3"/>
        <v>Additional Passenger Vehicle Subsidy</v>
      </c>
      <c r="D93" s="45" t="s">
        <v>746</v>
      </c>
      <c r="E93" s="2" t="s">
        <v>755</v>
      </c>
      <c r="F93" s="2" t="s">
        <v>767</v>
      </c>
      <c r="G93" s="2" t="s">
        <v>756</v>
      </c>
      <c r="H93" s="43">
        <v>1674</v>
      </c>
      <c r="I93" s="262" t="s">
        <v>738</v>
      </c>
      <c r="J93" s="227" t="str">
        <f>IF(ISBLANK(INDEX('Policy Characteristics'!D:D,MATCH($C93,'Policy Characteristics'!$C:$C,0))),"",INDEX('Policy Characteristics'!D:D,MATCH($C93,'Policy Characteristics'!$C:$C,0)))</f>
        <v>Vehicle Subsidy</v>
      </c>
      <c r="K93" s="226" t="str">
        <f>IF(ISBLANK(INDEX('Policy Characteristics'!E:E,MATCH($C93,'Policy Characteristics'!$C:$C,0))),"",INDEX('Policy Characteristics'!E:E,MATCH($C93,'Policy Characteristics'!$C:$C,0)))</f>
        <v>trans psgr subsidy</v>
      </c>
      <c r="L93" s="233">
        <f>IF(ISBLANK(INDEX('Policy Characteristics'!F:F,MATCH($C93,'Policy Characteristics'!$C:$C,0))),"",INDEX('Policy Characteristics'!F:F,MATCH($C93,'Policy Characteristics'!$C:$C,0)))</f>
        <v>-60000000</v>
      </c>
      <c r="M93" s="233">
        <f>IF(ISBLANK(INDEX('Policy Characteristics'!G:G,MATCH($C93,'Policy Characteristics'!$C:$C,0))),"",INDEX('Policy Characteristics'!G:G,MATCH($C93,'Policy Characteristics'!$C:$C,0)))</f>
        <v>60000000</v>
      </c>
      <c r="N93" s="233">
        <f>IF(ISBLANK(INDEX('Policy Characteristics'!H:H,MATCH($C93,'Policy Characteristics'!$C:$C,0))),"",INDEX('Policy Characteristics'!H:H,MATCH($C93,'Policy Characteristics'!$C:$C,0)))</f>
        <v>100000</v>
      </c>
      <c r="O93" s="226" t="str">
        <f>IF(ISBLANK(INDEX('Policy Characteristics'!I:I,MATCH($C93,'Policy Characteristics'!$C:$C,0))),"",INDEX('Policy Characteristics'!I:I,MATCH($C93,'Policy Characteristics'!$C:$C,0)))</f>
        <v>KRW/vehicle</v>
      </c>
      <c r="P93" s="226" t="str">
        <f>IF(ISBLANK(INDEX('Policy Characteristics'!J:J,MATCH($C93,'Policy Characteristics'!$C:$C,0))),"",INDEX('Policy Characteristics'!J:J,MATCH($C93,'Policy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93" s="226" t="str">
        <f>IF(ISBLANK(INDEX('Policy Characteristics'!K:K,MATCH($C93,'Policy Characteristics'!$C:$C,0))),"",INDEX('Policy Characteristics'!K:K,MATCH($C93,'Policy Characteristics'!$C:$C,0)))</f>
        <v>transportation-sector-main.html#ev-subsidy</v>
      </c>
      <c r="R93" s="226" t="str">
        <f>IF(ISBLANK(INDEX('Policy Characteristics'!L:L,MATCH($C93,'Policy Characteristics'!$C:$C,0))),"",INDEX('Policy Characteristics'!L:L,MATCH($C93,'Policy Characteristics'!$C:$C,0)))</f>
        <v>ev-subsidy.html</v>
      </c>
    </row>
    <row r="94" spans="1:18">
      <c r="A94" s="226" t="str">
        <f>IF(ISBLANK(INDEX('Policy Characteristics'!A:A,MATCH($C94,'Policy Characteristics'!$C:$C,0))),"",INDEX('Policy Characteristics'!A:A,MATCH($C94,'Policy Characteristics'!$C:$C,0)))</f>
        <v>Transportation</v>
      </c>
      <c r="B94" s="234" t="str">
        <f>IF(ISBLANK(INDEX('Policy Characteristics'!B:B,MATCH($C94,'Policy Characteristics'!$C:$C,0))),"",INDEX('Policy Characteristics'!B:B,MATCH($C94,'Policy Characteristics'!$C:$C,0)))</f>
        <v>Passenger Vehicle Subsidy</v>
      </c>
      <c r="C94" s="226" t="str">
        <f t="shared" si="3"/>
        <v>Additional Passenger Vehicle Subsidy</v>
      </c>
      <c r="D94" s="45" t="s">
        <v>746</v>
      </c>
      <c r="E94" s="2" t="s">
        <v>757</v>
      </c>
      <c r="F94" s="2" t="s">
        <v>767</v>
      </c>
      <c r="G94" s="2" t="s">
        <v>758</v>
      </c>
      <c r="H94" s="43">
        <v>1675</v>
      </c>
      <c r="I94" s="262" t="s">
        <v>738</v>
      </c>
      <c r="J94" s="227" t="str">
        <f>IF(ISBLANK(INDEX('Policy Characteristics'!D:D,MATCH($C94,'Policy Characteristics'!$C:$C,0))),"",INDEX('Policy Characteristics'!D:D,MATCH($C94,'Policy Characteristics'!$C:$C,0)))</f>
        <v>Vehicle Subsidy</v>
      </c>
      <c r="K94" s="226" t="str">
        <f>IF(ISBLANK(INDEX('Policy Characteristics'!E:E,MATCH($C94,'Policy Characteristics'!$C:$C,0))),"",INDEX('Policy Characteristics'!E:E,MATCH($C94,'Policy Characteristics'!$C:$C,0)))</f>
        <v>trans psgr subsidy</v>
      </c>
      <c r="L94" s="233">
        <f>IF(ISBLANK(INDEX('Policy Characteristics'!F:F,MATCH($C94,'Policy Characteristics'!$C:$C,0))),"",INDEX('Policy Characteristics'!F:F,MATCH($C94,'Policy Characteristics'!$C:$C,0)))</f>
        <v>-60000000</v>
      </c>
      <c r="M94" s="233">
        <f>IF(ISBLANK(INDEX('Policy Characteristics'!G:G,MATCH($C94,'Policy Characteristics'!$C:$C,0))),"",INDEX('Policy Characteristics'!G:G,MATCH($C94,'Policy Characteristics'!$C:$C,0)))</f>
        <v>60000000</v>
      </c>
      <c r="N94" s="233">
        <f>IF(ISBLANK(INDEX('Policy Characteristics'!H:H,MATCH($C94,'Policy Characteristics'!$C:$C,0))),"",INDEX('Policy Characteristics'!H:H,MATCH($C94,'Policy Characteristics'!$C:$C,0)))</f>
        <v>100000</v>
      </c>
      <c r="O94" s="226" t="str">
        <f>IF(ISBLANK(INDEX('Policy Characteristics'!I:I,MATCH($C94,'Policy Characteristics'!$C:$C,0))),"",INDEX('Policy Characteristics'!I:I,MATCH($C94,'Policy Characteristics'!$C:$C,0)))</f>
        <v>KRW/vehicle</v>
      </c>
      <c r="P94" s="226" t="str">
        <f>IF(ISBLANK(INDEX('Policy Characteristics'!J:J,MATCH($C94,'Policy Characteristics'!$C:$C,0))),"",INDEX('Policy Characteristics'!J:J,MATCH($C94,'Policy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94" s="226" t="str">
        <f>IF(ISBLANK(INDEX('Policy Characteristics'!K:K,MATCH($C94,'Policy Characteristics'!$C:$C,0))),"",INDEX('Policy Characteristics'!K:K,MATCH($C94,'Policy Characteristics'!$C:$C,0)))</f>
        <v>transportation-sector-main.html#ev-subsidy</v>
      </c>
      <c r="R94" s="226" t="str">
        <f>IF(ISBLANK(INDEX('Policy Characteristics'!L:L,MATCH($C94,'Policy Characteristics'!$C:$C,0))),"",INDEX('Policy Characteristics'!L:L,MATCH($C94,'Policy Characteristics'!$C:$C,0)))</f>
        <v>ev-subsidy.html</v>
      </c>
    </row>
    <row r="95" spans="1:18">
      <c r="A95" s="226" t="str">
        <f>IF(ISBLANK(INDEX('Policy Characteristics'!A:A,MATCH($C95,'Policy Characteristics'!$C:$C,0))),"",INDEX('Policy Characteristics'!A:A,MATCH($C95,'Policy Characteristics'!$C:$C,0)))</f>
        <v>Transportation</v>
      </c>
      <c r="B95" s="234" t="str">
        <f>IF(ISBLANK(INDEX('Policy Characteristics'!B:B,MATCH($C95,'Policy Characteristics'!$C:$C,0))),"",INDEX('Policy Characteristics'!B:B,MATCH($C95,'Policy Characteristics'!$C:$C,0)))</f>
        <v>Passenger Vehicle Subsidy</v>
      </c>
      <c r="C95" s="226" t="str">
        <f t="shared" si="3"/>
        <v>Additional Passenger Vehicle Subsidy</v>
      </c>
      <c r="D95" s="45" t="s">
        <v>746</v>
      </c>
      <c r="E95" s="2" t="s">
        <v>759</v>
      </c>
      <c r="F95" s="2" t="s">
        <v>767</v>
      </c>
      <c r="G95" s="2" t="s">
        <v>760</v>
      </c>
      <c r="H95" s="43">
        <v>1676</v>
      </c>
      <c r="I95" s="262" t="s">
        <v>738</v>
      </c>
      <c r="J95" s="227" t="str">
        <f>IF(ISBLANK(INDEX('Policy Characteristics'!D:D,MATCH($C95,'Policy Characteristics'!$C:$C,0))),"",INDEX('Policy Characteristics'!D:D,MATCH($C95,'Policy Characteristics'!$C:$C,0)))</f>
        <v>Vehicle Subsidy</v>
      </c>
      <c r="K95" s="226" t="str">
        <f>IF(ISBLANK(INDEX('Policy Characteristics'!E:E,MATCH($C95,'Policy Characteristics'!$C:$C,0))),"",INDEX('Policy Characteristics'!E:E,MATCH($C95,'Policy Characteristics'!$C:$C,0)))</f>
        <v>trans psgr subsidy</v>
      </c>
      <c r="L95" s="233">
        <f>IF(ISBLANK(INDEX('Policy Characteristics'!F:F,MATCH($C95,'Policy Characteristics'!$C:$C,0))),"",INDEX('Policy Characteristics'!F:F,MATCH($C95,'Policy Characteristics'!$C:$C,0)))</f>
        <v>-60000000</v>
      </c>
      <c r="M95" s="233">
        <f>IF(ISBLANK(INDEX('Policy Characteristics'!G:G,MATCH($C95,'Policy Characteristics'!$C:$C,0))),"",INDEX('Policy Characteristics'!G:G,MATCH($C95,'Policy Characteristics'!$C:$C,0)))</f>
        <v>60000000</v>
      </c>
      <c r="N95" s="233">
        <f>IF(ISBLANK(INDEX('Policy Characteristics'!H:H,MATCH($C95,'Policy Characteristics'!$C:$C,0))),"",INDEX('Policy Characteristics'!H:H,MATCH($C95,'Policy Characteristics'!$C:$C,0)))</f>
        <v>100000</v>
      </c>
      <c r="O95" s="226" t="str">
        <f>IF(ISBLANK(INDEX('Policy Characteristics'!I:I,MATCH($C95,'Policy Characteristics'!$C:$C,0))),"",INDEX('Policy Characteristics'!I:I,MATCH($C95,'Policy Characteristics'!$C:$C,0)))</f>
        <v>KRW/vehicle</v>
      </c>
      <c r="P95" s="226" t="str">
        <f>IF(ISBLANK(INDEX('Policy Characteristics'!J:J,MATCH($C95,'Policy Characteristics'!$C:$C,0))),"",INDEX('Policy Characteristics'!J:J,MATCH($C95,'Policy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95" s="226" t="str">
        <f>IF(ISBLANK(INDEX('Policy Characteristics'!K:K,MATCH($C95,'Policy Characteristics'!$C:$C,0))),"",INDEX('Policy Characteristics'!K:K,MATCH($C95,'Policy Characteristics'!$C:$C,0)))</f>
        <v>transportation-sector-main.html#ev-subsidy</v>
      </c>
      <c r="R95" s="226" t="str">
        <f>IF(ISBLANK(INDEX('Policy Characteristics'!L:L,MATCH($C95,'Policy Characteristics'!$C:$C,0))),"",INDEX('Policy Characteristics'!L:L,MATCH($C95,'Policy Characteristics'!$C:$C,0)))</f>
        <v>ev-subsidy.html</v>
      </c>
    </row>
    <row r="96" spans="1:18">
      <c r="A96" s="226" t="str">
        <f>IF(ISBLANK(INDEX('Policy Characteristics'!A:A,MATCH($C96,'Policy Characteristics'!$C:$C,0))),"",INDEX('Policy Characteristics'!A:A,MATCH($C96,'Policy Characteristics'!$C:$C,0)))</f>
        <v>Transportation</v>
      </c>
      <c r="B96" s="234" t="str">
        <f>IF(ISBLANK(INDEX('Policy Characteristics'!B:B,MATCH($C96,'Policy Characteristics'!$C:$C,0))),"",INDEX('Policy Characteristics'!B:B,MATCH($C96,'Policy Characteristics'!$C:$C,0)))</f>
        <v>Passenger Vehicle Subsidy</v>
      </c>
      <c r="C96" s="226" t="str">
        <f t="shared" si="3"/>
        <v>Additional Passenger Vehicle Subsidy</v>
      </c>
      <c r="D96" s="45" t="s">
        <v>746</v>
      </c>
      <c r="E96" s="2" t="s">
        <v>761</v>
      </c>
      <c r="F96" s="2" t="s">
        <v>767</v>
      </c>
      <c r="G96" s="2" t="s">
        <v>761</v>
      </c>
      <c r="H96" s="43">
        <v>1677</v>
      </c>
      <c r="I96" s="262" t="s">
        <v>738</v>
      </c>
      <c r="J96" s="227" t="str">
        <f>IF(ISBLANK(INDEX('Policy Characteristics'!D:D,MATCH($C96,'Policy Characteristics'!$C:$C,0))),"",INDEX('Policy Characteristics'!D:D,MATCH($C96,'Policy Characteristics'!$C:$C,0)))</f>
        <v>Vehicle Subsidy</v>
      </c>
      <c r="K96" s="226" t="str">
        <f>IF(ISBLANK(INDEX('Policy Characteristics'!E:E,MATCH($C96,'Policy Characteristics'!$C:$C,0))),"",INDEX('Policy Characteristics'!E:E,MATCH($C96,'Policy Characteristics'!$C:$C,0)))</f>
        <v>trans psgr subsidy</v>
      </c>
      <c r="L96" s="233">
        <f>IF(ISBLANK(INDEX('Policy Characteristics'!F:F,MATCH($C96,'Policy Characteristics'!$C:$C,0))),"",INDEX('Policy Characteristics'!F:F,MATCH($C96,'Policy Characteristics'!$C:$C,0)))</f>
        <v>-60000000</v>
      </c>
      <c r="M96" s="233">
        <f>IF(ISBLANK(INDEX('Policy Characteristics'!G:G,MATCH($C96,'Policy Characteristics'!$C:$C,0))),"",INDEX('Policy Characteristics'!G:G,MATCH($C96,'Policy Characteristics'!$C:$C,0)))</f>
        <v>60000000</v>
      </c>
      <c r="N96" s="233">
        <f>IF(ISBLANK(INDEX('Policy Characteristics'!H:H,MATCH($C96,'Policy Characteristics'!$C:$C,0))),"",INDEX('Policy Characteristics'!H:H,MATCH($C96,'Policy Characteristics'!$C:$C,0)))</f>
        <v>100000</v>
      </c>
      <c r="O96" s="226" t="str">
        <f>IF(ISBLANK(INDEX('Policy Characteristics'!I:I,MATCH($C96,'Policy Characteristics'!$C:$C,0))),"",INDEX('Policy Characteristics'!I:I,MATCH($C96,'Policy Characteristics'!$C:$C,0)))</f>
        <v>KRW/vehicle</v>
      </c>
      <c r="P96" s="226" t="str">
        <f>IF(ISBLANK(INDEX('Policy Characteristics'!J:J,MATCH($C96,'Policy Characteristics'!$C:$C,0))),"",INDEX('Policy Characteristics'!J:J,MATCH($C96,'Policy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96" s="226" t="str">
        <f>IF(ISBLANK(INDEX('Policy Characteristics'!K:K,MATCH($C96,'Policy Characteristics'!$C:$C,0))),"",INDEX('Policy Characteristics'!K:K,MATCH($C96,'Policy Characteristics'!$C:$C,0)))</f>
        <v>transportation-sector-main.html#ev-subsidy</v>
      </c>
      <c r="R96" s="226" t="str">
        <f>IF(ISBLANK(INDEX('Policy Characteristics'!L:L,MATCH($C96,'Policy Characteristics'!$C:$C,0))),"",INDEX('Policy Characteristics'!L:L,MATCH($C96,'Policy Characteristics'!$C:$C,0)))</f>
        <v>ev-subsidy.html</v>
      </c>
    </row>
    <row r="97" spans="1:18">
      <c r="A97" s="226" t="str">
        <f>IF(ISBLANK(INDEX('Policy Characteristics'!A:A,MATCH($C97,'Policy Characteristics'!$C:$C,0))),"",INDEX('Policy Characteristics'!A:A,MATCH($C97,'Policy Characteristics'!$C:$C,0)))</f>
        <v>Transportation</v>
      </c>
      <c r="B97" s="234" t="str">
        <f>IF(ISBLANK(INDEX('Policy Characteristics'!B:B,MATCH($C97,'Policy Characteristics'!$C:$C,0))),"",INDEX('Policy Characteristics'!B:B,MATCH($C97,'Policy Characteristics'!$C:$C,0)))</f>
        <v>Passenger Vehicle Subsidy</v>
      </c>
      <c r="C97" s="226" t="str">
        <f t="shared" si="3"/>
        <v>Additional Passenger Vehicle Subsidy</v>
      </c>
      <c r="D97" s="45" t="s">
        <v>746</v>
      </c>
      <c r="E97" s="2" t="s">
        <v>762</v>
      </c>
      <c r="F97" s="2" t="s">
        <v>767</v>
      </c>
      <c r="G97" s="2" t="s">
        <v>763</v>
      </c>
      <c r="H97" s="43">
        <v>1678</v>
      </c>
      <c r="I97" s="262" t="s">
        <v>738</v>
      </c>
      <c r="J97" s="227" t="str">
        <f>IF(ISBLANK(INDEX('Policy Characteristics'!D:D,MATCH($C97,'Policy Characteristics'!$C:$C,0))),"",INDEX('Policy Characteristics'!D:D,MATCH($C97,'Policy Characteristics'!$C:$C,0)))</f>
        <v>Vehicle Subsidy</v>
      </c>
      <c r="K97" s="226" t="str">
        <f>IF(ISBLANK(INDEX('Policy Characteristics'!E:E,MATCH($C97,'Policy Characteristics'!$C:$C,0))),"",INDEX('Policy Characteristics'!E:E,MATCH($C97,'Policy Characteristics'!$C:$C,0)))</f>
        <v>trans psgr subsidy</v>
      </c>
      <c r="L97" s="233">
        <f>IF(ISBLANK(INDEX('Policy Characteristics'!F:F,MATCH($C97,'Policy Characteristics'!$C:$C,0))),"",INDEX('Policy Characteristics'!F:F,MATCH($C97,'Policy Characteristics'!$C:$C,0)))</f>
        <v>-60000000</v>
      </c>
      <c r="M97" s="233">
        <f>IF(ISBLANK(INDEX('Policy Characteristics'!G:G,MATCH($C97,'Policy Characteristics'!$C:$C,0))),"",INDEX('Policy Characteristics'!G:G,MATCH($C97,'Policy Characteristics'!$C:$C,0)))</f>
        <v>60000000</v>
      </c>
      <c r="N97" s="233">
        <f>IF(ISBLANK(INDEX('Policy Characteristics'!H:H,MATCH($C97,'Policy Characteristics'!$C:$C,0))),"",INDEX('Policy Characteristics'!H:H,MATCH($C97,'Policy Characteristics'!$C:$C,0)))</f>
        <v>100000</v>
      </c>
      <c r="O97" s="226" t="str">
        <f>IF(ISBLANK(INDEX('Policy Characteristics'!I:I,MATCH($C97,'Policy Characteristics'!$C:$C,0))),"",INDEX('Policy Characteristics'!I:I,MATCH($C97,'Policy Characteristics'!$C:$C,0)))</f>
        <v>KRW/vehicle</v>
      </c>
      <c r="P97" s="226" t="str">
        <f>IF(ISBLANK(INDEX('Policy Characteristics'!J:J,MATCH($C97,'Policy Characteristics'!$C:$C,0))),"",INDEX('Policy Characteristics'!J:J,MATCH($C97,'Policy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97" s="226" t="str">
        <f>IF(ISBLANK(INDEX('Policy Characteristics'!K:K,MATCH($C97,'Policy Characteristics'!$C:$C,0))),"",INDEX('Policy Characteristics'!K:K,MATCH($C97,'Policy Characteristics'!$C:$C,0)))</f>
        <v>transportation-sector-main.html#ev-subsidy</v>
      </c>
      <c r="R97" s="226" t="str">
        <f>IF(ISBLANK(INDEX('Policy Characteristics'!L:L,MATCH($C97,'Policy Characteristics'!$C:$C,0))),"",INDEX('Policy Characteristics'!L:L,MATCH($C97,'Policy Characteristics'!$C:$C,0)))</f>
        <v>ev-subsidy.html</v>
      </c>
    </row>
    <row r="98" spans="1:18">
      <c r="A98" s="226" t="str">
        <f>IF(ISBLANK(INDEX('Policy Characteristics'!A:A,MATCH($C98,'Policy Characteristics'!$C:$C,0))),"",INDEX('Policy Characteristics'!A:A,MATCH($C98,'Policy Characteristics'!$C:$C,0)))</f>
        <v>Transportation</v>
      </c>
      <c r="B98" s="234" t="str">
        <f>IF(ISBLANK(INDEX('Policy Characteristics'!B:B,MATCH($C98,'Policy Characteristics'!$C:$C,0))),"",INDEX('Policy Characteristics'!B:B,MATCH($C98,'Policy Characteristics'!$C:$C,0)))</f>
        <v>Passenger Vehicle Subsidy</v>
      </c>
      <c r="C98" s="226" t="str">
        <f t="shared" si="3"/>
        <v>Additional Passenger Vehicle Subsidy</v>
      </c>
      <c r="D98" s="45" t="s">
        <v>748</v>
      </c>
      <c r="E98" s="45" t="s">
        <v>750</v>
      </c>
      <c r="F98" s="2" t="s">
        <v>768</v>
      </c>
      <c r="G98" s="45" t="s">
        <v>752</v>
      </c>
      <c r="H98" s="43">
        <v>1679</v>
      </c>
      <c r="I98" s="261" t="s">
        <v>728</v>
      </c>
      <c r="J98" s="227" t="str">
        <f>IF(ISBLANK(INDEX('Policy Characteristics'!D:D,MATCH($C98,'Policy Characteristics'!$C:$C,0))),"",INDEX('Policy Characteristics'!D:D,MATCH($C98,'Policy Characteristics'!$C:$C,0)))</f>
        <v>Vehicle Subsidy</v>
      </c>
      <c r="K98" s="226" t="str">
        <f>IF(ISBLANK(INDEX('Policy Characteristics'!E:E,MATCH($C98,'Policy Characteristics'!$C:$C,0))),"",INDEX('Policy Characteristics'!E:E,MATCH($C98,'Policy Characteristics'!$C:$C,0)))</f>
        <v>trans psgr subsidy</v>
      </c>
      <c r="L98" s="233">
        <f>IF(ISBLANK(INDEX('Policy Characteristics'!F:F,MATCH($C98,'Policy Characteristics'!$C:$C,0))),"",INDEX('Policy Characteristics'!F:F,MATCH($C98,'Policy Characteristics'!$C:$C,0)))</f>
        <v>-60000000</v>
      </c>
      <c r="M98" s="233">
        <f>IF(ISBLANK(INDEX('Policy Characteristics'!G:G,MATCH($C98,'Policy Characteristics'!$C:$C,0))),"",INDEX('Policy Characteristics'!G:G,MATCH($C98,'Policy Characteristics'!$C:$C,0)))</f>
        <v>60000000</v>
      </c>
      <c r="N98" s="233">
        <f>IF(ISBLANK(INDEX('Policy Characteristics'!H:H,MATCH($C98,'Policy Characteristics'!$C:$C,0))),"",INDEX('Policy Characteristics'!H:H,MATCH($C98,'Policy Characteristics'!$C:$C,0)))</f>
        <v>100000</v>
      </c>
      <c r="O98" s="226" t="str">
        <f>IF(ISBLANK(INDEX('Policy Characteristics'!I:I,MATCH($C98,'Policy Characteristics'!$C:$C,0))),"",INDEX('Policy Characteristics'!I:I,MATCH($C98,'Policy Characteristics'!$C:$C,0)))</f>
        <v>KRW/vehicle</v>
      </c>
      <c r="P98" s="226" t="str">
        <f>IF(ISBLANK(INDEX('Policy Characteristics'!J:J,MATCH($C98,'Policy Characteristics'!$C:$C,0))),"",INDEX('Policy Characteristics'!J:J,MATCH($C98,'Policy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98" s="226" t="str">
        <f>IF(ISBLANK(INDEX('Policy Characteristics'!K:K,MATCH($C98,'Policy Characteristics'!$C:$C,0))),"",INDEX('Policy Characteristics'!K:K,MATCH($C98,'Policy Characteristics'!$C:$C,0)))</f>
        <v>transportation-sector-main.html#ev-subsidy</v>
      </c>
      <c r="R98" s="226" t="str">
        <f>IF(ISBLANK(INDEX('Policy Characteristics'!L:L,MATCH($C98,'Policy Characteristics'!$C:$C,0))),"",INDEX('Policy Characteristics'!L:L,MATCH($C98,'Policy Characteristics'!$C:$C,0)))</f>
        <v>ev-subsidy.html</v>
      </c>
    </row>
    <row r="99" spans="1:18">
      <c r="A99" s="226" t="str">
        <f>IF(ISBLANK(INDEX('Policy Characteristics'!A:A,MATCH($C99,'Policy Characteristics'!$C:$C,0))),"",INDEX('Policy Characteristics'!A:A,MATCH($C99,'Policy Characteristics'!$C:$C,0)))</f>
        <v>Transportation</v>
      </c>
      <c r="B99" s="234" t="str">
        <f>IF(ISBLANK(INDEX('Policy Characteristics'!B:B,MATCH($C99,'Policy Characteristics'!$C:$C,0))),"",INDEX('Policy Characteristics'!B:B,MATCH($C99,'Policy Characteristics'!$C:$C,0)))</f>
        <v>Passenger Vehicle Subsidy</v>
      </c>
      <c r="C99" s="226" t="str">
        <f t="shared" si="3"/>
        <v>Additional Passenger Vehicle Subsidy</v>
      </c>
      <c r="D99" s="45" t="s">
        <v>748</v>
      </c>
      <c r="E99" s="2" t="s">
        <v>753</v>
      </c>
      <c r="F99" s="2" t="s">
        <v>768</v>
      </c>
      <c r="G99" s="2" t="s">
        <v>754</v>
      </c>
      <c r="H99" s="43">
        <v>1680</v>
      </c>
      <c r="I99" s="262" t="s">
        <v>738</v>
      </c>
      <c r="J99" s="227" t="str">
        <f>IF(ISBLANK(INDEX('Policy Characteristics'!D:D,MATCH($C99,'Policy Characteristics'!$C:$C,0))),"",INDEX('Policy Characteristics'!D:D,MATCH($C99,'Policy Characteristics'!$C:$C,0)))</f>
        <v>Vehicle Subsidy</v>
      </c>
      <c r="K99" s="226" t="str">
        <f>IF(ISBLANK(INDEX('Policy Characteristics'!E:E,MATCH($C99,'Policy Characteristics'!$C:$C,0))),"",INDEX('Policy Characteristics'!E:E,MATCH($C99,'Policy Characteristics'!$C:$C,0)))</f>
        <v>trans psgr subsidy</v>
      </c>
      <c r="L99" s="233">
        <f>IF(ISBLANK(INDEX('Policy Characteristics'!F:F,MATCH($C99,'Policy Characteristics'!$C:$C,0))),"",INDEX('Policy Characteristics'!F:F,MATCH($C99,'Policy Characteristics'!$C:$C,0)))</f>
        <v>-60000000</v>
      </c>
      <c r="M99" s="233">
        <f>IF(ISBLANK(INDEX('Policy Characteristics'!G:G,MATCH($C99,'Policy Characteristics'!$C:$C,0))),"",INDEX('Policy Characteristics'!G:G,MATCH($C99,'Policy Characteristics'!$C:$C,0)))</f>
        <v>60000000</v>
      </c>
      <c r="N99" s="233">
        <f>IF(ISBLANK(INDEX('Policy Characteristics'!H:H,MATCH($C99,'Policy Characteristics'!$C:$C,0))),"",INDEX('Policy Characteristics'!H:H,MATCH($C99,'Policy Characteristics'!$C:$C,0)))</f>
        <v>100000</v>
      </c>
      <c r="O99" s="226" t="str">
        <f>IF(ISBLANK(INDEX('Policy Characteristics'!I:I,MATCH($C99,'Policy Characteristics'!$C:$C,0))),"",INDEX('Policy Characteristics'!I:I,MATCH($C99,'Policy Characteristics'!$C:$C,0)))</f>
        <v>KRW/vehicle</v>
      </c>
      <c r="P99" s="226" t="str">
        <f>IF(ISBLANK(INDEX('Policy Characteristics'!J:J,MATCH($C99,'Policy Characteristics'!$C:$C,0))),"",INDEX('Policy Characteristics'!J:J,MATCH($C99,'Policy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99" s="226" t="str">
        <f>IF(ISBLANK(INDEX('Policy Characteristics'!K:K,MATCH($C99,'Policy Characteristics'!$C:$C,0))),"",INDEX('Policy Characteristics'!K:K,MATCH($C99,'Policy Characteristics'!$C:$C,0)))</f>
        <v>transportation-sector-main.html#ev-subsidy</v>
      </c>
      <c r="R99" s="226" t="str">
        <f>IF(ISBLANK(INDEX('Policy Characteristics'!L:L,MATCH($C99,'Policy Characteristics'!$C:$C,0))),"",INDEX('Policy Characteristics'!L:L,MATCH($C99,'Policy Characteristics'!$C:$C,0)))</f>
        <v>ev-subsidy.html</v>
      </c>
    </row>
    <row r="100" spans="1:18">
      <c r="A100" s="226" t="str">
        <f>IF(ISBLANK(INDEX('Policy Characteristics'!A:A,MATCH($C100,'Policy Characteristics'!$C:$C,0))),"",INDEX('Policy Characteristics'!A:A,MATCH($C100,'Policy Characteristics'!$C:$C,0)))</f>
        <v>Transportation</v>
      </c>
      <c r="B100" s="234" t="str">
        <f>IF(ISBLANK(INDEX('Policy Characteristics'!B:B,MATCH($C100,'Policy Characteristics'!$C:$C,0))),"",INDEX('Policy Characteristics'!B:B,MATCH($C100,'Policy Characteristics'!$C:$C,0)))</f>
        <v>Passenger Vehicle Subsidy</v>
      </c>
      <c r="C100" s="226" t="str">
        <f t="shared" si="3"/>
        <v>Additional Passenger Vehicle Subsidy</v>
      </c>
      <c r="D100" s="45" t="s">
        <v>748</v>
      </c>
      <c r="E100" s="2" t="s">
        <v>755</v>
      </c>
      <c r="F100" s="2" t="s">
        <v>768</v>
      </c>
      <c r="G100" s="2" t="s">
        <v>756</v>
      </c>
      <c r="H100" s="43">
        <v>1681</v>
      </c>
      <c r="I100" s="262" t="s">
        <v>738</v>
      </c>
      <c r="J100" s="227" t="str">
        <f>IF(ISBLANK(INDEX('Policy Characteristics'!D:D,MATCH($C100,'Policy Characteristics'!$C:$C,0))),"",INDEX('Policy Characteristics'!D:D,MATCH($C100,'Policy Characteristics'!$C:$C,0)))</f>
        <v>Vehicle Subsidy</v>
      </c>
      <c r="K100" s="226" t="str">
        <f>IF(ISBLANK(INDEX('Policy Characteristics'!E:E,MATCH($C100,'Policy Characteristics'!$C:$C,0))),"",INDEX('Policy Characteristics'!E:E,MATCH($C100,'Policy Characteristics'!$C:$C,0)))</f>
        <v>trans psgr subsidy</v>
      </c>
      <c r="L100" s="233">
        <f>IF(ISBLANK(INDEX('Policy Characteristics'!F:F,MATCH($C100,'Policy Characteristics'!$C:$C,0))),"",INDEX('Policy Characteristics'!F:F,MATCH($C100,'Policy Characteristics'!$C:$C,0)))</f>
        <v>-60000000</v>
      </c>
      <c r="M100" s="233">
        <f>IF(ISBLANK(INDEX('Policy Characteristics'!G:G,MATCH($C100,'Policy Characteristics'!$C:$C,0))),"",INDEX('Policy Characteristics'!G:G,MATCH($C100,'Policy Characteristics'!$C:$C,0)))</f>
        <v>60000000</v>
      </c>
      <c r="N100" s="233">
        <f>IF(ISBLANK(INDEX('Policy Characteristics'!H:H,MATCH($C100,'Policy Characteristics'!$C:$C,0))),"",INDEX('Policy Characteristics'!H:H,MATCH($C100,'Policy Characteristics'!$C:$C,0)))</f>
        <v>100000</v>
      </c>
      <c r="O100" s="226" t="str">
        <f>IF(ISBLANK(INDEX('Policy Characteristics'!I:I,MATCH($C100,'Policy Characteristics'!$C:$C,0))),"",INDEX('Policy Characteristics'!I:I,MATCH($C100,'Policy Characteristics'!$C:$C,0)))</f>
        <v>KRW/vehicle</v>
      </c>
      <c r="P100" s="226" t="str">
        <f>IF(ISBLANK(INDEX('Policy Characteristics'!J:J,MATCH($C100,'Policy Characteristics'!$C:$C,0))),"",INDEX('Policy Characteristics'!J:J,MATCH($C100,'Policy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100" s="226" t="str">
        <f>IF(ISBLANK(INDEX('Policy Characteristics'!K:K,MATCH($C100,'Policy Characteristics'!$C:$C,0))),"",INDEX('Policy Characteristics'!K:K,MATCH($C100,'Policy Characteristics'!$C:$C,0)))</f>
        <v>transportation-sector-main.html#ev-subsidy</v>
      </c>
      <c r="R100" s="226" t="str">
        <f>IF(ISBLANK(INDEX('Policy Characteristics'!L:L,MATCH($C100,'Policy Characteristics'!$C:$C,0))),"",INDEX('Policy Characteristics'!L:L,MATCH($C100,'Policy Characteristics'!$C:$C,0)))</f>
        <v>ev-subsidy.html</v>
      </c>
    </row>
    <row r="101" spans="1:18">
      <c r="A101" s="226" t="str">
        <f>IF(ISBLANK(INDEX('Policy Characteristics'!A:A,MATCH($C101,'Policy Characteristics'!$C:$C,0))),"",INDEX('Policy Characteristics'!A:A,MATCH($C101,'Policy Characteristics'!$C:$C,0)))</f>
        <v>Transportation</v>
      </c>
      <c r="B101" s="234" t="str">
        <f>IF(ISBLANK(INDEX('Policy Characteristics'!B:B,MATCH($C101,'Policy Characteristics'!$C:$C,0))),"",INDEX('Policy Characteristics'!B:B,MATCH($C101,'Policy Characteristics'!$C:$C,0)))</f>
        <v>Passenger Vehicle Subsidy</v>
      </c>
      <c r="C101" s="226" t="str">
        <f t="shared" si="3"/>
        <v>Additional Passenger Vehicle Subsidy</v>
      </c>
      <c r="D101" s="45" t="s">
        <v>748</v>
      </c>
      <c r="E101" s="2" t="s">
        <v>757</v>
      </c>
      <c r="F101" s="2" t="s">
        <v>768</v>
      </c>
      <c r="G101" s="2" t="s">
        <v>758</v>
      </c>
      <c r="H101" s="43">
        <v>1682</v>
      </c>
      <c r="I101" s="262" t="s">
        <v>738</v>
      </c>
      <c r="J101" s="227" t="str">
        <f>IF(ISBLANK(INDEX('Policy Characteristics'!D:D,MATCH($C101,'Policy Characteristics'!$C:$C,0))),"",INDEX('Policy Characteristics'!D:D,MATCH($C101,'Policy Characteristics'!$C:$C,0)))</f>
        <v>Vehicle Subsidy</v>
      </c>
      <c r="K101" s="226" t="str">
        <f>IF(ISBLANK(INDEX('Policy Characteristics'!E:E,MATCH($C101,'Policy Characteristics'!$C:$C,0))),"",INDEX('Policy Characteristics'!E:E,MATCH($C101,'Policy Characteristics'!$C:$C,0)))</f>
        <v>trans psgr subsidy</v>
      </c>
      <c r="L101" s="233">
        <f>IF(ISBLANK(INDEX('Policy Characteristics'!F:F,MATCH($C101,'Policy Characteristics'!$C:$C,0))),"",INDEX('Policy Characteristics'!F:F,MATCH($C101,'Policy Characteristics'!$C:$C,0)))</f>
        <v>-60000000</v>
      </c>
      <c r="M101" s="233">
        <f>IF(ISBLANK(INDEX('Policy Characteristics'!G:G,MATCH($C101,'Policy Characteristics'!$C:$C,0))),"",INDEX('Policy Characteristics'!G:G,MATCH($C101,'Policy Characteristics'!$C:$C,0)))</f>
        <v>60000000</v>
      </c>
      <c r="N101" s="233">
        <f>IF(ISBLANK(INDEX('Policy Characteristics'!H:H,MATCH($C101,'Policy Characteristics'!$C:$C,0))),"",INDEX('Policy Characteristics'!H:H,MATCH($C101,'Policy Characteristics'!$C:$C,0)))</f>
        <v>100000</v>
      </c>
      <c r="O101" s="226" t="str">
        <f>IF(ISBLANK(INDEX('Policy Characteristics'!I:I,MATCH($C101,'Policy Characteristics'!$C:$C,0))),"",INDEX('Policy Characteristics'!I:I,MATCH($C101,'Policy Characteristics'!$C:$C,0)))</f>
        <v>KRW/vehicle</v>
      </c>
      <c r="P101" s="226" t="str">
        <f>IF(ISBLANK(INDEX('Policy Characteristics'!J:J,MATCH($C101,'Policy Characteristics'!$C:$C,0))),"",INDEX('Policy Characteristics'!J:J,MATCH($C101,'Policy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101" s="226" t="str">
        <f>IF(ISBLANK(INDEX('Policy Characteristics'!K:K,MATCH($C101,'Policy Characteristics'!$C:$C,0))),"",INDEX('Policy Characteristics'!K:K,MATCH($C101,'Policy Characteristics'!$C:$C,0)))</f>
        <v>transportation-sector-main.html#ev-subsidy</v>
      </c>
      <c r="R101" s="226" t="str">
        <f>IF(ISBLANK(INDEX('Policy Characteristics'!L:L,MATCH($C101,'Policy Characteristics'!$C:$C,0))),"",INDEX('Policy Characteristics'!L:L,MATCH($C101,'Policy Characteristics'!$C:$C,0)))</f>
        <v>ev-subsidy.html</v>
      </c>
    </row>
    <row r="102" spans="1:18">
      <c r="A102" s="226" t="str">
        <f>IF(ISBLANK(INDEX('Policy Characteristics'!A:A,MATCH($C102,'Policy Characteristics'!$C:$C,0))),"",INDEX('Policy Characteristics'!A:A,MATCH($C102,'Policy Characteristics'!$C:$C,0)))</f>
        <v>Transportation</v>
      </c>
      <c r="B102" s="234" t="str">
        <f>IF(ISBLANK(INDEX('Policy Characteristics'!B:B,MATCH($C102,'Policy Characteristics'!$C:$C,0))),"",INDEX('Policy Characteristics'!B:B,MATCH($C102,'Policy Characteristics'!$C:$C,0)))</f>
        <v>Passenger Vehicle Subsidy</v>
      </c>
      <c r="C102" s="226" t="str">
        <f t="shared" si="3"/>
        <v>Additional Passenger Vehicle Subsidy</v>
      </c>
      <c r="D102" s="45" t="s">
        <v>748</v>
      </c>
      <c r="E102" s="2" t="s">
        <v>759</v>
      </c>
      <c r="F102" s="2" t="s">
        <v>768</v>
      </c>
      <c r="G102" s="2" t="s">
        <v>760</v>
      </c>
      <c r="H102" s="43">
        <v>1683</v>
      </c>
      <c r="I102" s="261" t="s">
        <v>728</v>
      </c>
      <c r="J102" s="227" t="str">
        <f>IF(ISBLANK(INDEX('Policy Characteristics'!D:D,MATCH($C102,'Policy Characteristics'!$C:$C,0))),"",INDEX('Policy Characteristics'!D:D,MATCH($C102,'Policy Characteristics'!$C:$C,0)))</f>
        <v>Vehicle Subsidy</v>
      </c>
      <c r="K102" s="226" t="str">
        <f>IF(ISBLANK(INDEX('Policy Characteristics'!E:E,MATCH($C102,'Policy Characteristics'!$C:$C,0))),"",INDEX('Policy Characteristics'!E:E,MATCH($C102,'Policy Characteristics'!$C:$C,0)))</f>
        <v>trans psgr subsidy</v>
      </c>
      <c r="L102" s="233">
        <f>IF(ISBLANK(INDEX('Policy Characteristics'!F:F,MATCH($C102,'Policy Characteristics'!$C:$C,0))),"",INDEX('Policy Characteristics'!F:F,MATCH($C102,'Policy Characteristics'!$C:$C,0)))</f>
        <v>-60000000</v>
      </c>
      <c r="M102" s="233">
        <f>IF(ISBLANK(INDEX('Policy Characteristics'!G:G,MATCH($C102,'Policy Characteristics'!$C:$C,0))),"",INDEX('Policy Characteristics'!G:G,MATCH($C102,'Policy Characteristics'!$C:$C,0)))</f>
        <v>60000000</v>
      </c>
      <c r="N102" s="233">
        <f>IF(ISBLANK(INDEX('Policy Characteristics'!H:H,MATCH($C102,'Policy Characteristics'!$C:$C,0))),"",INDEX('Policy Characteristics'!H:H,MATCH($C102,'Policy Characteristics'!$C:$C,0)))</f>
        <v>100000</v>
      </c>
      <c r="O102" s="226" t="str">
        <f>IF(ISBLANK(INDEX('Policy Characteristics'!I:I,MATCH($C102,'Policy Characteristics'!$C:$C,0))),"",INDEX('Policy Characteristics'!I:I,MATCH($C102,'Policy Characteristics'!$C:$C,0)))</f>
        <v>KRW/vehicle</v>
      </c>
      <c r="P102" s="226" t="str">
        <f>IF(ISBLANK(INDEX('Policy Characteristics'!J:J,MATCH($C102,'Policy Characteristics'!$C:$C,0))),"",INDEX('Policy Characteristics'!J:J,MATCH($C102,'Policy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102" s="226" t="str">
        <f>IF(ISBLANK(INDEX('Policy Characteristics'!K:K,MATCH($C102,'Policy Characteristics'!$C:$C,0))),"",INDEX('Policy Characteristics'!K:K,MATCH($C102,'Policy Characteristics'!$C:$C,0)))</f>
        <v>transportation-sector-main.html#ev-subsidy</v>
      </c>
      <c r="R102" s="226" t="str">
        <f>IF(ISBLANK(INDEX('Policy Characteristics'!L:L,MATCH($C102,'Policy Characteristics'!$C:$C,0))),"",INDEX('Policy Characteristics'!L:L,MATCH($C102,'Policy Characteristics'!$C:$C,0)))</f>
        <v>ev-subsidy.html</v>
      </c>
    </row>
    <row r="103" spans="1:18">
      <c r="A103" s="226" t="str">
        <f>IF(ISBLANK(INDEX('Policy Characteristics'!A:A,MATCH($C103,'Policy Characteristics'!$C:$C,0))),"",INDEX('Policy Characteristics'!A:A,MATCH($C103,'Policy Characteristics'!$C:$C,0)))</f>
        <v>Transportation</v>
      </c>
      <c r="B103" s="234" t="str">
        <f>IF(ISBLANK(INDEX('Policy Characteristics'!B:B,MATCH($C103,'Policy Characteristics'!$C:$C,0))),"",INDEX('Policy Characteristics'!B:B,MATCH($C103,'Policy Characteristics'!$C:$C,0)))</f>
        <v>Passenger Vehicle Subsidy</v>
      </c>
      <c r="C103" s="226" t="str">
        <f t="shared" si="3"/>
        <v>Additional Passenger Vehicle Subsidy</v>
      </c>
      <c r="D103" s="45" t="s">
        <v>748</v>
      </c>
      <c r="E103" s="2" t="s">
        <v>761</v>
      </c>
      <c r="F103" s="2" t="s">
        <v>768</v>
      </c>
      <c r="G103" s="2" t="s">
        <v>761</v>
      </c>
      <c r="H103" s="43">
        <v>1684</v>
      </c>
      <c r="I103" s="262" t="s">
        <v>738</v>
      </c>
      <c r="J103" s="227" t="str">
        <f>IF(ISBLANK(INDEX('Policy Characteristics'!D:D,MATCH($C103,'Policy Characteristics'!$C:$C,0))),"",INDEX('Policy Characteristics'!D:D,MATCH($C103,'Policy Characteristics'!$C:$C,0)))</f>
        <v>Vehicle Subsidy</v>
      </c>
      <c r="K103" s="226" t="str">
        <f>IF(ISBLANK(INDEX('Policy Characteristics'!E:E,MATCH($C103,'Policy Characteristics'!$C:$C,0))),"",INDEX('Policy Characteristics'!E:E,MATCH($C103,'Policy Characteristics'!$C:$C,0)))</f>
        <v>trans psgr subsidy</v>
      </c>
      <c r="L103" s="233">
        <f>IF(ISBLANK(INDEX('Policy Characteristics'!F:F,MATCH($C103,'Policy Characteristics'!$C:$C,0))),"",INDEX('Policy Characteristics'!F:F,MATCH($C103,'Policy Characteristics'!$C:$C,0)))</f>
        <v>-60000000</v>
      </c>
      <c r="M103" s="233">
        <f>IF(ISBLANK(INDEX('Policy Characteristics'!G:G,MATCH($C103,'Policy Characteristics'!$C:$C,0))),"",INDEX('Policy Characteristics'!G:G,MATCH($C103,'Policy Characteristics'!$C:$C,0)))</f>
        <v>60000000</v>
      </c>
      <c r="N103" s="233">
        <f>IF(ISBLANK(INDEX('Policy Characteristics'!H:H,MATCH($C103,'Policy Characteristics'!$C:$C,0))),"",INDEX('Policy Characteristics'!H:H,MATCH($C103,'Policy Characteristics'!$C:$C,0)))</f>
        <v>100000</v>
      </c>
      <c r="O103" s="226" t="str">
        <f>IF(ISBLANK(INDEX('Policy Characteristics'!I:I,MATCH($C103,'Policy Characteristics'!$C:$C,0))),"",INDEX('Policy Characteristics'!I:I,MATCH($C103,'Policy Characteristics'!$C:$C,0)))</f>
        <v>KRW/vehicle</v>
      </c>
      <c r="P103" s="226" t="str">
        <f>IF(ISBLANK(INDEX('Policy Characteristics'!J:J,MATCH($C103,'Policy Characteristics'!$C:$C,0))),"",INDEX('Policy Characteristics'!J:J,MATCH($C103,'Policy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103" s="226" t="str">
        <f>IF(ISBLANK(INDEX('Policy Characteristics'!K:K,MATCH($C103,'Policy Characteristics'!$C:$C,0))),"",INDEX('Policy Characteristics'!K:K,MATCH($C103,'Policy Characteristics'!$C:$C,0)))</f>
        <v>transportation-sector-main.html#ev-subsidy</v>
      </c>
      <c r="R103" s="226" t="str">
        <f>IF(ISBLANK(INDEX('Policy Characteristics'!L:L,MATCH($C103,'Policy Characteristics'!$C:$C,0))),"",INDEX('Policy Characteristics'!L:L,MATCH($C103,'Policy Characteristics'!$C:$C,0)))</f>
        <v>ev-subsidy.html</v>
      </c>
    </row>
    <row r="104" spans="1:18">
      <c r="A104" s="226" t="str">
        <f>IF(ISBLANK(INDEX('Policy Characteristics'!A:A,MATCH($C104,'Policy Characteristics'!$C:$C,0))),"",INDEX('Policy Characteristics'!A:A,MATCH($C104,'Policy Characteristics'!$C:$C,0)))</f>
        <v>Transportation</v>
      </c>
      <c r="B104" s="234" t="str">
        <f>IF(ISBLANK(INDEX('Policy Characteristics'!B:B,MATCH($C104,'Policy Characteristics'!$C:$C,0))),"",INDEX('Policy Characteristics'!B:B,MATCH($C104,'Policy Characteristics'!$C:$C,0)))</f>
        <v>Passenger Vehicle Subsidy</v>
      </c>
      <c r="C104" s="226" t="str">
        <f t="shared" si="3"/>
        <v>Additional Passenger Vehicle Subsidy</v>
      </c>
      <c r="D104" s="45" t="s">
        <v>748</v>
      </c>
      <c r="E104" s="2" t="s">
        <v>762</v>
      </c>
      <c r="F104" s="2" t="s">
        <v>768</v>
      </c>
      <c r="G104" s="2" t="s">
        <v>763</v>
      </c>
      <c r="H104" s="43">
        <v>1685</v>
      </c>
      <c r="I104" s="261" t="s">
        <v>728</v>
      </c>
      <c r="J104" s="227" t="str">
        <f>IF(ISBLANK(INDEX('Policy Characteristics'!D:D,MATCH($C104,'Policy Characteristics'!$C:$C,0))),"",INDEX('Policy Characteristics'!D:D,MATCH($C104,'Policy Characteristics'!$C:$C,0)))</f>
        <v>Vehicle Subsidy</v>
      </c>
      <c r="K104" s="226" t="str">
        <f>IF(ISBLANK(INDEX('Policy Characteristics'!E:E,MATCH($C104,'Policy Characteristics'!$C:$C,0))),"",INDEX('Policy Characteristics'!E:E,MATCH($C104,'Policy Characteristics'!$C:$C,0)))</f>
        <v>trans psgr subsidy</v>
      </c>
      <c r="L104" s="233">
        <f>IF(ISBLANK(INDEX('Policy Characteristics'!F:F,MATCH($C104,'Policy Characteristics'!$C:$C,0))),"",INDEX('Policy Characteristics'!F:F,MATCH($C104,'Policy Characteristics'!$C:$C,0)))</f>
        <v>-60000000</v>
      </c>
      <c r="M104" s="233">
        <f>IF(ISBLANK(INDEX('Policy Characteristics'!G:G,MATCH($C104,'Policy Characteristics'!$C:$C,0))),"",INDEX('Policy Characteristics'!G:G,MATCH($C104,'Policy Characteristics'!$C:$C,0)))</f>
        <v>60000000</v>
      </c>
      <c r="N104" s="233">
        <f>IF(ISBLANK(INDEX('Policy Characteristics'!H:H,MATCH($C104,'Policy Characteristics'!$C:$C,0))),"",INDEX('Policy Characteristics'!H:H,MATCH($C104,'Policy Characteristics'!$C:$C,0)))</f>
        <v>100000</v>
      </c>
      <c r="O104" s="226" t="str">
        <f>IF(ISBLANK(INDEX('Policy Characteristics'!I:I,MATCH($C104,'Policy Characteristics'!$C:$C,0))),"",INDEX('Policy Characteristics'!I:I,MATCH($C104,'Policy Characteristics'!$C:$C,0)))</f>
        <v>KRW/vehicle</v>
      </c>
      <c r="P104" s="226" t="str">
        <f>IF(ISBLANK(INDEX('Policy Characteristics'!J:J,MATCH($C104,'Policy Characteristics'!$C:$C,0))),"",INDEX('Policy Characteristics'!J:J,MATCH($C104,'Policy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In South Korea, as of 2019, electric vehicle national subsidies were up to $7,628 and local subsidies were up to $5,933. In 2021, electric vehicle national subsidies are up to $6,781 and local subsidies are up to $5,933. Subsidies for Passenger-LDVs are 28% of the average car price, 24% for passenger-HDV, and 44% for freight-LDV.</v>
      </c>
      <c r="Q104" s="226" t="str">
        <f>IF(ISBLANK(INDEX('Policy Characteristics'!K:K,MATCH($C104,'Policy Characteristics'!$C:$C,0))),"",INDEX('Policy Characteristics'!K:K,MATCH($C104,'Policy Characteristics'!$C:$C,0)))</f>
        <v>transportation-sector-main.html#ev-subsidy</v>
      </c>
      <c r="R104" s="226" t="str">
        <f>IF(ISBLANK(INDEX('Policy Characteristics'!L:L,MATCH($C104,'Policy Characteristics'!$C:$C,0))),"",INDEX('Policy Characteristics'!L:L,MATCH($C104,'Policy Characteristics'!$C:$C,0)))</f>
        <v>ev-subsidy.html</v>
      </c>
    </row>
    <row r="105" spans="1:18" s="2" customFormat="1">
      <c r="A105" s="226" t="str">
        <f>IF(ISBLANK(INDEX('Policy Characteristics'!A:A,MATCH($C105,'Policy Characteristics'!$C:$C,0))),"",INDEX('Policy Characteristics'!A:A,MATCH($C105,'Policy Characteristics'!$C:$C,0)))</f>
        <v>Transportation</v>
      </c>
      <c r="B105" s="234" t="str">
        <f>IF(ISBLANK(INDEX('Policy Characteristics'!B:B,MATCH($C105,'Policy Characteristics'!$C:$C,0))),"",INDEX('Policy Characteristics'!B:B,MATCH($C105,'Policy Characteristics'!$C:$C,0)))</f>
        <v>Freight Vehicle Subsidy</v>
      </c>
      <c r="C105" s="1" t="s">
        <v>92</v>
      </c>
      <c r="D105" s="45" t="s">
        <v>724</v>
      </c>
      <c r="E105" s="45" t="s">
        <v>750</v>
      </c>
      <c r="F105" s="2" t="s">
        <v>769</v>
      </c>
      <c r="G105" s="45" t="s">
        <v>752</v>
      </c>
      <c r="H105" s="43">
        <v>1686</v>
      </c>
      <c r="I105" s="261" t="s">
        <v>728</v>
      </c>
      <c r="J105" s="227" t="str">
        <f>IF(ISBLANK(INDEX('Policy Characteristics'!D:D,MATCH($C105,'Policy Characteristics'!$C:$C,0))),"",INDEX('Policy Characteristics'!D:D,MATCH($C105,'Policy Characteristics'!$C:$C,0)))</f>
        <v>Vehicle Subsidy</v>
      </c>
      <c r="K105" s="226" t="str">
        <f>IF(ISBLANK(INDEX('Policy Characteristics'!E:E,MATCH($C105,'Policy Characteristics'!$C:$C,0))),"",INDEX('Policy Characteristics'!E:E,MATCH($C105,'Policy Characteristics'!$C:$C,0)))</f>
        <v>trans frgt subsidy</v>
      </c>
      <c r="L105" s="233">
        <f>IF(ISBLANK(INDEX('Policy Characteristics'!F:F,MATCH($C105,'Policy Characteristics'!$C:$C,0))),"",INDEX('Policy Characteristics'!F:F,MATCH($C105,'Policy Characteristics'!$C:$C,0)))</f>
        <v>-60000000</v>
      </c>
      <c r="M105" s="233">
        <f>IF(ISBLANK(INDEX('Policy Characteristics'!G:G,MATCH($C105,'Policy Characteristics'!$C:$C,0))),"",INDEX('Policy Characteristics'!G:G,MATCH($C105,'Policy Characteristics'!$C:$C,0)))</f>
        <v>60000000</v>
      </c>
      <c r="N105" s="233">
        <f>IF(ISBLANK(INDEX('Policy Characteristics'!H:H,MATCH($C105,'Policy Characteristics'!$C:$C,0))),"",INDEX('Policy Characteristics'!H:H,MATCH($C105,'Policy Characteristics'!$C:$C,0)))</f>
        <v>100000</v>
      </c>
      <c r="O105" s="226" t="str">
        <f>IF(ISBLANK(INDEX('Policy Characteristics'!I:I,MATCH($C105,'Policy Characteristics'!$C:$C,0))),"",INDEX('Policy Characteristics'!I:I,MATCH($C105,'Policy Characteristics'!$C:$C,0)))</f>
        <v>KRW/vehicle</v>
      </c>
      <c r="P105" s="226" t="str">
        <f>IF(ISBLANK(INDEX('Policy Characteristics'!J:J,MATCH($C105,'Policy Characteristics'!$C:$C,0))),"",INDEX('Policy Characteristics'!J:J,MATCH($C105,'Policy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05" s="226" t="str">
        <f>IF(ISBLANK(INDEX('Policy Characteristics'!K:K,MATCH($C105,'Policy Characteristics'!$C:$C,0))),"",INDEX('Policy Characteristics'!K:K,MATCH($C105,'Policy Characteristics'!$C:$C,0)))</f>
        <v>transportation-sector-main.html#ev-subsidy</v>
      </c>
      <c r="R105" s="226" t="str">
        <f>IF(ISBLANK(INDEX('Policy Characteristics'!L:L,MATCH($C105,'Policy Characteristics'!$C:$C,0))),"",INDEX('Policy Characteristics'!L:L,MATCH($C105,'Policy Characteristics'!$C:$C,0)))</f>
        <v>ev-subsidy.html</v>
      </c>
    </row>
    <row r="106" spans="1:18" ht="14.4" customHeight="1">
      <c r="A106" s="226" t="str">
        <f>IF(ISBLANK(INDEX('Policy Characteristics'!A:A,MATCH($C106,'Policy Characteristics'!$C:$C,0))),"",INDEX('Policy Characteristics'!A:A,MATCH($C106,'Policy Characteristics'!$C:$C,0)))</f>
        <v>Transportation</v>
      </c>
      <c r="B106" s="234" t="str">
        <f>IF(ISBLANK(INDEX('Policy Characteristics'!B:B,MATCH($C106,'Policy Characteristics'!$C:$C,0))),"",INDEX('Policy Characteristics'!B:B,MATCH($C106,'Policy Characteristics'!$C:$C,0)))</f>
        <v>Freight Vehicle Subsidy</v>
      </c>
      <c r="C106" s="226" t="str">
        <f>C$105</f>
        <v>Additional Freight Vehicle Subsidy</v>
      </c>
      <c r="D106" s="45" t="s">
        <v>724</v>
      </c>
      <c r="E106" s="2" t="s">
        <v>753</v>
      </c>
      <c r="F106" s="2" t="s">
        <v>769</v>
      </c>
      <c r="G106" s="2" t="s">
        <v>754</v>
      </c>
      <c r="H106" s="43">
        <v>1687</v>
      </c>
      <c r="I106" s="261" t="s">
        <v>728</v>
      </c>
      <c r="J106" s="227" t="str">
        <f>IF(ISBLANK(INDEX('Policy Characteristics'!D:D,MATCH($C106,'Policy Characteristics'!$C:$C,0))),"",INDEX('Policy Characteristics'!D:D,MATCH($C106,'Policy Characteristics'!$C:$C,0)))</f>
        <v>Vehicle Subsidy</v>
      </c>
      <c r="K106" s="226" t="str">
        <f>IF(ISBLANK(INDEX('Policy Characteristics'!E:E,MATCH($C106,'Policy Characteristics'!$C:$C,0))),"",INDEX('Policy Characteristics'!E:E,MATCH($C106,'Policy Characteristics'!$C:$C,0)))</f>
        <v>trans frgt subsidy</v>
      </c>
      <c r="L106" s="233">
        <f>IF(ISBLANK(INDEX('Policy Characteristics'!F:F,MATCH($C106,'Policy Characteristics'!$C:$C,0))),"",INDEX('Policy Characteristics'!F:F,MATCH($C106,'Policy Characteristics'!$C:$C,0)))</f>
        <v>-60000000</v>
      </c>
      <c r="M106" s="233">
        <f>IF(ISBLANK(INDEX('Policy Characteristics'!G:G,MATCH($C106,'Policy Characteristics'!$C:$C,0))),"",INDEX('Policy Characteristics'!G:G,MATCH($C106,'Policy Characteristics'!$C:$C,0)))</f>
        <v>60000000</v>
      </c>
      <c r="N106" s="233">
        <f>IF(ISBLANK(INDEX('Policy Characteristics'!H:H,MATCH($C106,'Policy Characteristics'!$C:$C,0))),"",INDEX('Policy Characteristics'!H:H,MATCH($C106,'Policy Characteristics'!$C:$C,0)))</f>
        <v>100000</v>
      </c>
      <c r="O106" s="226" t="str">
        <f>IF(ISBLANK(INDEX('Policy Characteristics'!I:I,MATCH($C106,'Policy Characteristics'!$C:$C,0))),"",INDEX('Policy Characteristics'!I:I,MATCH($C106,'Policy Characteristics'!$C:$C,0)))</f>
        <v>KRW/vehicle</v>
      </c>
      <c r="P106" s="226" t="str">
        <f>IF(ISBLANK(INDEX('Policy Characteristics'!J:J,MATCH($C106,'Policy Characteristics'!$C:$C,0))),"",INDEX('Policy Characteristics'!J:J,MATCH($C106,'Policy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06" s="226" t="str">
        <f>IF(ISBLANK(INDEX('Policy Characteristics'!K:K,MATCH($C106,'Policy Characteristics'!$C:$C,0))),"",INDEX('Policy Characteristics'!K:K,MATCH($C106,'Policy Characteristics'!$C:$C,0)))</f>
        <v>transportation-sector-main.html#ev-subsidy</v>
      </c>
      <c r="R106" s="226" t="str">
        <f>IF(ISBLANK(INDEX('Policy Characteristics'!L:L,MATCH($C106,'Policy Characteristics'!$C:$C,0))),"",INDEX('Policy Characteristics'!L:L,MATCH($C106,'Policy Characteristics'!$C:$C,0)))</f>
        <v>ev-subsidy.html</v>
      </c>
    </row>
    <row r="107" spans="1:18">
      <c r="A107" s="226" t="str">
        <f>IF(ISBLANK(INDEX('Policy Characteristics'!A:A,MATCH($C107,'Policy Characteristics'!$C:$C,0))),"",INDEX('Policy Characteristics'!A:A,MATCH($C107,'Policy Characteristics'!$C:$C,0)))</f>
        <v>Transportation</v>
      </c>
      <c r="B107" s="234" t="str">
        <f>IF(ISBLANK(INDEX('Policy Characteristics'!B:B,MATCH($C107,'Policy Characteristics'!$C:$C,0))),"",INDEX('Policy Characteristics'!B:B,MATCH($C107,'Policy Characteristics'!$C:$C,0)))</f>
        <v>Freight Vehicle Subsidy</v>
      </c>
      <c r="C107" s="226" t="str">
        <f t="shared" ref="C107:C146" si="4">C$105</f>
        <v>Additional Freight Vehicle Subsidy</v>
      </c>
      <c r="D107" s="45" t="s">
        <v>724</v>
      </c>
      <c r="E107" s="2" t="s">
        <v>755</v>
      </c>
      <c r="F107" s="2" t="s">
        <v>769</v>
      </c>
      <c r="G107" s="2" t="s">
        <v>756</v>
      </c>
      <c r="H107" s="43">
        <v>1688</v>
      </c>
      <c r="I107" s="262" t="s">
        <v>738</v>
      </c>
      <c r="J107" s="227" t="str">
        <f>IF(ISBLANK(INDEX('Policy Characteristics'!D:D,MATCH($C107,'Policy Characteristics'!$C:$C,0))),"",INDEX('Policy Characteristics'!D:D,MATCH($C107,'Policy Characteristics'!$C:$C,0)))</f>
        <v>Vehicle Subsidy</v>
      </c>
      <c r="K107" s="226" t="str">
        <f>IF(ISBLANK(INDEX('Policy Characteristics'!E:E,MATCH($C107,'Policy Characteristics'!$C:$C,0))),"",INDEX('Policy Characteristics'!E:E,MATCH($C107,'Policy Characteristics'!$C:$C,0)))</f>
        <v>trans frgt subsidy</v>
      </c>
      <c r="L107" s="233">
        <f>IF(ISBLANK(INDEX('Policy Characteristics'!F:F,MATCH($C107,'Policy Characteristics'!$C:$C,0))),"",INDEX('Policy Characteristics'!F:F,MATCH($C107,'Policy Characteristics'!$C:$C,0)))</f>
        <v>-60000000</v>
      </c>
      <c r="M107" s="233">
        <f>IF(ISBLANK(INDEX('Policy Characteristics'!G:G,MATCH($C107,'Policy Characteristics'!$C:$C,0))),"",INDEX('Policy Characteristics'!G:G,MATCH($C107,'Policy Characteristics'!$C:$C,0)))</f>
        <v>60000000</v>
      </c>
      <c r="N107" s="233">
        <f>IF(ISBLANK(INDEX('Policy Characteristics'!H:H,MATCH($C107,'Policy Characteristics'!$C:$C,0))),"",INDEX('Policy Characteristics'!H:H,MATCH($C107,'Policy Characteristics'!$C:$C,0)))</f>
        <v>100000</v>
      </c>
      <c r="O107" s="226" t="str">
        <f>IF(ISBLANK(INDEX('Policy Characteristics'!I:I,MATCH($C107,'Policy Characteristics'!$C:$C,0))),"",INDEX('Policy Characteristics'!I:I,MATCH($C107,'Policy Characteristics'!$C:$C,0)))</f>
        <v>KRW/vehicle</v>
      </c>
      <c r="P107" s="226" t="str">
        <f>IF(ISBLANK(INDEX('Policy Characteristics'!J:J,MATCH($C107,'Policy Characteristics'!$C:$C,0))),"",INDEX('Policy Characteristics'!J:J,MATCH($C107,'Policy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07" s="226" t="str">
        <f>IF(ISBLANK(INDEX('Policy Characteristics'!K:K,MATCH($C107,'Policy Characteristics'!$C:$C,0))),"",INDEX('Policy Characteristics'!K:K,MATCH($C107,'Policy Characteristics'!$C:$C,0)))</f>
        <v>transportation-sector-main.html#ev-subsidy</v>
      </c>
      <c r="R107" s="226" t="str">
        <f>IF(ISBLANK(INDEX('Policy Characteristics'!L:L,MATCH($C107,'Policy Characteristics'!$C:$C,0))),"",INDEX('Policy Characteristics'!L:L,MATCH($C107,'Policy Characteristics'!$C:$C,0)))</f>
        <v>ev-subsidy.html</v>
      </c>
    </row>
    <row r="108" spans="1:18">
      <c r="A108" s="226" t="str">
        <f>IF(ISBLANK(INDEX('Policy Characteristics'!A:A,MATCH($C108,'Policy Characteristics'!$C:$C,0))),"",INDEX('Policy Characteristics'!A:A,MATCH($C108,'Policy Characteristics'!$C:$C,0)))</f>
        <v>Transportation</v>
      </c>
      <c r="B108" s="234" t="str">
        <f>IF(ISBLANK(INDEX('Policy Characteristics'!B:B,MATCH($C108,'Policy Characteristics'!$C:$C,0))),"",INDEX('Policy Characteristics'!B:B,MATCH($C108,'Policy Characteristics'!$C:$C,0)))</f>
        <v>Freight Vehicle Subsidy</v>
      </c>
      <c r="C108" s="226" t="str">
        <f t="shared" si="4"/>
        <v>Additional Freight Vehicle Subsidy</v>
      </c>
      <c r="D108" s="45" t="s">
        <v>724</v>
      </c>
      <c r="E108" s="2" t="s">
        <v>757</v>
      </c>
      <c r="F108" s="2" t="s">
        <v>769</v>
      </c>
      <c r="G108" s="2" t="s">
        <v>758</v>
      </c>
      <c r="H108" s="43">
        <v>1689</v>
      </c>
      <c r="I108" s="262" t="s">
        <v>738</v>
      </c>
      <c r="J108" s="227" t="str">
        <f>IF(ISBLANK(INDEX('Policy Characteristics'!D:D,MATCH($C108,'Policy Characteristics'!$C:$C,0))),"",INDEX('Policy Characteristics'!D:D,MATCH($C108,'Policy Characteristics'!$C:$C,0)))</f>
        <v>Vehicle Subsidy</v>
      </c>
      <c r="K108" s="226" t="str">
        <f>IF(ISBLANK(INDEX('Policy Characteristics'!E:E,MATCH($C108,'Policy Characteristics'!$C:$C,0))),"",INDEX('Policy Characteristics'!E:E,MATCH($C108,'Policy Characteristics'!$C:$C,0)))</f>
        <v>trans frgt subsidy</v>
      </c>
      <c r="L108" s="233">
        <f>IF(ISBLANK(INDEX('Policy Characteristics'!F:F,MATCH($C108,'Policy Characteristics'!$C:$C,0))),"",INDEX('Policy Characteristics'!F:F,MATCH($C108,'Policy Characteristics'!$C:$C,0)))</f>
        <v>-60000000</v>
      </c>
      <c r="M108" s="233">
        <f>IF(ISBLANK(INDEX('Policy Characteristics'!G:G,MATCH($C108,'Policy Characteristics'!$C:$C,0))),"",INDEX('Policy Characteristics'!G:G,MATCH($C108,'Policy Characteristics'!$C:$C,0)))</f>
        <v>60000000</v>
      </c>
      <c r="N108" s="233">
        <f>IF(ISBLANK(INDEX('Policy Characteristics'!H:H,MATCH($C108,'Policy Characteristics'!$C:$C,0))),"",INDEX('Policy Characteristics'!H:H,MATCH($C108,'Policy Characteristics'!$C:$C,0)))</f>
        <v>100000</v>
      </c>
      <c r="O108" s="226" t="str">
        <f>IF(ISBLANK(INDEX('Policy Characteristics'!I:I,MATCH($C108,'Policy Characteristics'!$C:$C,0))),"",INDEX('Policy Characteristics'!I:I,MATCH($C108,'Policy Characteristics'!$C:$C,0)))</f>
        <v>KRW/vehicle</v>
      </c>
      <c r="P108" s="226" t="str">
        <f>IF(ISBLANK(INDEX('Policy Characteristics'!J:J,MATCH($C108,'Policy Characteristics'!$C:$C,0))),"",INDEX('Policy Characteristics'!J:J,MATCH($C108,'Policy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08" s="226" t="str">
        <f>IF(ISBLANK(INDEX('Policy Characteristics'!K:K,MATCH($C108,'Policy Characteristics'!$C:$C,0))),"",INDEX('Policy Characteristics'!K:K,MATCH($C108,'Policy Characteristics'!$C:$C,0)))</f>
        <v>transportation-sector-main.html#ev-subsidy</v>
      </c>
      <c r="R108" s="226" t="str">
        <f>IF(ISBLANK(INDEX('Policy Characteristics'!L:L,MATCH($C108,'Policy Characteristics'!$C:$C,0))),"",INDEX('Policy Characteristics'!L:L,MATCH($C108,'Policy Characteristics'!$C:$C,0)))</f>
        <v>ev-subsidy.html</v>
      </c>
    </row>
    <row r="109" spans="1:18">
      <c r="A109" s="226" t="str">
        <f>IF(ISBLANK(INDEX('Policy Characteristics'!A:A,MATCH($C109,'Policy Characteristics'!$C:$C,0))),"",INDEX('Policy Characteristics'!A:A,MATCH($C109,'Policy Characteristics'!$C:$C,0)))</f>
        <v>Transportation</v>
      </c>
      <c r="B109" s="234" t="str">
        <f>IF(ISBLANK(INDEX('Policy Characteristics'!B:B,MATCH($C109,'Policy Characteristics'!$C:$C,0))),"",INDEX('Policy Characteristics'!B:B,MATCH($C109,'Policy Characteristics'!$C:$C,0)))</f>
        <v>Freight Vehicle Subsidy</v>
      </c>
      <c r="C109" s="226" t="str">
        <f t="shared" si="4"/>
        <v>Additional Freight Vehicle Subsidy</v>
      </c>
      <c r="D109" s="45" t="s">
        <v>724</v>
      </c>
      <c r="E109" s="2" t="s">
        <v>759</v>
      </c>
      <c r="F109" s="2" t="s">
        <v>769</v>
      </c>
      <c r="G109" s="2" t="s">
        <v>760</v>
      </c>
      <c r="H109" s="43">
        <v>1690</v>
      </c>
      <c r="I109" s="262" t="s">
        <v>728</v>
      </c>
      <c r="J109" s="227" t="str">
        <f>IF(ISBLANK(INDEX('Policy Characteristics'!D:D,MATCH($C109,'Policy Characteristics'!$C:$C,0))),"",INDEX('Policy Characteristics'!D:D,MATCH($C109,'Policy Characteristics'!$C:$C,0)))</f>
        <v>Vehicle Subsidy</v>
      </c>
      <c r="K109" s="226" t="str">
        <f>IF(ISBLANK(INDEX('Policy Characteristics'!E:E,MATCH($C109,'Policy Characteristics'!$C:$C,0))),"",INDEX('Policy Characteristics'!E:E,MATCH($C109,'Policy Characteristics'!$C:$C,0)))</f>
        <v>trans frgt subsidy</v>
      </c>
      <c r="L109" s="233">
        <f>IF(ISBLANK(INDEX('Policy Characteristics'!F:F,MATCH($C109,'Policy Characteristics'!$C:$C,0))),"",INDEX('Policy Characteristics'!F:F,MATCH($C109,'Policy Characteristics'!$C:$C,0)))</f>
        <v>-60000000</v>
      </c>
      <c r="M109" s="233">
        <f>IF(ISBLANK(INDEX('Policy Characteristics'!G:G,MATCH($C109,'Policy Characteristics'!$C:$C,0))),"",INDEX('Policy Characteristics'!G:G,MATCH($C109,'Policy Characteristics'!$C:$C,0)))</f>
        <v>60000000</v>
      </c>
      <c r="N109" s="233">
        <f>IF(ISBLANK(INDEX('Policy Characteristics'!H:H,MATCH($C109,'Policy Characteristics'!$C:$C,0))),"",INDEX('Policy Characteristics'!H:H,MATCH($C109,'Policy Characteristics'!$C:$C,0)))</f>
        <v>100000</v>
      </c>
      <c r="O109" s="226" t="str">
        <f>IF(ISBLANK(INDEX('Policy Characteristics'!I:I,MATCH($C109,'Policy Characteristics'!$C:$C,0))),"",INDEX('Policy Characteristics'!I:I,MATCH($C109,'Policy Characteristics'!$C:$C,0)))</f>
        <v>KRW/vehicle</v>
      </c>
      <c r="P109" s="226" t="str">
        <f>IF(ISBLANK(INDEX('Policy Characteristics'!J:J,MATCH($C109,'Policy Characteristics'!$C:$C,0))),"",INDEX('Policy Characteristics'!J:J,MATCH($C109,'Policy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09" s="226" t="str">
        <f>IF(ISBLANK(INDEX('Policy Characteristics'!K:K,MATCH($C109,'Policy Characteristics'!$C:$C,0))),"",INDEX('Policy Characteristics'!K:K,MATCH($C109,'Policy Characteristics'!$C:$C,0)))</f>
        <v>transportation-sector-main.html#ev-subsidy</v>
      </c>
      <c r="R109" s="226" t="str">
        <f>IF(ISBLANK(INDEX('Policy Characteristics'!L:L,MATCH($C109,'Policy Characteristics'!$C:$C,0))),"",INDEX('Policy Characteristics'!L:L,MATCH($C109,'Policy Characteristics'!$C:$C,0)))</f>
        <v>ev-subsidy.html</v>
      </c>
    </row>
    <row r="110" spans="1:18">
      <c r="A110" s="226" t="str">
        <f>IF(ISBLANK(INDEX('Policy Characteristics'!A:A,MATCH($C110,'Policy Characteristics'!$C:$C,0))),"",INDEX('Policy Characteristics'!A:A,MATCH($C110,'Policy Characteristics'!$C:$C,0)))</f>
        <v>Transportation</v>
      </c>
      <c r="B110" s="234" t="str">
        <f>IF(ISBLANK(INDEX('Policy Characteristics'!B:B,MATCH($C110,'Policy Characteristics'!$C:$C,0))),"",INDEX('Policy Characteristics'!B:B,MATCH($C110,'Policy Characteristics'!$C:$C,0)))</f>
        <v>Freight Vehicle Subsidy</v>
      </c>
      <c r="C110" s="226" t="str">
        <f t="shared" si="4"/>
        <v>Additional Freight Vehicle Subsidy</v>
      </c>
      <c r="D110" s="45" t="s">
        <v>724</v>
      </c>
      <c r="E110" s="2" t="s">
        <v>761</v>
      </c>
      <c r="F110" s="2" t="s">
        <v>769</v>
      </c>
      <c r="G110" s="2" t="s">
        <v>761</v>
      </c>
      <c r="H110" s="43">
        <v>1691</v>
      </c>
      <c r="I110" s="261" t="s">
        <v>728</v>
      </c>
      <c r="J110" s="227" t="str">
        <f>IF(ISBLANK(INDEX('Policy Characteristics'!D:D,MATCH($C110,'Policy Characteristics'!$C:$C,0))),"",INDEX('Policy Characteristics'!D:D,MATCH($C110,'Policy Characteristics'!$C:$C,0)))</f>
        <v>Vehicle Subsidy</v>
      </c>
      <c r="K110" s="226" t="str">
        <f>IF(ISBLANK(INDEX('Policy Characteristics'!E:E,MATCH($C110,'Policy Characteristics'!$C:$C,0))),"",INDEX('Policy Characteristics'!E:E,MATCH($C110,'Policy Characteristics'!$C:$C,0)))</f>
        <v>trans frgt subsidy</v>
      </c>
      <c r="L110" s="233">
        <f>IF(ISBLANK(INDEX('Policy Characteristics'!F:F,MATCH($C110,'Policy Characteristics'!$C:$C,0))),"",INDEX('Policy Characteristics'!F:F,MATCH($C110,'Policy Characteristics'!$C:$C,0)))</f>
        <v>-60000000</v>
      </c>
      <c r="M110" s="233">
        <f>IF(ISBLANK(INDEX('Policy Characteristics'!G:G,MATCH($C110,'Policy Characteristics'!$C:$C,0))),"",INDEX('Policy Characteristics'!G:G,MATCH($C110,'Policy Characteristics'!$C:$C,0)))</f>
        <v>60000000</v>
      </c>
      <c r="N110" s="233">
        <f>IF(ISBLANK(INDEX('Policy Characteristics'!H:H,MATCH($C110,'Policy Characteristics'!$C:$C,0))),"",INDEX('Policy Characteristics'!H:H,MATCH($C110,'Policy Characteristics'!$C:$C,0)))</f>
        <v>100000</v>
      </c>
      <c r="O110" s="226" t="str">
        <f>IF(ISBLANK(INDEX('Policy Characteristics'!I:I,MATCH($C110,'Policy Characteristics'!$C:$C,0))),"",INDEX('Policy Characteristics'!I:I,MATCH($C110,'Policy Characteristics'!$C:$C,0)))</f>
        <v>KRW/vehicle</v>
      </c>
      <c r="P110" s="226" t="str">
        <f>IF(ISBLANK(INDEX('Policy Characteristics'!J:J,MATCH($C110,'Policy Characteristics'!$C:$C,0))),"",INDEX('Policy Characteristics'!J:J,MATCH($C110,'Policy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10" s="226" t="str">
        <f>IF(ISBLANK(INDEX('Policy Characteristics'!K:K,MATCH($C110,'Policy Characteristics'!$C:$C,0))),"",INDEX('Policy Characteristics'!K:K,MATCH($C110,'Policy Characteristics'!$C:$C,0)))</f>
        <v>transportation-sector-main.html#ev-subsidy</v>
      </c>
      <c r="R110" s="226" t="str">
        <f>IF(ISBLANK(INDEX('Policy Characteristics'!L:L,MATCH($C110,'Policy Characteristics'!$C:$C,0))),"",INDEX('Policy Characteristics'!L:L,MATCH($C110,'Policy Characteristics'!$C:$C,0)))</f>
        <v>ev-subsidy.html</v>
      </c>
    </row>
    <row r="111" spans="1:18">
      <c r="A111" s="226" t="str">
        <f>IF(ISBLANK(INDEX('Policy Characteristics'!A:A,MATCH($C111,'Policy Characteristics'!$C:$C,0))),"",INDEX('Policy Characteristics'!A:A,MATCH($C111,'Policy Characteristics'!$C:$C,0)))</f>
        <v>Transportation</v>
      </c>
      <c r="B111" s="234" t="str">
        <f>IF(ISBLANK(INDEX('Policy Characteristics'!B:B,MATCH($C111,'Policy Characteristics'!$C:$C,0))),"",INDEX('Policy Characteristics'!B:B,MATCH($C111,'Policy Characteristics'!$C:$C,0)))</f>
        <v>Freight Vehicle Subsidy</v>
      </c>
      <c r="C111" s="226" t="str">
        <f t="shared" si="4"/>
        <v>Additional Freight Vehicle Subsidy</v>
      </c>
      <c r="D111" s="45" t="s">
        <v>724</v>
      </c>
      <c r="E111" s="2" t="s">
        <v>762</v>
      </c>
      <c r="F111" s="2" t="s">
        <v>769</v>
      </c>
      <c r="G111" s="2" t="s">
        <v>763</v>
      </c>
      <c r="H111" s="43">
        <v>1692</v>
      </c>
      <c r="I111" s="262" t="s">
        <v>728</v>
      </c>
      <c r="J111" s="227" t="str">
        <f>IF(ISBLANK(INDEX('Policy Characteristics'!D:D,MATCH($C111,'Policy Characteristics'!$C:$C,0))),"",INDEX('Policy Characteristics'!D:D,MATCH($C111,'Policy Characteristics'!$C:$C,0)))</f>
        <v>Vehicle Subsidy</v>
      </c>
      <c r="K111" s="226" t="str">
        <f>IF(ISBLANK(INDEX('Policy Characteristics'!E:E,MATCH($C111,'Policy Characteristics'!$C:$C,0))),"",INDEX('Policy Characteristics'!E:E,MATCH($C111,'Policy Characteristics'!$C:$C,0)))</f>
        <v>trans frgt subsidy</v>
      </c>
      <c r="L111" s="233">
        <f>IF(ISBLANK(INDEX('Policy Characteristics'!F:F,MATCH($C111,'Policy Characteristics'!$C:$C,0))),"",INDEX('Policy Characteristics'!F:F,MATCH($C111,'Policy Characteristics'!$C:$C,0)))</f>
        <v>-60000000</v>
      </c>
      <c r="M111" s="233">
        <f>IF(ISBLANK(INDEX('Policy Characteristics'!G:G,MATCH($C111,'Policy Characteristics'!$C:$C,0))),"",INDEX('Policy Characteristics'!G:G,MATCH($C111,'Policy Characteristics'!$C:$C,0)))</f>
        <v>60000000</v>
      </c>
      <c r="N111" s="233">
        <f>IF(ISBLANK(INDEX('Policy Characteristics'!H:H,MATCH($C111,'Policy Characteristics'!$C:$C,0))),"",INDEX('Policy Characteristics'!H:H,MATCH($C111,'Policy Characteristics'!$C:$C,0)))</f>
        <v>100000</v>
      </c>
      <c r="O111" s="226" t="str">
        <f>IF(ISBLANK(INDEX('Policy Characteristics'!I:I,MATCH($C111,'Policy Characteristics'!$C:$C,0))),"",INDEX('Policy Characteristics'!I:I,MATCH($C111,'Policy Characteristics'!$C:$C,0)))</f>
        <v>KRW/vehicle</v>
      </c>
      <c r="P111" s="226" t="str">
        <f>IF(ISBLANK(INDEX('Policy Characteristics'!J:J,MATCH($C111,'Policy Characteristics'!$C:$C,0))),"",INDEX('Policy Characteristics'!J:J,MATCH($C111,'Policy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11" s="226" t="str">
        <f>IF(ISBLANK(INDEX('Policy Characteristics'!K:K,MATCH($C111,'Policy Characteristics'!$C:$C,0))),"",INDEX('Policy Characteristics'!K:K,MATCH($C111,'Policy Characteristics'!$C:$C,0)))</f>
        <v>transportation-sector-main.html#ev-subsidy</v>
      </c>
      <c r="R111" s="226" t="str">
        <f>IF(ISBLANK(INDEX('Policy Characteristics'!L:L,MATCH($C111,'Policy Characteristics'!$C:$C,0))),"",INDEX('Policy Characteristics'!L:L,MATCH($C111,'Policy Characteristics'!$C:$C,0)))</f>
        <v>ev-subsidy.html</v>
      </c>
    </row>
    <row r="112" spans="1:18">
      <c r="A112" s="226" t="str">
        <f>IF(ISBLANK(INDEX('Policy Characteristics'!A:A,MATCH($C112,'Policy Characteristics'!$C:$C,0))),"",INDEX('Policy Characteristics'!A:A,MATCH($C112,'Policy Characteristics'!$C:$C,0)))</f>
        <v>Transportation</v>
      </c>
      <c r="B112" s="234" t="str">
        <f>IF(ISBLANK(INDEX('Policy Characteristics'!B:B,MATCH($C112,'Policy Characteristics'!$C:$C,0))),"",INDEX('Policy Characteristics'!B:B,MATCH($C112,'Policy Characteristics'!$C:$C,0)))</f>
        <v>Freight Vehicle Subsidy</v>
      </c>
      <c r="C112" s="226" t="str">
        <f t="shared" si="4"/>
        <v>Additional Freight Vehicle Subsidy</v>
      </c>
      <c r="D112" s="45" t="s">
        <v>740</v>
      </c>
      <c r="E112" s="45" t="s">
        <v>750</v>
      </c>
      <c r="F112" s="2" t="s">
        <v>770</v>
      </c>
      <c r="G112" s="45" t="s">
        <v>752</v>
      </c>
      <c r="H112" s="43">
        <v>1693</v>
      </c>
      <c r="I112" s="261" t="s">
        <v>728</v>
      </c>
      <c r="J112" s="227" t="str">
        <f>IF(ISBLANK(INDEX('Policy Characteristics'!D:D,MATCH($C112,'Policy Characteristics'!$C:$C,0))),"",INDEX('Policy Characteristics'!D:D,MATCH($C112,'Policy Characteristics'!$C:$C,0)))</f>
        <v>Vehicle Subsidy</v>
      </c>
      <c r="K112" s="226" t="str">
        <f>IF(ISBLANK(INDEX('Policy Characteristics'!E:E,MATCH($C112,'Policy Characteristics'!$C:$C,0))),"",INDEX('Policy Characteristics'!E:E,MATCH($C112,'Policy Characteristics'!$C:$C,0)))</f>
        <v>trans frgt subsidy</v>
      </c>
      <c r="L112" s="233">
        <f>IF(ISBLANK(INDEX('Policy Characteristics'!F:F,MATCH($C112,'Policy Characteristics'!$C:$C,0))),"",INDEX('Policy Characteristics'!F:F,MATCH($C112,'Policy Characteristics'!$C:$C,0)))</f>
        <v>-60000000</v>
      </c>
      <c r="M112" s="233">
        <f>IF(ISBLANK(INDEX('Policy Characteristics'!G:G,MATCH($C112,'Policy Characteristics'!$C:$C,0))),"",INDEX('Policy Characteristics'!G:G,MATCH($C112,'Policy Characteristics'!$C:$C,0)))</f>
        <v>60000000</v>
      </c>
      <c r="N112" s="233">
        <f>IF(ISBLANK(INDEX('Policy Characteristics'!H:H,MATCH($C112,'Policy Characteristics'!$C:$C,0))),"",INDEX('Policy Characteristics'!H:H,MATCH($C112,'Policy Characteristics'!$C:$C,0)))</f>
        <v>100000</v>
      </c>
      <c r="O112" s="226" t="str">
        <f>IF(ISBLANK(INDEX('Policy Characteristics'!I:I,MATCH($C112,'Policy Characteristics'!$C:$C,0))),"",INDEX('Policy Characteristics'!I:I,MATCH($C112,'Policy Characteristics'!$C:$C,0)))</f>
        <v>KRW/vehicle</v>
      </c>
      <c r="P112" s="226" t="str">
        <f>IF(ISBLANK(INDEX('Policy Characteristics'!J:J,MATCH($C112,'Policy Characteristics'!$C:$C,0))),"",INDEX('Policy Characteristics'!J:J,MATCH($C112,'Policy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12" s="226" t="str">
        <f>IF(ISBLANK(INDEX('Policy Characteristics'!K:K,MATCH($C112,'Policy Characteristics'!$C:$C,0))),"",INDEX('Policy Characteristics'!K:K,MATCH($C112,'Policy Characteristics'!$C:$C,0)))</f>
        <v>transportation-sector-main.html#ev-subsidy</v>
      </c>
      <c r="R112" s="226" t="str">
        <f>IF(ISBLANK(INDEX('Policy Characteristics'!L:L,MATCH($C112,'Policy Characteristics'!$C:$C,0))),"",INDEX('Policy Characteristics'!L:L,MATCH($C112,'Policy Characteristics'!$C:$C,0)))</f>
        <v>ev-subsidy.html</v>
      </c>
    </row>
    <row r="113" spans="1:18">
      <c r="A113" s="226" t="str">
        <f>IF(ISBLANK(INDEX('Policy Characteristics'!A:A,MATCH($C113,'Policy Characteristics'!$C:$C,0))),"",INDEX('Policy Characteristics'!A:A,MATCH($C113,'Policy Characteristics'!$C:$C,0)))</f>
        <v>Transportation</v>
      </c>
      <c r="B113" s="234" t="str">
        <f>IF(ISBLANK(INDEX('Policy Characteristics'!B:B,MATCH($C113,'Policy Characteristics'!$C:$C,0))),"",INDEX('Policy Characteristics'!B:B,MATCH($C113,'Policy Characteristics'!$C:$C,0)))</f>
        <v>Freight Vehicle Subsidy</v>
      </c>
      <c r="C113" s="226" t="str">
        <f t="shared" si="4"/>
        <v>Additional Freight Vehicle Subsidy</v>
      </c>
      <c r="D113" s="45" t="s">
        <v>740</v>
      </c>
      <c r="E113" s="2" t="s">
        <v>753</v>
      </c>
      <c r="F113" s="2" t="s">
        <v>770</v>
      </c>
      <c r="G113" s="2" t="s">
        <v>754</v>
      </c>
      <c r="H113" s="43">
        <v>1694</v>
      </c>
      <c r="I113" s="262" t="s">
        <v>738</v>
      </c>
      <c r="J113" s="227" t="str">
        <f>IF(ISBLANK(INDEX('Policy Characteristics'!D:D,MATCH($C113,'Policy Characteristics'!$C:$C,0))),"",INDEX('Policy Characteristics'!D:D,MATCH($C113,'Policy Characteristics'!$C:$C,0)))</f>
        <v>Vehicle Subsidy</v>
      </c>
      <c r="K113" s="226" t="str">
        <f>IF(ISBLANK(INDEX('Policy Characteristics'!E:E,MATCH($C113,'Policy Characteristics'!$C:$C,0))),"",INDEX('Policy Characteristics'!E:E,MATCH($C113,'Policy Characteristics'!$C:$C,0)))</f>
        <v>trans frgt subsidy</v>
      </c>
      <c r="L113" s="233">
        <f>IF(ISBLANK(INDEX('Policy Characteristics'!F:F,MATCH($C113,'Policy Characteristics'!$C:$C,0))),"",INDEX('Policy Characteristics'!F:F,MATCH($C113,'Policy Characteristics'!$C:$C,0)))</f>
        <v>-60000000</v>
      </c>
      <c r="M113" s="233">
        <f>IF(ISBLANK(INDEX('Policy Characteristics'!G:G,MATCH($C113,'Policy Characteristics'!$C:$C,0))),"",INDEX('Policy Characteristics'!G:G,MATCH($C113,'Policy Characteristics'!$C:$C,0)))</f>
        <v>60000000</v>
      </c>
      <c r="N113" s="233">
        <f>IF(ISBLANK(INDEX('Policy Characteristics'!H:H,MATCH($C113,'Policy Characteristics'!$C:$C,0))),"",INDEX('Policy Characteristics'!H:H,MATCH($C113,'Policy Characteristics'!$C:$C,0)))</f>
        <v>100000</v>
      </c>
      <c r="O113" s="226" t="str">
        <f>IF(ISBLANK(INDEX('Policy Characteristics'!I:I,MATCH($C113,'Policy Characteristics'!$C:$C,0))),"",INDEX('Policy Characteristics'!I:I,MATCH($C113,'Policy Characteristics'!$C:$C,0)))</f>
        <v>KRW/vehicle</v>
      </c>
      <c r="P113" s="226" t="str">
        <f>IF(ISBLANK(INDEX('Policy Characteristics'!J:J,MATCH($C113,'Policy Characteristics'!$C:$C,0))),"",INDEX('Policy Characteristics'!J:J,MATCH($C113,'Policy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13" s="226" t="str">
        <f>IF(ISBLANK(INDEX('Policy Characteristics'!K:K,MATCH($C113,'Policy Characteristics'!$C:$C,0))),"",INDEX('Policy Characteristics'!K:K,MATCH($C113,'Policy Characteristics'!$C:$C,0)))</f>
        <v>transportation-sector-main.html#ev-subsidy</v>
      </c>
      <c r="R113" s="226" t="str">
        <f>IF(ISBLANK(INDEX('Policy Characteristics'!L:L,MATCH($C113,'Policy Characteristics'!$C:$C,0))),"",INDEX('Policy Characteristics'!L:L,MATCH($C113,'Policy Characteristics'!$C:$C,0)))</f>
        <v>ev-subsidy.html</v>
      </c>
    </row>
    <row r="114" spans="1:18">
      <c r="A114" s="226" t="str">
        <f>IF(ISBLANK(INDEX('Policy Characteristics'!A:A,MATCH($C114,'Policy Characteristics'!$C:$C,0))),"",INDEX('Policy Characteristics'!A:A,MATCH($C114,'Policy Characteristics'!$C:$C,0)))</f>
        <v>Transportation</v>
      </c>
      <c r="B114" s="234" t="str">
        <f>IF(ISBLANK(INDEX('Policy Characteristics'!B:B,MATCH($C114,'Policy Characteristics'!$C:$C,0))),"",INDEX('Policy Characteristics'!B:B,MATCH($C114,'Policy Characteristics'!$C:$C,0)))</f>
        <v>Freight Vehicle Subsidy</v>
      </c>
      <c r="C114" s="226" t="str">
        <f t="shared" si="4"/>
        <v>Additional Freight Vehicle Subsidy</v>
      </c>
      <c r="D114" s="45" t="s">
        <v>740</v>
      </c>
      <c r="E114" s="2" t="s">
        <v>755</v>
      </c>
      <c r="F114" s="2" t="s">
        <v>770</v>
      </c>
      <c r="G114" s="2" t="s">
        <v>756</v>
      </c>
      <c r="H114" s="43">
        <v>1695</v>
      </c>
      <c r="I114" s="262" t="s">
        <v>738</v>
      </c>
      <c r="J114" s="227" t="str">
        <f>IF(ISBLANK(INDEX('Policy Characteristics'!D:D,MATCH($C114,'Policy Characteristics'!$C:$C,0))),"",INDEX('Policy Characteristics'!D:D,MATCH($C114,'Policy Characteristics'!$C:$C,0)))</f>
        <v>Vehicle Subsidy</v>
      </c>
      <c r="K114" s="226" t="str">
        <f>IF(ISBLANK(INDEX('Policy Characteristics'!E:E,MATCH($C114,'Policy Characteristics'!$C:$C,0))),"",INDEX('Policy Characteristics'!E:E,MATCH($C114,'Policy Characteristics'!$C:$C,0)))</f>
        <v>trans frgt subsidy</v>
      </c>
      <c r="L114" s="233">
        <f>IF(ISBLANK(INDEX('Policy Characteristics'!F:F,MATCH($C114,'Policy Characteristics'!$C:$C,0))),"",INDEX('Policy Characteristics'!F:F,MATCH($C114,'Policy Characteristics'!$C:$C,0)))</f>
        <v>-60000000</v>
      </c>
      <c r="M114" s="233">
        <f>IF(ISBLANK(INDEX('Policy Characteristics'!G:G,MATCH($C114,'Policy Characteristics'!$C:$C,0))),"",INDEX('Policy Characteristics'!G:G,MATCH($C114,'Policy Characteristics'!$C:$C,0)))</f>
        <v>60000000</v>
      </c>
      <c r="N114" s="233">
        <f>IF(ISBLANK(INDEX('Policy Characteristics'!H:H,MATCH($C114,'Policy Characteristics'!$C:$C,0))),"",INDEX('Policy Characteristics'!H:H,MATCH($C114,'Policy Characteristics'!$C:$C,0)))</f>
        <v>100000</v>
      </c>
      <c r="O114" s="226" t="str">
        <f>IF(ISBLANK(INDEX('Policy Characteristics'!I:I,MATCH($C114,'Policy Characteristics'!$C:$C,0))),"",INDEX('Policy Characteristics'!I:I,MATCH($C114,'Policy Characteristics'!$C:$C,0)))</f>
        <v>KRW/vehicle</v>
      </c>
      <c r="P114" s="226" t="str">
        <f>IF(ISBLANK(INDEX('Policy Characteristics'!J:J,MATCH($C114,'Policy Characteristics'!$C:$C,0))),"",INDEX('Policy Characteristics'!J:J,MATCH($C114,'Policy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14" s="226" t="str">
        <f>IF(ISBLANK(INDEX('Policy Characteristics'!K:K,MATCH($C114,'Policy Characteristics'!$C:$C,0))),"",INDEX('Policy Characteristics'!K:K,MATCH($C114,'Policy Characteristics'!$C:$C,0)))</f>
        <v>transportation-sector-main.html#ev-subsidy</v>
      </c>
      <c r="R114" s="226" t="str">
        <f>IF(ISBLANK(INDEX('Policy Characteristics'!L:L,MATCH($C114,'Policy Characteristics'!$C:$C,0))),"",INDEX('Policy Characteristics'!L:L,MATCH($C114,'Policy Characteristics'!$C:$C,0)))</f>
        <v>ev-subsidy.html</v>
      </c>
    </row>
    <row r="115" spans="1:18">
      <c r="A115" s="226" t="str">
        <f>IF(ISBLANK(INDEX('Policy Characteristics'!A:A,MATCH($C115,'Policy Characteristics'!$C:$C,0))),"",INDEX('Policy Characteristics'!A:A,MATCH($C115,'Policy Characteristics'!$C:$C,0)))</f>
        <v>Transportation</v>
      </c>
      <c r="B115" s="234" t="str">
        <f>IF(ISBLANK(INDEX('Policy Characteristics'!B:B,MATCH($C115,'Policy Characteristics'!$C:$C,0))),"",INDEX('Policy Characteristics'!B:B,MATCH($C115,'Policy Characteristics'!$C:$C,0)))</f>
        <v>Freight Vehicle Subsidy</v>
      </c>
      <c r="C115" s="226" t="str">
        <f t="shared" si="4"/>
        <v>Additional Freight Vehicle Subsidy</v>
      </c>
      <c r="D115" s="45" t="s">
        <v>740</v>
      </c>
      <c r="E115" s="2" t="s">
        <v>757</v>
      </c>
      <c r="F115" s="2" t="s">
        <v>770</v>
      </c>
      <c r="G115" s="2" t="s">
        <v>758</v>
      </c>
      <c r="H115" s="43">
        <v>1696</v>
      </c>
      <c r="I115" s="262" t="s">
        <v>738</v>
      </c>
      <c r="J115" s="227" t="str">
        <f>IF(ISBLANK(INDEX('Policy Characteristics'!D:D,MATCH($C115,'Policy Characteristics'!$C:$C,0))),"",INDEX('Policy Characteristics'!D:D,MATCH($C115,'Policy Characteristics'!$C:$C,0)))</f>
        <v>Vehicle Subsidy</v>
      </c>
      <c r="K115" s="226" t="str">
        <f>IF(ISBLANK(INDEX('Policy Characteristics'!E:E,MATCH($C115,'Policy Characteristics'!$C:$C,0))),"",INDEX('Policy Characteristics'!E:E,MATCH($C115,'Policy Characteristics'!$C:$C,0)))</f>
        <v>trans frgt subsidy</v>
      </c>
      <c r="L115" s="233">
        <f>IF(ISBLANK(INDEX('Policy Characteristics'!F:F,MATCH($C115,'Policy Characteristics'!$C:$C,0))),"",INDEX('Policy Characteristics'!F:F,MATCH($C115,'Policy Characteristics'!$C:$C,0)))</f>
        <v>-60000000</v>
      </c>
      <c r="M115" s="233">
        <f>IF(ISBLANK(INDEX('Policy Characteristics'!G:G,MATCH($C115,'Policy Characteristics'!$C:$C,0))),"",INDEX('Policy Characteristics'!G:G,MATCH($C115,'Policy Characteristics'!$C:$C,0)))</f>
        <v>60000000</v>
      </c>
      <c r="N115" s="233">
        <f>IF(ISBLANK(INDEX('Policy Characteristics'!H:H,MATCH($C115,'Policy Characteristics'!$C:$C,0))),"",INDEX('Policy Characteristics'!H:H,MATCH($C115,'Policy Characteristics'!$C:$C,0)))</f>
        <v>100000</v>
      </c>
      <c r="O115" s="226" t="str">
        <f>IF(ISBLANK(INDEX('Policy Characteristics'!I:I,MATCH($C115,'Policy Characteristics'!$C:$C,0))),"",INDEX('Policy Characteristics'!I:I,MATCH($C115,'Policy Characteristics'!$C:$C,0)))</f>
        <v>KRW/vehicle</v>
      </c>
      <c r="P115" s="226" t="str">
        <f>IF(ISBLANK(INDEX('Policy Characteristics'!J:J,MATCH($C115,'Policy Characteristics'!$C:$C,0))),"",INDEX('Policy Characteristics'!J:J,MATCH($C115,'Policy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15" s="226" t="str">
        <f>IF(ISBLANK(INDEX('Policy Characteristics'!K:K,MATCH($C115,'Policy Characteristics'!$C:$C,0))),"",INDEX('Policy Characteristics'!K:K,MATCH($C115,'Policy Characteristics'!$C:$C,0)))</f>
        <v>transportation-sector-main.html#ev-subsidy</v>
      </c>
      <c r="R115" s="226" t="str">
        <f>IF(ISBLANK(INDEX('Policy Characteristics'!L:L,MATCH($C115,'Policy Characteristics'!$C:$C,0))),"",INDEX('Policy Characteristics'!L:L,MATCH($C115,'Policy Characteristics'!$C:$C,0)))</f>
        <v>ev-subsidy.html</v>
      </c>
    </row>
    <row r="116" spans="1:18">
      <c r="A116" s="226" t="str">
        <f>IF(ISBLANK(INDEX('Policy Characteristics'!A:A,MATCH($C116,'Policy Characteristics'!$C:$C,0))),"",INDEX('Policy Characteristics'!A:A,MATCH($C116,'Policy Characteristics'!$C:$C,0)))</f>
        <v>Transportation</v>
      </c>
      <c r="B116" s="234" t="str">
        <f>IF(ISBLANK(INDEX('Policy Characteristics'!B:B,MATCH($C116,'Policy Characteristics'!$C:$C,0))),"",INDEX('Policy Characteristics'!B:B,MATCH($C116,'Policy Characteristics'!$C:$C,0)))</f>
        <v>Freight Vehicle Subsidy</v>
      </c>
      <c r="C116" s="226" t="str">
        <f t="shared" si="4"/>
        <v>Additional Freight Vehicle Subsidy</v>
      </c>
      <c r="D116" s="45" t="s">
        <v>740</v>
      </c>
      <c r="E116" s="2" t="s">
        <v>759</v>
      </c>
      <c r="F116" s="2" t="s">
        <v>770</v>
      </c>
      <c r="G116" s="2" t="s">
        <v>760</v>
      </c>
      <c r="H116" s="43">
        <v>1697</v>
      </c>
      <c r="I116" s="261" t="s">
        <v>728</v>
      </c>
      <c r="J116" s="227" t="str">
        <f>IF(ISBLANK(INDEX('Policy Characteristics'!D:D,MATCH($C116,'Policy Characteristics'!$C:$C,0))),"",INDEX('Policy Characteristics'!D:D,MATCH($C116,'Policy Characteristics'!$C:$C,0)))</f>
        <v>Vehicle Subsidy</v>
      </c>
      <c r="K116" s="226" t="str">
        <f>IF(ISBLANK(INDEX('Policy Characteristics'!E:E,MATCH($C116,'Policy Characteristics'!$C:$C,0))),"",INDEX('Policy Characteristics'!E:E,MATCH($C116,'Policy Characteristics'!$C:$C,0)))</f>
        <v>trans frgt subsidy</v>
      </c>
      <c r="L116" s="233">
        <f>IF(ISBLANK(INDEX('Policy Characteristics'!F:F,MATCH($C116,'Policy Characteristics'!$C:$C,0))),"",INDEX('Policy Characteristics'!F:F,MATCH($C116,'Policy Characteristics'!$C:$C,0)))</f>
        <v>-60000000</v>
      </c>
      <c r="M116" s="233">
        <f>IF(ISBLANK(INDEX('Policy Characteristics'!G:G,MATCH($C116,'Policy Characteristics'!$C:$C,0))),"",INDEX('Policy Characteristics'!G:G,MATCH($C116,'Policy Characteristics'!$C:$C,0)))</f>
        <v>60000000</v>
      </c>
      <c r="N116" s="233">
        <f>IF(ISBLANK(INDEX('Policy Characteristics'!H:H,MATCH($C116,'Policy Characteristics'!$C:$C,0))),"",INDEX('Policy Characteristics'!H:H,MATCH($C116,'Policy Characteristics'!$C:$C,0)))</f>
        <v>100000</v>
      </c>
      <c r="O116" s="226" t="str">
        <f>IF(ISBLANK(INDEX('Policy Characteristics'!I:I,MATCH($C116,'Policy Characteristics'!$C:$C,0))),"",INDEX('Policy Characteristics'!I:I,MATCH($C116,'Policy Characteristics'!$C:$C,0)))</f>
        <v>KRW/vehicle</v>
      </c>
      <c r="P116" s="226" t="str">
        <f>IF(ISBLANK(INDEX('Policy Characteristics'!J:J,MATCH($C116,'Policy Characteristics'!$C:$C,0))),"",INDEX('Policy Characteristics'!J:J,MATCH($C116,'Policy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16" s="226" t="str">
        <f>IF(ISBLANK(INDEX('Policy Characteristics'!K:K,MATCH($C116,'Policy Characteristics'!$C:$C,0))),"",INDEX('Policy Characteristics'!K:K,MATCH($C116,'Policy Characteristics'!$C:$C,0)))</f>
        <v>transportation-sector-main.html#ev-subsidy</v>
      </c>
      <c r="R116" s="226" t="str">
        <f>IF(ISBLANK(INDEX('Policy Characteristics'!L:L,MATCH($C116,'Policy Characteristics'!$C:$C,0))),"",INDEX('Policy Characteristics'!L:L,MATCH($C116,'Policy Characteristics'!$C:$C,0)))</f>
        <v>ev-subsidy.html</v>
      </c>
    </row>
    <row r="117" spans="1:18">
      <c r="A117" s="226" t="str">
        <f>IF(ISBLANK(INDEX('Policy Characteristics'!A:A,MATCH($C117,'Policy Characteristics'!$C:$C,0))),"",INDEX('Policy Characteristics'!A:A,MATCH($C117,'Policy Characteristics'!$C:$C,0)))</f>
        <v>Transportation</v>
      </c>
      <c r="B117" s="234" t="str">
        <f>IF(ISBLANK(INDEX('Policy Characteristics'!B:B,MATCH($C117,'Policy Characteristics'!$C:$C,0))),"",INDEX('Policy Characteristics'!B:B,MATCH($C117,'Policy Characteristics'!$C:$C,0)))</f>
        <v>Freight Vehicle Subsidy</v>
      </c>
      <c r="C117" s="226" t="str">
        <f t="shared" si="4"/>
        <v>Additional Freight Vehicle Subsidy</v>
      </c>
      <c r="D117" s="45" t="s">
        <v>740</v>
      </c>
      <c r="E117" s="2" t="s">
        <v>761</v>
      </c>
      <c r="F117" s="2" t="s">
        <v>770</v>
      </c>
      <c r="G117" s="2" t="s">
        <v>761</v>
      </c>
      <c r="H117" s="43">
        <v>1698</v>
      </c>
      <c r="I117" s="262" t="s">
        <v>738</v>
      </c>
      <c r="J117" s="227" t="str">
        <f>IF(ISBLANK(INDEX('Policy Characteristics'!D:D,MATCH($C117,'Policy Characteristics'!$C:$C,0))),"",INDEX('Policy Characteristics'!D:D,MATCH($C117,'Policy Characteristics'!$C:$C,0)))</f>
        <v>Vehicle Subsidy</v>
      </c>
      <c r="K117" s="226" t="str">
        <f>IF(ISBLANK(INDEX('Policy Characteristics'!E:E,MATCH($C117,'Policy Characteristics'!$C:$C,0))),"",INDEX('Policy Characteristics'!E:E,MATCH($C117,'Policy Characteristics'!$C:$C,0)))</f>
        <v>trans frgt subsidy</v>
      </c>
      <c r="L117" s="233">
        <f>IF(ISBLANK(INDEX('Policy Characteristics'!F:F,MATCH($C117,'Policy Characteristics'!$C:$C,0))),"",INDEX('Policy Characteristics'!F:F,MATCH($C117,'Policy Characteristics'!$C:$C,0)))</f>
        <v>-60000000</v>
      </c>
      <c r="M117" s="233">
        <f>IF(ISBLANK(INDEX('Policy Characteristics'!G:G,MATCH($C117,'Policy Characteristics'!$C:$C,0))),"",INDEX('Policy Characteristics'!G:G,MATCH($C117,'Policy Characteristics'!$C:$C,0)))</f>
        <v>60000000</v>
      </c>
      <c r="N117" s="233">
        <f>IF(ISBLANK(INDEX('Policy Characteristics'!H:H,MATCH($C117,'Policy Characteristics'!$C:$C,0))),"",INDEX('Policy Characteristics'!H:H,MATCH($C117,'Policy Characteristics'!$C:$C,0)))</f>
        <v>100000</v>
      </c>
      <c r="O117" s="226" t="str">
        <f>IF(ISBLANK(INDEX('Policy Characteristics'!I:I,MATCH($C117,'Policy Characteristics'!$C:$C,0))),"",INDEX('Policy Characteristics'!I:I,MATCH($C117,'Policy Characteristics'!$C:$C,0)))</f>
        <v>KRW/vehicle</v>
      </c>
      <c r="P117" s="226" t="str">
        <f>IF(ISBLANK(INDEX('Policy Characteristics'!J:J,MATCH($C117,'Policy Characteristics'!$C:$C,0))),"",INDEX('Policy Characteristics'!J:J,MATCH($C117,'Policy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17" s="226" t="str">
        <f>IF(ISBLANK(INDEX('Policy Characteristics'!K:K,MATCH($C117,'Policy Characteristics'!$C:$C,0))),"",INDEX('Policy Characteristics'!K:K,MATCH($C117,'Policy Characteristics'!$C:$C,0)))</f>
        <v>transportation-sector-main.html#ev-subsidy</v>
      </c>
      <c r="R117" s="226" t="str">
        <f>IF(ISBLANK(INDEX('Policy Characteristics'!L:L,MATCH($C117,'Policy Characteristics'!$C:$C,0))),"",INDEX('Policy Characteristics'!L:L,MATCH($C117,'Policy Characteristics'!$C:$C,0)))</f>
        <v>ev-subsidy.html</v>
      </c>
    </row>
    <row r="118" spans="1:18">
      <c r="A118" s="226" t="str">
        <f>IF(ISBLANK(INDEX('Policy Characteristics'!A:A,MATCH($C118,'Policy Characteristics'!$C:$C,0))),"",INDEX('Policy Characteristics'!A:A,MATCH($C118,'Policy Characteristics'!$C:$C,0)))</f>
        <v>Transportation</v>
      </c>
      <c r="B118" s="234" t="str">
        <f>IF(ISBLANK(INDEX('Policy Characteristics'!B:B,MATCH($C118,'Policy Characteristics'!$C:$C,0))),"",INDEX('Policy Characteristics'!B:B,MATCH($C118,'Policy Characteristics'!$C:$C,0)))</f>
        <v>Freight Vehicle Subsidy</v>
      </c>
      <c r="C118" s="226" t="str">
        <f t="shared" si="4"/>
        <v>Additional Freight Vehicle Subsidy</v>
      </c>
      <c r="D118" s="45" t="s">
        <v>740</v>
      </c>
      <c r="E118" s="2" t="s">
        <v>762</v>
      </c>
      <c r="F118" s="2" t="s">
        <v>770</v>
      </c>
      <c r="G118" s="2" t="s">
        <v>763</v>
      </c>
      <c r="H118" s="43">
        <v>1699</v>
      </c>
      <c r="I118" s="261" t="s">
        <v>728</v>
      </c>
      <c r="J118" s="227" t="str">
        <f>IF(ISBLANK(INDEX('Policy Characteristics'!D:D,MATCH($C118,'Policy Characteristics'!$C:$C,0))),"",INDEX('Policy Characteristics'!D:D,MATCH($C118,'Policy Characteristics'!$C:$C,0)))</f>
        <v>Vehicle Subsidy</v>
      </c>
      <c r="K118" s="226" t="str">
        <f>IF(ISBLANK(INDEX('Policy Characteristics'!E:E,MATCH($C118,'Policy Characteristics'!$C:$C,0))),"",INDEX('Policy Characteristics'!E:E,MATCH($C118,'Policy Characteristics'!$C:$C,0)))</f>
        <v>trans frgt subsidy</v>
      </c>
      <c r="L118" s="233">
        <f>IF(ISBLANK(INDEX('Policy Characteristics'!F:F,MATCH($C118,'Policy Characteristics'!$C:$C,0))),"",INDEX('Policy Characteristics'!F:F,MATCH($C118,'Policy Characteristics'!$C:$C,0)))</f>
        <v>-60000000</v>
      </c>
      <c r="M118" s="233">
        <f>IF(ISBLANK(INDEX('Policy Characteristics'!G:G,MATCH($C118,'Policy Characteristics'!$C:$C,0))),"",INDEX('Policy Characteristics'!G:G,MATCH($C118,'Policy Characteristics'!$C:$C,0)))</f>
        <v>60000000</v>
      </c>
      <c r="N118" s="233">
        <f>IF(ISBLANK(INDEX('Policy Characteristics'!H:H,MATCH($C118,'Policy Characteristics'!$C:$C,0))),"",INDEX('Policy Characteristics'!H:H,MATCH($C118,'Policy Characteristics'!$C:$C,0)))</f>
        <v>100000</v>
      </c>
      <c r="O118" s="226" t="str">
        <f>IF(ISBLANK(INDEX('Policy Characteristics'!I:I,MATCH($C118,'Policy Characteristics'!$C:$C,0))),"",INDEX('Policy Characteristics'!I:I,MATCH($C118,'Policy Characteristics'!$C:$C,0)))</f>
        <v>KRW/vehicle</v>
      </c>
      <c r="P118" s="226" t="str">
        <f>IF(ISBLANK(INDEX('Policy Characteristics'!J:J,MATCH($C118,'Policy Characteristics'!$C:$C,0))),"",INDEX('Policy Characteristics'!J:J,MATCH($C118,'Policy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18" s="226" t="str">
        <f>IF(ISBLANK(INDEX('Policy Characteristics'!K:K,MATCH($C118,'Policy Characteristics'!$C:$C,0))),"",INDEX('Policy Characteristics'!K:K,MATCH($C118,'Policy Characteristics'!$C:$C,0)))</f>
        <v>transportation-sector-main.html#ev-subsidy</v>
      </c>
      <c r="R118" s="226" t="str">
        <f>IF(ISBLANK(INDEX('Policy Characteristics'!L:L,MATCH($C118,'Policy Characteristics'!$C:$C,0))),"",INDEX('Policy Characteristics'!L:L,MATCH($C118,'Policy Characteristics'!$C:$C,0)))</f>
        <v>ev-subsidy.html</v>
      </c>
    </row>
    <row r="119" spans="1:18">
      <c r="A119" s="226" t="str">
        <f>IF(ISBLANK(INDEX('Policy Characteristics'!A:A,MATCH($C119,'Policy Characteristics'!$C:$C,0))),"",INDEX('Policy Characteristics'!A:A,MATCH($C119,'Policy Characteristics'!$C:$C,0)))</f>
        <v>Transportation</v>
      </c>
      <c r="B119" s="234" t="str">
        <f>IF(ISBLANK(INDEX('Policy Characteristics'!B:B,MATCH($C119,'Policy Characteristics'!$C:$C,0))),"",INDEX('Policy Characteristics'!B:B,MATCH($C119,'Policy Characteristics'!$C:$C,0)))</f>
        <v>Freight Vehicle Subsidy</v>
      </c>
      <c r="C119" s="226" t="str">
        <f t="shared" si="4"/>
        <v>Additional Freight Vehicle Subsidy</v>
      </c>
      <c r="D119" s="2" t="s">
        <v>742</v>
      </c>
      <c r="E119" s="45" t="s">
        <v>750</v>
      </c>
      <c r="F119" s="2" t="s">
        <v>765</v>
      </c>
      <c r="G119" s="45" t="s">
        <v>752</v>
      </c>
      <c r="H119" s="43">
        <v>1700</v>
      </c>
      <c r="I119" s="262" t="s">
        <v>738</v>
      </c>
      <c r="J119" s="227" t="str">
        <f>IF(ISBLANK(INDEX('Policy Characteristics'!D:D,MATCH($C119,'Policy Characteristics'!$C:$C,0))),"",INDEX('Policy Characteristics'!D:D,MATCH($C119,'Policy Characteristics'!$C:$C,0)))</f>
        <v>Vehicle Subsidy</v>
      </c>
      <c r="K119" s="226" t="str">
        <f>IF(ISBLANK(INDEX('Policy Characteristics'!E:E,MATCH($C119,'Policy Characteristics'!$C:$C,0))),"",INDEX('Policy Characteristics'!E:E,MATCH($C119,'Policy Characteristics'!$C:$C,0)))</f>
        <v>trans frgt subsidy</v>
      </c>
      <c r="L119" s="233">
        <f>IF(ISBLANK(INDEX('Policy Characteristics'!F:F,MATCH($C119,'Policy Characteristics'!$C:$C,0))),"",INDEX('Policy Characteristics'!F:F,MATCH($C119,'Policy Characteristics'!$C:$C,0)))</f>
        <v>-60000000</v>
      </c>
      <c r="M119" s="233">
        <f>IF(ISBLANK(INDEX('Policy Characteristics'!G:G,MATCH($C119,'Policy Characteristics'!$C:$C,0))),"",INDEX('Policy Characteristics'!G:G,MATCH($C119,'Policy Characteristics'!$C:$C,0)))</f>
        <v>60000000</v>
      </c>
      <c r="N119" s="233">
        <f>IF(ISBLANK(INDEX('Policy Characteristics'!H:H,MATCH($C119,'Policy Characteristics'!$C:$C,0))),"",INDEX('Policy Characteristics'!H:H,MATCH($C119,'Policy Characteristics'!$C:$C,0)))</f>
        <v>100000</v>
      </c>
      <c r="O119" s="226" t="str">
        <f>IF(ISBLANK(INDEX('Policy Characteristics'!I:I,MATCH($C119,'Policy Characteristics'!$C:$C,0))),"",INDEX('Policy Characteristics'!I:I,MATCH($C119,'Policy Characteristics'!$C:$C,0)))</f>
        <v>KRW/vehicle</v>
      </c>
      <c r="P119" s="226" t="str">
        <f>IF(ISBLANK(INDEX('Policy Characteristics'!J:J,MATCH($C119,'Policy Characteristics'!$C:$C,0))),"",INDEX('Policy Characteristics'!J:J,MATCH($C119,'Policy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19" s="226" t="str">
        <f>IF(ISBLANK(INDEX('Policy Characteristics'!K:K,MATCH($C119,'Policy Characteristics'!$C:$C,0))),"",INDEX('Policy Characteristics'!K:K,MATCH($C119,'Policy Characteristics'!$C:$C,0)))</f>
        <v>transportation-sector-main.html#ev-subsidy</v>
      </c>
      <c r="R119" s="226" t="str">
        <f>IF(ISBLANK(INDEX('Policy Characteristics'!L:L,MATCH($C119,'Policy Characteristics'!$C:$C,0))),"",INDEX('Policy Characteristics'!L:L,MATCH($C119,'Policy Characteristics'!$C:$C,0)))</f>
        <v>ev-subsidy.html</v>
      </c>
    </row>
    <row r="120" spans="1:18">
      <c r="A120" s="226" t="str">
        <f>IF(ISBLANK(INDEX('Policy Characteristics'!A:A,MATCH($C120,'Policy Characteristics'!$C:$C,0))),"",INDEX('Policy Characteristics'!A:A,MATCH($C120,'Policy Characteristics'!$C:$C,0)))</f>
        <v>Transportation</v>
      </c>
      <c r="B120" s="234" t="str">
        <f>IF(ISBLANK(INDEX('Policy Characteristics'!B:B,MATCH($C120,'Policy Characteristics'!$C:$C,0))),"",INDEX('Policy Characteristics'!B:B,MATCH($C120,'Policy Characteristics'!$C:$C,0)))</f>
        <v>Freight Vehicle Subsidy</v>
      </c>
      <c r="C120" s="226" t="str">
        <f t="shared" si="4"/>
        <v>Additional Freight Vehicle Subsidy</v>
      </c>
      <c r="D120" s="2" t="s">
        <v>742</v>
      </c>
      <c r="E120" s="2" t="s">
        <v>753</v>
      </c>
      <c r="F120" s="2" t="s">
        <v>765</v>
      </c>
      <c r="G120" s="2" t="s">
        <v>754</v>
      </c>
      <c r="H120" s="43">
        <v>1701</v>
      </c>
      <c r="I120" s="262" t="s">
        <v>738</v>
      </c>
      <c r="J120" s="227" t="str">
        <f>IF(ISBLANK(INDEX('Policy Characteristics'!D:D,MATCH($C120,'Policy Characteristics'!$C:$C,0))),"",INDEX('Policy Characteristics'!D:D,MATCH($C120,'Policy Characteristics'!$C:$C,0)))</f>
        <v>Vehicle Subsidy</v>
      </c>
      <c r="K120" s="226" t="str">
        <f>IF(ISBLANK(INDEX('Policy Characteristics'!E:E,MATCH($C120,'Policy Characteristics'!$C:$C,0))),"",INDEX('Policy Characteristics'!E:E,MATCH($C120,'Policy Characteristics'!$C:$C,0)))</f>
        <v>trans frgt subsidy</v>
      </c>
      <c r="L120" s="233">
        <f>IF(ISBLANK(INDEX('Policy Characteristics'!F:F,MATCH($C120,'Policy Characteristics'!$C:$C,0))),"",INDEX('Policy Characteristics'!F:F,MATCH($C120,'Policy Characteristics'!$C:$C,0)))</f>
        <v>-60000000</v>
      </c>
      <c r="M120" s="233">
        <f>IF(ISBLANK(INDEX('Policy Characteristics'!G:G,MATCH($C120,'Policy Characteristics'!$C:$C,0))),"",INDEX('Policy Characteristics'!G:G,MATCH($C120,'Policy Characteristics'!$C:$C,0)))</f>
        <v>60000000</v>
      </c>
      <c r="N120" s="233">
        <f>IF(ISBLANK(INDEX('Policy Characteristics'!H:H,MATCH($C120,'Policy Characteristics'!$C:$C,0))),"",INDEX('Policy Characteristics'!H:H,MATCH($C120,'Policy Characteristics'!$C:$C,0)))</f>
        <v>100000</v>
      </c>
      <c r="O120" s="226" t="str">
        <f>IF(ISBLANK(INDEX('Policy Characteristics'!I:I,MATCH($C120,'Policy Characteristics'!$C:$C,0))),"",INDEX('Policy Characteristics'!I:I,MATCH($C120,'Policy Characteristics'!$C:$C,0)))</f>
        <v>KRW/vehicle</v>
      </c>
      <c r="P120" s="226" t="str">
        <f>IF(ISBLANK(INDEX('Policy Characteristics'!J:J,MATCH($C120,'Policy Characteristics'!$C:$C,0))),"",INDEX('Policy Characteristics'!J:J,MATCH($C120,'Policy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20" s="226" t="str">
        <f>IF(ISBLANK(INDEX('Policy Characteristics'!K:K,MATCH($C120,'Policy Characteristics'!$C:$C,0))),"",INDEX('Policy Characteristics'!K:K,MATCH($C120,'Policy Characteristics'!$C:$C,0)))</f>
        <v>transportation-sector-main.html#ev-subsidy</v>
      </c>
      <c r="R120" s="226" t="str">
        <f>IF(ISBLANK(INDEX('Policy Characteristics'!L:L,MATCH($C120,'Policy Characteristics'!$C:$C,0))),"",INDEX('Policy Characteristics'!L:L,MATCH($C120,'Policy Characteristics'!$C:$C,0)))</f>
        <v>ev-subsidy.html</v>
      </c>
    </row>
    <row r="121" spans="1:18">
      <c r="A121" s="226" t="str">
        <f>IF(ISBLANK(INDEX('Policy Characteristics'!A:A,MATCH($C121,'Policy Characteristics'!$C:$C,0))),"",INDEX('Policy Characteristics'!A:A,MATCH($C121,'Policy Characteristics'!$C:$C,0)))</f>
        <v>Transportation</v>
      </c>
      <c r="B121" s="234" t="str">
        <f>IF(ISBLANK(INDEX('Policy Characteristics'!B:B,MATCH($C121,'Policy Characteristics'!$C:$C,0))),"",INDEX('Policy Characteristics'!B:B,MATCH($C121,'Policy Characteristics'!$C:$C,0)))</f>
        <v>Freight Vehicle Subsidy</v>
      </c>
      <c r="C121" s="226" t="str">
        <f t="shared" si="4"/>
        <v>Additional Freight Vehicle Subsidy</v>
      </c>
      <c r="D121" s="2" t="s">
        <v>742</v>
      </c>
      <c r="E121" s="2" t="s">
        <v>755</v>
      </c>
      <c r="F121" s="2" t="s">
        <v>765</v>
      </c>
      <c r="G121" s="2" t="s">
        <v>756</v>
      </c>
      <c r="H121" s="43">
        <v>1702</v>
      </c>
      <c r="I121" s="262" t="s">
        <v>738</v>
      </c>
      <c r="J121" s="227" t="str">
        <f>IF(ISBLANK(INDEX('Policy Characteristics'!D:D,MATCH($C121,'Policy Characteristics'!$C:$C,0))),"",INDEX('Policy Characteristics'!D:D,MATCH($C121,'Policy Characteristics'!$C:$C,0)))</f>
        <v>Vehicle Subsidy</v>
      </c>
      <c r="K121" s="226" t="str">
        <f>IF(ISBLANK(INDEX('Policy Characteristics'!E:E,MATCH($C121,'Policy Characteristics'!$C:$C,0))),"",INDEX('Policy Characteristics'!E:E,MATCH($C121,'Policy Characteristics'!$C:$C,0)))</f>
        <v>trans frgt subsidy</v>
      </c>
      <c r="L121" s="233">
        <f>IF(ISBLANK(INDEX('Policy Characteristics'!F:F,MATCH($C121,'Policy Characteristics'!$C:$C,0))),"",INDEX('Policy Characteristics'!F:F,MATCH($C121,'Policy Characteristics'!$C:$C,0)))</f>
        <v>-60000000</v>
      </c>
      <c r="M121" s="233">
        <f>IF(ISBLANK(INDEX('Policy Characteristics'!G:G,MATCH($C121,'Policy Characteristics'!$C:$C,0))),"",INDEX('Policy Characteristics'!G:G,MATCH($C121,'Policy Characteristics'!$C:$C,0)))</f>
        <v>60000000</v>
      </c>
      <c r="N121" s="233">
        <f>IF(ISBLANK(INDEX('Policy Characteristics'!H:H,MATCH($C121,'Policy Characteristics'!$C:$C,0))),"",INDEX('Policy Characteristics'!H:H,MATCH($C121,'Policy Characteristics'!$C:$C,0)))</f>
        <v>100000</v>
      </c>
      <c r="O121" s="226" t="str">
        <f>IF(ISBLANK(INDEX('Policy Characteristics'!I:I,MATCH($C121,'Policy Characteristics'!$C:$C,0))),"",INDEX('Policy Characteristics'!I:I,MATCH($C121,'Policy Characteristics'!$C:$C,0)))</f>
        <v>KRW/vehicle</v>
      </c>
      <c r="P121" s="226" t="str">
        <f>IF(ISBLANK(INDEX('Policy Characteristics'!J:J,MATCH($C121,'Policy Characteristics'!$C:$C,0))),"",INDEX('Policy Characteristics'!J:J,MATCH($C121,'Policy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21" s="226" t="str">
        <f>IF(ISBLANK(INDEX('Policy Characteristics'!K:K,MATCH($C121,'Policy Characteristics'!$C:$C,0))),"",INDEX('Policy Characteristics'!K:K,MATCH($C121,'Policy Characteristics'!$C:$C,0)))</f>
        <v>transportation-sector-main.html#ev-subsidy</v>
      </c>
      <c r="R121" s="226" t="str">
        <f>IF(ISBLANK(INDEX('Policy Characteristics'!L:L,MATCH($C121,'Policy Characteristics'!$C:$C,0))),"",INDEX('Policy Characteristics'!L:L,MATCH($C121,'Policy Characteristics'!$C:$C,0)))</f>
        <v>ev-subsidy.html</v>
      </c>
    </row>
    <row r="122" spans="1:18">
      <c r="A122" s="226" t="str">
        <f>IF(ISBLANK(INDEX('Policy Characteristics'!A:A,MATCH($C122,'Policy Characteristics'!$C:$C,0))),"",INDEX('Policy Characteristics'!A:A,MATCH($C122,'Policy Characteristics'!$C:$C,0)))</f>
        <v>Transportation</v>
      </c>
      <c r="B122" s="234" t="str">
        <f>IF(ISBLANK(INDEX('Policy Characteristics'!B:B,MATCH($C122,'Policy Characteristics'!$C:$C,0))),"",INDEX('Policy Characteristics'!B:B,MATCH($C122,'Policy Characteristics'!$C:$C,0)))</f>
        <v>Freight Vehicle Subsidy</v>
      </c>
      <c r="C122" s="226" t="str">
        <f t="shared" si="4"/>
        <v>Additional Freight Vehicle Subsidy</v>
      </c>
      <c r="D122" s="2" t="s">
        <v>742</v>
      </c>
      <c r="E122" s="2" t="s">
        <v>757</v>
      </c>
      <c r="F122" s="2" t="s">
        <v>765</v>
      </c>
      <c r="G122" s="2" t="s">
        <v>758</v>
      </c>
      <c r="H122" s="43">
        <v>1703</v>
      </c>
      <c r="I122" s="262" t="s">
        <v>738</v>
      </c>
      <c r="J122" s="227" t="str">
        <f>IF(ISBLANK(INDEX('Policy Characteristics'!D:D,MATCH($C122,'Policy Characteristics'!$C:$C,0))),"",INDEX('Policy Characteristics'!D:D,MATCH($C122,'Policy Characteristics'!$C:$C,0)))</f>
        <v>Vehicle Subsidy</v>
      </c>
      <c r="K122" s="226" t="str">
        <f>IF(ISBLANK(INDEX('Policy Characteristics'!E:E,MATCH($C122,'Policy Characteristics'!$C:$C,0))),"",INDEX('Policy Characteristics'!E:E,MATCH($C122,'Policy Characteristics'!$C:$C,0)))</f>
        <v>trans frgt subsidy</v>
      </c>
      <c r="L122" s="233">
        <f>IF(ISBLANK(INDEX('Policy Characteristics'!F:F,MATCH($C122,'Policy Characteristics'!$C:$C,0))),"",INDEX('Policy Characteristics'!F:F,MATCH($C122,'Policy Characteristics'!$C:$C,0)))</f>
        <v>-60000000</v>
      </c>
      <c r="M122" s="233">
        <f>IF(ISBLANK(INDEX('Policy Characteristics'!G:G,MATCH($C122,'Policy Characteristics'!$C:$C,0))),"",INDEX('Policy Characteristics'!G:G,MATCH($C122,'Policy Characteristics'!$C:$C,0)))</f>
        <v>60000000</v>
      </c>
      <c r="N122" s="233">
        <f>IF(ISBLANK(INDEX('Policy Characteristics'!H:H,MATCH($C122,'Policy Characteristics'!$C:$C,0))),"",INDEX('Policy Characteristics'!H:H,MATCH($C122,'Policy Characteristics'!$C:$C,0)))</f>
        <v>100000</v>
      </c>
      <c r="O122" s="226" t="str">
        <f>IF(ISBLANK(INDEX('Policy Characteristics'!I:I,MATCH($C122,'Policy Characteristics'!$C:$C,0))),"",INDEX('Policy Characteristics'!I:I,MATCH($C122,'Policy Characteristics'!$C:$C,0)))</f>
        <v>KRW/vehicle</v>
      </c>
      <c r="P122" s="226" t="str">
        <f>IF(ISBLANK(INDEX('Policy Characteristics'!J:J,MATCH($C122,'Policy Characteristics'!$C:$C,0))),"",INDEX('Policy Characteristics'!J:J,MATCH($C122,'Policy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22" s="226" t="str">
        <f>IF(ISBLANK(INDEX('Policy Characteristics'!K:K,MATCH($C122,'Policy Characteristics'!$C:$C,0))),"",INDEX('Policy Characteristics'!K:K,MATCH($C122,'Policy Characteristics'!$C:$C,0)))</f>
        <v>transportation-sector-main.html#ev-subsidy</v>
      </c>
      <c r="R122" s="226" t="str">
        <f>IF(ISBLANK(INDEX('Policy Characteristics'!L:L,MATCH($C122,'Policy Characteristics'!$C:$C,0))),"",INDEX('Policy Characteristics'!L:L,MATCH($C122,'Policy Characteristics'!$C:$C,0)))</f>
        <v>ev-subsidy.html</v>
      </c>
    </row>
    <row r="123" spans="1:18">
      <c r="A123" s="226" t="str">
        <f>IF(ISBLANK(INDEX('Policy Characteristics'!A:A,MATCH($C123,'Policy Characteristics'!$C:$C,0))),"",INDEX('Policy Characteristics'!A:A,MATCH($C123,'Policy Characteristics'!$C:$C,0)))</f>
        <v>Transportation</v>
      </c>
      <c r="B123" s="234" t="str">
        <f>IF(ISBLANK(INDEX('Policy Characteristics'!B:B,MATCH($C123,'Policy Characteristics'!$C:$C,0))),"",INDEX('Policy Characteristics'!B:B,MATCH($C123,'Policy Characteristics'!$C:$C,0)))</f>
        <v>Freight Vehicle Subsidy</v>
      </c>
      <c r="C123" s="226" t="str">
        <f t="shared" si="4"/>
        <v>Additional Freight Vehicle Subsidy</v>
      </c>
      <c r="D123" s="2" t="s">
        <v>742</v>
      </c>
      <c r="E123" s="2" t="s">
        <v>759</v>
      </c>
      <c r="F123" s="2" t="s">
        <v>765</v>
      </c>
      <c r="G123" s="2" t="s">
        <v>760</v>
      </c>
      <c r="H123" s="43">
        <v>1704</v>
      </c>
      <c r="I123" s="262" t="s">
        <v>738</v>
      </c>
      <c r="J123" s="227" t="str">
        <f>IF(ISBLANK(INDEX('Policy Characteristics'!D:D,MATCH($C123,'Policy Characteristics'!$C:$C,0))),"",INDEX('Policy Characteristics'!D:D,MATCH($C123,'Policy Characteristics'!$C:$C,0)))</f>
        <v>Vehicle Subsidy</v>
      </c>
      <c r="K123" s="226" t="str">
        <f>IF(ISBLANK(INDEX('Policy Characteristics'!E:E,MATCH($C123,'Policy Characteristics'!$C:$C,0))),"",INDEX('Policy Characteristics'!E:E,MATCH($C123,'Policy Characteristics'!$C:$C,0)))</f>
        <v>trans frgt subsidy</v>
      </c>
      <c r="L123" s="233">
        <f>IF(ISBLANK(INDEX('Policy Characteristics'!F:F,MATCH($C123,'Policy Characteristics'!$C:$C,0))),"",INDEX('Policy Characteristics'!F:F,MATCH($C123,'Policy Characteristics'!$C:$C,0)))</f>
        <v>-60000000</v>
      </c>
      <c r="M123" s="233">
        <f>IF(ISBLANK(INDEX('Policy Characteristics'!G:G,MATCH($C123,'Policy Characteristics'!$C:$C,0))),"",INDEX('Policy Characteristics'!G:G,MATCH($C123,'Policy Characteristics'!$C:$C,0)))</f>
        <v>60000000</v>
      </c>
      <c r="N123" s="233">
        <f>IF(ISBLANK(INDEX('Policy Characteristics'!H:H,MATCH($C123,'Policy Characteristics'!$C:$C,0))),"",INDEX('Policy Characteristics'!H:H,MATCH($C123,'Policy Characteristics'!$C:$C,0)))</f>
        <v>100000</v>
      </c>
      <c r="O123" s="226" t="str">
        <f>IF(ISBLANK(INDEX('Policy Characteristics'!I:I,MATCH($C123,'Policy Characteristics'!$C:$C,0))),"",INDEX('Policy Characteristics'!I:I,MATCH($C123,'Policy Characteristics'!$C:$C,0)))</f>
        <v>KRW/vehicle</v>
      </c>
      <c r="P123" s="226" t="str">
        <f>IF(ISBLANK(INDEX('Policy Characteristics'!J:J,MATCH($C123,'Policy Characteristics'!$C:$C,0))),"",INDEX('Policy Characteristics'!J:J,MATCH($C123,'Policy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23" s="226" t="str">
        <f>IF(ISBLANK(INDEX('Policy Characteristics'!K:K,MATCH($C123,'Policy Characteristics'!$C:$C,0))),"",INDEX('Policy Characteristics'!K:K,MATCH($C123,'Policy Characteristics'!$C:$C,0)))</f>
        <v>transportation-sector-main.html#ev-subsidy</v>
      </c>
      <c r="R123" s="226" t="str">
        <f>IF(ISBLANK(INDEX('Policy Characteristics'!L:L,MATCH($C123,'Policy Characteristics'!$C:$C,0))),"",INDEX('Policy Characteristics'!L:L,MATCH($C123,'Policy Characteristics'!$C:$C,0)))</f>
        <v>ev-subsidy.html</v>
      </c>
    </row>
    <row r="124" spans="1:18">
      <c r="A124" s="226" t="str">
        <f>IF(ISBLANK(INDEX('Policy Characteristics'!A:A,MATCH($C124,'Policy Characteristics'!$C:$C,0))),"",INDEX('Policy Characteristics'!A:A,MATCH($C124,'Policy Characteristics'!$C:$C,0)))</f>
        <v>Transportation</v>
      </c>
      <c r="B124" s="234" t="str">
        <f>IF(ISBLANK(INDEX('Policy Characteristics'!B:B,MATCH($C124,'Policy Characteristics'!$C:$C,0))),"",INDEX('Policy Characteristics'!B:B,MATCH($C124,'Policy Characteristics'!$C:$C,0)))</f>
        <v>Freight Vehicle Subsidy</v>
      </c>
      <c r="C124" s="226" t="str">
        <f t="shared" si="4"/>
        <v>Additional Freight Vehicle Subsidy</v>
      </c>
      <c r="D124" s="2" t="s">
        <v>742</v>
      </c>
      <c r="E124" s="2" t="s">
        <v>761</v>
      </c>
      <c r="F124" s="2" t="s">
        <v>765</v>
      </c>
      <c r="G124" s="2" t="s">
        <v>761</v>
      </c>
      <c r="H124" s="43">
        <v>1705</v>
      </c>
      <c r="I124" s="262" t="s">
        <v>738</v>
      </c>
      <c r="J124" s="227" t="str">
        <f>IF(ISBLANK(INDEX('Policy Characteristics'!D:D,MATCH($C124,'Policy Characteristics'!$C:$C,0))),"",INDEX('Policy Characteristics'!D:D,MATCH($C124,'Policy Characteristics'!$C:$C,0)))</f>
        <v>Vehicle Subsidy</v>
      </c>
      <c r="K124" s="226" t="str">
        <f>IF(ISBLANK(INDEX('Policy Characteristics'!E:E,MATCH($C124,'Policy Characteristics'!$C:$C,0))),"",INDEX('Policy Characteristics'!E:E,MATCH($C124,'Policy Characteristics'!$C:$C,0)))</f>
        <v>trans frgt subsidy</v>
      </c>
      <c r="L124" s="233">
        <f>IF(ISBLANK(INDEX('Policy Characteristics'!F:F,MATCH($C124,'Policy Characteristics'!$C:$C,0))),"",INDEX('Policy Characteristics'!F:F,MATCH($C124,'Policy Characteristics'!$C:$C,0)))</f>
        <v>-60000000</v>
      </c>
      <c r="M124" s="233">
        <f>IF(ISBLANK(INDEX('Policy Characteristics'!G:G,MATCH($C124,'Policy Characteristics'!$C:$C,0))),"",INDEX('Policy Characteristics'!G:G,MATCH($C124,'Policy Characteristics'!$C:$C,0)))</f>
        <v>60000000</v>
      </c>
      <c r="N124" s="233">
        <f>IF(ISBLANK(INDEX('Policy Characteristics'!H:H,MATCH($C124,'Policy Characteristics'!$C:$C,0))),"",INDEX('Policy Characteristics'!H:H,MATCH($C124,'Policy Characteristics'!$C:$C,0)))</f>
        <v>100000</v>
      </c>
      <c r="O124" s="226" t="str">
        <f>IF(ISBLANK(INDEX('Policy Characteristics'!I:I,MATCH($C124,'Policy Characteristics'!$C:$C,0))),"",INDEX('Policy Characteristics'!I:I,MATCH($C124,'Policy Characteristics'!$C:$C,0)))</f>
        <v>KRW/vehicle</v>
      </c>
      <c r="P124" s="226" t="str">
        <f>IF(ISBLANK(INDEX('Policy Characteristics'!J:J,MATCH($C124,'Policy Characteristics'!$C:$C,0))),"",INDEX('Policy Characteristics'!J:J,MATCH($C124,'Policy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24" s="226" t="str">
        <f>IF(ISBLANK(INDEX('Policy Characteristics'!K:K,MATCH($C124,'Policy Characteristics'!$C:$C,0))),"",INDEX('Policy Characteristics'!K:K,MATCH($C124,'Policy Characteristics'!$C:$C,0)))</f>
        <v>transportation-sector-main.html#ev-subsidy</v>
      </c>
      <c r="R124" s="226" t="str">
        <f>IF(ISBLANK(INDEX('Policy Characteristics'!L:L,MATCH($C124,'Policy Characteristics'!$C:$C,0))),"",INDEX('Policy Characteristics'!L:L,MATCH($C124,'Policy Characteristics'!$C:$C,0)))</f>
        <v>ev-subsidy.html</v>
      </c>
    </row>
    <row r="125" spans="1:18">
      <c r="A125" s="226" t="str">
        <f>IF(ISBLANK(INDEX('Policy Characteristics'!A:A,MATCH($C125,'Policy Characteristics'!$C:$C,0))),"",INDEX('Policy Characteristics'!A:A,MATCH($C125,'Policy Characteristics'!$C:$C,0)))</f>
        <v>Transportation</v>
      </c>
      <c r="B125" s="234" t="str">
        <f>IF(ISBLANK(INDEX('Policy Characteristics'!B:B,MATCH($C125,'Policy Characteristics'!$C:$C,0))),"",INDEX('Policy Characteristics'!B:B,MATCH($C125,'Policy Characteristics'!$C:$C,0)))</f>
        <v>Freight Vehicle Subsidy</v>
      </c>
      <c r="C125" s="226" t="str">
        <f t="shared" si="4"/>
        <v>Additional Freight Vehicle Subsidy</v>
      </c>
      <c r="D125" s="2" t="s">
        <v>742</v>
      </c>
      <c r="E125" s="2" t="s">
        <v>762</v>
      </c>
      <c r="F125" s="2" t="s">
        <v>765</v>
      </c>
      <c r="G125" s="2" t="s">
        <v>763</v>
      </c>
      <c r="H125" s="43">
        <v>1706</v>
      </c>
      <c r="I125" s="262" t="s">
        <v>738</v>
      </c>
      <c r="J125" s="227" t="str">
        <f>IF(ISBLANK(INDEX('Policy Characteristics'!D:D,MATCH($C125,'Policy Characteristics'!$C:$C,0))),"",INDEX('Policy Characteristics'!D:D,MATCH($C125,'Policy Characteristics'!$C:$C,0)))</f>
        <v>Vehicle Subsidy</v>
      </c>
      <c r="K125" s="226" t="str">
        <f>IF(ISBLANK(INDEX('Policy Characteristics'!E:E,MATCH($C125,'Policy Characteristics'!$C:$C,0))),"",INDEX('Policy Characteristics'!E:E,MATCH($C125,'Policy Characteristics'!$C:$C,0)))</f>
        <v>trans frgt subsidy</v>
      </c>
      <c r="L125" s="233">
        <f>IF(ISBLANK(INDEX('Policy Characteristics'!F:F,MATCH($C125,'Policy Characteristics'!$C:$C,0))),"",INDEX('Policy Characteristics'!F:F,MATCH($C125,'Policy Characteristics'!$C:$C,0)))</f>
        <v>-60000000</v>
      </c>
      <c r="M125" s="233">
        <f>IF(ISBLANK(INDEX('Policy Characteristics'!G:G,MATCH($C125,'Policy Characteristics'!$C:$C,0))),"",INDEX('Policy Characteristics'!G:G,MATCH($C125,'Policy Characteristics'!$C:$C,0)))</f>
        <v>60000000</v>
      </c>
      <c r="N125" s="233">
        <f>IF(ISBLANK(INDEX('Policy Characteristics'!H:H,MATCH($C125,'Policy Characteristics'!$C:$C,0))),"",INDEX('Policy Characteristics'!H:H,MATCH($C125,'Policy Characteristics'!$C:$C,0)))</f>
        <v>100000</v>
      </c>
      <c r="O125" s="226" t="str">
        <f>IF(ISBLANK(INDEX('Policy Characteristics'!I:I,MATCH($C125,'Policy Characteristics'!$C:$C,0))),"",INDEX('Policy Characteristics'!I:I,MATCH($C125,'Policy Characteristics'!$C:$C,0)))</f>
        <v>KRW/vehicle</v>
      </c>
      <c r="P125" s="226" t="str">
        <f>IF(ISBLANK(INDEX('Policy Characteristics'!J:J,MATCH($C125,'Policy Characteristics'!$C:$C,0))),"",INDEX('Policy Characteristics'!J:J,MATCH($C125,'Policy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25" s="226" t="str">
        <f>IF(ISBLANK(INDEX('Policy Characteristics'!K:K,MATCH($C125,'Policy Characteristics'!$C:$C,0))),"",INDEX('Policy Characteristics'!K:K,MATCH($C125,'Policy Characteristics'!$C:$C,0)))</f>
        <v>transportation-sector-main.html#ev-subsidy</v>
      </c>
      <c r="R125" s="226" t="str">
        <f>IF(ISBLANK(INDEX('Policy Characteristics'!L:L,MATCH($C125,'Policy Characteristics'!$C:$C,0))),"",INDEX('Policy Characteristics'!L:L,MATCH($C125,'Policy Characteristics'!$C:$C,0)))</f>
        <v>ev-subsidy.html</v>
      </c>
    </row>
    <row r="126" spans="1:18">
      <c r="A126" s="226" t="str">
        <f>IF(ISBLANK(INDEX('Policy Characteristics'!A:A,MATCH($C126,'Policy Characteristics'!$C:$C,0))),"",INDEX('Policy Characteristics'!A:A,MATCH($C126,'Policy Characteristics'!$C:$C,0)))</f>
        <v>Transportation</v>
      </c>
      <c r="B126" s="234" t="str">
        <f>IF(ISBLANK(INDEX('Policy Characteristics'!B:B,MATCH($C126,'Policy Characteristics'!$C:$C,0))),"",INDEX('Policy Characteristics'!B:B,MATCH($C126,'Policy Characteristics'!$C:$C,0)))</f>
        <v>Freight Vehicle Subsidy</v>
      </c>
      <c r="C126" s="226" t="str">
        <f t="shared" si="4"/>
        <v>Additional Freight Vehicle Subsidy</v>
      </c>
      <c r="D126" s="45" t="s">
        <v>744</v>
      </c>
      <c r="E126" s="45" t="s">
        <v>750</v>
      </c>
      <c r="F126" s="2" t="s">
        <v>766</v>
      </c>
      <c r="G126" s="45" t="s">
        <v>752</v>
      </c>
      <c r="H126" s="43">
        <v>1707</v>
      </c>
      <c r="I126" s="262" t="s">
        <v>738</v>
      </c>
      <c r="J126" s="227" t="str">
        <f>IF(ISBLANK(INDEX('Policy Characteristics'!D:D,MATCH($C126,'Policy Characteristics'!$C:$C,0))),"",INDEX('Policy Characteristics'!D:D,MATCH($C126,'Policy Characteristics'!$C:$C,0)))</f>
        <v>Vehicle Subsidy</v>
      </c>
      <c r="K126" s="226" t="str">
        <f>IF(ISBLANK(INDEX('Policy Characteristics'!E:E,MATCH($C126,'Policy Characteristics'!$C:$C,0))),"",INDEX('Policy Characteristics'!E:E,MATCH($C126,'Policy Characteristics'!$C:$C,0)))</f>
        <v>trans frgt subsidy</v>
      </c>
      <c r="L126" s="233">
        <f>IF(ISBLANK(INDEX('Policy Characteristics'!F:F,MATCH($C126,'Policy Characteristics'!$C:$C,0))),"",INDEX('Policy Characteristics'!F:F,MATCH($C126,'Policy Characteristics'!$C:$C,0)))</f>
        <v>-60000000</v>
      </c>
      <c r="M126" s="233">
        <f>IF(ISBLANK(INDEX('Policy Characteristics'!G:G,MATCH($C126,'Policy Characteristics'!$C:$C,0))),"",INDEX('Policy Characteristics'!G:G,MATCH($C126,'Policy Characteristics'!$C:$C,0)))</f>
        <v>60000000</v>
      </c>
      <c r="N126" s="233">
        <f>IF(ISBLANK(INDEX('Policy Characteristics'!H:H,MATCH($C126,'Policy Characteristics'!$C:$C,0))),"",INDEX('Policy Characteristics'!H:H,MATCH($C126,'Policy Characteristics'!$C:$C,0)))</f>
        <v>100000</v>
      </c>
      <c r="O126" s="226" t="str">
        <f>IF(ISBLANK(INDEX('Policy Characteristics'!I:I,MATCH($C126,'Policy Characteristics'!$C:$C,0))),"",INDEX('Policy Characteristics'!I:I,MATCH($C126,'Policy Characteristics'!$C:$C,0)))</f>
        <v>KRW/vehicle</v>
      </c>
      <c r="P126" s="226" t="str">
        <f>IF(ISBLANK(INDEX('Policy Characteristics'!J:J,MATCH($C126,'Policy Characteristics'!$C:$C,0))),"",INDEX('Policy Characteristics'!J:J,MATCH($C126,'Policy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26" s="226" t="str">
        <f>IF(ISBLANK(INDEX('Policy Characteristics'!K:K,MATCH($C126,'Policy Characteristics'!$C:$C,0))),"",INDEX('Policy Characteristics'!K:K,MATCH($C126,'Policy Characteristics'!$C:$C,0)))</f>
        <v>transportation-sector-main.html#ev-subsidy</v>
      </c>
      <c r="R126" s="226" t="str">
        <f>IF(ISBLANK(INDEX('Policy Characteristics'!L:L,MATCH($C126,'Policy Characteristics'!$C:$C,0))),"",INDEX('Policy Characteristics'!L:L,MATCH($C126,'Policy Characteristics'!$C:$C,0)))</f>
        <v>ev-subsidy.html</v>
      </c>
    </row>
    <row r="127" spans="1:18">
      <c r="A127" s="226" t="str">
        <f>IF(ISBLANK(INDEX('Policy Characteristics'!A:A,MATCH($C127,'Policy Characteristics'!$C:$C,0))),"",INDEX('Policy Characteristics'!A:A,MATCH($C127,'Policy Characteristics'!$C:$C,0)))</f>
        <v>Transportation</v>
      </c>
      <c r="B127" s="234" t="str">
        <f>IF(ISBLANK(INDEX('Policy Characteristics'!B:B,MATCH($C127,'Policy Characteristics'!$C:$C,0))),"",INDEX('Policy Characteristics'!B:B,MATCH($C127,'Policy Characteristics'!$C:$C,0)))</f>
        <v>Freight Vehicle Subsidy</v>
      </c>
      <c r="C127" s="226" t="str">
        <f t="shared" si="4"/>
        <v>Additional Freight Vehicle Subsidy</v>
      </c>
      <c r="D127" s="45" t="s">
        <v>744</v>
      </c>
      <c r="E127" s="2" t="s">
        <v>753</v>
      </c>
      <c r="F127" s="2" t="s">
        <v>766</v>
      </c>
      <c r="G127" s="2" t="s">
        <v>754</v>
      </c>
      <c r="H127" s="43">
        <v>1708</v>
      </c>
      <c r="I127" s="262" t="s">
        <v>738</v>
      </c>
      <c r="J127" s="227" t="str">
        <f>IF(ISBLANK(INDEX('Policy Characteristics'!D:D,MATCH($C127,'Policy Characteristics'!$C:$C,0))),"",INDEX('Policy Characteristics'!D:D,MATCH($C127,'Policy Characteristics'!$C:$C,0)))</f>
        <v>Vehicle Subsidy</v>
      </c>
      <c r="K127" s="226" t="str">
        <f>IF(ISBLANK(INDEX('Policy Characteristics'!E:E,MATCH($C127,'Policy Characteristics'!$C:$C,0))),"",INDEX('Policy Characteristics'!E:E,MATCH($C127,'Policy Characteristics'!$C:$C,0)))</f>
        <v>trans frgt subsidy</v>
      </c>
      <c r="L127" s="233">
        <f>IF(ISBLANK(INDEX('Policy Characteristics'!F:F,MATCH($C127,'Policy Characteristics'!$C:$C,0))),"",INDEX('Policy Characteristics'!F:F,MATCH($C127,'Policy Characteristics'!$C:$C,0)))</f>
        <v>-60000000</v>
      </c>
      <c r="M127" s="233">
        <f>IF(ISBLANK(INDEX('Policy Characteristics'!G:G,MATCH($C127,'Policy Characteristics'!$C:$C,0))),"",INDEX('Policy Characteristics'!G:G,MATCH($C127,'Policy Characteristics'!$C:$C,0)))</f>
        <v>60000000</v>
      </c>
      <c r="N127" s="233">
        <f>IF(ISBLANK(INDEX('Policy Characteristics'!H:H,MATCH($C127,'Policy Characteristics'!$C:$C,0))),"",INDEX('Policy Characteristics'!H:H,MATCH($C127,'Policy Characteristics'!$C:$C,0)))</f>
        <v>100000</v>
      </c>
      <c r="O127" s="226" t="str">
        <f>IF(ISBLANK(INDEX('Policy Characteristics'!I:I,MATCH($C127,'Policy Characteristics'!$C:$C,0))),"",INDEX('Policy Characteristics'!I:I,MATCH($C127,'Policy Characteristics'!$C:$C,0)))</f>
        <v>KRW/vehicle</v>
      </c>
      <c r="P127" s="226" t="str">
        <f>IF(ISBLANK(INDEX('Policy Characteristics'!J:J,MATCH($C127,'Policy Characteristics'!$C:$C,0))),"",INDEX('Policy Characteristics'!J:J,MATCH($C127,'Policy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27" s="226" t="str">
        <f>IF(ISBLANK(INDEX('Policy Characteristics'!K:K,MATCH($C127,'Policy Characteristics'!$C:$C,0))),"",INDEX('Policy Characteristics'!K:K,MATCH($C127,'Policy Characteristics'!$C:$C,0)))</f>
        <v>transportation-sector-main.html#ev-subsidy</v>
      </c>
      <c r="R127" s="226" t="str">
        <f>IF(ISBLANK(INDEX('Policy Characteristics'!L:L,MATCH($C127,'Policy Characteristics'!$C:$C,0))),"",INDEX('Policy Characteristics'!L:L,MATCH($C127,'Policy Characteristics'!$C:$C,0)))</f>
        <v>ev-subsidy.html</v>
      </c>
    </row>
    <row r="128" spans="1:18">
      <c r="A128" s="226" t="str">
        <f>IF(ISBLANK(INDEX('Policy Characteristics'!A:A,MATCH($C128,'Policy Characteristics'!$C:$C,0))),"",INDEX('Policy Characteristics'!A:A,MATCH($C128,'Policy Characteristics'!$C:$C,0)))</f>
        <v>Transportation</v>
      </c>
      <c r="B128" s="234" t="str">
        <f>IF(ISBLANK(INDEX('Policy Characteristics'!B:B,MATCH($C128,'Policy Characteristics'!$C:$C,0))),"",INDEX('Policy Characteristics'!B:B,MATCH($C128,'Policy Characteristics'!$C:$C,0)))</f>
        <v>Freight Vehicle Subsidy</v>
      </c>
      <c r="C128" s="226" t="str">
        <f t="shared" si="4"/>
        <v>Additional Freight Vehicle Subsidy</v>
      </c>
      <c r="D128" s="45" t="s">
        <v>744</v>
      </c>
      <c r="E128" s="2" t="s">
        <v>755</v>
      </c>
      <c r="F128" s="2" t="s">
        <v>766</v>
      </c>
      <c r="G128" s="2" t="s">
        <v>756</v>
      </c>
      <c r="H128" s="43">
        <v>1709</v>
      </c>
      <c r="I128" s="262" t="s">
        <v>738</v>
      </c>
      <c r="J128" s="227" t="str">
        <f>IF(ISBLANK(INDEX('Policy Characteristics'!D:D,MATCH($C128,'Policy Characteristics'!$C:$C,0))),"",INDEX('Policy Characteristics'!D:D,MATCH($C128,'Policy Characteristics'!$C:$C,0)))</f>
        <v>Vehicle Subsidy</v>
      </c>
      <c r="K128" s="226" t="str">
        <f>IF(ISBLANK(INDEX('Policy Characteristics'!E:E,MATCH($C128,'Policy Characteristics'!$C:$C,0))),"",INDEX('Policy Characteristics'!E:E,MATCH($C128,'Policy Characteristics'!$C:$C,0)))</f>
        <v>trans frgt subsidy</v>
      </c>
      <c r="L128" s="233">
        <f>IF(ISBLANK(INDEX('Policy Characteristics'!F:F,MATCH($C128,'Policy Characteristics'!$C:$C,0))),"",INDEX('Policy Characteristics'!F:F,MATCH($C128,'Policy Characteristics'!$C:$C,0)))</f>
        <v>-60000000</v>
      </c>
      <c r="M128" s="233">
        <f>IF(ISBLANK(INDEX('Policy Characteristics'!G:G,MATCH($C128,'Policy Characteristics'!$C:$C,0))),"",INDEX('Policy Characteristics'!G:G,MATCH($C128,'Policy Characteristics'!$C:$C,0)))</f>
        <v>60000000</v>
      </c>
      <c r="N128" s="233">
        <f>IF(ISBLANK(INDEX('Policy Characteristics'!H:H,MATCH($C128,'Policy Characteristics'!$C:$C,0))),"",INDEX('Policy Characteristics'!H:H,MATCH($C128,'Policy Characteristics'!$C:$C,0)))</f>
        <v>100000</v>
      </c>
      <c r="O128" s="226" t="str">
        <f>IF(ISBLANK(INDEX('Policy Characteristics'!I:I,MATCH($C128,'Policy Characteristics'!$C:$C,0))),"",INDEX('Policy Characteristics'!I:I,MATCH($C128,'Policy Characteristics'!$C:$C,0)))</f>
        <v>KRW/vehicle</v>
      </c>
      <c r="P128" s="226" t="str">
        <f>IF(ISBLANK(INDEX('Policy Characteristics'!J:J,MATCH($C128,'Policy Characteristics'!$C:$C,0))),"",INDEX('Policy Characteristics'!J:J,MATCH($C128,'Policy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28" s="226" t="str">
        <f>IF(ISBLANK(INDEX('Policy Characteristics'!K:K,MATCH($C128,'Policy Characteristics'!$C:$C,0))),"",INDEX('Policy Characteristics'!K:K,MATCH($C128,'Policy Characteristics'!$C:$C,0)))</f>
        <v>transportation-sector-main.html#ev-subsidy</v>
      </c>
      <c r="R128" s="226" t="str">
        <f>IF(ISBLANK(INDEX('Policy Characteristics'!L:L,MATCH($C128,'Policy Characteristics'!$C:$C,0))),"",INDEX('Policy Characteristics'!L:L,MATCH($C128,'Policy Characteristics'!$C:$C,0)))</f>
        <v>ev-subsidy.html</v>
      </c>
    </row>
    <row r="129" spans="1:18">
      <c r="A129" s="226" t="str">
        <f>IF(ISBLANK(INDEX('Policy Characteristics'!A:A,MATCH($C129,'Policy Characteristics'!$C:$C,0))),"",INDEX('Policy Characteristics'!A:A,MATCH($C129,'Policy Characteristics'!$C:$C,0)))</f>
        <v>Transportation</v>
      </c>
      <c r="B129" s="234" t="str">
        <f>IF(ISBLANK(INDEX('Policy Characteristics'!B:B,MATCH($C129,'Policy Characteristics'!$C:$C,0))),"",INDEX('Policy Characteristics'!B:B,MATCH($C129,'Policy Characteristics'!$C:$C,0)))</f>
        <v>Freight Vehicle Subsidy</v>
      </c>
      <c r="C129" s="226" t="str">
        <f t="shared" si="4"/>
        <v>Additional Freight Vehicle Subsidy</v>
      </c>
      <c r="D129" s="45" t="s">
        <v>744</v>
      </c>
      <c r="E129" s="2" t="s">
        <v>757</v>
      </c>
      <c r="F129" s="2" t="s">
        <v>766</v>
      </c>
      <c r="G129" s="2" t="s">
        <v>758</v>
      </c>
      <c r="H129" s="43">
        <v>1710</v>
      </c>
      <c r="I129" s="262" t="s">
        <v>738</v>
      </c>
      <c r="J129" s="227" t="str">
        <f>IF(ISBLANK(INDEX('Policy Characteristics'!D:D,MATCH($C129,'Policy Characteristics'!$C:$C,0))),"",INDEX('Policy Characteristics'!D:D,MATCH($C129,'Policy Characteristics'!$C:$C,0)))</f>
        <v>Vehicle Subsidy</v>
      </c>
      <c r="K129" s="226" t="str">
        <f>IF(ISBLANK(INDEX('Policy Characteristics'!E:E,MATCH($C129,'Policy Characteristics'!$C:$C,0))),"",INDEX('Policy Characteristics'!E:E,MATCH($C129,'Policy Characteristics'!$C:$C,0)))</f>
        <v>trans frgt subsidy</v>
      </c>
      <c r="L129" s="233">
        <f>IF(ISBLANK(INDEX('Policy Characteristics'!F:F,MATCH($C129,'Policy Characteristics'!$C:$C,0))),"",INDEX('Policy Characteristics'!F:F,MATCH($C129,'Policy Characteristics'!$C:$C,0)))</f>
        <v>-60000000</v>
      </c>
      <c r="M129" s="233">
        <f>IF(ISBLANK(INDEX('Policy Characteristics'!G:G,MATCH($C129,'Policy Characteristics'!$C:$C,0))),"",INDEX('Policy Characteristics'!G:G,MATCH($C129,'Policy Characteristics'!$C:$C,0)))</f>
        <v>60000000</v>
      </c>
      <c r="N129" s="233">
        <f>IF(ISBLANK(INDEX('Policy Characteristics'!H:H,MATCH($C129,'Policy Characteristics'!$C:$C,0))),"",INDEX('Policy Characteristics'!H:H,MATCH($C129,'Policy Characteristics'!$C:$C,0)))</f>
        <v>100000</v>
      </c>
      <c r="O129" s="226" t="str">
        <f>IF(ISBLANK(INDEX('Policy Characteristics'!I:I,MATCH($C129,'Policy Characteristics'!$C:$C,0))),"",INDEX('Policy Characteristics'!I:I,MATCH($C129,'Policy Characteristics'!$C:$C,0)))</f>
        <v>KRW/vehicle</v>
      </c>
      <c r="P129" s="226" t="str">
        <f>IF(ISBLANK(INDEX('Policy Characteristics'!J:J,MATCH($C129,'Policy Characteristics'!$C:$C,0))),"",INDEX('Policy Characteristics'!J:J,MATCH($C129,'Policy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29" s="226" t="str">
        <f>IF(ISBLANK(INDEX('Policy Characteristics'!K:K,MATCH($C129,'Policy Characteristics'!$C:$C,0))),"",INDEX('Policy Characteristics'!K:K,MATCH($C129,'Policy Characteristics'!$C:$C,0)))</f>
        <v>transportation-sector-main.html#ev-subsidy</v>
      </c>
      <c r="R129" s="226" t="str">
        <f>IF(ISBLANK(INDEX('Policy Characteristics'!L:L,MATCH($C129,'Policy Characteristics'!$C:$C,0))),"",INDEX('Policy Characteristics'!L:L,MATCH($C129,'Policy Characteristics'!$C:$C,0)))</f>
        <v>ev-subsidy.html</v>
      </c>
    </row>
    <row r="130" spans="1:18">
      <c r="A130" s="226" t="str">
        <f>IF(ISBLANK(INDEX('Policy Characteristics'!A:A,MATCH($C130,'Policy Characteristics'!$C:$C,0))),"",INDEX('Policy Characteristics'!A:A,MATCH($C130,'Policy Characteristics'!$C:$C,0)))</f>
        <v>Transportation</v>
      </c>
      <c r="B130" s="234" t="str">
        <f>IF(ISBLANK(INDEX('Policy Characteristics'!B:B,MATCH($C130,'Policy Characteristics'!$C:$C,0))),"",INDEX('Policy Characteristics'!B:B,MATCH($C130,'Policy Characteristics'!$C:$C,0)))</f>
        <v>Freight Vehicle Subsidy</v>
      </c>
      <c r="C130" s="226" t="str">
        <f t="shared" si="4"/>
        <v>Additional Freight Vehicle Subsidy</v>
      </c>
      <c r="D130" s="45" t="s">
        <v>744</v>
      </c>
      <c r="E130" s="2" t="s">
        <v>759</v>
      </c>
      <c r="F130" s="2" t="s">
        <v>766</v>
      </c>
      <c r="G130" s="2" t="s">
        <v>760</v>
      </c>
      <c r="H130" s="43">
        <v>1711</v>
      </c>
      <c r="I130" s="262" t="s">
        <v>738</v>
      </c>
      <c r="J130" s="227" t="str">
        <f>IF(ISBLANK(INDEX('Policy Characteristics'!D:D,MATCH($C130,'Policy Characteristics'!$C:$C,0))),"",INDEX('Policy Characteristics'!D:D,MATCH($C130,'Policy Characteristics'!$C:$C,0)))</f>
        <v>Vehicle Subsidy</v>
      </c>
      <c r="K130" s="226" t="str">
        <f>IF(ISBLANK(INDEX('Policy Characteristics'!E:E,MATCH($C130,'Policy Characteristics'!$C:$C,0))),"",INDEX('Policy Characteristics'!E:E,MATCH($C130,'Policy Characteristics'!$C:$C,0)))</f>
        <v>trans frgt subsidy</v>
      </c>
      <c r="L130" s="233">
        <f>IF(ISBLANK(INDEX('Policy Characteristics'!F:F,MATCH($C130,'Policy Characteristics'!$C:$C,0))),"",INDEX('Policy Characteristics'!F:F,MATCH($C130,'Policy Characteristics'!$C:$C,0)))</f>
        <v>-60000000</v>
      </c>
      <c r="M130" s="233">
        <f>IF(ISBLANK(INDEX('Policy Characteristics'!G:G,MATCH($C130,'Policy Characteristics'!$C:$C,0))),"",INDEX('Policy Characteristics'!G:G,MATCH($C130,'Policy Characteristics'!$C:$C,0)))</f>
        <v>60000000</v>
      </c>
      <c r="N130" s="233">
        <f>IF(ISBLANK(INDEX('Policy Characteristics'!H:H,MATCH($C130,'Policy Characteristics'!$C:$C,0))),"",INDEX('Policy Characteristics'!H:H,MATCH($C130,'Policy Characteristics'!$C:$C,0)))</f>
        <v>100000</v>
      </c>
      <c r="O130" s="226" t="str">
        <f>IF(ISBLANK(INDEX('Policy Characteristics'!I:I,MATCH($C130,'Policy Characteristics'!$C:$C,0))),"",INDEX('Policy Characteristics'!I:I,MATCH($C130,'Policy Characteristics'!$C:$C,0)))</f>
        <v>KRW/vehicle</v>
      </c>
      <c r="P130" s="226" t="str">
        <f>IF(ISBLANK(INDEX('Policy Characteristics'!J:J,MATCH($C130,'Policy Characteristics'!$C:$C,0))),"",INDEX('Policy Characteristics'!J:J,MATCH($C130,'Policy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30" s="226" t="str">
        <f>IF(ISBLANK(INDEX('Policy Characteristics'!K:K,MATCH($C130,'Policy Characteristics'!$C:$C,0))),"",INDEX('Policy Characteristics'!K:K,MATCH($C130,'Policy Characteristics'!$C:$C,0)))</f>
        <v>transportation-sector-main.html#ev-subsidy</v>
      </c>
      <c r="R130" s="226" t="str">
        <f>IF(ISBLANK(INDEX('Policy Characteristics'!L:L,MATCH($C130,'Policy Characteristics'!$C:$C,0))),"",INDEX('Policy Characteristics'!L:L,MATCH($C130,'Policy Characteristics'!$C:$C,0)))</f>
        <v>ev-subsidy.html</v>
      </c>
    </row>
    <row r="131" spans="1:18">
      <c r="A131" s="226" t="str">
        <f>IF(ISBLANK(INDEX('Policy Characteristics'!A:A,MATCH($C131,'Policy Characteristics'!$C:$C,0))),"",INDEX('Policy Characteristics'!A:A,MATCH($C131,'Policy Characteristics'!$C:$C,0)))</f>
        <v>Transportation</v>
      </c>
      <c r="B131" s="234" t="str">
        <f>IF(ISBLANK(INDEX('Policy Characteristics'!B:B,MATCH($C131,'Policy Characteristics'!$C:$C,0))),"",INDEX('Policy Characteristics'!B:B,MATCH($C131,'Policy Characteristics'!$C:$C,0)))</f>
        <v>Freight Vehicle Subsidy</v>
      </c>
      <c r="C131" s="226" t="str">
        <f t="shared" si="4"/>
        <v>Additional Freight Vehicle Subsidy</v>
      </c>
      <c r="D131" s="45" t="s">
        <v>744</v>
      </c>
      <c r="E131" s="2" t="s">
        <v>761</v>
      </c>
      <c r="F131" s="2" t="s">
        <v>766</v>
      </c>
      <c r="G131" s="2" t="s">
        <v>761</v>
      </c>
      <c r="H131" s="43">
        <v>1712</v>
      </c>
      <c r="I131" s="262" t="s">
        <v>738</v>
      </c>
      <c r="J131" s="227" t="str">
        <f>IF(ISBLANK(INDEX('Policy Characteristics'!D:D,MATCH($C131,'Policy Characteristics'!$C:$C,0))),"",INDEX('Policy Characteristics'!D:D,MATCH($C131,'Policy Characteristics'!$C:$C,0)))</f>
        <v>Vehicle Subsidy</v>
      </c>
      <c r="K131" s="226" t="str">
        <f>IF(ISBLANK(INDEX('Policy Characteristics'!E:E,MATCH($C131,'Policy Characteristics'!$C:$C,0))),"",INDEX('Policy Characteristics'!E:E,MATCH($C131,'Policy Characteristics'!$C:$C,0)))</f>
        <v>trans frgt subsidy</v>
      </c>
      <c r="L131" s="233">
        <f>IF(ISBLANK(INDEX('Policy Characteristics'!F:F,MATCH($C131,'Policy Characteristics'!$C:$C,0))),"",INDEX('Policy Characteristics'!F:F,MATCH($C131,'Policy Characteristics'!$C:$C,0)))</f>
        <v>-60000000</v>
      </c>
      <c r="M131" s="233">
        <f>IF(ISBLANK(INDEX('Policy Characteristics'!G:G,MATCH($C131,'Policy Characteristics'!$C:$C,0))),"",INDEX('Policy Characteristics'!G:G,MATCH($C131,'Policy Characteristics'!$C:$C,0)))</f>
        <v>60000000</v>
      </c>
      <c r="N131" s="233">
        <f>IF(ISBLANK(INDEX('Policy Characteristics'!H:H,MATCH($C131,'Policy Characteristics'!$C:$C,0))),"",INDEX('Policy Characteristics'!H:H,MATCH($C131,'Policy Characteristics'!$C:$C,0)))</f>
        <v>100000</v>
      </c>
      <c r="O131" s="226" t="str">
        <f>IF(ISBLANK(INDEX('Policy Characteristics'!I:I,MATCH($C131,'Policy Characteristics'!$C:$C,0))),"",INDEX('Policy Characteristics'!I:I,MATCH($C131,'Policy Characteristics'!$C:$C,0)))</f>
        <v>KRW/vehicle</v>
      </c>
      <c r="P131" s="226" t="str">
        <f>IF(ISBLANK(INDEX('Policy Characteristics'!J:J,MATCH($C131,'Policy Characteristics'!$C:$C,0))),"",INDEX('Policy Characteristics'!J:J,MATCH($C131,'Policy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31" s="226" t="str">
        <f>IF(ISBLANK(INDEX('Policy Characteristics'!K:K,MATCH($C131,'Policy Characteristics'!$C:$C,0))),"",INDEX('Policy Characteristics'!K:K,MATCH($C131,'Policy Characteristics'!$C:$C,0)))</f>
        <v>transportation-sector-main.html#ev-subsidy</v>
      </c>
      <c r="R131" s="226" t="str">
        <f>IF(ISBLANK(INDEX('Policy Characteristics'!L:L,MATCH($C131,'Policy Characteristics'!$C:$C,0))),"",INDEX('Policy Characteristics'!L:L,MATCH($C131,'Policy Characteristics'!$C:$C,0)))</f>
        <v>ev-subsidy.html</v>
      </c>
    </row>
    <row r="132" spans="1:18">
      <c r="A132" s="226" t="str">
        <f>IF(ISBLANK(INDEX('Policy Characteristics'!A:A,MATCH($C132,'Policy Characteristics'!$C:$C,0))),"",INDEX('Policy Characteristics'!A:A,MATCH($C132,'Policy Characteristics'!$C:$C,0)))</f>
        <v>Transportation</v>
      </c>
      <c r="B132" s="234" t="str">
        <f>IF(ISBLANK(INDEX('Policy Characteristics'!B:B,MATCH($C132,'Policy Characteristics'!$C:$C,0))),"",INDEX('Policy Characteristics'!B:B,MATCH($C132,'Policy Characteristics'!$C:$C,0)))</f>
        <v>Freight Vehicle Subsidy</v>
      </c>
      <c r="C132" s="226" t="str">
        <f t="shared" si="4"/>
        <v>Additional Freight Vehicle Subsidy</v>
      </c>
      <c r="D132" s="45" t="s">
        <v>744</v>
      </c>
      <c r="E132" s="2" t="s">
        <v>762</v>
      </c>
      <c r="F132" s="2" t="s">
        <v>766</v>
      </c>
      <c r="G132" s="2" t="s">
        <v>763</v>
      </c>
      <c r="H132" s="43">
        <v>1713</v>
      </c>
      <c r="I132" s="262" t="s">
        <v>738</v>
      </c>
      <c r="J132" s="227" t="str">
        <f>IF(ISBLANK(INDEX('Policy Characteristics'!D:D,MATCH($C132,'Policy Characteristics'!$C:$C,0))),"",INDEX('Policy Characteristics'!D:D,MATCH($C132,'Policy Characteristics'!$C:$C,0)))</f>
        <v>Vehicle Subsidy</v>
      </c>
      <c r="K132" s="226" t="str">
        <f>IF(ISBLANK(INDEX('Policy Characteristics'!E:E,MATCH($C132,'Policy Characteristics'!$C:$C,0))),"",INDEX('Policy Characteristics'!E:E,MATCH($C132,'Policy Characteristics'!$C:$C,0)))</f>
        <v>trans frgt subsidy</v>
      </c>
      <c r="L132" s="233">
        <f>IF(ISBLANK(INDEX('Policy Characteristics'!F:F,MATCH($C132,'Policy Characteristics'!$C:$C,0))),"",INDEX('Policy Characteristics'!F:F,MATCH($C132,'Policy Characteristics'!$C:$C,0)))</f>
        <v>-60000000</v>
      </c>
      <c r="M132" s="233">
        <f>IF(ISBLANK(INDEX('Policy Characteristics'!G:G,MATCH($C132,'Policy Characteristics'!$C:$C,0))),"",INDEX('Policy Characteristics'!G:G,MATCH($C132,'Policy Characteristics'!$C:$C,0)))</f>
        <v>60000000</v>
      </c>
      <c r="N132" s="233">
        <f>IF(ISBLANK(INDEX('Policy Characteristics'!H:H,MATCH($C132,'Policy Characteristics'!$C:$C,0))),"",INDEX('Policy Characteristics'!H:H,MATCH($C132,'Policy Characteristics'!$C:$C,0)))</f>
        <v>100000</v>
      </c>
      <c r="O132" s="226" t="str">
        <f>IF(ISBLANK(INDEX('Policy Characteristics'!I:I,MATCH($C132,'Policy Characteristics'!$C:$C,0))),"",INDEX('Policy Characteristics'!I:I,MATCH($C132,'Policy Characteristics'!$C:$C,0)))</f>
        <v>KRW/vehicle</v>
      </c>
      <c r="P132" s="226" t="str">
        <f>IF(ISBLANK(INDEX('Policy Characteristics'!J:J,MATCH($C132,'Policy Characteristics'!$C:$C,0))),"",INDEX('Policy Characteristics'!J:J,MATCH($C132,'Policy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32" s="226" t="str">
        <f>IF(ISBLANK(INDEX('Policy Characteristics'!K:K,MATCH($C132,'Policy Characteristics'!$C:$C,0))),"",INDEX('Policy Characteristics'!K:K,MATCH($C132,'Policy Characteristics'!$C:$C,0)))</f>
        <v>transportation-sector-main.html#ev-subsidy</v>
      </c>
      <c r="R132" s="226" t="str">
        <f>IF(ISBLANK(INDEX('Policy Characteristics'!L:L,MATCH($C132,'Policy Characteristics'!$C:$C,0))),"",INDEX('Policy Characteristics'!L:L,MATCH($C132,'Policy Characteristics'!$C:$C,0)))</f>
        <v>ev-subsidy.html</v>
      </c>
    </row>
    <row r="133" spans="1:18">
      <c r="A133" s="226" t="str">
        <f>IF(ISBLANK(INDEX('Policy Characteristics'!A:A,MATCH($C133,'Policy Characteristics'!$C:$C,0))),"",INDEX('Policy Characteristics'!A:A,MATCH($C133,'Policy Characteristics'!$C:$C,0)))</f>
        <v>Transportation</v>
      </c>
      <c r="B133" s="234" t="str">
        <f>IF(ISBLANK(INDEX('Policy Characteristics'!B:B,MATCH($C133,'Policy Characteristics'!$C:$C,0))),"",INDEX('Policy Characteristics'!B:B,MATCH($C133,'Policy Characteristics'!$C:$C,0)))</f>
        <v>Freight Vehicle Subsidy</v>
      </c>
      <c r="C133" s="226" t="str">
        <f t="shared" si="4"/>
        <v>Additional Freight Vehicle Subsidy</v>
      </c>
      <c r="D133" s="45" t="s">
        <v>746</v>
      </c>
      <c r="E133" s="45" t="s">
        <v>750</v>
      </c>
      <c r="F133" s="2" t="s">
        <v>771</v>
      </c>
      <c r="G133" s="45" t="s">
        <v>752</v>
      </c>
      <c r="H133" s="43">
        <v>1714</v>
      </c>
      <c r="I133" s="262" t="s">
        <v>738</v>
      </c>
      <c r="J133" s="227" t="str">
        <f>IF(ISBLANK(INDEX('Policy Characteristics'!D:D,MATCH($C133,'Policy Characteristics'!$C:$C,0))),"",INDEX('Policy Characteristics'!D:D,MATCH($C133,'Policy Characteristics'!$C:$C,0)))</f>
        <v>Vehicle Subsidy</v>
      </c>
      <c r="K133" s="226" t="str">
        <f>IF(ISBLANK(INDEX('Policy Characteristics'!E:E,MATCH($C133,'Policy Characteristics'!$C:$C,0))),"",INDEX('Policy Characteristics'!E:E,MATCH($C133,'Policy Characteristics'!$C:$C,0)))</f>
        <v>trans frgt subsidy</v>
      </c>
      <c r="L133" s="233">
        <f>IF(ISBLANK(INDEX('Policy Characteristics'!F:F,MATCH($C133,'Policy Characteristics'!$C:$C,0))),"",INDEX('Policy Characteristics'!F:F,MATCH($C133,'Policy Characteristics'!$C:$C,0)))</f>
        <v>-60000000</v>
      </c>
      <c r="M133" s="233">
        <f>IF(ISBLANK(INDEX('Policy Characteristics'!G:G,MATCH($C133,'Policy Characteristics'!$C:$C,0))),"",INDEX('Policy Characteristics'!G:G,MATCH($C133,'Policy Characteristics'!$C:$C,0)))</f>
        <v>60000000</v>
      </c>
      <c r="N133" s="233">
        <f>IF(ISBLANK(INDEX('Policy Characteristics'!H:H,MATCH($C133,'Policy Characteristics'!$C:$C,0))),"",INDEX('Policy Characteristics'!H:H,MATCH($C133,'Policy Characteristics'!$C:$C,0)))</f>
        <v>100000</v>
      </c>
      <c r="O133" s="226" t="str">
        <f>IF(ISBLANK(INDEX('Policy Characteristics'!I:I,MATCH($C133,'Policy Characteristics'!$C:$C,0))),"",INDEX('Policy Characteristics'!I:I,MATCH($C133,'Policy Characteristics'!$C:$C,0)))</f>
        <v>KRW/vehicle</v>
      </c>
      <c r="P133" s="226" t="str">
        <f>IF(ISBLANK(INDEX('Policy Characteristics'!J:J,MATCH($C133,'Policy Characteristics'!$C:$C,0))),"",INDEX('Policy Characteristics'!J:J,MATCH($C133,'Policy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33" s="226" t="str">
        <f>IF(ISBLANK(INDEX('Policy Characteristics'!K:K,MATCH($C133,'Policy Characteristics'!$C:$C,0))),"",INDEX('Policy Characteristics'!K:K,MATCH($C133,'Policy Characteristics'!$C:$C,0)))</f>
        <v>transportation-sector-main.html#ev-subsidy</v>
      </c>
      <c r="R133" s="226" t="str">
        <f>IF(ISBLANK(INDEX('Policy Characteristics'!L:L,MATCH($C133,'Policy Characteristics'!$C:$C,0))),"",INDEX('Policy Characteristics'!L:L,MATCH($C133,'Policy Characteristics'!$C:$C,0)))</f>
        <v>ev-subsidy.html</v>
      </c>
    </row>
    <row r="134" spans="1:18">
      <c r="A134" s="226" t="str">
        <f>IF(ISBLANK(INDEX('Policy Characteristics'!A:A,MATCH($C134,'Policy Characteristics'!$C:$C,0))),"",INDEX('Policy Characteristics'!A:A,MATCH($C134,'Policy Characteristics'!$C:$C,0)))</f>
        <v>Transportation</v>
      </c>
      <c r="B134" s="234" t="str">
        <f>IF(ISBLANK(INDEX('Policy Characteristics'!B:B,MATCH($C134,'Policy Characteristics'!$C:$C,0))),"",INDEX('Policy Characteristics'!B:B,MATCH($C134,'Policy Characteristics'!$C:$C,0)))</f>
        <v>Freight Vehicle Subsidy</v>
      </c>
      <c r="C134" s="226" t="str">
        <f t="shared" si="4"/>
        <v>Additional Freight Vehicle Subsidy</v>
      </c>
      <c r="D134" s="45" t="s">
        <v>746</v>
      </c>
      <c r="E134" s="2" t="s">
        <v>753</v>
      </c>
      <c r="F134" s="2" t="s">
        <v>771</v>
      </c>
      <c r="G134" s="2" t="s">
        <v>754</v>
      </c>
      <c r="H134" s="43">
        <v>1715</v>
      </c>
      <c r="I134" s="262" t="s">
        <v>738</v>
      </c>
      <c r="J134" s="227" t="str">
        <f>IF(ISBLANK(INDEX('Policy Characteristics'!D:D,MATCH($C134,'Policy Characteristics'!$C:$C,0))),"",INDEX('Policy Characteristics'!D:D,MATCH($C134,'Policy Characteristics'!$C:$C,0)))</f>
        <v>Vehicle Subsidy</v>
      </c>
      <c r="K134" s="226" t="str">
        <f>IF(ISBLANK(INDEX('Policy Characteristics'!E:E,MATCH($C134,'Policy Characteristics'!$C:$C,0))),"",INDEX('Policy Characteristics'!E:E,MATCH($C134,'Policy Characteristics'!$C:$C,0)))</f>
        <v>trans frgt subsidy</v>
      </c>
      <c r="L134" s="233">
        <f>IF(ISBLANK(INDEX('Policy Characteristics'!F:F,MATCH($C134,'Policy Characteristics'!$C:$C,0))),"",INDEX('Policy Characteristics'!F:F,MATCH($C134,'Policy Characteristics'!$C:$C,0)))</f>
        <v>-60000000</v>
      </c>
      <c r="M134" s="233">
        <f>IF(ISBLANK(INDEX('Policy Characteristics'!G:G,MATCH($C134,'Policy Characteristics'!$C:$C,0))),"",INDEX('Policy Characteristics'!G:G,MATCH($C134,'Policy Characteristics'!$C:$C,0)))</f>
        <v>60000000</v>
      </c>
      <c r="N134" s="233">
        <f>IF(ISBLANK(INDEX('Policy Characteristics'!H:H,MATCH($C134,'Policy Characteristics'!$C:$C,0))),"",INDEX('Policy Characteristics'!H:H,MATCH($C134,'Policy Characteristics'!$C:$C,0)))</f>
        <v>100000</v>
      </c>
      <c r="O134" s="226" t="str">
        <f>IF(ISBLANK(INDEX('Policy Characteristics'!I:I,MATCH($C134,'Policy Characteristics'!$C:$C,0))),"",INDEX('Policy Characteristics'!I:I,MATCH($C134,'Policy Characteristics'!$C:$C,0)))</f>
        <v>KRW/vehicle</v>
      </c>
      <c r="P134" s="226" t="str">
        <f>IF(ISBLANK(INDEX('Policy Characteristics'!J:J,MATCH($C134,'Policy Characteristics'!$C:$C,0))),"",INDEX('Policy Characteristics'!J:J,MATCH($C134,'Policy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34" s="226" t="str">
        <f>IF(ISBLANK(INDEX('Policy Characteristics'!K:K,MATCH($C134,'Policy Characteristics'!$C:$C,0))),"",INDEX('Policy Characteristics'!K:K,MATCH($C134,'Policy Characteristics'!$C:$C,0)))</f>
        <v>transportation-sector-main.html#ev-subsidy</v>
      </c>
      <c r="R134" s="226" t="str">
        <f>IF(ISBLANK(INDEX('Policy Characteristics'!L:L,MATCH($C134,'Policy Characteristics'!$C:$C,0))),"",INDEX('Policy Characteristics'!L:L,MATCH($C134,'Policy Characteristics'!$C:$C,0)))</f>
        <v>ev-subsidy.html</v>
      </c>
    </row>
    <row r="135" spans="1:18">
      <c r="A135" s="226" t="str">
        <f>IF(ISBLANK(INDEX('Policy Characteristics'!A:A,MATCH($C135,'Policy Characteristics'!$C:$C,0))),"",INDEX('Policy Characteristics'!A:A,MATCH($C135,'Policy Characteristics'!$C:$C,0)))</f>
        <v>Transportation</v>
      </c>
      <c r="B135" s="234" t="str">
        <f>IF(ISBLANK(INDEX('Policy Characteristics'!B:B,MATCH($C135,'Policy Characteristics'!$C:$C,0))),"",INDEX('Policy Characteristics'!B:B,MATCH($C135,'Policy Characteristics'!$C:$C,0)))</f>
        <v>Freight Vehicle Subsidy</v>
      </c>
      <c r="C135" s="226" t="str">
        <f t="shared" si="4"/>
        <v>Additional Freight Vehicle Subsidy</v>
      </c>
      <c r="D135" s="45" t="s">
        <v>746</v>
      </c>
      <c r="E135" s="2" t="s">
        <v>755</v>
      </c>
      <c r="F135" s="2" t="s">
        <v>771</v>
      </c>
      <c r="G135" s="2" t="s">
        <v>756</v>
      </c>
      <c r="H135" s="43">
        <v>1716</v>
      </c>
      <c r="I135" s="262" t="s">
        <v>738</v>
      </c>
      <c r="J135" s="227" t="str">
        <f>IF(ISBLANK(INDEX('Policy Characteristics'!D:D,MATCH($C135,'Policy Characteristics'!$C:$C,0))),"",INDEX('Policy Characteristics'!D:D,MATCH($C135,'Policy Characteristics'!$C:$C,0)))</f>
        <v>Vehicle Subsidy</v>
      </c>
      <c r="K135" s="226" t="str">
        <f>IF(ISBLANK(INDEX('Policy Characteristics'!E:E,MATCH($C135,'Policy Characteristics'!$C:$C,0))),"",INDEX('Policy Characteristics'!E:E,MATCH($C135,'Policy Characteristics'!$C:$C,0)))</f>
        <v>trans frgt subsidy</v>
      </c>
      <c r="L135" s="233">
        <f>IF(ISBLANK(INDEX('Policy Characteristics'!F:F,MATCH($C135,'Policy Characteristics'!$C:$C,0))),"",INDEX('Policy Characteristics'!F:F,MATCH($C135,'Policy Characteristics'!$C:$C,0)))</f>
        <v>-60000000</v>
      </c>
      <c r="M135" s="233">
        <f>IF(ISBLANK(INDEX('Policy Characteristics'!G:G,MATCH($C135,'Policy Characteristics'!$C:$C,0))),"",INDEX('Policy Characteristics'!G:G,MATCH($C135,'Policy Characteristics'!$C:$C,0)))</f>
        <v>60000000</v>
      </c>
      <c r="N135" s="233">
        <f>IF(ISBLANK(INDEX('Policy Characteristics'!H:H,MATCH($C135,'Policy Characteristics'!$C:$C,0))),"",INDEX('Policy Characteristics'!H:H,MATCH($C135,'Policy Characteristics'!$C:$C,0)))</f>
        <v>100000</v>
      </c>
      <c r="O135" s="226" t="str">
        <f>IF(ISBLANK(INDEX('Policy Characteristics'!I:I,MATCH($C135,'Policy Characteristics'!$C:$C,0))),"",INDEX('Policy Characteristics'!I:I,MATCH($C135,'Policy Characteristics'!$C:$C,0)))</f>
        <v>KRW/vehicle</v>
      </c>
      <c r="P135" s="226" t="str">
        <f>IF(ISBLANK(INDEX('Policy Characteristics'!J:J,MATCH($C135,'Policy Characteristics'!$C:$C,0))),"",INDEX('Policy Characteristics'!J:J,MATCH($C135,'Policy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35" s="226" t="str">
        <f>IF(ISBLANK(INDEX('Policy Characteristics'!K:K,MATCH($C135,'Policy Characteristics'!$C:$C,0))),"",INDEX('Policy Characteristics'!K:K,MATCH($C135,'Policy Characteristics'!$C:$C,0)))</f>
        <v>transportation-sector-main.html#ev-subsidy</v>
      </c>
      <c r="R135" s="226" t="str">
        <f>IF(ISBLANK(INDEX('Policy Characteristics'!L:L,MATCH($C135,'Policy Characteristics'!$C:$C,0))),"",INDEX('Policy Characteristics'!L:L,MATCH($C135,'Policy Characteristics'!$C:$C,0)))</f>
        <v>ev-subsidy.html</v>
      </c>
    </row>
    <row r="136" spans="1:18">
      <c r="A136" s="226" t="str">
        <f>IF(ISBLANK(INDEX('Policy Characteristics'!A:A,MATCH($C136,'Policy Characteristics'!$C:$C,0))),"",INDEX('Policy Characteristics'!A:A,MATCH($C136,'Policy Characteristics'!$C:$C,0)))</f>
        <v>Transportation</v>
      </c>
      <c r="B136" s="234" t="str">
        <f>IF(ISBLANK(INDEX('Policy Characteristics'!B:B,MATCH($C136,'Policy Characteristics'!$C:$C,0))),"",INDEX('Policy Characteristics'!B:B,MATCH($C136,'Policy Characteristics'!$C:$C,0)))</f>
        <v>Freight Vehicle Subsidy</v>
      </c>
      <c r="C136" s="226" t="str">
        <f t="shared" si="4"/>
        <v>Additional Freight Vehicle Subsidy</v>
      </c>
      <c r="D136" s="45" t="s">
        <v>746</v>
      </c>
      <c r="E136" s="2" t="s">
        <v>757</v>
      </c>
      <c r="F136" s="2" t="s">
        <v>771</v>
      </c>
      <c r="G136" s="2" t="s">
        <v>758</v>
      </c>
      <c r="H136" s="43">
        <v>1717</v>
      </c>
      <c r="I136" s="262" t="s">
        <v>738</v>
      </c>
      <c r="J136" s="227" t="str">
        <f>IF(ISBLANK(INDEX('Policy Characteristics'!D:D,MATCH($C136,'Policy Characteristics'!$C:$C,0))),"",INDEX('Policy Characteristics'!D:D,MATCH($C136,'Policy Characteristics'!$C:$C,0)))</f>
        <v>Vehicle Subsidy</v>
      </c>
      <c r="K136" s="226" t="str">
        <f>IF(ISBLANK(INDEX('Policy Characteristics'!E:E,MATCH($C136,'Policy Characteristics'!$C:$C,0))),"",INDEX('Policy Characteristics'!E:E,MATCH($C136,'Policy Characteristics'!$C:$C,0)))</f>
        <v>trans frgt subsidy</v>
      </c>
      <c r="L136" s="233">
        <f>IF(ISBLANK(INDEX('Policy Characteristics'!F:F,MATCH($C136,'Policy Characteristics'!$C:$C,0))),"",INDEX('Policy Characteristics'!F:F,MATCH($C136,'Policy Characteristics'!$C:$C,0)))</f>
        <v>-60000000</v>
      </c>
      <c r="M136" s="233">
        <f>IF(ISBLANK(INDEX('Policy Characteristics'!G:G,MATCH($C136,'Policy Characteristics'!$C:$C,0))),"",INDEX('Policy Characteristics'!G:G,MATCH($C136,'Policy Characteristics'!$C:$C,0)))</f>
        <v>60000000</v>
      </c>
      <c r="N136" s="233">
        <f>IF(ISBLANK(INDEX('Policy Characteristics'!H:H,MATCH($C136,'Policy Characteristics'!$C:$C,0))),"",INDEX('Policy Characteristics'!H:H,MATCH($C136,'Policy Characteristics'!$C:$C,0)))</f>
        <v>100000</v>
      </c>
      <c r="O136" s="226" t="str">
        <f>IF(ISBLANK(INDEX('Policy Characteristics'!I:I,MATCH($C136,'Policy Characteristics'!$C:$C,0))),"",INDEX('Policy Characteristics'!I:I,MATCH($C136,'Policy Characteristics'!$C:$C,0)))</f>
        <v>KRW/vehicle</v>
      </c>
      <c r="P136" s="226" t="str">
        <f>IF(ISBLANK(INDEX('Policy Characteristics'!J:J,MATCH($C136,'Policy Characteristics'!$C:$C,0))),"",INDEX('Policy Characteristics'!J:J,MATCH($C136,'Policy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36" s="226" t="str">
        <f>IF(ISBLANK(INDEX('Policy Characteristics'!K:K,MATCH($C136,'Policy Characteristics'!$C:$C,0))),"",INDEX('Policy Characteristics'!K:K,MATCH($C136,'Policy Characteristics'!$C:$C,0)))</f>
        <v>transportation-sector-main.html#ev-subsidy</v>
      </c>
      <c r="R136" s="226" t="str">
        <f>IF(ISBLANK(INDEX('Policy Characteristics'!L:L,MATCH($C136,'Policy Characteristics'!$C:$C,0))),"",INDEX('Policy Characteristics'!L:L,MATCH($C136,'Policy Characteristics'!$C:$C,0)))</f>
        <v>ev-subsidy.html</v>
      </c>
    </row>
    <row r="137" spans="1:18">
      <c r="A137" s="226" t="str">
        <f>IF(ISBLANK(INDEX('Policy Characteristics'!A:A,MATCH($C137,'Policy Characteristics'!$C:$C,0))),"",INDEX('Policy Characteristics'!A:A,MATCH($C137,'Policy Characteristics'!$C:$C,0)))</f>
        <v>Transportation</v>
      </c>
      <c r="B137" s="234" t="str">
        <f>IF(ISBLANK(INDEX('Policy Characteristics'!B:B,MATCH($C137,'Policy Characteristics'!$C:$C,0))),"",INDEX('Policy Characteristics'!B:B,MATCH($C137,'Policy Characteristics'!$C:$C,0)))</f>
        <v>Freight Vehicle Subsidy</v>
      </c>
      <c r="C137" s="226" t="str">
        <f t="shared" si="4"/>
        <v>Additional Freight Vehicle Subsidy</v>
      </c>
      <c r="D137" s="45" t="s">
        <v>746</v>
      </c>
      <c r="E137" s="2" t="s">
        <v>759</v>
      </c>
      <c r="F137" s="2" t="s">
        <v>771</v>
      </c>
      <c r="G137" s="2" t="s">
        <v>760</v>
      </c>
      <c r="H137" s="43">
        <v>1718</v>
      </c>
      <c r="I137" s="262" t="s">
        <v>738</v>
      </c>
      <c r="J137" s="227" t="str">
        <f>IF(ISBLANK(INDEX('Policy Characteristics'!D:D,MATCH($C137,'Policy Characteristics'!$C:$C,0))),"",INDEX('Policy Characteristics'!D:D,MATCH($C137,'Policy Characteristics'!$C:$C,0)))</f>
        <v>Vehicle Subsidy</v>
      </c>
      <c r="K137" s="226" t="str">
        <f>IF(ISBLANK(INDEX('Policy Characteristics'!E:E,MATCH($C137,'Policy Characteristics'!$C:$C,0))),"",INDEX('Policy Characteristics'!E:E,MATCH($C137,'Policy Characteristics'!$C:$C,0)))</f>
        <v>trans frgt subsidy</v>
      </c>
      <c r="L137" s="233">
        <f>IF(ISBLANK(INDEX('Policy Characteristics'!F:F,MATCH($C137,'Policy Characteristics'!$C:$C,0))),"",INDEX('Policy Characteristics'!F:F,MATCH($C137,'Policy Characteristics'!$C:$C,0)))</f>
        <v>-60000000</v>
      </c>
      <c r="M137" s="233">
        <f>IF(ISBLANK(INDEX('Policy Characteristics'!G:G,MATCH($C137,'Policy Characteristics'!$C:$C,0))),"",INDEX('Policy Characteristics'!G:G,MATCH($C137,'Policy Characteristics'!$C:$C,0)))</f>
        <v>60000000</v>
      </c>
      <c r="N137" s="233">
        <f>IF(ISBLANK(INDEX('Policy Characteristics'!H:H,MATCH($C137,'Policy Characteristics'!$C:$C,0))),"",INDEX('Policy Characteristics'!H:H,MATCH($C137,'Policy Characteristics'!$C:$C,0)))</f>
        <v>100000</v>
      </c>
      <c r="O137" s="226" t="str">
        <f>IF(ISBLANK(INDEX('Policy Characteristics'!I:I,MATCH($C137,'Policy Characteristics'!$C:$C,0))),"",INDEX('Policy Characteristics'!I:I,MATCH($C137,'Policy Characteristics'!$C:$C,0)))</f>
        <v>KRW/vehicle</v>
      </c>
      <c r="P137" s="226" t="str">
        <f>IF(ISBLANK(INDEX('Policy Characteristics'!J:J,MATCH($C137,'Policy Characteristics'!$C:$C,0))),"",INDEX('Policy Characteristics'!J:J,MATCH($C137,'Policy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37" s="226" t="str">
        <f>IF(ISBLANK(INDEX('Policy Characteristics'!K:K,MATCH($C137,'Policy Characteristics'!$C:$C,0))),"",INDEX('Policy Characteristics'!K:K,MATCH($C137,'Policy Characteristics'!$C:$C,0)))</f>
        <v>transportation-sector-main.html#ev-subsidy</v>
      </c>
      <c r="R137" s="226" t="str">
        <f>IF(ISBLANK(INDEX('Policy Characteristics'!L:L,MATCH($C137,'Policy Characteristics'!$C:$C,0))),"",INDEX('Policy Characteristics'!L:L,MATCH($C137,'Policy Characteristics'!$C:$C,0)))</f>
        <v>ev-subsidy.html</v>
      </c>
    </row>
    <row r="138" spans="1:18">
      <c r="A138" s="226" t="str">
        <f>IF(ISBLANK(INDEX('Policy Characteristics'!A:A,MATCH($C138,'Policy Characteristics'!$C:$C,0))),"",INDEX('Policy Characteristics'!A:A,MATCH($C138,'Policy Characteristics'!$C:$C,0)))</f>
        <v>Transportation</v>
      </c>
      <c r="B138" s="234" t="str">
        <f>IF(ISBLANK(INDEX('Policy Characteristics'!B:B,MATCH($C138,'Policy Characteristics'!$C:$C,0))),"",INDEX('Policy Characteristics'!B:B,MATCH($C138,'Policy Characteristics'!$C:$C,0)))</f>
        <v>Freight Vehicle Subsidy</v>
      </c>
      <c r="C138" s="226" t="str">
        <f t="shared" si="4"/>
        <v>Additional Freight Vehicle Subsidy</v>
      </c>
      <c r="D138" s="45" t="s">
        <v>746</v>
      </c>
      <c r="E138" s="2" t="s">
        <v>761</v>
      </c>
      <c r="F138" s="2" t="s">
        <v>771</v>
      </c>
      <c r="G138" s="2" t="s">
        <v>761</v>
      </c>
      <c r="H138" s="43">
        <v>1719</v>
      </c>
      <c r="I138" s="262" t="s">
        <v>738</v>
      </c>
      <c r="J138" s="227" t="str">
        <f>IF(ISBLANK(INDEX('Policy Characteristics'!D:D,MATCH($C138,'Policy Characteristics'!$C:$C,0))),"",INDEX('Policy Characteristics'!D:D,MATCH($C138,'Policy Characteristics'!$C:$C,0)))</f>
        <v>Vehicle Subsidy</v>
      </c>
      <c r="K138" s="226" t="str">
        <f>IF(ISBLANK(INDEX('Policy Characteristics'!E:E,MATCH($C138,'Policy Characteristics'!$C:$C,0))),"",INDEX('Policy Characteristics'!E:E,MATCH($C138,'Policy Characteristics'!$C:$C,0)))</f>
        <v>trans frgt subsidy</v>
      </c>
      <c r="L138" s="233">
        <f>IF(ISBLANK(INDEX('Policy Characteristics'!F:F,MATCH($C138,'Policy Characteristics'!$C:$C,0))),"",INDEX('Policy Characteristics'!F:F,MATCH($C138,'Policy Characteristics'!$C:$C,0)))</f>
        <v>-60000000</v>
      </c>
      <c r="M138" s="233">
        <f>IF(ISBLANK(INDEX('Policy Characteristics'!G:G,MATCH($C138,'Policy Characteristics'!$C:$C,0))),"",INDEX('Policy Characteristics'!G:G,MATCH($C138,'Policy Characteristics'!$C:$C,0)))</f>
        <v>60000000</v>
      </c>
      <c r="N138" s="233">
        <f>IF(ISBLANK(INDEX('Policy Characteristics'!H:H,MATCH($C138,'Policy Characteristics'!$C:$C,0))),"",INDEX('Policy Characteristics'!H:H,MATCH($C138,'Policy Characteristics'!$C:$C,0)))</f>
        <v>100000</v>
      </c>
      <c r="O138" s="226" t="str">
        <f>IF(ISBLANK(INDEX('Policy Characteristics'!I:I,MATCH($C138,'Policy Characteristics'!$C:$C,0))),"",INDEX('Policy Characteristics'!I:I,MATCH($C138,'Policy Characteristics'!$C:$C,0)))</f>
        <v>KRW/vehicle</v>
      </c>
      <c r="P138" s="226" t="str">
        <f>IF(ISBLANK(INDEX('Policy Characteristics'!J:J,MATCH($C138,'Policy Characteristics'!$C:$C,0))),"",INDEX('Policy Characteristics'!J:J,MATCH($C138,'Policy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38" s="226" t="str">
        <f>IF(ISBLANK(INDEX('Policy Characteristics'!K:K,MATCH($C138,'Policy Characteristics'!$C:$C,0))),"",INDEX('Policy Characteristics'!K:K,MATCH($C138,'Policy Characteristics'!$C:$C,0)))</f>
        <v>transportation-sector-main.html#ev-subsidy</v>
      </c>
      <c r="R138" s="226" t="str">
        <f>IF(ISBLANK(INDEX('Policy Characteristics'!L:L,MATCH($C138,'Policy Characteristics'!$C:$C,0))),"",INDEX('Policy Characteristics'!L:L,MATCH($C138,'Policy Characteristics'!$C:$C,0)))</f>
        <v>ev-subsidy.html</v>
      </c>
    </row>
    <row r="139" spans="1:18">
      <c r="A139" s="226" t="str">
        <f>IF(ISBLANK(INDEX('Policy Characteristics'!A:A,MATCH($C139,'Policy Characteristics'!$C:$C,0))),"",INDEX('Policy Characteristics'!A:A,MATCH($C139,'Policy Characteristics'!$C:$C,0)))</f>
        <v>Transportation</v>
      </c>
      <c r="B139" s="234" t="str">
        <f>IF(ISBLANK(INDEX('Policy Characteristics'!B:B,MATCH($C139,'Policy Characteristics'!$C:$C,0))),"",INDEX('Policy Characteristics'!B:B,MATCH($C139,'Policy Characteristics'!$C:$C,0)))</f>
        <v>Freight Vehicle Subsidy</v>
      </c>
      <c r="C139" s="226" t="str">
        <f t="shared" si="4"/>
        <v>Additional Freight Vehicle Subsidy</v>
      </c>
      <c r="D139" s="45" t="s">
        <v>746</v>
      </c>
      <c r="E139" s="2" t="s">
        <v>762</v>
      </c>
      <c r="F139" s="2" t="s">
        <v>771</v>
      </c>
      <c r="G139" s="2" t="s">
        <v>763</v>
      </c>
      <c r="H139" s="43">
        <v>1720</v>
      </c>
      <c r="I139" s="262" t="s">
        <v>738</v>
      </c>
      <c r="J139" s="227" t="str">
        <f>IF(ISBLANK(INDEX('Policy Characteristics'!D:D,MATCH($C139,'Policy Characteristics'!$C:$C,0))),"",INDEX('Policy Characteristics'!D:D,MATCH($C139,'Policy Characteristics'!$C:$C,0)))</f>
        <v>Vehicle Subsidy</v>
      </c>
      <c r="K139" s="226" t="str">
        <f>IF(ISBLANK(INDEX('Policy Characteristics'!E:E,MATCH($C139,'Policy Characteristics'!$C:$C,0))),"",INDEX('Policy Characteristics'!E:E,MATCH($C139,'Policy Characteristics'!$C:$C,0)))</f>
        <v>trans frgt subsidy</v>
      </c>
      <c r="L139" s="233">
        <f>IF(ISBLANK(INDEX('Policy Characteristics'!F:F,MATCH($C139,'Policy Characteristics'!$C:$C,0))),"",INDEX('Policy Characteristics'!F:F,MATCH($C139,'Policy Characteristics'!$C:$C,0)))</f>
        <v>-60000000</v>
      </c>
      <c r="M139" s="233">
        <f>IF(ISBLANK(INDEX('Policy Characteristics'!G:G,MATCH($C139,'Policy Characteristics'!$C:$C,0))),"",INDEX('Policy Characteristics'!G:G,MATCH($C139,'Policy Characteristics'!$C:$C,0)))</f>
        <v>60000000</v>
      </c>
      <c r="N139" s="233">
        <f>IF(ISBLANK(INDEX('Policy Characteristics'!H:H,MATCH($C139,'Policy Characteristics'!$C:$C,0))),"",INDEX('Policy Characteristics'!H:H,MATCH($C139,'Policy Characteristics'!$C:$C,0)))</f>
        <v>100000</v>
      </c>
      <c r="O139" s="226" t="str">
        <f>IF(ISBLANK(INDEX('Policy Characteristics'!I:I,MATCH($C139,'Policy Characteristics'!$C:$C,0))),"",INDEX('Policy Characteristics'!I:I,MATCH($C139,'Policy Characteristics'!$C:$C,0)))</f>
        <v>KRW/vehicle</v>
      </c>
      <c r="P139" s="226" t="str">
        <f>IF(ISBLANK(INDEX('Policy Characteristics'!J:J,MATCH($C139,'Policy Characteristics'!$C:$C,0))),"",INDEX('Policy Characteristics'!J:J,MATCH($C139,'Policy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39" s="226" t="str">
        <f>IF(ISBLANK(INDEX('Policy Characteristics'!K:K,MATCH($C139,'Policy Characteristics'!$C:$C,0))),"",INDEX('Policy Characteristics'!K:K,MATCH($C139,'Policy Characteristics'!$C:$C,0)))</f>
        <v>transportation-sector-main.html#ev-subsidy</v>
      </c>
      <c r="R139" s="226" t="str">
        <f>IF(ISBLANK(INDEX('Policy Characteristics'!L:L,MATCH($C139,'Policy Characteristics'!$C:$C,0))),"",INDEX('Policy Characteristics'!L:L,MATCH($C139,'Policy Characteristics'!$C:$C,0)))</f>
        <v>ev-subsidy.html</v>
      </c>
    </row>
    <row r="140" spans="1:18">
      <c r="A140" s="226" t="str">
        <f>IF(ISBLANK(INDEX('Policy Characteristics'!A:A,MATCH($C140,'Policy Characteristics'!$C:$C,0))),"",INDEX('Policy Characteristics'!A:A,MATCH($C140,'Policy Characteristics'!$C:$C,0)))</f>
        <v>Transportation</v>
      </c>
      <c r="B140" s="234" t="str">
        <f>IF(ISBLANK(INDEX('Policy Characteristics'!B:B,MATCH($C140,'Policy Characteristics'!$C:$C,0))),"",INDEX('Policy Characteristics'!B:B,MATCH($C140,'Policy Characteristics'!$C:$C,0)))</f>
        <v>Freight Vehicle Subsidy</v>
      </c>
      <c r="C140" s="226" t="str">
        <f t="shared" si="4"/>
        <v>Additional Freight Vehicle Subsidy</v>
      </c>
      <c r="D140" s="45" t="s">
        <v>748</v>
      </c>
      <c r="E140" s="45" t="s">
        <v>750</v>
      </c>
      <c r="F140" s="2" t="s">
        <v>768</v>
      </c>
      <c r="G140" s="45" t="s">
        <v>752</v>
      </c>
      <c r="H140" s="43">
        <v>1721</v>
      </c>
      <c r="I140" s="262" t="s">
        <v>738</v>
      </c>
      <c r="J140" s="227" t="str">
        <f>IF(ISBLANK(INDEX('Policy Characteristics'!D:D,MATCH($C140,'Policy Characteristics'!$C:$C,0))),"",INDEX('Policy Characteristics'!D:D,MATCH($C140,'Policy Characteristics'!$C:$C,0)))</f>
        <v>Vehicle Subsidy</v>
      </c>
      <c r="K140" s="226" t="str">
        <f>IF(ISBLANK(INDEX('Policy Characteristics'!E:E,MATCH($C140,'Policy Characteristics'!$C:$C,0))),"",INDEX('Policy Characteristics'!E:E,MATCH($C140,'Policy Characteristics'!$C:$C,0)))</f>
        <v>trans frgt subsidy</v>
      </c>
      <c r="L140" s="233">
        <f>IF(ISBLANK(INDEX('Policy Characteristics'!F:F,MATCH($C140,'Policy Characteristics'!$C:$C,0))),"",INDEX('Policy Characteristics'!F:F,MATCH($C140,'Policy Characteristics'!$C:$C,0)))</f>
        <v>-60000000</v>
      </c>
      <c r="M140" s="233">
        <f>IF(ISBLANK(INDEX('Policy Characteristics'!G:G,MATCH($C140,'Policy Characteristics'!$C:$C,0))),"",INDEX('Policy Characteristics'!G:G,MATCH($C140,'Policy Characteristics'!$C:$C,0)))</f>
        <v>60000000</v>
      </c>
      <c r="N140" s="233">
        <f>IF(ISBLANK(INDEX('Policy Characteristics'!H:H,MATCH($C140,'Policy Characteristics'!$C:$C,0))),"",INDEX('Policy Characteristics'!H:H,MATCH($C140,'Policy Characteristics'!$C:$C,0)))</f>
        <v>100000</v>
      </c>
      <c r="O140" s="226" t="str">
        <f>IF(ISBLANK(INDEX('Policy Characteristics'!I:I,MATCH($C140,'Policy Characteristics'!$C:$C,0))),"",INDEX('Policy Characteristics'!I:I,MATCH($C140,'Policy Characteristics'!$C:$C,0)))</f>
        <v>KRW/vehicle</v>
      </c>
      <c r="P140" s="226" t="str">
        <f>IF(ISBLANK(INDEX('Policy Characteristics'!J:J,MATCH($C140,'Policy Characteristics'!$C:$C,0))),"",INDEX('Policy Characteristics'!J:J,MATCH($C140,'Policy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40" s="226" t="str">
        <f>IF(ISBLANK(INDEX('Policy Characteristics'!K:K,MATCH($C140,'Policy Characteristics'!$C:$C,0))),"",INDEX('Policy Characteristics'!K:K,MATCH($C140,'Policy Characteristics'!$C:$C,0)))</f>
        <v>transportation-sector-main.html#ev-subsidy</v>
      </c>
      <c r="R140" s="226" t="str">
        <f>IF(ISBLANK(INDEX('Policy Characteristics'!L:L,MATCH($C140,'Policy Characteristics'!$C:$C,0))),"",INDEX('Policy Characteristics'!L:L,MATCH($C140,'Policy Characteristics'!$C:$C,0)))</f>
        <v>ev-subsidy.html</v>
      </c>
    </row>
    <row r="141" spans="1:18">
      <c r="A141" s="226" t="str">
        <f>IF(ISBLANK(INDEX('Policy Characteristics'!A:A,MATCH($C141,'Policy Characteristics'!$C:$C,0))),"",INDEX('Policy Characteristics'!A:A,MATCH($C141,'Policy Characteristics'!$C:$C,0)))</f>
        <v>Transportation</v>
      </c>
      <c r="B141" s="234" t="str">
        <f>IF(ISBLANK(INDEX('Policy Characteristics'!B:B,MATCH($C141,'Policy Characteristics'!$C:$C,0))),"",INDEX('Policy Characteristics'!B:B,MATCH($C141,'Policy Characteristics'!$C:$C,0)))</f>
        <v>Freight Vehicle Subsidy</v>
      </c>
      <c r="C141" s="226" t="str">
        <f t="shared" si="4"/>
        <v>Additional Freight Vehicle Subsidy</v>
      </c>
      <c r="D141" s="45" t="s">
        <v>748</v>
      </c>
      <c r="E141" s="2" t="s">
        <v>753</v>
      </c>
      <c r="F141" s="2" t="s">
        <v>768</v>
      </c>
      <c r="G141" s="2" t="s">
        <v>754</v>
      </c>
      <c r="H141" s="43">
        <v>1722</v>
      </c>
      <c r="I141" s="262" t="s">
        <v>738</v>
      </c>
      <c r="J141" s="227" t="str">
        <f>IF(ISBLANK(INDEX('Policy Characteristics'!D:D,MATCH($C141,'Policy Characteristics'!$C:$C,0))),"",INDEX('Policy Characteristics'!D:D,MATCH($C141,'Policy Characteristics'!$C:$C,0)))</f>
        <v>Vehicle Subsidy</v>
      </c>
      <c r="K141" s="226" t="str">
        <f>IF(ISBLANK(INDEX('Policy Characteristics'!E:E,MATCH($C141,'Policy Characteristics'!$C:$C,0))),"",INDEX('Policy Characteristics'!E:E,MATCH($C141,'Policy Characteristics'!$C:$C,0)))</f>
        <v>trans frgt subsidy</v>
      </c>
      <c r="L141" s="233">
        <f>IF(ISBLANK(INDEX('Policy Characteristics'!F:F,MATCH($C141,'Policy Characteristics'!$C:$C,0))),"",INDEX('Policy Characteristics'!F:F,MATCH($C141,'Policy Characteristics'!$C:$C,0)))</f>
        <v>-60000000</v>
      </c>
      <c r="M141" s="233">
        <f>IF(ISBLANK(INDEX('Policy Characteristics'!G:G,MATCH($C141,'Policy Characteristics'!$C:$C,0))),"",INDEX('Policy Characteristics'!G:G,MATCH($C141,'Policy Characteristics'!$C:$C,0)))</f>
        <v>60000000</v>
      </c>
      <c r="N141" s="233">
        <f>IF(ISBLANK(INDEX('Policy Characteristics'!H:H,MATCH($C141,'Policy Characteristics'!$C:$C,0))),"",INDEX('Policy Characteristics'!H:H,MATCH($C141,'Policy Characteristics'!$C:$C,0)))</f>
        <v>100000</v>
      </c>
      <c r="O141" s="226" t="str">
        <f>IF(ISBLANK(INDEX('Policy Characteristics'!I:I,MATCH($C141,'Policy Characteristics'!$C:$C,0))),"",INDEX('Policy Characteristics'!I:I,MATCH($C141,'Policy Characteristics'!$C:$C,0)))</f>
        <v>KRW/vehicle</v>
      </c>
      <c r="P141" s="226" t="str">
        <f>IF(ISBLANK(INDEX('Policy Characteristics'!J:J,MATCH($C141,'Policy Characteristics'!$C:$C,0))),"",INDEX('Policy Characteristics'!J:J,MATCH($C141,'Policy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41" s="226" t="str">
        <f>IF(ISBLANK(INDEX('Policy Characteristics'!K:K,MATCH($C141,'Policy Characteristics'!$C:$C,0))),"",INDEX('Policy Characteristics'!K:K,MATCH($C141,'Policy Characteristics'!$C:$C,0)))</f>
        <v>transportation-sector-main.html#ev-subsidy</v>
      </c>
      <c r="R141" s="226" t="str">
        <f>IF(ISBLANK(INDEX('Policy Characteristics'!L:L,MATCH($C141,'Policy Characteristics'!$C:$C,0))),"",INDEX('Policy Characteristics'!L:L,MATCH($C141,'Policy Characteristics'!$C:$C,0)))</f>
        <v>ev-subsidy.html</v>
      </c>
    </row>
    <row r="142" spans="1:18">
      <c r="A142" s="226" t="str">
        <f>IF(ISBLANK(INDEX('Policy Characteristics'!A:A,MATCH($C142,'Policy Characteristics'!$C:$C,0))),"",INDEX('Policy Characteristics'!A:A,MATCH($C142,'Policy Characteristics'!$C:$C,0)))</f>
        <v>Transportation</v>
      </c>
      <c r="B142" s="234" t="str">
        <f>IF(ISBLANK(INDEX('Policy Characteristics'!B:B,MATCH($C142,'Policy Characteristics'!$C:$C,0))),"",INDEX('Policy Characteristics'!B:B,MATCH($C142,'Policy Characteristics'!$C:$C,0)))</f>
        <v>Freight Vehicle Subsidy</v>
      </c>
      <c r="C142" s="226" t="str">
        <f t="shared" si="4"/>
        <v>Additional Freight Vehicle Subsidy</v>
      </c>
      <c r="D142" s="45" t="s">
        <v>748</v>
      </c>
      <c r="E142" s="2" t="s">
        <v>755</v>
      </c>
      <c r="F142" s="2" t="s">
        <v>768</v>
      </c>
      <c r="G142" s="2" t="s">
        <v>756</v>
      </c>
      <c r="H142" s="43">
        <v>1723</v>
      </c>
      <c r="I142" s="262" t="s">
        <v>738</v>
      </c>
      <c r="J142" s="227" t="str">
        <f>IF(ISBLANK(INDEX('Policy Characteristics'!D:D,MATCH($C142,'Policy Characteristics'!$C:$C,0))),"",INDEX('Policy Characteristics'!D:D,MATCH($C142,'Policy Characteristics'!$C:$C,0)))</f>
        <v>Vehicle Subsidy</v>
      </c>
      <c r="K142" s="226" t="str">
        <f>IF(ISBLANK(INDEX('Policy Characteristics'!E:E,MATCH($C142,'Policy Characteristics'!$C:$C,0))),"",INDEX('Policy Characteristics'!E:E,MATCH($C142,'Policy Characteristics'!$C:$C,0)))</f>
        <v>trans frgt subsidy</v>
      </c>
      <c r="L142" s="233">
        <f>IF(ISBLANK(INDEX('Policy Characteristics'!F:F,MATCH($C142,'Policy Characteristics'!$C:$C,0))),"",INDEX('Policy Characteristics'!F:F,MATCH($C142,'Policy Characteristics'!$C:$C,0)))</f>
        <v>-60000000</v>
      </c>
      <c r="M142" s="233">
        <f>IF(ISBLANK(INDEX('Policy Characteristics'!G:G,MATCH($C142,'Policy Characteristics'!$C:$C,0))),"",INDEX('Policy Characteristics'!G:G,MATCH($C142,'Policy Characteristics'!$C:$C,0)))</f>
        <v>60000000</v>
      </c>
      <c r="N142" s="233">
        <f>IF(ISBLANK(INDEX('Policy Characteristics'!H:H,MATCH($C142,'Policy Characteristics'!$C:$C,0))),"",INDEX('Policy Characteristics'!H:H,MATCH($C142,'Policy Characteristics'!$C:$C,0)))</f>
        <v>100000</v>
      </c>
      <c r="O142" s="226" t="str">
        <f>IF(ISBLANK(INDEX('Policy Characteristics'!I:I,MATCH($C142,'Policy Characteristics'!$C:$C,0))),"",INDEX('Policy Characteristics'!I:I,MATCH($C142,'Policy Characteristics'!$C:$C,0)))</f>
        <v>KRW/vehicle</v>
      </c>
      <c r="P142" s="226" t="str">
        <f>IF(ISBLANK(INDEX('Policy Characteristics'!J:J,MATCH($C142,'Policy Characteristics'!$C:$C,0))),"",INDEX('Policy Characteristics'!J:J,MATCH($C142,'Policy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42" s="226" t="str">
        <f>IF(ISBLANK(INDEX('Policy Characteristics'!K:K,MATCH($C142,'Policy Characteristics'!$C:$C,0))),"",INDEX('Policy Characteristics'!K:K,MATCH($C142,'Policy Characteristics'!$C:$C,0)))</f>
        <v>transportation-sector-main.html#ev-subsidy</v>
      </c>
      <c r="R142" s="226" t="str">
        <f>IF(ISBLANK(INDEX('Policy Characteristics'!L:L,MATCH($C142,'Policy Characteristics'!$C:$C,0))),"",INDEX('Policy Characteristics'!L:L,MATCH($C142,'Policy Characteristics'!$C:$C,0)))</f>
        <v>ev-subsidy.html</v>
      </c>
    </row>
    <row r="143" spans="1:18">
      <c r="A143" s="226" t="str">
        <f>IF(ISBLANK(INDEX('Policy Characteristics'!A:A,MATCH($C143,'Policy Characteristics'!$C:$C,0))),"",INDEX('Policy Characteristics'!A:A,MATCH($C143,'Policy Characteristics'!$C:$C,0)))</f>
        <v>Transportation</v>
      </c>
      <c r="B143" s="234" t="str">
        <f>IF(ISBLANK(INDEX('Policy Characteristics'!B:B,MATCH($C143,'Policy Characteristics'!$C:$C,0))),"",INDEX('Policy Characteristics'!B:B,MATCH($C143,'Policy Characteristics'!$C:$C,0)))</f>
        <v>Freight Vehicle Subsidy</v>
      </c>
      <c r="C143" s="226" t="str">
        <f t="shared" si="4"/>
        <v>Additional Freight Vehicle Subsidy</v>
      </c>
      <c r="D143" s="45" t="s">
        <v>748</v>
      </c>
      <c r="E143" s="2" t="s">
        <v>757</v>
      </c>
      <c r="F143" s="2" t="s">
        <v>768</v>
      </c>
      <c r="G143" s="2" t="s">
        <v>758</v>
      </c>
      <c r="H143" s="43">
        <v>1724</v>
      </c>
      <c r="I143" s="262" t="s">
        <v>738</v>
      </c>
      <c r="J143" s="227" t="str">
        <f>IF(ISBLANK(INDEX('Policy Characteristics'!D:D,MATCH($C143,'Policy Characteristics'!$C:$C,0))),"",INDEX('Policy Characteristics'!D:D,MATCH($C143,'Policy Characteristics'!$C:$C,0)))</f>
        <v>Vehicle Subsidy</v>
      </c>
      <c r="K143" s="226" t="str">
        <f>IF(ISBLANK(INDEX('Policy Characteristics'!E:E,MATCH($C143,'Policy Characteristics'!$C:$C,0))),"",INDEX('Policy Characteristics'!E:E,MATCH($C143,'Policy Characteristics'!$C:$C,0)))</f>
        <v>trans frgt subsidy</v>
      </c>
      <c r="L143" s="233">
        <f>IF(ISBLANK(INDEX('Policy Characteristics'!F:F,MATCH($C143,'Policy Characteristics'!$C:$C,0))),"",INDEX('Policy Characteristics'!F:F,MATCH($C143,'Policy Characteristics'!$C:$C,0)))</f>
        <v>-60000000</v>
      </c>
      <c r="M143" s="233">
        <f>IF(ISBLANK(INDEX('Policy Characteristics'!G:G,MATCH($C143,'Policy Characteristics'!$C:$C,0))),"",INDEX('Policy Characteristics'!G:G,MATCH($C143,'Policy Characteristics'!$C:$C,0)))</f>
        <v>60000000</v>
      </c>
      <c r="N143" s="233">
        <f>IF(ISBLANK(INDEX('Policy Characteristics'!H:H,MATCH($C143,'Policy Characteristics'!$C:$C,0))),"",INDEX('Policy Characteristics'!H:H,MATCH($C143,'Policy Characteristics'!$C:$C,0)))</f>
        <v>100000</v>
      </c>
      <c r="O143" s="226" t="str">
        <f>IF(ISBLANK(INDEX('Policy Characteristics'!I:I,MATCH($C143,'Policy Characteristics'!$C:$C,0))),"",INDEX('Policy Characteristics'!I:I,MATCH($C143,'Policy Characteristics'!$C:$C,0)))</f>
        <v>KRW/vehicle</v>
      </c>
      <c r="P143" s="226" t="str">
        <f>IF(ISBLANK(INDEX('Policy Characteristics'!J:J,MATCH($C143,'Policy Characteristics'!$C:$C,0))),"",INDEX('Policy Characteristics'!J:J,MATCH($C143,'Policy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43" s="226" t="str">
        <f>IF(ISBLANK(INDEX('Policy Characteristics'!K:K,MATCH($C143,'Policy Characteristics'!$C:$C,0))),"",INDEX('Policy Characteristics'!K:K,MATCH($C143,'Policy Characteristics'!$C:$C,0)))</f>
        <v>transportation-sector-main.html#ev-subsidy</v>
      </c>
      <c r="R143" s="226" t="str">
        <f>IF(ISBLANK(INDEX('Policy Characteristics'!L:L,MATCH($C143,'Policy Characteristics'!$C:$C,0))),"",INDEX('Policy Characteristics'!L:L,MATCH($C143,'Policy Characteristics'!$C:$C,0)))</f>
        <v>ev-subsidy.html</v>
      </c>
    </row>
    <row r="144" spans="1:18">
      <c r="A144" s="226" t="str">
        <f>IF(ISBLANK(INDEX('Policy Characteristics'!A:A,MATCH($C144,'Policy Characteristics'!$C:$C,0))),"",INDEX('Policy Characteristics'!A:A,MATCH($C144,'Policy Characteristics'!$C:$C,0)))</f>
        <v>Transportation</v>
      </c>
      <c r="B144" s="234" t="str">
        <f>IF(ISBLANK(INDEX('Policy Characteristics'!B:B,MATCH($C144,'Policy Characteristics'!$C:$C,0))),"",INDEX('Policy Characteristics'!B:B,MATCH($C144,'Policy Characteristics'!$C:$C,0)))</f>
        <v>Freight Vehicle Subsidy</v>
      </c>
      <c r="C144" s="226" t="str">
        <f t="shared" si="4"/>
        <v>Additional Freight Vehicle Subsidy</v>
      </c>
      <c r="D144" s="45" t="s">
        <v>748</v>
      </c>
      <c r="E144" s="2" t="s">
        <v>759</v>
      </c>
      <c r="F144" s="2" t="s">
        <v>768</v>
      </c>
      <c r="G144" s="2" t="s">
        <v>760</v>
      </c>
      <c r="H144" s="43">
        <v>1725</v>
      </c>
      <c r="I144" s="262" t="s">
        <v>738</v>
      </c>
      <c r="J144" s="227" t="str">
        <f>IF(ISBLANK(INDEX('Policy Characteristics'!D:D,MATCH($C144,'Policy Characteristics'!$C:$C,0))),"",INDEX('Policy Characteristics'!D:D,MATCH($C144,'Policy Characteristics'!$C:$C,0)))</f>
        <v>Vehicle Subsidy</v>
      </c>
      <c r="K144" s="226" t="str">
        <f>IF(ISBLANK(INDEX('Policy Characteristics'!E:E,MATCH($C144,'Policy Characteristics'!$C:$C,0))),"",INDEX('Policy Characteristics'!E:E,MATCH($C144,'Policy Characteristics'!$C:$C,0)))</f>
        <v>trans frgt subsidy</v>
      </c>
      <c r="L144" s="233">
        <f>IF(ISBLANK(INDEX('Policy Characteristics'!F:F,MATCH($C144,'Policy Characteristics'!$C:$C,0))),"",INDEX('Policy Characteristics'!F:F,MATCH($C144,'Policy Characteristics'!$C:$C,0)))</f>
        <v>-60000000</v>
      </c>
      <c r="M144" s="233">
        <f>IF(ISBLANK(INDEX('Policy Characteristics'!G:G,MATCH($C144,'Policy Characteristics'!$C:$C,0))),"",INDEX('Policy Characteristics'!G:G,MATCH($C144,'Policy Characteristics'!$C:$C,0)))</f>
        <v>60000000</v>
      </c>
      <c r="N144" s="233">
        <f>IF(ISBLANK(INDEX('Policy Characteristics'!H:H,MATCH($C144,'Policy Characteristics'!$C:$C,0))),"",INDEX('Policy Characteristics'!H:H,MATCH($C144,'Policy Characteristics'!$C:$C,0)))</f>
        <v>100000</v>
      </c>
      <c r="O144" s="226" t="str">
        <f>IF(ISBLANK(INDEX('Policy Characteristics'!I:I,MATCH($C144,'Policy Characteristics'!$C:$C,0))),"",INDEX('Policy Characteristics'!I:I,MATCH($C144,'Policy Characteristics'!$C:$C,0)))</f>
        <v>KRW/vehicle</v>
      </c>
      <c r="P144" s="226" t="str">
        <f>IF(ISBLANK(INDEX('Policy Characteristics'!J:J,MATCH($C144,'Policy Characteristics'!$C:$C,0))),"",INDEX('Policy Characteristics'!J:J,MATCH($C144,'Policy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44" s="226" t="str">
        <f>IF(ISBLANK(INDEX('Policy Characteristics'!K:K,MATCH($C144,'Policy Characteristics'!$C:$C,0))),"",INDEX('Policy Characteristics'!K:K,MATCH($C144,'Policy Characteristics'!$C:$C,0)))</f>
        <v>transportation-sector-main.html#ev-subsidy</v>
      </c>
      <c r="R144" s="226" t="str">
        <f>IF(ISBLANK(INDEX('Policy Characteristics'!L:L,MATCH($C144,'Policy Characteristics'!$C:$C,0))),"",INDEX('Policy Characteristics'!L:L,MATCH($C144,'Policy Characteristics'!$C:$C,0)))</f>
        <v>ev-subsidy.html</v>
      </c>
    </row>
    <row r="145" spans="1:18">
      <c r="A145" s="226" t="str">
        <f>IF(ISBLANK(INDEX('Policy Characteristics'!A:A,MATCH($C145,'Policy Characteristics'!$C:$C,0))),"",INDEX('Policy Characteristics'!A:A,MATCH($C145,'Policy Characteristics'!$C:$C,0)))</f>
        <v>Transportation</v>
      </c>
      <c r="B145" s="234" t="str">
        <f>IF(ISBLANK(INDEX('Policy Characteristics'!B:B,MATCH($C145,'Policy Characteristics'!$C:$C,0))),"",INDEX('Policy Characteristics'!B:B,MATCH($C145,'Policy Characteristics'!$C:$C,0)))</f>
        <v>Freight Vehicle Subsidy</v>
      </c>
      <c r="C145" s="226" t="str">
        <f t="shared" si="4"/>
        <v>Additional Freight Vehicle Subsidy</v>
      </c>
      <c r="D145" s="45" t="s">
        <v>748</v>
      </c>
      <c r="E145" s="2" t="s">
        <v>761</v>
      </c>
      <c r="F145" s="2" t="s">
        <v>768</v>
      </c>
      <c r="G145" s="2" t="s">
        <v>761</v>
      </c>
      <c r="H145" s="43">
        <v>1726</v>
      </c>
      <c r="I145" s="262" t="s">
        <v>738</v>
      </c>
      <c r="J145" s="227" t="str">
        <f>IF(ISBLANK(INDEX('Policy Characteristics'!D:D,MATCH($C145,'Policy Characteristics'!$C:$C,0))),"",INDEX('Policy Characteristics'!D:D,MATCH($C145,'Policy Characteristics'!$C:$C,0)))</f>
        <v>Vehicle Subsidy</v>
      </c>
      <c r="K145" s="226" t="str">
        <f>IF(ISBLANK(INDEX('Policy Characteristics'!E:E,MATCH($C145,'Policy Characteristics'!$C:$C,0))),"",INDEX('Policy Characteristics'!E:E,MATCH($C145,'Policy Characteristics'!$C:$C,0)))</f>
        <v>trans frgt subsidy</v>
      </c>
      <c r="L145" s="233">
        <f>IF(ISBLANK(INDEX('Policy Characteristics'!F:F,MATCH($C145,'Policy Characteristics'!$C:$C,0))),"",INDEX('Policy Characteristics'!F:F,MATCH($C145,'Policy Characteristics'!$C:$C,0)))</f>
        <v>-60000000</v>
      </c>
      <c r="M145" s="233">
        <f>IF(ISBLANK(INDEX('Policy Characteristics'!G:G,MATCH($C145,'Policy Characteristics'!$C:$C,0))),"",INDEX('Policy Characteristics'!G:G,MATCH($C145,'Policy Characteristics'!$C:$C,0)))</f>
        <v>60000000</v>
      </c>
      <c r="N145" s="233">
        <f>IF(ISBLANK(INDEX('Policy Characteristics'!H:H,MATCH($C145,'Policy Characteristics'!$C:$C,0))),"",INDEX('Policy Characteristics'!H:H,MATCH($C145,'Policy Characteristics'!$C:$C,0)))</f>
        <v>100000</v>
      </c>
      <c r="O145" s="226" t="str">
        <f>IF(ISBLANK(INDEX('Policy Characteristics'!I:I,MATCH($C145,'Policy Characteristics'!$C:$C,0))),"",INDEX('Policy Characteristics'!I:I,MATCH($C145,'Policy Characteristics'!$C:$C,0)))</f>
        <v>KRW/vehicle</v>
      </c>
      <c r="P145" s="226" t="str">
        <f>IF(ISBLANK(INDEX('Policy Characteristics'!J:J,MATCH($C145,'Policy Characteristics'!$C:$C,0))),"",INDEX('Policy Characteristics'!J:J,MATCH($C145,'Policy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45" s="226" t="str">
        <f>IF(ISBLANK(INDEX('Policy Characteristics'!K:K,MATCH($C145,'Policy Characteristics'!$C:$C,0))),"",INDEX('Policy Characteristics'!K:K,MATCH($C145,'Policy Characteristics'!$C:$C,0)))</f>
        <v>transportation-sector-main.html#ev-subsidy</v>
      </c>
      <c r="R145" s="226" t="str">
        <f>IF(ISBLANK(INDEX('Policy Characteristics'!L:L,MATCH($C145,'Policy Characteristics'!$C:$C,0))),"",INDEX('Policy Characteristics'!L:L,MATCH($C145,'Policy Characteristics'!$C:$C,0)))</f>
        <v>ev-subsidy.html</v>
      </c>
    </row>
    <row r="146" spans="1:18">
      <c r="A146" s="226" t="str">
        <f>IF(ISBLANK(INDEX('Policy Characteristics'!A:A,MATCH($C146,'Policy Characteristics'!$C:$C,0))),"",INDEX('Policy Characteristics'!A:A,MATCH($C146,'Policy Characteristics'!$C:$C,0)))</f>
        <v>Transportation</v>
      </c>
      <c r="B146" s="234" t="str">
        <f>IF(ISBLANK(INDEX('Policy Characteristics'!B:B,MATCH($C146,'Policy Characteristics'!$C:$C,0))),"",INDEX('Policy Characteristics'!B:B,MATCH($C146,'Policy Characteristics'!$C:$C,0)))</f>
        <v>Freight Vehicle Subsidy</v>
      </c>
      <c r="C146" s="226" t="str">
        <f t="shared" si="4"/>
        <v>Additional Freight Vehicle Subsidy</v>
      </c>
      <c r="D146" s="45" t="s">
        <v>748</v>
      </c>
      <c r="E146" s="2" t="s">
        <v>762</v>
      </c>
      <c r="F146" s="2" t="s">
        <v>768</v>
      </c>
      <c r="G146" s="2" t="s">
        <v>763</v>
      </c>
      <c r="H146" s="43">
        <v>1727</v>
      </c>
      <c r="I146" s="262" t="s">
        <v>738</v>
      </c>
      <c r="J146" s="227" t="str">
        <f>IF(ISBLANK(INDEX('Policy Characteristics'!D:D,MATCH($C146,'Policy Characteristics'!$C:$C,0))),"",INDEX('Policy Characteristics'!D:D,MATCH($C146,'Policy Characteristics'!$C:$C,0)))</f>
        <v>Vehicle Subsidy</v>
      </c>
      <c r="K146" s="226" t="str">
        <f>IF(ISBLANK(INDEX('Policy Characteristics'!E:E,MATCH($C146,'Policy Characteristics'!$C:$C,0))),"",INDEX('Policy Characteristics'!E:E,MATCH($C146,'Policy Characteristics'!$C:$C,0)))</f>
        <v>trans frgt subsidy</v>
      </c>
      <c r="L146" s="233">
        <f>IF(ISBLANK(INDEX('Policy Characteristics'!F:F,MATCH($C146,'Policy Characteristics'!$C:$C,0))),"",INDEX('Policy Characteristics'!F:F,MATCH($C146,'Policy Characteristics'!$C:$C,0)))</f>
        <v>-60000000</v>
      </c>
      <c r="M146" s="233">
        <f>IF(ISBLANK(INDEX('Policy Characteristics'!G:G,MATCH($C146,'Policy Characteristics'!$C:$C,0))),"",INDEX('Policy Characteristics'!G:G,MATCH($C146,'Policy Characteristics'!$C:$C,0)))</f>
        <v>60000000</v>
      </c>
      <c r="N146" s="233">
        <f>IF(ISBLANK(INDEX('Policy Characteristics'!H:H,MATCH($C146,'Policy Characteristics'!$C:$C,0))),"",INDEX('Policy Characteristics'!H:H,MATCH($C146,'Policy Characteristics'!$C:$C,0)))</f>
        <v>100000</v>
      </c>
      <c r="O146" s="226" t="str">
        <f>IF(ISBLANK(INDEX('Policy Characteristics'!I:I,MATCH($C146,'Policy Characteristics'!$C:$C,0))),"",INDEX('Policy Characteristics'!I:I,MATCH($C146,'Policy Characteristics'!$C:$C,0)))</f>
        <v>KRW/vehicle</v>
      </c>
      <c r="P146" s="226" t="str">
        <f>IF(ISBLANK(INDEX('Policy Characteristics'!J:J,MATCH($C146,'Policy Characteristics'!$C:$C,0))),"",INDEX('Policy Characteristics'!J:J,MATCH($C146,'Policy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South Korea aims, by 2025, to deploy 193,000 electric trucks, 11,000 electric buses, 4,600 hydrogen buses, and 900 hydrogen trucks. The government operates a subsidy scheme that provides approximately KRW 16 million (≈ US $14,200) per truck, KRW 150 million (≈ US $133,200) per bus, and up to KRW 10 million (≈ US $8,900) per taxi. This initiative is regarded as a core national policy to establish a foundation for carbon neutrality in the transport sector through the expansion of electric and hydrogen vehicle adoption.(Sources: Ministry of Environment, “4th Basic Plan for Eco-friendly Vehicles(2021–2025)”)</v>
      </c>
      <c r="Q146" s="226" t="str">
        <f>IF(ISBLANK(INDEX('Policy Characteristics'!K:K,MATCH($C146,'Policy Characteristics'!$C:$C,0))),"",INDEX('Policy Characteristics'!K:K,MATCH($C146,'Policy Characteristics'!$C:$C,0)))</f>
        <v>transportation-sector-main.html#ev-subsidy</v>
      </c>
      <c r="R146" s="226" t="str">
        <f>IF(ISBLANK(INDEX('Policy Characteristics'!L:L,MATCH($C146,'Policy Characteristics'!$C:$C,0))),"",INDEX('Policy Characteristics'!L:L,MATCH($C146,'Policy Characteristics'!$C:$C,0)))</f>
        <v>ev-subsidy.html</v>
      </c>
    </row>
    <row r="147" spans="1:18">
      <c r="A147" s="226" t="str">
        <f>IF(ISBLANK(INDEX('Policy Characteristics'!A:A,MATCH($C147,'Policy Characteristics'!$C:$C,0))),"",INDEX('Policy Characteristics'!A:A,MATCH($C147,'Policy Characteristics'!$C:$C,0)))</f>
        <v>Transportation</v>
      </c>
      <c r="B147" s="234" t="str">
        <f>IF(ISBLANK(INDEX('Policy Characteristics'!B:B,MATCH($C147,'Policy Characteristics'!$C:$C,0))),"",INDEX('Policy Characteristics'!B:B,MATCH($C147,'Policy Characteristics'!$C:$C,0)))</f>
        <v>Feebate</v>
      </c>
      <c r="C147" t="s">
        <v>96</v>
      </c>
      <c r="D147" s="45"/>
      <c r="E147" s="45"/>
      <c r="F147" s="45"/>
      <c r="G147" s="45"/>
      <c r="H147" s="43">
        <v>1</v>
      </c>
      <c r="I147" s="261" t="s">
        <v>728</v>
      </c>
      <c r="J147" s="227" t="str">
        <f>IF(ISBLANK(INDEX('Policy Characteristics'!D:D,MATCH($C147,'Policy Characteristics'!$C:$C,0))),"",INDEX('Policy Characteristics'!D:D,MATCH($C147,'Policy Characteristics'!$C:$C,0)))</f>
        <v>Feebate</v>
      </c>
      <c r="K147" s="226" t="str">
        <f>IF(ISBLANK(INDEX('Policy Characteristics'!E:E,MATCH($C147,'Policy Characteristics'!$C:$C,0))),"",INDEX('Policy Characteristics'!E:E,MATCH($C147,'Policy Characteristics'!$C:$C,0)))</f>
        <v>trans LDVs feebate</v>
      </c>
      <c r="L147" s="233">
        <f>IF(ISBLANK(INDEX('Policy Characteristics'!F:F,MATCH($C147,'Policy Characteristics'!$C:$C,0))),"",INDEX('Policy Characteristics'!F:F,MATCH($C147,'Policy Characteristics'!$C:$C,0)))</f>
        <v>0</v>
      </c>
      <c r="M147" s="233">
        <f>IF(ISBLANK(INDEX('Policy Characteristics'!G:G,MATCH($C147,'Policy Characteristics'!$C:$C,0))),"",INDEX('Policy Characteristics'!G:G,MATCH($C147,'Policy Characteristics'!$C:$C,0)))</f>
        <v>1</v>
      </c>
      <c r="N147" s="233">
        <f>IF(ISBLANK(INDEX('Policy Characteristics'!H:H,MATCH($C147,'Policy Characteristics'!$C:$C,0))),"",INDEX('Policy Characteristics'!H:H,MATCH($C147,'Policy Characteristics'!$C:$C,0)))</f>
        <v>0.02</v>
      </c>
      <c r="O147" s="226" t="str">
        <f>IF(ISBLANK(INDEX('Policy Characteristics'!I:I,MATCH($C147,'Policy Characteristics'!$C:$C,0))),"",INDEX('Policy Characteristics'!I:I,MATCH($C147,'Policy Characteristics'!$C:$C,0)))</f>
        <v>% of global best practice rate</v>
      </c>
      <c r="P147" s="226" t="str">
        <f>IF(ISBLANK(INDEX('Policy Characteristics'!J:J,MATCH($C147,'Policy Characteristics'!$C:$C,0))),"",INDEX('Policy Characteristics'!J:J,MATCH($C147,'Policy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 As of now, the feebate system is not systematically implemented or in operation in South Korea.</v>
      </c>
      <c r="Q147" s="226" t="str">
        <f>IF(ISBLANK(INDEX('Policy Characteristics'!K:K,MATCH($C147,'Policy Characteristics'!$C:$C,0))),"",INDEX('Policy Characteristics'!K:K,MATCH($C147,'Policy Characteristics'!$C:$C,0)))</f>
        <v>transportation-sector-main.html#feebate</v>
      </c>
      <c r="R147" s="226" t="str">
        <f>IF(ISBLANK(INDEX('Policy Characteristics'!L:L,MATCH($C147,'Policy Characteristics'!$C:$C,0))),"",INDEX('Policy Characteristics'!L:L,MATCH($C147,'Policy Characteristics'!$C:$C,0)))</f>
        <v>feebate.html</v>
      </c>
    </row>
    <row r="148" spans="1:18">
      <c r="A148" s="226" t="str">
        <f>IF(ISBLANK(INDEX('Policy Characteristics'!A:A,MATCH($C148,'Policy Characteristics'!$C:$C,0))),"",INDEX('Policy Characteristics'!A:A,MATCH($C148,'Policy Characteristics'!$C:$C,0)))</f>
        <v>Transportation</v>
      </c>
      <c r="B148" s="234" t="str">
        <f>IF(ISBLANK(INDEX('Policy Characteristics'!B:B,MATCH($C148,'Policy Characteristics'!$C:$C,0))),"",INDEX('Policy Characteristics'!B:B,MATCH($C148,'Policy Characteristics'!$C:$C,0)))</f>
        <v>Fuel Economy Standard</v>
      </c>
      <c r="C148" t="s">
        <v>105</v>
      </c>
      <c r="D148" s="45" t="s">
        <v>772</v>
      </c>
      <c r="E148" s="45" t="s">
        <v>724</v>
      </c>
      <c r="F148" s="45" t="s">
        <v>773</v>
      </c>
      <c r="G148" s="2" t="s">
        <v>751</v>
      </c>
      <c r="H148" s="43">
        <v>362</v>
      </c>
      <c r="I148" s="262" t="s">
        <v>728</v>
      </c>
      <c r="J148" s="227" t="str">
        <f>IF(ISBLANK(INDEX('Policy Characteristics'!D:D,MATCH($C148,'Policy Characteristics'!$C:$C,0))),"",INDEX('Policy Characteristics'!D:D,MATCH($C148,'Policy Characteristics'!$C:$C,0)))</f>
        <v>Vehicle Fuel Economy Standards</v>
      </c>
      <c r="K148" s="226" t="str">
        <f>IF(ISBLANK(INDEX('Policy Characteristics'!E:E,MATCH($C148,'Policy Characteristics'!$C:$C,0))),"",INDEX('Policy Characteristics'!E:E,MATCH($C148,'Policy Characteristics'!$C:$C,0)))</f>
        <v>trans fuel economy standards</v>
      </c>
      <c r="L148" s="233">
        <f>IF(ISBLANK(INDEX('Policy Characteristics'!F:F,MATCH($C148,'Policy Characteristics'!$C:$C,0))),"",INDEX('Policy Characteristics'!F:F,MATCH($C148,'Policy Characteristics'!$C:$C,0)))</f>
        <v>-0.25</v>
      </c>
      <c r="M148" s="233">
        <f>IF(ISBLANK(INDEX('Policy Characteristics'!G:G,MATCH($C148,'Policy Characteristics'!$C:$C,0))),"",INDEX('Policy Characteristics'!G:G,MATCH($C148,'Policy Characteristics'!$C:$C,0)))</f>
        <v>1</v>
      </c>
      <c r="N148" s="233">
        <f>IF(ISBLANK(INDEX('Policy Characteristics'!H:H,MATCH($C148,'Policy Characteristics'!$C:$C,0))),"",INDEX('Policy Characteristics'!H:H,MATCH($C148,'Policy Characteristics'!$C:$C,0)))</f>
        <v>0.01</v>
      </c>
      <c r="O148" s="226" t="str">
        <f>IF(ISBLANK(INDEX('Policy Characteristics'!I:I,MATCH($C148,'Policy Characteristics'!$C:$C,0))),"",INDEX('Policy Characteristics'!I:I,MATCH($C148,'Policy Characteristics'!$C:$C,0)))</f>
        <v>% change in miles/gal</v>
      </c>
      <c r="P148" s="226" t="str">
        <f>IF(ISBLANK(INDEX('Policy Characteristics'!J:J,MATCH($C148,'Policy Characteristics'!$C:$C,0))),"",INDEX('Policy Characteristics'!J:J,MATCH($C148,'Policy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LDVs (Light Duty Vehicles): South Korea combined fuel economy standards for light duty cars is 67.5mpg (28.7 km/L) (at 1070kg inertia weight) and light trucks is 44.9mpg(19.1 km/L)(at 1070kg inertia weight) in 2021. These are scheduled to rise to 89.6mpg (38.1 km/L) (at 1110kg inertia weight) for cars and 51.0mpg(21.7 km/L)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48" s="226" t="str">
        <f>IF(ISBLANK(INDEX('Policy Characteristics'!K:K,MATCH($C148,'Policy Characteristics'!$C:$C,0))),"",INDEX('Policy Characteristics'!K:K,MATCH($C148,'Policy Characteristics'!$C:$C,0)))</f>
        <v>transportation-sector-main.html#fuel-econ-std</v>
      </c>
      <c r="R148" s="226" t="str">
        <f>IF(ISBLANK(INDEX('Policy Characteristics'!L:L,MATCH($C148,'Policy Characteristics'!$C:$C,0))),"",INDEX('Policy Characteristics'!L:L,MATCH($C148,'Policy Characteristics'!$C:$C,0)))</f>
        <v>fuel-economy-standard.html</v>
      </c>
    </row>
    <row r="149" spans="1:18">
      <c r="A149" s="226" t="str">
        <f>IF(ISBLANK(INDEX('Policy Characteristics'!A:A,MATCH($C149,'Policy Characteristics'!$C:$C,0))),"",INDEX('Policy Characteristics'!A:A,MATCH($C149,'Policy Characteristics'!$C:$C,0)))</f>
        <v>Transportation</v>
      </c>
      <c r="B149" s="234" t="str">
        <f>IF(ISBLANK(INDEX('Policy Characteristics'!B:B,MATCH($C149,'Policy Characteristics'!$C:$C,0))),"",INDEX('Policy Characteristics'!B:B,MATCH($C149,'Policy Characteristics'!$C:$C,0)))</f>
        <v>Fuel Economy Standard</v>
      </c>
      <c r="C149" s="226" t="str">
        <f t="shared" ref="C149:C152" si="5">C$148</f>
        <v>Percentage Additional Improvement of Fuel Economy Std</v>
      </c>
      <c r="D149" s="45" t="s">
        <v>774</v>
      </c>
      <c r="E149" s="45" t="s">
        <v>724</v>
      </c>
      <c r="F149" s="45" t="s">
        <v>775</v>
      </c>
      <c r="G149" s="2" t="s">
        <v>769</v>
      </c>
      <c r="H149" s="43">
        <v>363</v>
      </c>
      <c r="I149" s="262" t="s">
        <v>728</v>
      </c>
      <c r="J149" s="227" t="str">
        <f>IF(ISBLANK(INDEX('Policy Characteristics'!D:D,MATCH($C149,'Policy Characteristics'!$C:$C,0))),"",INDEX('Policy Characteristics'!D:D,MATCH($C149,'Policy Characteristics'!$C:$C,0)))</f>
        <v>Vehicle Fuel Economy Standards</v>
      </c>
      <c r="K149" s="226" t="str">
        <f>IF(ISBLANK(INDEX('Policy Characteristics'!E:E,MATCH($C149,'Policy Characteristics'!$C:$C,0))),"",INDEX('Policy Characteristics'!E:E,MATCH($C149,'Policy Characteristics'!$C:$C,0)))</f>
        <v>trans fuel economy standards</v>
      </c>
      <c r="L149" s="233">
        <f>IF(ISBLANK(INDEX('Policy Characteristics'!F:F,MATCH($C149,'Policy Characteristics'!$C:$C,0))),"",INDEX('Policy Characteristics'!F:F,MATCH($C149,'Policy Characteristics'!$C:$C,0)))</f>
        <v>-0.25</v>
      </c>
      <c r="M149" s="233">
        <f>IF(ISBLANK(INDEX('Policy Characteristics'!G:G,MATCH($C149,'Policy Characteristics'!$C:$C,0))),"",INDEX('Policy Characteristics'!G:G,MATCH($C149,'Policy Characteristics'!$C:$C,0)))</f>
        <v>1</v>
      </c>
      <c r="N149" s="233">
        <f>IF(ISBLANK(INDEX('Policy Characteristics'!H:H,MATCH($C149,'Policy Characteristics'!$C:$C,0))),"",INDEX('Policy Characteristics'!H:H,MATCH($C149,'Policy Characteristics'!$C:$C,0)))</f>
        <v>0.01</v>
      </c>
      <c r="O149" s="226" t="str">
        <f>IF(ISBLANK(INDEX('Policy Characteristics'!I:I,MATCH($C149,'Policy Characteristics'!$C:$C,0))),"",INDEX('Policy Characteristics'!I:I,MATCH($C149,'Policy Characteristics'!$C:$C,0)))</f>
        <v>% change in miles/gal</v>
      </c>
      <c r="P149" s="226" t="str">
        <f>IF(ISBLANK(INDEX('Policy Characteristics'!J:J,MATCH($C149,'Policy Characteristics'!$C:$C,0))),"",INDEX('Policy Characteristics'!J:J,MATCH($C149,'Policy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LDVs (Light Duty Vehicles): South Korea combined fuel economy standards for light duty cars is 67.5mpg (28.7 km/L) (at 1070kg inertia weight) and light trucks is 44.9mpg(19.1 km/L)(at 1070kg inertia weight) in 2021. These are scheduled to rise to 89.6mpg (38.1 km/L) (at 1110kg inertia weight) for cars and 51.0mpg(21.7 km/L)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49" s="226" t="str">
        <f>IF(ISBLANK(INDEX('Policy Characteristics'!K:K,MATCH($C149,'Policy Characteristics'!$C:$C,0))),"",INDEX('Policy Characteristics'!K:K,MATCH($C149,'Policy Characteristics'!$C:$C,0)))</f>
        <v>transportation-sector-main.html#fuel-econ-std</v>
      </c>
      <c r="R149" s="226" t="str">
        <f>IF(ISBLANK(INDEX('Policy Characteristics'!L:L,MATCH($C149,'Policy Characteristics'!$C:$C,0))),"",INDEX('Policy Characteristics'!L:L,MATCH($C149,'Policy Characteristics'!$C:$C,0)))</f>
        <v>fuel-economy-standard.html</v>
      </c>
    </row>
    <row r="150" spans="1:18">
      <c r="A150" s="226" t="str">
        <f>IF(ISBLANK(INDEX('Policy Characteristics'!A:A,MATCH($C150,'Policy Characteristics'!$C:$C,0))),"",INDEX('Policy Characteristics'!A:A,MATCH($C150,'Policy Characteristics'!$C:$C,0)))</f>
        <v>Transportation</v>
      </c>
      <c r="B150" s="234" t="str">
        <f>IF(ISBLANK(INDEX('Policy Characteristics'!B:B,MATCH($C150,'Policy Characteristics'!$C:$C,0))),"",INDEX('Policy Characteristics'!B:B,MATCH($C150,'Policy Characteristics'!$C:$C,0)))</f>
        <v>Fuel Economy Standard</v>
      </c>
      <c r="C150" s="226" t="str">
        <f t="shared" ref="C150:C153" si="6">C$148</f>
        <v>Percentage Additional Improvement of Fuel Economy Std</v>
      </c>
      <c r="D150" s="45" t="s">
        <v>772</v>
      </c>
      <c r="E150" s="45" t="s">
        <v>740</v>
      </c>
      <c r="F150" s="45" t="s">
        <v>773</v>
      </c>
      <c r="G150" s="2" t="s">
        <v>764</v>
      </c>
      <c r="H150" s="43">
        <v>364</v>
      </c>
      <c r="I150" s="262" t="s">
        <v>728</v>
      </c>
      <c r="J150" s="227" t="str">
        <f>IF(ISBLANK(INDEX('Policy Characteristics'!D:D,MATCH($C150,'Policy Characteristics'!$C:$C,0))),"",INDEX('Policy Characteristics'!D:D,MATCH($C150,'Policy Characteristics'!$C:$C,0)))</f>
        <v>Vehicle Fuel Economy Standards</v>
      </c>
      <c r="K150" s="226" t="str">
        <f>IF(ISBLANK(INDEX('Policy Characteristics'!E:E,MATCH($C150,'Policy Characteristics'!$C:$C,0))),"",INDEX('Policy Characteristics'!E:E,MATCH($C150,'Policy Characteristics'!$C:$C,0)))</f>
        <v>trans fuel economy standards</v>
      </c>
      <c r="L150" s="233">
        <f>IF(ISBLANK(INDEX('Policy Characteristics'!F:F,MATCH($C150,'Policy Characteristics'!$C:$C,0))),"",INDEX('Policy Characteristics'!F:F,MATCH($C150,'Policy Characteristics'!$C:$C,0)))</f>
        <v>-0.25</v>
      </c>
      <c r="M150" s="233">
        <f>IF(ISBLANK(INDEX('Policy Characteristics'!G:G,MATCH($C150,'Policy Characteristics'!$C:$C,0))),"",INDEX('Policy Characteristics'!G:G,MATCH($C150,'Policy Characteristics'!$C:$C,0)))</f>
        <v>1</v>
      </c>
      <c r="N150" s="233">
        <f>IF(ISBLANK(INDEX('Policy Characteristics'!H:H,MATCH($C150,'Policy Characteristics'!$C:$C,0))),"",INDEX('Policy Characteristics'!H:H,MATCH($C150,'Policy Characteristics'!$C:$C,0)))</f>
        <v>0.01</v>
      </c>
      <c r="O150" s="226" t="str">
        <f>IF(ISBLANK(INDEX('Policy Characteristics'!I:I,MATCH($C150,'Policy Characteristics'!$C:$C,0))),"",INDEX('Policy Characteristics'!I:I,MATCH($C150,'Policy Characteristics'!$C:$C,0)))</f>
        <v>% change in miles/gal</v>
      </c>
      <c r="P150" s="226" t="str">
        <f>IF(ISBLANK(INDEX('Policy Characteristics'!J:J,MATCH($C150,'Policy Characteristics'!$C:$C,0))),"",INDEX('Policy Characteristics'!J:J,MATCH($C150,'Policy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LDVs (Light Duty Vehicles): South Korea combined fuel economy standards for light duty cars is 67.5mpg (28.7 km/L) (at 1070kg inertia weight) and light trucks is 44.9mpg(19.1 km/L)(at 1070kg inertia weight) in 2021. These are scheduled to rise to 89.6mpg (38.1 km/L) (at 1110kg inertia weight) for cars and 51.0mpg(21.7 km/L)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0" s="226" t="str">
        <f>IF(ISBLANK(INDEX('Policy Characteristics'!K:K,MATCH($C150,'Policy Characteristics'!$C:$C,0))),"",INDEX('Policy Characteristics'!K:K,MATCH($C150,'Policy Characteristics'!$C:$C,0)))</f>
        <v>transportation-sector-main.html#fuel-econ-std</v>
      </c>
      <c r="R150" s="226" t="str">
        <f>IF(ISBLANK(INDEX('Policy Characteristics'!L:L,MATCH($C150,'Policy Characteristics'!$C:$C,0))),"",INDEX('Policy Characteristics'!L:L,MATCH($C150,'Policy Characteristics'!$C:$C,0)))</f>
        <v>fuel-economy-standard.html</v>
      </c>
    </row>
    <row r="151" spans="1:18">
      <c r="A151" s="226" t="str">
        <f>IF(ISBLANK(INDEX('Policy Characteristics'!A:A,MATCH($C151,'Policy Characteristics'!$C:$C,0))),"",INDEX('Policy Characteristics'!A:A,MATCH($C151,'Policy Characteristics'!$C:$C,0)))</f>
        <v>Transportation</v>
      </c>
      <c r="B151" s="234" t="str">
        <f>IF(ISBLANK(INDEX('Policy Characteristics'!B:B,MATCH($C151,'Policy Characteristics'!$C:$C,0))),"",INDEX('Policy Characteristics'!B:B,MATCH($C151,'Policy Characteristics'!$C:$C,0)))</f>
        <v>Fuel Economy Standard</v>
      </c>
      <c r="C151" s="226" t="str">
        <f t="shared" si="5"/>
        <v>Percentage Additional Improvement of Fuel Economy Std</v>
      </c>
      <c r="D151" s="45" t="s">
        <v>774</v>
      </c>
      <c r="E151" s="45" t="s">
        <v>740</v>
      </c>
      <c r="F151" s="45" t="s">
        <v>775</v>
      </c>
      <c r="G151" s="2" t="s">
        <v>770</v>
      </c>
      <c r="H151" s="43">
        <v>365</v>
      </c>
      <c r="I151" s="262" t="s">
        <v>728</v>
      </c>
      <c r="J151" s="227" t="str">
        <f>IF(ISBLANK(INDEX('Policy Characteristics'!D:D,MATCH($C151,'Policy Characteristics'!$C:$C,0))),"",INDEX('Policy Characteristics'!D:D,MATCH($C151,'Policy Characteristics'!$C:$C,0)))</f>
        <v>Vehicle Fuel Economy Standards</v>
      </c>
      <c r="K151" s="226" t="str">
        <f>IF(ISBLANK(INDEX('Policy Characteristics'!E:E,MATCH($C151,'Policy Characteristics'!$C:$C,0))),"",INDEX('Policy Characteristics'!E:E,MATCH($C151,'Policy Characteristics'!$C:$C,0)))</f>
        <v>trans fuel economy standards</v>
      </c>
      <c r="L151" s="233">
        <f>IF(ISBLANK(INDEX('Policy Characteristics'!F:F,MATCH($C151,'Policy Characteristics'!$C:$C,0))),"",INDEX('Policy Characteristics'!F:F,MATCH($C151,'Policy Characteristics'!$C:$C,0)))</f>
        <v>-0.25</v>
      </c>
      <c r="M151" s="233">
        <f>IF(ISBLANK(INDEX('Policy Characteristics'!G:G,MATCH($C151,'Policy Characteristics'!$C:$C,0))),"",INDEX('Policy Characteristics'!G:G,MATCH($C151,'Policy Characteristics'!$C:$C,0)))</f>
        <v>1</v>
      </c>
      <c r="N151" s="233">
        <f>IF(ISBLANK(INDEX('Policy Characteristics'!H:H,MATCH($C151,'Policy Characteristics'!$C:$C,0))),"",INDEX('Policy Characteristics'!H:H,MATCH($C151,'Policy Characteristics'!$C:$C,0)))</f>
        <v>0.01</v>
      </c>
      <c r="O151" s="226" t="str">
        <f>IF(ISBLANK(INDEX('Policy Characteristics'!I:I,MATCH($C151,'Policy Characteristics'!$C:$C,0))),"",INDEX('Policy Characteristics'!I:I,MATCH($C151,'Policy Characteristics'!$C:$C,0)))</f>
        <v>% change in miles/gal</v>
      </c>
      <c r="P151" s="226" t="str">
        <f>IF(ISBLANK(INDEX('Policy Characteristics'!J:J,MATCH($C151,'Policy Characteristics'!$C:$C,0))),"",INDEX('Policy Characteristics'!J:J,MATCH($C151,'Policy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LDVs (Light Duty Vehicles): South Korea combined fuel economy standards for light duty cars is 67.5mpg (28.7 km/L) (at 1070kg inertia weight) and light trucks is 44.9mpg(19.1 km/L)(at 1070kg inertia weight) in 2021. These are scheduled to rise to 89.6mpg (38.1 km/L) (at 1110kg inertia weight) for cars and 51.0mpg(21.7 km/L)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1" s="226" t="str">
        <f>IF(ISBLANK(INDEX('Policy Characteristics'!K:K,MATCH($C151,'Policy Characteristics'!$C:$C,0))),"",INDEX('Policy Characteristics'!K:K,MATCH($C151,'Policy Characteristics'!$C:$C,0)))</f>
        <v>transportation-sector-main.html#fuel-econ-std</v>
      </c>
      <c r="R151" s="226" t="str">
        <f>IF(ISBLANK(INDEX('Policy Characteristics'!L:L,MATCH($C151,'Policy Characteristics'!$C:$C,0))),"",INDEX('Policy Characteristics'!L:L,MATCH($C151,'Policy Characteristics'!$C:$C,0)))</f>
        <v>fuel-economy-standard.html</v>
      </c>
    </row>
    <row r="152" spans="1:18">
      <c r="A152" s="226" t="str">
        <f>IF(ISBLANK(INDEX('Policy Characteristics'!A:A,MATCH($C152,'Policy Characteristics'!$C:$C,0))),"",INDEX('Policy Characteristics'!A:A,MATCH($C152,'Policy Characteristics'!$C:$C,0)))</f>
        <v>Transportation</v>
      </c>
      <c r="B152" s="234" t="str">
        <f>IF(ISBLANK(INDEX('Policy Characteristics'!B:B,MATCH($C152,'Policy Characteristics'!$C:$C,0))),"",INDEX('Policy Characteristics'!B:B,MATCH($C152,'Policy Characteristics'!$C:$C,0)))</f>
        <v>Fuel Economy Standard</v>
      </c>
      <c r="C152" s="226" t="str">
        <f t="shared" si="5"/>
        <v>Percentage Additional Improvement of Fuel Economy Std</v>
      </c>
      <c r="D152" s="45" t="s">
        <v>772</v>
      </c>
      <c r="E152" s="45" t="s">
        <v>742</v>
      </c>
      <c r="F152" s="45" t="s">
        <v>773</v>
      </c>
      <c r="G152" s="2" t="s">
        <v>765</v>
      </c>
      <c r="H152" s="43">
        <v>366</v>
      </c>
      <c r="I152" s="262" t="s">
        <v>728</v>
      </c>
      <c r="J152" s="227" t="str">
        <f>IF(ISBLANK(INDEX('Policy Characteristics'!D:D,MATCH($C152,'Policy Characteristics'!$C:$C,0))),"",INDEX('Policy Characteristics'!D:D,MATCH($C152,'Policy Characteristics'!$C:$C,0)))</f>
        <v>Vehicle Fuel Economy Standards</v>
      </c>
      <c r="K152" s="226" t="str">
        <f>IF(ISBLANK(INDEX('Policy Characteristics'!E:E,MATCH($C152,'Policy Characteristics'!$C:$C,0))),"",INDEX('Policy Characteristics'!E:E,MATCH($C152,'Policy Characteristics'!$C:$C,0)))</f>
        <v>trans fuel economy standards</v>
      </c>
      <c r="L152" s="233">
        <f>IF(ISBLANK(INDEX('Policy Characteristics'!F:F,MATCH($C152,'Policy Characteristics'!$C:$C,0))),"",INDEX('Policy Characteristics'!F:F,MATCH($C152,'Policy Characteristics'!$C:$C,0)))</f>
        <v>-0.25</v>
      </c>
      <c r="M152" s="233">
        <f>IF(ISBLANK(INDEX('Policy Characteristics'!G:G,MATCH($C152,'Policy Characteristics'!$C:$C,0))),"",INDEX('Policy Characteristics'!G:G,MATCH($C152,'Policy Characteristics'!$C:$C,0)))</f>
        <v>1</v>
      </c>
      <c r="N152" s="233">
        <f>IF(ISBLANK(INDEX('Policy Characteristics'!H:H,MATCH($C152,'Policy Characteristics'!$C:$C,0))),"",INDEX('Policy Characteristics'!H:H,MATCH($C152,'Policy Characteristics'!$C:$C,0)))</f>
        <v>0.01</v>
      </c>
      <c r="O152" s="226" t="str">
        <f>IF(ISBLANK(INDEX('Policy Characteristics'!I:I,MATCH($C152,'Policy Characteristics'!$C:$C,0))),"",INDEX('Policy Characteristics'!I:I,MATCH($C152,'Policy Characteristics'!$C:$C,0)))</f>
        <v>% change in miles/gal</v>
      </c>
      <c r="P152" s="226" t="str">
        <f>IF(ISBLANK(INDEX('Policy Characteristics'!J:J,MATCH($C152,'Policy Characteristics'!$C:$C,0))),"",INDEX('Policy Characteristics'!J:J,MATCH($C152,'Policy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LDVs (Light Duty Vehicles): South Korea combined fuel economy standards for light duty cars is 67.5mpg (28.7 km/L) (at 1070kg inertia weight) and light trucks is 44.9mpg(19.1 km/L)(at 1070kg inertia weight) in 2021. These are scheduled to rise to 89.6mpg (38.1 km/L) (at 1110kg inertia weight) for cars and 51.0mpg(21.7 km/L)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2" s="226" t="str">
        <f>IF(ISBLANK(INDEX('Policy Characteristics'!K:K,MATCH($C152,'Policy Characteristics'!$C:$C,0))),"",INDEX('Policy Characteristics'!K:K,MATCH($C152,'Policy Characteristics'!$C:$C,0)))</f>
        <v>transportation-sector-main.html#fuel-econ-std</v>
      </c>
      <c r="R152" s="226" t="str">
        <f>IF(ISBLANK(INDEX('Policy Characteristics'!L:L,MATCH($C152,'Policy Characteristics'!$C:$C,0))),"",INDEX('Policy Characteristics'!L:L,MATCH($C152,'Policy Characteristics'!$C:$C,0)))</f>
        <v>fuel-economy-standard.html</v>
      </c>
    </row>
    <row r="153" spans="1:18">
      <c r="A153" s="226" t="str">
        <f>IF(ISBLANK(INDEX('Policy Characteristics'!A:A,MATCH($C153,'Policy Characteristics'!$C:$C,0))),"",INDEX('Policy Characteristics'!A:A,MATCH($C153,'Policy Characteristics'!$C:$C,0)))</f>
        <v>Transportation</v>
      </c>
      <c r="B153" s="234" t="str">
        <f>IF(ISBLANK(INDEX('Policy Characteristics'!B:B,MATCH($C153,'Policy Characteristics'!$C:$C,0))),"",INDEX('Policy Characteristics'!B:B,MATCH($C153,'Policy Characteristics'!$C:$C,0)))</f>
        <v>Fuel Economy Standard</v>
      </c>
      <c r="C153" s="226" t="str">
        <f t="shared" si="6"/>
        <v>Percentage Additional Improvement of Fuel Economy Std</v>
      </c>
      <c r="D153" s="45" t="s">
        <v>774</v>
      </c>
      <c r="E153" s="45" t="s">
        <v>742</v>
      </c>
      <c r="F153" s="45" t="s">
        <v>775</v>
      </c>
      <c r="G153" s="2" t="s">
        <v>765</v>
      </c>
      <c r="H153" s="43">
        <v>367</v>
      </c>
      <c r="I153" s="262" t="s">
        <v>728</v>
      </c>
      <c r="J153" s="227" t="str">
        <f>IF(ISBLANK(INDEX('Policy Characteristics'!D:D,MATCH($C153,'Policy Characteristics'!$C:$C,0))),"",INDEX('Policy Characteristics'!D:D,MATCH($C153,'Policy Characteristics'!$C:$C,0)))</f>
        <v>Vehicle Fuel Economy Standards</v>
      </c>
      <c r="K153" s="226" t="str">
        <f>IF(ISBLANK(INDEX('Policy Characteristics'!E:E,MATCH($C153,'Policy Characteristics'!$C:$C,0))),"",INDEX('Policy Characteristics'!E:E,MATCH($C153,'Policy Characteristics'!$C:$C,0)))</f>
        <v>trans fuel economy standards</v>
      </c>
      <c r="L153" s="233">
        <f>IF(ISBLANK(INDEX('Policy Characteristics'!F:F,MATCH($C153,'Policy Characteristics'!$C:$C,0))),"",INDEX('Policy Characteristics'!F:F,MATCH($C153,'Policy Characteristics'!$C:$C,0)))</f>
        <v>-0.25</v>
      </c>
      <c r="M153" s="233">
        <f>IF(ISBLANK(INDEX('Policy Characteristics'!G:G,MATCH($C153,'Policy Characteristics'!$C:$C,0))),"",INDEX('Policy Characteristics'!G:G,MATCH($C153,'Policy Characteristics'!$C:$C,0)))</f>
        <v>1</v>
      </c>
      <c r="N153" s="233">
        <f>IF(ISBLANK(INDEX('Policy Characteristics'!H:H,MATCH($C153,'Policy Characteristics'!$C:$C,0))),"",INDEX('Policy Characteristics'!H:H,MATCH($C153,'Policy Characteristics'!$C:$C,0)))</f>
        <v>0.01</v>
      </c>
      <c r="O153" s="226" t="str">
        <f>IF(ISBLANK(INDEX('Policy Characteristics'!I:I,MATCH($C153,'Policy Characteristics'!$C:$C,0))),"",INDEX('Policy Characteristics'!I:I,MATCH($C153,'Policy Characteristics'!$C:$C,0)))</f>
        <v>% change in miles/gal</v>
      </c>
      <c r="P153" s="226" t="str">
        <f>IF(ISBLANK(INDEX('Policy Characteristics'!J:J,MATCH($C153,'Policy Characteristics'!$C:$C,0))),"",INDEX('Policy Characteristics'!J:J,MATCH($C153,'Policy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LDVs (Light Duty Vehicles): South Korea combined fuel economy standards for light duty cars is 67.5mpg (28.7 km/L) (at 1070kg inertia weight) and light trucks is 44.9mpg(19.1 km/L)(at 1070kg inertia weight) in 2021. These are scheduled to rise to 89.6mpg (38.1 km/L) (at 1110kg inertia weight) for cars and 51.0mpg(21.7 km/L)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3" s="226" t="str">
        <f>IF(ISBLANK(INDEX('Policy Characteristics'!K:K,MATCH($C153,'Policy Characteristics'!$C:$C,0))),"",INDEX('Policy Characteristics'!K:K,MATCH($C153,'Policy Characteristics'!$C:$C,0)))</f>
        <v>transportation-sector-main.html#fuel-econ-std</v>
      </c>
      <c r="R153" s="226" t="str">
        <f>IF(ISBLANK(INDEX('Policy Characteristics'!L:L,MATCH($C153,'Policy Characteristics'!$C:$C,0))),"",INDEX('Policy Characteristics'!L:L,MATCH($C153,'Policy Characteristics'!$C:$C,0)))</f>
        <v>fuel-economy-standard.html</v>
      </c>
    </row>
    <row r="154" spans="1:18">
      <c r="A154" s="226" t="str">
        <f>IF(ISBLANK(INDEX('Policy Characteristics'!A:A,MATCH($C154,'Policy Characteristics'!$C:$C,0))),"",INDEX('Policy Characteristics'!A:A,MATCH($C154,'Policy Characteristics'!$C:$C,0)))</f>
        <v>Transportation</v>
      </c>
      <c r="B154" s="234" t="str">
        <f>IF(ISBLANK(INDEX('Policy Characteristics'!B:B,MATCH($C154,'Policy Characteristics'!$C:$C,0))),"",INDEX('Policy Characteristics'!B:B,MATCH($C154,'Policy Characteristics'!$C:$C,0)))</f>
        <v>Fuel Economy Standard</v>
      </c>
      <c r="C154" s="226" t="str">
        <f t="shared" ref="C154:C159" si="7">C$148</f>
        <v>Percentage Additional Improvement of Fuel Economy Std</v>
      </c>
      <c r="D154" s="45" t="s">
        <v>772</v>
      </c>
      <c r="E154" s="45" t="s">
        <v>744</v>
      </c>
      <c r="F154" s="45" t="s">
        <v>773</v>
      </c>
      <c r="G154" s="2" t="s">
        <v>766</v>
      </c>
      <c r="H154" s="43">
        <v>368</v>
      </c>
      <c r="I154" s="262" t="s">
        <v>728</v>
      </c>
      <c r="J154" s="227" t="str">
        <f>IF(ISBLANK(INDEX('Policy Characteristics'!D:D,MATCH($C154,'Policy Characteristics'!$C:$C,0))),"",INDEX('Policy Characteristics'!D:D,MATCH($C154,'Policy Characteristics'!$C:$C,0)))</f>
        <v>Vehicle Fuel Economy Standards</v>
      </c>
      <c r="K154" s="226" t="str">
        <f>IF(ISBLANK(INDEX('Policy Characteristics'!E:E,MATCH($C154,'Policy Characteristics'!$C:$C,0))),"",INDEX('Policy Characteristics'!E:E,MATCH($C154,'Policy Characteristics'!$C:$C,0)))</f>
        <v>trans fuel economy standards</v>
      </c>
      <c r="L154" s="233">
        <f>IF(ISBLANK(INDEX('Policy Characteristics'!F:F,MATCH($C154,'Policy Characteristics'!$C:$C,0))),"",INDEX('Policy Characteristics'!F:F,MATCH($C154,'Policy Characteristics'!$C:$C,0)))</f>
        <v>-0.25</v>
      </c>
      <c r="M154" s="233">
        <f>IF(ISBLANK(INDEX('Policy Characteristics'!G:G,MATCH($C154,'Policy Characteristics'!$C:$C,0))),"",INDEX('Policy Characteristics'!G:G,MATCH($C154,'Policy Characteristics'!$C:$C,0)))</f>
        <v>1</v>
      </c>
      <c r="N154" s="233">
        <f>IF(ISBLANK(INDEX('Policy Characteristics'!H:H,MATCH($C154,'Policy Characteristics'!$C:$C,0))),"",INDEX('Policy Characteristics'!H:H,MATCH($C154,'Policy Characteristics'!$C:$C,0)))</f>
        <v>0.01</v>
      </c>
      <c r="O154" s="226" t="str">
        <f>IF(ISBLANK(INDEX('Policy Characteristics'!I:I,MATCH($C154,'Policy Characteristics'!$C:$C,0))),"",INDEX('Policy Characteristics'!I:I,MATCH($C154,'Policy Characteristics'!$C:$C,0)))</f>
        <v>% change in miles/gal</v>
      </c>
      <c r="P154" s="226" t="str">
        <f>IF(ISBLANK(INDEX('Policy Characteristics'!J:J,MATCH($C154,'Policy Characteristics'!$C:$C,0))),"",INDEX('Policy Characteristics'!J:J,MATCH($C154,'Policy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LDVs (Light Duty Vehicles): South Korea combined fuel economy standards for light duty cars is 67.5mpg (28.7 km/L) (at 1070kg inertia weight) and light trucks is 44.9mpg(19.1 km/L)(at 1070kg inertia weight) in 2021. These are scheduled to rise to 89.6mpg (38.1 km/L) (at 1110kg inertia weight) for cars and 51.0mpg(21.7 km/L)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4" s="226" t="str">
        <f>IF(ISBLANK(INDEX('Policy Characteristics'!K:K,MATCH($C154,'Policy Characteristics'!$C:$C,0))),"",INDEX('Policy Characteristics'!K:K,MATCH($C154,'Policy Characteristics'!$C:$C,0)))</f>
        <v>transportation-sector-main.html#fuel-econ-std</v>
      </c>
      <c r="R154" s="226" t="str">
        <f>IF(ISBLANK(INDEX('Policy Characteristics'!L:L,MATCH($C154,'Policy Characteristics'!$C:$C,0))),"",INDEX('Policy Characteristics'!L:L,MATCH($C154,'Policy Characteristics'!$C:$C,0)))</f>
        <v>fuel-economy-standard.html</v>
      </c>
    </row>
    <row r="155" spans="1:18">
      <c r="A155" s="226" t="str">
        <f>IF(ISBLANK(INDEX('Policy Characteristics'!A:A,MATCH($C155,'Policy Characteristics'!$C:$C,0))),"",INDEX('Policy Characteristics'!A:A,MATCH($C155,'Policy Characteristics'!$C:$C,0)))</f>
        <v>Transportation</v>
      </c>
      <c r="B155" s="234" t="str">
        <f>IF(ISBLANK(INDEX('Policy Characteristics'!B:B,MATCH($C155,'Policy Characteristics'!$C:$C,0))),"",INDEX('Policy Characteristics'!B:B,MATCH($C155,'Policy Characteristics'!$C:$C,0)))</f>
        <v>Fuel Economy Standard</v>
      </c>
      <c r="C155" s="226" t="str">
        <f t="shared" si="7"/>
        <v>Percentage Additional Improvement of Fuel Economy Std</v>
      </c>
      <c r="D155" s="45" t="s">
        <v>774</v>
      </c>
      <c r="E155" s="45" t="s">
        <v>744</v>
      </c>
      <c r="F155" s="45" t="s">
        <v>775</v>
      </c>
      <c r="G155" s="2" t="s">
        <v>766</v>
      </c>
      <c r="H155" s="43">
        <v>369</v>
      </c>
      <c r="I155" s="262" t="s">
        <v>728</v>
      </c>
      <c r="J155" s="227" t="str">
        <f>IF(ISBLANK(INDEX('Policy Characteristics'!D:D,MATCH($C155,'Policy Characteristics'!$C:$C,0))),"",INDEX('Policy Characteristics'!D:D,MATCH($C155,'Policy Characteristics'!$C:$C,0)))</f>
        <v>Vehicle Fuel Economy Standards</v>
      </c>
      <c r="K155" s="226" t="str">
        <f>IF(ISBLANK(INDEX('Policy Characteristics'!E:E,MATCH($C155,'Policy Characteristics'!$C:$C,0))),"",INDEX('Policy Characteristics'!E:E,MATCH($C155,'Policy Characteristics'!$C:$C,0)))</f>
        <v>trans fuel economy standards</v>
      </c>
      <c r="L155" s="233">
        <f>IF(ISBLANK(INDEX('Policy Characteristics'!F:F,MATCH($C155,'Policy Characteristics'!$C:$C,0))),"",INDEX('Policy Characteristics'!F:F,MATCH($C155,'Policy Characteristics'!$C:$C,0)))</f>
        <v>-0.25</v>
      </c>
      <c r="M155" s="233">
        <f>IF(ISBLANK(INDEX('Policy Characteristics'!G:G,MATCH($C155,'Policy Characteristics'!$C:$C,0))),"",INDEX('Policy Characteristics'!G:G,MATCH($C155,'Policy Characteristics'!$C:$C,0)))</f>
        <v>1</v>
      </c>
      <c r="N155" s="233">
        <f>IF(ISBLANK(INDEX('Policy Characteristics'!H:H,MATCH($C155,'Policy Characteristics'!$C:$C,0))),"",INDEX('Policy Characteristics'!H:H,MATCH($C155,'Policy Characteristics'!$C:$C,0)))</f>
        <v>0.01</v>
      </c>
      <c r="O155" s="226" t="str">
        <f>IF(ISBLANK(INDEX('Policy Characteristics'!I:I,MATCH($C155,'Policy Characteristics'!$C:$C,0))),"",INDEX('Policy Characteristics'!I:I,MATCH($C155,'Policy Characteristics'!$C:$C,0)))</f>
        <v>% change in miles/gal</v>
      </c>
      <c r="P155" s="226" t="str">
        <f>IF(ISBLANK(INDEX('Policy Characteristics'!J:J,MATCH($C155,'Policy Characteristics'!$C:$C,0))),"",INDEX('Policy Characteristics'!J:J,MATCH($C155,'Policy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LDVs (Light Duty Vehicles): South Korea combined fuel economy standards for light duty cars is 67.5mpg (28.7 km/L) (at 1070kg inertia weight) and light trucks is 44.9mpg(19.1 km/L)(at 1070kg inertia weight) in 2021. These are scheduled to rise to 89.6mpg (38.1 km/L) (at 1110kg inertia weight) for cars and 51.0mpg(21.7 km/L)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5" s="226" t="str">
        <f>IF(ISBLANK(INDEX('Policy Characteristics'!K:K,MATCH($C155,'Policy Characteristics'!$C:$C,0))),"",INDEX('Policy Characteristics'!K:K,MATCH($C155,'Policy Characteristics'!$C:$C,0)))</f>
        <v>transportation-sector-main.html#fuel-econ-std</v>
      </c>
      <c r="R155" s="226" t="str">
        <f>IF(ISBLANK(INDEX('Policy Characteristics'!L:L,MATCH($C155,'Policy Characteristics'!$C:$C,0))),"",INDEX('Policy Characteristics'!L:L,MATCH($C155,'Policy Characteristics'!$C:$C,0)))</f>
        <v>fuel-economy-standard.html</v>
      </c>
    </row>
    <row r="156" spans="1:18">
      <c r="A156" s="226" t="str">
        <f>IF(ISBLANK(INDEX('Policy Characteristics'!A:A,MATCH($C156,'Policy Characteristics'!$C:$C,0))),"",INDEX('Policy Characteristics'!A:A,MATCH($C156,'Policy Characteristics'!$C:$C,0)))</f>
        <v>Transportation</v>
      </c>
      <c r="B156" s="234" t="str">
        <f>IF(ISBLANK(INDEX('Policy Characteristics'!B:B,MATCH($C156,'Policy Characteristics'!$C:$C,0))),"",INDEX('Policy Characteristics'!B:B,MATCH($C156,'Policy Characteristics'!$C:$C,0)))</f>
        <v>Fuel Economy Standard</v>
      </c>
      <c r="C156" s="226" t="str">
        <f t="shared" si="7"/>
        <v>Percentage Additional Improvement of Fuel Economy Std</v>
      </c>
      <c r="D156" s="45" t="s">
        <v>772</v>
      </c>
      <c r="E156" s="45" t="s">
        <v>746</v>
      </c>
      <c r="F156" s="45" t="s">
        <v>773</v>
      </c>
      <c r="G156" s="2" t="s">
        <v>767</v>
      </c>
      <c r="H156" s="43">
        <v>370</v>
      </c>
      <c r="I156" s="262" t="s">
        <v>728</v>
      </c>
      <c r="J156" s="227" t="str">
        <f>IF(ISBLANK(INDEX('Policy Characteristics'!D:D,MATCH($C156,'Policy Characteristics'!$C:$C,0))),"",INDEX('Policy Characteristics'!D:D,MATCH($C156,'Policy Characteristics'!$C:$C,0)))</f>
        <v>Vehicle Fuel Economy Standards</v>
      </c>
      <c r="K156" s="226" t="str">
        <f>IF(ISBLANK(INDEX('Policy Characteristics'!E:E,MATCH($C156,'Policy Characteristics'!$C:$C,0))),"",INDEX('Policy Characteristics'!E:E,MATCH($C156,'Policy Characteristics'!$C:$C,0)))</f>
        <v>trans fuel economy standards</v>
      </c>
      <c r="L156" s="233">
        <f>IF(ISBLANK(INDEX('Policy Characteristics'!F:F,MATCH($C156,'Policy Characteristics'!$C:$C,0))),"",INDEX('Policy Characteristics'!F:F,MATCH($C156,'Policy Characteristics'!$C:$C,0)))</f>
        <v>-0.25</v>
      </c>
      <c r="M156" s="233">
        <f>IF(ISBLANK(INDEX('Policy Characteristics'!G:G,MATCH($C156,'Policy Characteristics'!$C:$C,0))),"",INDEX('Policy Characteristics'!G:G,MATCH($C156,'Policy Characteristics'!$C:$C,0)))</f>
        <v>1</v>
      </c>
      <c r="N156" s="233">
        <f>IF(ISBLANK(INDEX('Policy Characteristics'!H:H,MATCH($C156,'Policy Characteristics'!$C:$C,0))),"",INDEX('Policy Characteristics'!H:H,MATCH($C156,'Policy Characteristics'!$C:$C,0)))</f>
        <v>0.01</v>
      </c>
      <c r="O156" s="226" t="str">
        <f>IF(ISBLANK(INDEX('Policy Characteristics'!I:I,MATCH($C156,'Policy Characteristics'!$C:$C,0))),"",INDEX('Policy Characteristics'!I:I,MATCH($C156,'Policy Characteristics'!$C:$C,0)))</f>
        <v>% change in miles/gal</v>
      </c>
      <c r="P156" s="226" t="str">
        <f>IF(ISBLANK(INDEX('Policy Characteristics'!J:J,MATCH($C156,'Policy Characteristics'!$C:$C,0))),"",INDEX('Policy Characteristics'!J:J,MATCH($C156,'Policy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LDVs (Light Duty Vehicles): South Korea combined fuel economy standards for light duty cars is 67.5mpg (28.7 km/L) (at 1070kg inertia weight) and light trucks is 44.9mpg(19.1 km/L)(at 1070kg inertia weight) in 2021. These are scheduled to rise to 89.6mpg (38.1 km/L) (at 1110kg inertia weight) for cars and 51.0mpg(21.7 km/L)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6" s="226" t="str">
        <f>IF(ISBLANK(INDEX('Policy Characteristics'!K:K,MATCH($C156,'Policy Characteristics'!$C:$C,0))),"",INDEX('Policy Characteristics'!K:K,MATCH($C156,'Policy Characteristics'!$C:$C,0)))</f>
        <v>transportation-sector-main.html#fuel-econ-std</v>
      </c>
      <c r="R156" s="226" t="str">
        <f>IF(ISBLANK(INDEX('Policy Characteristics'!L:L,MATCH($C156,'Policy Characteristics'!$C:$C,0))),"",INDEX('Policy Characteristics'!L:L,MATCH($C156,'Policy Characteristics'!$C:$C,0)))</f>
        <v>fuel-economy-standard.html</v>
      </c>
    </row>
    <row r="157" spans="1:18">
      <c r="A157" s="226" t="str">
        <f>IF(ISBLANK(INDEX('Policy Characteristics'!A:A,MATCH($C157,'Policy Characteristics'!$C:$C,0))),"",INDEX('Policy Characteristics'!A:A,MATCH($C157,'Policy Characteristics'!$C:$C,0)))</f>
        <v>Transportation</v>
      </c>
      <c r="B157" s="234" t="str">
        <f>IF(ISBLANK(INDEX('Policy Characteristics'!B:B,MATCH($C157,'Policy Characteristics'!$C:$C,0))),"",INDEX('Policy Characteristics'!B:B,MATCH($C157,'Policy Characteristics'!$C:$C,0)))</f>
        <v>Fuel Economy Standard</v>
      </c>
      <c r="C157" s="226" t="str">
        <f t="shared" si="7"/>
        <v>Percentage Additional Improvement of Fuel Economy Std</v>
      </c>
      <c r="D157" s="45" t="s">
        <v>774</v>
      </c>
      <c r="E157" s="45" t="s">
        <v>746</v>
      </c>
      <c r="F157" s="45" t="s">
        <v>775</v>
      </c>
      <c r="G157" s="2" t="s">
        <v>771</v>
      </c>
      <c r="H157" s="43">
        <v>371</v>
      </c>
      <c r="I157" s="262" t="s">
        <v>728</v>
      </c>
      <c r="J157" s="227" t="str">
        <f>IF(ISBLANK(INDEX('Policy Characteristics'!D:D,MATCH($C157,'Policy Characteristics'!$C:$C,0))),"",INDEX('Policy Characteristics'!D:D,MATCH($C157,'Policy Characteristics'!$C:$C,0)))</f>
        <v>Vehicle Fuel Economy Standards</v>
      </c>
      <c r="K157" s="226" t="str">
        <f>IF(ISBLANK(INDEX('Policy Characteristics'!E:E,MATCH($C157,'Policy Characteristics'!$C:$C,0))),"",INDEX('Policy Characteristics'!E:E,MATCH($C157,'Policy Characteristics'!$C:$C,0)))</f>
        <v>trans fuel economy standards</v>
      </c>
      <c r="L157" s="233">
        <f>IF(ISBLANK(INDEX('Policy Characteristics'!F:F,MATCH($C157,'Policy Characteristics'!$C:$C,0))),"",INDEX('Policy Characteristics'!F:F,MATCH($C157,'Policy Characteristics'!$C:$C,0)))</f>
        <v>-0.25</v>
      </c>
      <c r="M157" s="233">
        <f>IF(ISBLANK(INDEX('Policy Characteristics'!G:G,MATCH($C157,'Policy Characteristics'!$C:$C,0))),"",INDEX('Policy Characteristics'!G:G,MATCH($C157,'Policy Characteristics'!$C:$C,0)))</f>
        <v>1</v>
      </c>
      <c r="N157" s="233">
        <f>IF(ISBLANK(INDEX('Policy Characteristics'!H:H,MATCH($C157,'Policy Characteristics'!$C:$C,0))),"",INDEX('Policy Characteristics'!H:H,MATCH($C157,'Policy Characteristics'!$C:$C,0)))</f>
        <v>0.01</v>
      </c>
      <c r="O157" s="226" t="str">
        <f>IF(ISBLANK(INDEX('Policy Characteristics'!I:I,MATCH($C157,'Policy Characteristics'!$C:$C,0))),"",INDEX('Policy Characteristics'!I:I,MATCH($C157,'Policy Characteristics'!$C:$C,0)))</f>
        <v>% change in miles/gal</v>
      </c>
      <c r="P157" s="226" t="str">
        <f>IF(ISBLANK(INDEX('Policy Characteristics'!J:J,MATCH($C157,'Policy Characteristics'!$C:$C,0))),"",INDEX('Policy Characteristics'!J:J,MATCH($C157,'Policy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LDVs (Light Duty Vehicles): South Korea combined fuel economy standards for light duty cars is 67.5mpg (28.7 km/L) (at 1070kg inertia weight) and light trucks is 44.9mpg(19.1 km/L)(at 1070kg inertia weight) in 2021. These are scheduled to rise to 89.6mpg (38.1 km/L) (at 1110kg inertia weight) for cars and 51.0mpg(21.7 km/L)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7" s="226" t="str">
        <f>IF(ISBLANK(INDEX('Policy Characteristics'!K:K,MATCH($C157,'Policy Characteristics'!$C:$C,0))),"",INDEX('Policy Characteristics'!K:K,MATCH($C157,'Policy Characteristics'!$C:$C,0)))</f>
        <v>transportation-sector-main.html#fuel-econ-std</v>
      </c>
      <c r="R157" s="226" t="str">
        <f>IF(ISBLANK(INDEX('Policy Characteristics'!L:L,MATCH($C157,'Policy Characteristics'!$C:$C,0))),"",INDEX('Policy Characteristics'!L:L,MATCH($C157,'Policy Characteristics'!$C:$C,0)))</f>
        <v>fuel-economy-standard.html</v>
      </c>
    </row>
    <row r="158" spans="1:18">
      <c r="A158" s="226" t="str">
        <f>IF(ISBLANK(INDEX('Policy Characteristics'!A:A,MATCH($C158,'Policy Characteristics'!$C:$C,0))),"",INDEX('Policy Characteristics'!A:A,MATCH($C158,'Policy Characteristics'!$C:$C,0)))</f>
        <v>Transportation</v>
      </c>
      <c r="B158" s="234" t="str">
        <f>IF(ISBLANK(INDEX('Policy Characteristics'!B:B,MATCH($C158,'Policy Characteristics'!$C:$C,0))),"",INDEX('Policy Characteristics'!B:B,MATCH($C158,'Policy Characteristics'!$C:$C,0)))</f>
        <v>Fuel Economy Standard</v>
      </c>
      <c r="C158" s="226" t="str">
        <f t="shared" si="7"/>
        <v>Percentage Additional Improvement of Fuel Economy Std</v>
      </c>
      <c r="D158" s="45" t="s">
        <v>772</v>
      </c>
      <c r="E158" s="45" t="s">
        <v>748</v>
      </c>
      <c r="F158" s="45" t="s">
        <v>773</v>
      </c>
      <c r="G158" s="2" t="s">
        <v>768</v>
      </c>
      <c r="H158" s="43">
        <v>372</v>
      </c>
      <c r="I158" s="262" t="s">
        <v>728</v>
      </c>
      <c r="J158" s="227" t="str">
        <f>IF(ISBLANK(INDEX('Policy Characteristics'!D:D,MATCH($C158,'Policy Characteristics'!$C:$C,0))),"",INDEX('Policy Characteristics'!D:D,MATCH($C158,'Policy Characteristics'!$C:$C,0)))</f>
        <v>Vehicle Fuel Economy Standards</v>
      </c>
      <c r="K158" s="226" t="str">
        <f>IF(ISBLANK(INDEX('Policy Characteristics'!E:E,MATCH($C158,'Policy Characteristics'!$C:$C,0))),"",INDEX('Policy Characteristics'!E:E,MATCH($C158,'Policy Characteristics'!$C:$C,0)))</f>
        <v>trans fuel economy standards</v>
      </c>
      <c r="L158" s="233">
        <f>IF(ISBLANK(INDEX('Policy Characteristics'!F:F,MATCH($C158,'Policy Characteristics'!$C:$C,0))),"",INDEX('Policy Characteristics'!F:F,MATCH($C158,'Policy Characteristics'!$C:$C,0)))</f>
        <v>-0.25</v>
      </c>
      <c r="M158" s="233">
        <f>IF(ISBLANK(INDEX('Policy Characteristics'!G:G,MATCH($C158,'Policy Characteristics'!$C:$C,0))),"",INDEX('Policy Characteristics'!G:G,MATCH($C158,'Policy Characteristics'!$C:$C,0)))</f>
        <v>1</v>
      </c>
      <c r="N158" s="233">
        <f>IF(ISBLANK(INDEX('Policy Characteristics'!H:H,MATCH($C158,'Policy Characteristics'!$C:$C,0))),"",INDEX('Policy Characteristics'!H:H,MATCH($C158,'Policy Characteristics'!$C:$C,0)))</f>
        <v>0.01</v>
      </c>
      <c r="O158" s="226" t="str">
        <f>IF(ISBLANK(INDEX('Policy Characteristics'!I:I,MATCH($C158,'Policy Characteristics'!$C:$C,0))),"",INDEX('Policy Characteristics'!I:I,MATCH($C158,'Policy Characteristics'!$C:$C,0)))</f>
        <v>% change in miles/gal</v>
      </c>
      <c r="P158" s="226" t="str">
        <f>IF(ISBLANK(INDEX('Policy Characteristics'!J:J,MATCH($C158,'Policy Characteristics'!$C:$C,0))),"",INDEX('Policy Characteristics'!J:J,MATCH($C158,'Policy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LDVs (Light Duty Vehicles): South Korea combined fuel economy standards for light duty cars is 67.5mpg (28.7 km/L) (at 1070kg inertia weight) and light trucks is 44.9mpg(19.1 km/L)(at 1070kg inertia weight) in 2021. These are scheduled to rise to 89.6mpg (38.1 km/L) (at 1110kg inertia weight) for cars and 51.0mpg(21.7 km/L)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8" s="226" t="str">
        <f>IF(ISBLANK(INDEX('Policy Characteristics'!K:K,MATCH($C158,'Policy Characteristics'!$C:$C,0))),"",INDEX('Policy Characteristics'!K:K,MATCH($C158,'Policy Characteristics'!$C:$C,0)))</f>
        <v>transportation-sector-main.html#fuel-econ-std</v>
      </c>
      <c r="R158" s="226" t="str">
        <f>IF(ISBLANK(INDEX('Policy Characteristics'!L:L,MATCH($C158,'Policy Characteristics'!$C:$C,0))),"",INDEX('Policy Characteristics'!L:L,MATCH($C158,'Policy Characteristics'!$C:$C,0)))</f>
        <v>fuel-economy-standard.html</v>
      </c>
    </row>
    <row r="159" spans="1:18">
      <c r="A159" s="226" t="str">
        <f>IF(ISBLANK(INDEX('Policy Characteristics'!A:A,MATCH($C159,'Policy Characteristics'!$C:$C,0))),"",INDEX('Policy Characteristics'!A:A,MATCH($C159,'Policy Characteristics'!$C:$C,0)))</f>
        <v>Transportation</v>
      </c>
      <c r="B159" s="234" t="str">
        <f>IF(ISBLANK(INDEX('Policy Characteristics'!B:B,MATCH($C159,'Policy Characteristics'!$C:$C,0))),"",INDEX('Policy Characteristics'!B:B,MATCH($C159,'Policy Characteristics'!$C:$C,0)))</f>
        <v>Fuel Economy Standard</v>
      </c>
      <c r="C159" s="226" t="str">
        <f t="shared" si="7"/>
        <v>Percentage Additional Improvement of Fuel Economy Std</v>
      </c>
      <c r="D159" s="45" t="s">
        <v>774</v>
      </c>
      <c r="E159" s="45" t="s">
        <v>748</v>
      </c>
      <c r="F159" s="45" t="s">
        <v>775</v>
      </c>
      <c r="G159" s="2" t="s">
        <v>768</v>
      </c>
      <c r="H159" s="43">
        <v>373</v>
      </c>
      <c r="I159" s="262" t="s">
        <v>738</v>
      </c>
      <c r="J159" s="227" t="str">
        <f>IF(ISBLANK(INDEX('Policy Characteristics'!D:D,MATCH($C159,'Policy Characteristics'!$C:$C,0))),"",INDEX('Policy Characteristics'!D:D,MATCH($C159,'Policy Characteristics'!$C:$C,0)))</f>
        <v>Vehicle Fuel Economy Standards</v>
      </c>
      <c r="K159" s="226" t="str">
        <f>IF(ISBLANK(INDEX('Policy Characteristics'!E:E,MATCH($C159,'Policy Characteristics'!$C:$C,0))),"",INDEX('Policy Characteristics'!E:E,MATCH($C159,'Policy Characteristics'!$C:$C,0)))</f>
        <v>trans fuel economy standards</v>
      </c>
      <c r="L159" s="233">
        <f>IF(ISBLANK(INDEX('Policy Characteristics'!F:F,MATCH($C159,'Policy Characteristics'!$C:$C,0))),"",INDEX('Policy Characteristics'!F:F,MATCH($C159,'Policy Characteristics'!$C:$C,0)))</f>
        <v>-0.25</v>
      </c>
      <c r="M159" s="233">
        <f>IF(ISBLANK(INDEX('Policy Characteristics'!G:G,MATCH($C159,'Policy Characteristics'!$C:$C,0))),"",INDEX('Policy Characteristics'!G:G,MATCH($C159,'Policy Characteristics'!$C:$C,0)))</f>
        <v>1</v>
      </c>
      <c r="N159" s="233">
        <f>IF(ISBLANK(INDEX('Policy Characteristics'!H:H,MATCH($C159,'Policy Characteristics'!$C:$C,0))),"",INDEX('Policy Characteristics'!H:H,MATCH($C159,'Policy Characteristics'!$C:$C,0)))</f>
        <v>0.01</v>
      </c>
      <c r="O159" s="226" t="str">
        <f>IF(ISBLANK(INDEX('Policy Characteristics'!I:I,MATCH($C159,'Policy Characteristics'!$C:$C,0))),"",INDEX('Policy Characteristics'!I:I,MATCH($C159,'Policy Characteristics'!$C:$C,0)))</f>
        <v>% change in miles/gal</v>
      </c>
      <c r="P159" s="226" t="str">
        <f>IF(ISBLANK(INDEX('Policy Characteristics'!J:J,MATCH($C159,'Policy Characteristics'!$C:$C,0))),"",INDEX('Policy Characteristics'!J:J,MATCH($C159,'Policy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Guidance for setting values: LDVs (Light Duty Vehicles): South Korea combined fuel economy standards for light duty cars is 67.5mpg (28.7 km/L) (at 1070kg inertia weight) and light trucks is 44.9mpg(19.1 km/L)(at 1070kg inertia weight) in 2021. These are scheduled to rise to 89.6mpg (38.1 km/L) (at 1110kg inertia weight) for cars and 51.0mpg(21.7 km/L) (at 1110kg inertia weight) for light trucks through 2030, then remain constant. In South Korea, there is no plan for other vehicles' fuel economy. This data is based on the "Notice on Automobile Average Energy Consumption Efficiency Standards, Greenhouse Gas Emission Standards, and Application and Management of Standards."</v>
      </c>
      <c r="Q159" s="226" t="str">
        <f>IF(ISBLANK(INDEX('Policy Characteristics'!K:K,MATCH($C159,'Policy Characteristics'!$C:$C,0))),"",INDEX('Policy Characteristics'!K:K,MATCH($C159,'Policy Characteristics'!$C:$C,0)))</f>
        <v>transportation-sector-main.html#fuel-econ-std</v>
      </c>
      <c r="R159" s="226" t="str">
        <f>IF(ISBLANK(INDEX('Policy Characteristics'!L:L,MATCH($C159,'Policy Characteristics'!$C:$C,0))),"",INDEX('Policy Characteristics'!L:L,MATCH($C159,'Policy Characteristics'!$C:$C,0)))</f>
        <v>fuel-economy-standard.html</v>
      </c>
    </row>
    <row r="160" spans="1:18" s="2" customFormat="1">
      <c r="A160" s="226" t="str">
        <f>IF(ISBLANK(INDEX('Policy Characteristics'!A:A,MATCH($C160,'Policy Characteristics'!$C:$C,0))),"",INDEX('Policy Characteristics'!A:A,MATCH($C160,'Policy Characteristics'!$C:$C,0)))</f>
        <v>Transportation</v>
      </c>
      <c r="B160" s="234" t="str">
        <f>IF(ISBLANK(INDEX('Policy Characteristics'!B:B,MATCH($C160,'Policy Characteristics'!$C:$C,0))),"",INDEX('Policy Characteristics'!B:B,MATCH($C160,'Policy Characteristics'!$C:$C,0)))</f>
        <v>Low Carbon Fuel Standard</v>
      </c>
      <c r="C160" s="254" t="s">
        <v>115</v>
      </c>
      <c r="D160" s="45"/>
      <c r="E160" s="45"/>
      <c r="F160" s="45"/>
      <c r="G160" s="45"/>
      <c r="H160" s="47">
        <v>190</v>
      </c>
      <c r="I160" s="261" t="s">
        <v>728</v>
      </c>
      <c r="J160" s="227" t="str">
        <f>IF(ISBLANK(INDEX('Policy Characteristics'!D:D,MATCH($C160,'Policy Characteristics'!$C:$C,0))),"",INDEX('Policy Characteristics'!D:D,MATCH($C160,'Policy Characteristics'!$C:$C,0)))</f>
        <v>Low Carbon Fuel Standard</v>
      </c>
      <c r="K160" s="226" t="str">
        <f>IF(ISBLANK(INDEX('Policy Characteristics'!E:E,MATCH($C160,'Policy Characteristics'!$C:$C,0))),"",INDEX('Policy Characteristics'!E:E,MATCH($C160,'Policy Characteristics'!$C:$C,0)))</f>
        <v>trans LCFS</v>
      </c>
      <c r="L160" s="233">
        <f>IF(ISBLANK(INDEX('Policy Characteristics'!F:F,MATCH($C160,'Policy Characteristics'!$C:$C,0))),"",INDEX('Policy Characteristics'!F:F,MATCH($C160,'Policy Characteristics'!$C:$C,0)))</f>
        <v>0</v>
      </c>
      <c r="M160" s="233">
        <f>IF(ISBLANK(INDEX('Policy Characteristics'!G:G,MATCH($C160,'Policy Characteristics'!$C:$C,0))),"",INDEX('Policy Characteristics'!G:G,MATCH($C160,'Policy Characteristics'!$C:$C,0)))</f>
        <v>1</v>
      </c>
      <c r="N160" s="233">
        <f>IF(ISBLANK(INDEX('Policy Characteristics'!H:H,MATCH($C160,'Policy Characteristics'!$C:$C,0))),"",INDEX('Policy Characteristics'!H:H,MATCH($C160,'Policy Characteristics'!$C:$C,0)))</f>
        <v>0.01</v>
      </c>
      <c r="O160" s="226" t="str">
        <f>IF(ISBLANK(INDEX('Policy Characteristics'!I:I,MATCH($C160,'Policy Characteristics'!$C:$C,0))),"",INDEX('Policy Characteristics'!I:I,MATCH($C160,'Policy Characteristics'!$C:$C,0)))</f>
        <v>% reduction in carbon emissions</v>
      </c>
      <c r="P160" s="226" t="str">
        <f>IF(ISBLANK(INDEX('Policy Characteristics'!J:J,MATCH($C160,'Policy Characteristics'!$C:$C,0))),"",INDEX('Policy Characteristics'!J:J,MATCH($C160,'Policy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South Korea has a plan to reduce greenhouse gas emissions by 37.8% (to 61 million tons) in 2030 compared to greenhouse gas emissions (98.1 million tons) in 2018.
Although South Korea has not yet adopted a Low Carbon Fuel Standard (LCFS) system, which directly regulates the Carbon Intensity (CI) of fuels like the United States or Europe, it operates a similar policy known as the Renewable Fuel Standard (RFS). This policy mandates the blending of renewable fuels, such as biodiesel, into fossil fuels like diesel at a certain percentage, aiming to reduce greenhouse gas emissions in the transportation sector by lowering the carbon content of the fuel itself. Since its implementation on July 31, 2015, oil refiners and importers/distributors must blend biodiesel when selling automotive diesel, and the blending ratio is being gradually increased. The government has presented a plan to raise the blending ratio to 4.0% for 2024-2026, 4.5% for 2027-2029, and to 5.0% or more from 2030 onward, with long-term consideration for increasing it up to 8%. Although this system regulates the blending ratio of fuel components, it effectively serves to gradually reduce the carbon emission intensity of transportation fuels, leading to its evaluation as the foundational form of a Korean-style LCFS.
(Source: Ministry of Trade, Industry and Energy's Enforcement Decree of the Renewable Energy Development, Use and Dissemination Promotion Act, Korea Energy Agency Renewable Energy Center RFS system explanatory materials, 2024 basis)</v>
      </c>
      <c r="Q160" s="226" t="str">
        <f>IF(ISBLANK(INDEX('Policy Characteristics'!K:K,MATCH($C160,'Policy Characteristics'!$C:$C,0))),"",INDEX('Policy Characteristics'!K:K,MATCH($C160,'Policy Characteristics'!$C:$C,0)))</f>
        <v>transportation-sector-main.html#lcfs</v>
      </c>
      <c r="R160" s="226" t="str">
        <f>IF(ISBLANK(INDEX('Policy Characteristics'!L:L,MATCH($C160,'Policy Characteristics'!$C:$C,0))),"",INDEX('Policy Characteristics'!L:L,MATCH($C160,'Policy Characteristics'!$C:$C,0)))</f>
        <v>low-carbon-fuel-standard.html</v>
      </c>
    </row>
    <row r="161" spans="1:18" s="2" customFormat="1">
      <c r="A161" s="226" t="str">
        <f>IF(ISBLANK(INDEX('Policy Characteristics'!A:A,MATCH($C161,'Policy Characteristics'!$C:$C,0))),"",INDEX('Policy Characteristics'!A:A,MATCH($C161,'Policy Characteristics'!$C:$C,0)))</f>
        <v>Transportation</v>
      </c>
      <c r="B161" s="234" t="str">
        <f>IF(ISBLANK(INDEX('Policy Characteristics'!B:B,MATCH($C161,'Policy Characteristics'!$C:$C,0))),"",INDEX('Policy Characteristics'!B:B,MATCH($C161,'Policy Characteristics'!$C:$C,0)))</f>
        <v>Non-BAU LCFS-Qualifying Vehicles</v>
      </c>
      <c r="C161" s="1" t="s">
        <v>123</v>
      </c>
      <c r="D161" s="45"/>
      <c r="E161" s="45"/>
      <c r="F161" s="45"/>
      <c r="G161" s="45"/>
      <c r="H161" s="47">
        <v>2284</v>
      </c>
      <c r="I161" s="261" t="s">
        <v>728</v>
      </c>
      <c r="J161" s="227" t="str">
        <f>IF(ISBLANK(INDEX('Policy Characteristics'!D:D,MATCH($C161,'Policy Characteristics'!$C:$C,0))),"",INDEX('Policy Characteristics'!D:D,MATCH($C161,'Policy Characteristics'!$C:$C,0)))</f>
        <v>Low Carbon Fuel Standard</v>
      </c>
      <c r="K161" s="226" t="str">
        <f>IF(ISBLANK(INDEX('Policy Characteristics'!E:E,MATCH($C161,'Policy Characteristics'!$C:$C,0))),"",INDEX('Policy Characteristics'!E:E,MATCH($C161,'Policy Characteristics'!$C:$C,0)))</f>
        <v>trans LCFS vehicles</v>
      </c>
      <c r="L161" s="233">
        <f>IF(ISBLANK(INDEX('Policy Characteristics'!F:F,MATCH($C161,'Policy Characteristics'!$C:$C,0))),"",INDEX('Policy Characteristics'!F:F,MATCH($C161,'Policy Characteristics'!$C:$C,0)))</f>
        <v>0</v>
      </c>
      <c r="M161" s="233">
        <f>IF(ISBLANK(INDEX('Policy Characteristics'!G:G,MATCH($C161,'Policy Characteristics'!$C:$C,0))),"",INDEX('Policy Characteristics'!G:G,MATCH($C161,'Policy Characteristics'!$C:$C,0)))</f>
        <v>1</v>
      </c>
      <c r="N161" s="233">
        <f>IF(ISBLANK(INDEX('Policy Characteristics'!H:H,MATCH($C161,'Policy Characteristics'!$C:$C,0))),"",INDEX('Policy Characteristics'!H:H,MATCH($C161,'Policy Characteristics'!$C:$C,0)))</f>
        <v>1</v>
      </c>
      <c r="O161" s="226" t="str">
        <f>IF(ISBLANK(INDEX('Policy Characteristics'!I:I,MATCH($C161,'Policy Characteristics'!$C:$C,0))),"",INDEX('Policy Characteristics'!I:I,MATCH($C161,'Policy Characteristics'!$C:$C,0)))</f>
        <v>on/off</v>
      </c>
      <c r="P161" s="226" t="str">
        <f>IF(ISBLANK(INDEX('Policy Characteristics'!J:J,MATCH($C161,'Policy Characteristics'!$C:$C,0))),"",INDEX('Policy Characteristics'!J:J,MATCH($C161,'Policy Characteristics'!$C:$C,0)))</f>
        <v>**Description:** This lever changes which vehicles qualify under the low carbon fuel standard. With the lever off, LCFS-qualifying vehicles include all vehicle types except aircraft. With the lever on, only aircraft qualify.</v>
      </c>
      <c r="Q161" s="226" t="str">
        <f>IF(ISBLANK(INDEX('Policy Characteristics'!K:K,MATCH($C161,'Policy Characteristics'!$C:$C,0))),"",INDEX('Policy Characteristics'!K:K,MATCH($C161,'Policy Characteristics'!$C:$C,0)))</f>
        <v>transportation-sector-main.html#lcfs</v>
      </c>
      <c r="R161" s="226" t="str">
        <f>IF(ISBLANK(INDEX('Policy Characteristics'!L:L,MATCH($C161,'Policy Characteristics'!$C:$C,0))),"",INDEX('Policy Characteristics'!L:L,MATCH($C161,'Policy Characteristics'!$C:$C,0)))</f>
        <v>low-carbon-fuel-standard.html</v>
      </c>
    </row>
    <row r="162" spans="1:18">
      <c r="A162" s="226" t="str">
        <f>IF(ISBLANK(INDEX('Policy Characteristics'!A:A,MATCH($C162,'Policy Characteristics'!$C:$C,0))),"",INDEX('Policy Characteristics'!A:A,MATCH($C162,'Policy Characteristics'!$C:$C,0)))</f>
        <v>Transportation</v>
      </c>
      <c r="B162" s="234" t="str">
        <f>IF(ISBLANK(INDEX('Policy Characteristics'!B:B,MATCH($C162,'Policy Characteristics'!$C:$C,0))),"",INDEX('Policy Characteristics'!B:B,MATCH($C162,'Policy Characteristics'!$C:$C,0)))</f>
        <v>Mode Shifting</v>
      </c>
      <c r="C162" t="s">
        <v>128</v>
      </c>
      <c r="D162" s="45" t="s">
        <v>772</v>
      </c>
      <c r="E162" s="45" t="s">
        <v>724</v>
      </c>
      <c r="F162" s="45" t="s">
        <v>773</v>
      </c>
      <c r="G162" s="2" t="s">
        <v>751</v>
      </c>
      <c r="H162" s="43">
        <v>848</v>
      </c>
      <c r="I162" s="261" t="s">
        <v>728</v>
      </c>
      <c r="J162" s="227" t="str">
        <f>IF(ISBLANK(INDEX('Policy Characteristics'!D:D,MATCH($C162,'Policy Characteristics'!$C:$C,0))),"",INDEX('Policy Characteristics'!D:D,MATCH($C162,'Policy Characteristics'!$C:$C,0)))</f>
        <v>Mode Shifting</v>
      </c>
      <c r="K162" s="226" t="str">
        <f>IF(ISBLANK(INDEX('Policy Characteristics'!E:E,MATCH($C162,'Policy Characteristics'!$C:$C,0))),"",INDEX('Policy Characteristics'!E:E,MATCH($C162,'Policy Characteristics'!$C:$C,0)))</f>
        <v>trans mode shifting</v>
      </c>
      <c r="L162" s="233">
        <f>IF(ISBLANK(INDEX('Policy Characteristics'!F:F,MATCH($C162,'Policy Characteristics'!$C:$C,0))),"",INDEX('Policy Characteristics'!F:F,MATCH($C162,'Policy Characteristics'!$C:$C,0)))</f>
        <v>0</v>
      </c>
      <c r="M162" s="233">
        <f>IF(ISBLANK(INDEX('Policy Characteristics'!G:G,MATCH($C162,'Policy Characteristics'!$C:$C,0))),"",INDEX('Policy Characteristics'!G:G,MATCH($C162,'Policy Characteristics'!$C:$C,0)))</f>
        <v>0.33</v>
      </c>
      <c r="N162" s="233">
        <f>IF(ISBLANK(INDEX('Policy Characteristics'!H:H,MATCH($C162,'Policy Characteristics'!$C:$C,0))),"",INDEX('Policy Characteristics'!H:H,MATCH($C162,'Policy Characteristics'!$C:$C,0)))</f>
        <v>0.01</v>
      </c>
      <c r="O162" s="226" t="str">
        <f>IF(ISBLANK(INDEX('Policy Characteristics'!I:I,MATCH($C162,'Policy Characteristics'!$C:$C,0))),"",INDEX('Policy Characteristics'!I:I,MATCH($C162,'Policy Characteristics'!$C:$C,0)))</f>
        <v>% of trips shifted</v>
      </c>
      <c r="P162" s="226" t="str">
        <f>IF(ISBLANK(INDEX('Policy Characteristics'!J:J,MATCH($C162,'Policy Characteristics'!$C:$C,0))),"",INDEX('Policy Characteristics'!J:J,MATCH($C162,'Policy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62" s="226" t="str">
        <f>IF(ISBLANK(INDEX('Policy Characteristics'!K:K,MATCH($C162,'Policy Characteristics'!$C:$C,0))),"",INDEX('Policy Characteristics'!K:K,MATCH($C162,'Policy Characteristics'!$C:$C,0)))</f>
        <v>transportation-sector-main.html#tdm</v>
      </c>
      <c r="R162" s="226" t="str">
        <f>IF(ISBLANK(INDEX('Policy Characteristics'!L:L,MATCH($C162,'Policy Characteristics'!$C:$C,0))),"",INDEX('Policy Characteristics'!L:L,MATCH($C162,'Policy Characteristics'!$C:$C,0)))</f>
        <v>transportation-demand-management.html</v>
      </c>
    </row>
    <row r="163" spans="1:18">
      <c r="A163" s="226" t="str">
        <f>IF(ISBLANK(INDEX('Policy Characteristics'!A:A,MATCH($C163,'Policy Characteristics'!$C:$C,0))),"",INDEX('Policy Characteristics'!A:A,MATCH($C163,'Policy Characteristics'!$C:$C,0)))</f>
        <v>Transportation</v>
      </c>
      <c r="B163" s="234" t="str">
        <f>IF(ISBLANK(INDEX('Policy Characteristics'!B:B,MATCH($C163,'Policy Characteristics'!$C:$C,0))),"",INDEX('Policy Characteristics'!B:B,MATCH($C163,'Policy Characteristics'!$C:$C,0)))</f>
        <v>Mode Shifting</v>
      </c>
      <c r="C163" s="226" t="str">
        <f t="shared" ref="C163:C173" si="8">C$162</f>
        <v>Percent of Travel Demand Shifted to Other Modes or Eliminated</v>
      </c>
      <c r="D163" s="45" t="s">
        <v>772</v>
      </c>
      <c r="E163" s="45" t="s">
        <v>740</v>
      </c>
      <c r="F163" s="45" t="s">
        <v>773</v>
      </c>
      <c r="G163" s="2" t="s">
        <v>764</v>
      </c>
      <c r="H163" s="43">
        <v>849</v>
      </c>
      <c r="I163" s="262" t="s">
        <v>738</v>
      </c>
      <c r="J163" s="227" t="str">
        <f>IF(ISBLANK(INDEX('Policy Characteristics'!D:D,MATCH($C163,'Policy Characteristics'!$C:$C,0))),"",INDEX('Policy Characteristics'!D:D,MATCH($C163,'Policy Characteristics'!$C:$C,0)))</f>
        <v>Mode Shifting</v>
      </c>
      <c r="K163" s="226" t="str">
        <f>IF(ISBLANK(INDEX('Policy Characteristics'!E:E,MATCH($C163,'Policy Characteristics'!$C:$C,0))),"",INDEX('Policy Characteristics'!E:E,MATCH($C163,'Policy Characteristics'!$C:$C,0)))</f>
        <v>trans mode shifting</v>
      </c>
      <c r="L163" s="233">
        <f>IF(ISBLANK(INDEX('Policy Characteristics'!F:F,MATCH($C163,'Policy Characteristics'!$C:$C,0))),"",INDEX('Policy Characteristics'!F:F,MATCH($C163,'Policy Characteristics'!$C:$C,0)))</f>
        <v>0</v>
      </c>
      <c r="M163" s="233">
        <f>IF(ISBLANK(INDEX('Policy Characteristics'!G:G,MATCH($C163,'Policy Characteristics'!$C:$C,0))),"",INDEX('Policy Characteristics'!G:G,MATCH($C163,'Policy Characteristics'!$C:$C,0)))</f>
        <v>0.33</v>
      </c>
      <c r="N163" s="233">
        <f>IF(ISBLANK(INDEX('Policy Characteristics'!H:H,MATCH($C163,'Policy Characteristics'!$C:$C,0))),"",INDEX('Policy Characteristics'!H:H,MATCH($C163,'Policy Characteristics'!$C:$C,0)))</f>
        <v>0.01</v>
      </c>
      <c r="O163" s="226" t="str">
        <f>IF(ISBLANK(INDEX('Policy Characteristics'!I:I,MATCH($C163,'Policy Characteristics'!$C:$C,0))),"",INDEX('Policy Characteristics'!I:I,MATCH($C163,'Policy Characteristics'!$C:$C,0)))</f>
        <v>% of trips shifted</v>
      </c>
      <c r="P163" s="226" t="str">
        <f>IF(ISBLANK(INDEX('Policy Characteristics'!J:J,MATCH($C163,'Policy Characteristics'!$C:$C,0))),"",INDEX('Policy Characteristics'!J:J,MATCH($C163,'Policy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63" s="226" t="str">
        <f>IF(ISBLANK(INDEX('Policy Characteristics'!K:K,MATCH($C163,'Policy Characteristics'!$C:$C,0))),"",INDEX('Policy Characteristics'!K:K,MATCH($C163,'Policy Characteristics'!$C:$C,0)))</f>
        <v>transportation-sector-main.html#tdm</v>
      </c>
      <c r="R163" s="226" t="str">
        <f>IF(ISBLANK(INDEX('Policy Characteristics'!L:L,MATCH($C163,'Policy Characteristics'!$C:$C,0))),"",INDEX('Policy Characteristics'!L:L,MATCH($C163,'Policy Characteristics'!$C:$C,0)))</f>
        <v>transportation-demand-management.html</v>
      </c>
    </row>
    <row r="164" spans="1:18">
      <c r="A164" s="226" t="str">
        <f>IF(ISBLANK(INDEX('Policy Characteristics'!A:A,MATCH($C164,'Policy Characteristics'!$C:$C,0))),"",INDEX('Policy Characteristics'!A:A,MATCH($C164,'Policy Characteristics'!$C:$C,0)))</f>
        <v>Transportation</v>
      </c>
      <c r="B164" s="234" t="str">
        <f>IF(ISBLANK(INDEX('Policy Characteristics'!B:B,MATCH($C164,'Policy Characteristics'!$C:$C,0))),"",INDEX('Policy Characteristics'!B:B,MATCH($C164,'Policy Characteristics'!$C:$C,0)))</f>
        <v>Mode Shifting</v>
      </c>
      <c r="C164" s="226" t="str">
        <f t="shared" si="8"/>
        <v>Percent of Travel Demand Shifted to Other Modes or Eliminated</v>
      </c>
      <c r="D164" s="45" t="s">
        <v>772</v>
      </c>
      <c r="E164" s="45" t="s">
        <v>742</v>
      </c>
      <c r="F164" s="45" t="s">
        <v>773</v>
      </c>
      <c r="G164" s="2" t="s">
        <v>765</v>
      </c>
      <c r="H164" s="43">
        <v>850</v>
      </c>
      <c r="I164" s="261" t="s">
        <v>728</v>
      </c>
      <c r="J164" s="227" t="str">
        <f>IF(ISBLANK(INDEX('Policy Characteristics'!D:D,MATCH($C164,'Policy Characteristics'!$C:$C,0))),"",INDEX('Policy Characteristics'!D:D,MATCH($C164,'Policy Characteristics'!$C:$C,0)))</f>
        <v>Mode Shifting</v>
      </c>
      <c r="K164" s="226" t="str">
        <f>IF(ISBLANK(INDEX('Policy Characteristics'!E:E,MATCH($C164,'Policy Characteristics'!$C:$C,0))),"",INDEX('Policy Characteristics'!E:E,MATCH($C164,'Policy Characteristics'!$C:$C,0)))</f>
        <v>trans mode shifting</v>
      </c>
      <c r="L164" s="233">
        <f>IF(ISBLANK(INDEX('Policy Characteristics'!F:F,MATCH($C164,'Policy Characteristics'!$C:$C,0))),"",INDEX('Policy Characteristics'!F:F,MATCH($C164,'Policy Characteristics'!$C:$C,0)))</f>
        <v>0</v>
      </c>
      <c r="M164" s="233">
        <f>IF(ISBLANK(INDEX('Policy Characteristics'!G:G,MATCH($C164,'Policy Characteristics'!$C:$C,0))),"",INDEX('Policy Characteristics'!G:G,MATCH($C164,'Policy Characteristics'!$C:$C,0)))</f>
        <v>0.33</v>
      </c>
      <c r="N164" s="233">
        <f>IF(ISBLANK(INDEX('Policy Characteristics'!H:H,MATCH($C164,'Policy Characteristics'!$C:$C,0))),"",INDEX('Policy Characteristics'!H:H,MATCH($C164,'Policy Characteristics'!$C:$C,0)))</f>
        <v>0.01</v>
      </c>
      <c r="O164" s="226" t="str">
        <f>IF(ISBLANK(INDEX('Policy Characteristics'!I:I,MATCH($C164,'Policy Characteristics'!$C:$C,0))),"",INDEX('Policy Characteristics'!I:I,MATCH($C164,'Policy Characteristics'!$C:$C,0)))</f>
        <v>% of trips shifted</v>
      </c>
      <c r="P164" s="226" t="str">
        <f>IF(ISBLANK(INDEX('Policy Characteristics'!J:J,MATCH($C164,'Policy Characteristics'!$C:$C,0))),"",INDEX('Policy Characteristics'!J:J,MATCH($C164,'Policy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64" s="226" t="str">
        <f>IF(ISBLANK(INDEX('Policy Characteristics'!K:K,MATCH($C164,'Policy Characteristics'!$C:$C,0))),"",INDEX('Policy Characteristics'!K:K,MATCH($C164,'Policy Characteristics'!$C:$C,0)))</f>
        <v>transportation-sector-main.html#tdm</v>
      </c>
      <c r="R164" s="226" t="str">
        <f>IF(ISBLANK(INDEX('Policy Characteristics'!L:L,MATCH($C164,'Policy Characteristics'!$C:$C,0))),"",INDEX('Policy Characteristics'!L:L,MATCH($C164,'Policy Characteristics'!$C:$C,0)))</f>
        <v>transportation-demand-management.html</v>
      </c>
    </row>
    <row r="165" spans="1:18">
      <c r="A165" s="226" t="str">
        <f>IF(ISBLANK(INDEX('Policy Characteristics'!A:A,MATCH($C165,'Policy Characteristics'!$C:$C,0))),"",INDEX('Policy Characteristics'!A:A,MATCH($C165,'Policy Characteristics'!$C:$C,0)))</f>
        <v>Transportation</v>
      </c>
      <c r="B165" s="234" t="str">
        <f>IF(ISBLANK(INDEX('Policy Characteristics'!B:B,MATCH($C165,'Policy Characteristics'!$C:$C,0))),"",INDEX('Policy Characteristics'!B:B,MATCH($C165,'Policy Characteristics'!$C:$C,0)))</f>
        <v>Mode Shifting</v>
      </c>
      <c r="C165" s="226" t="str">
        <f t="shared" si="8"/>
        <v>Percent of Travel Demand Shifted to Other Modes or Eliminated</v>
      </c>
      <c r="D165" s="45" t="s">
        <v>772</v>
      </c>
      <c r="E165" s="45" t="s">
        <v>744</v>
      </c>
      <c r="F165" s="45" t="s">
        <v>773</v>
      </c>
      <c r="G165" s="45" t="s">
        <v>766</v>
      </c>
      <c r="H165" s="43">
        <v>851</v>
      </c>
      <c r="I165" s="262" t="s">
        <v>738</v>
      </c>
      <c r="J165" s="227" t="str">
        <f>IF(ISBLANK(INDEX('Policy Characteristics'!D:D,MATCH($C165,'Policy Characteristics'!$C:$C,0))),"",INDEX('Policy Characteristics'!D:D,MATCH($C165,'Policy Characteristics'!$C:$C,0)))</f>
        <v>Mode Shifting</v>
      </c>
      <c r="K165" s="226" t="str">
        <f>IF(ISBLANK(INDEX('Policy Characteristics'!E:E,MATCH($C165,'Policy Characteristics'!$C:$C,0))),"",INDEX('Policy Characteristics'!E:E,MATCH($C165,'Policy Characteristics'!$C:$C,0)))</f>
        <v>trans mode shifting</v>
      </c>
      <c r="L165" s="233">
        <f>IF(ISBLANK(INDEX('Policy Characteristics'!F:F,MATCH($C165,'Policy Characteristics'!$C:$C,0))),"",INDEX('Policy Characteristics'!F:F,MATCH($C165,'Policy Characteristics'!$C:$C,0)))</f>
        <v>0</v>
      </c>
      <c r="M165" s="233">
        <f>IF(ISBLANK(INDEX('Policy Characteristics'!G:G,MATCH($C165,'Policy Characteristics'!$C:$C,0))),"",INDEX('Policy Characteristics'!G:G,MATCH($C165,'Policy Characteristics'!$C:$C,0)))</f>
        <v>0.33</v>
      </c>
      <c r="N165" s="233">
        <f>IF(ISBLANK(INDEX('Policy Characteristics'!H:H,MATCH($C165,'Policy Characteristics'!$C:$C,0))),"",INDEX('Policy Characteristics'!H:H,MATCH($C165,'Policy Characteristics'!$C:$C,0)))</f>
        <v>0.01</v>
      </c>
      <c r="O165" s="226" t="str">
        <f>IF(ISBLANK(INDEX('Policy Characteristics'!I:I,MATCH($C165,'Policy Characteristics'!$C:$C,0))),"",INDEX('Policy Characteristics'!I:I,MATCH($C165,'Policy Characteristics'!$C:$C,0)))</f>
        <v>% of trips shifted</v>
      </c>
      <c r="P165" s="226" t="str">
        <f>IF(ISBLANK(INDEX('Policy Characteristics'!J:J,MATCH($C165,'Policy Characteristics'!$C:$C,0))),"",INDEX('Policy Characteristics'!J:J,MATCH($C165,'Policy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65" s="226" t="str">
        <f>IF(ISBLANK(INDEX('Policy Characteristics'!K:K,MATCH($C165,'Policy Characteristics'!$C:$C,0))),"",INDEX('Policy Characteristics'!K:K,MATCH($C165,'Policy Characteristics'!$C:$C,0)))</f>
        <v>transportation-sector-main.html#tdm</v>
      </c>
      <c r="R165" s="226" t="str">
        <f>IF(ISBLANK(INDEX('Policy Characteristics'!L:L,MATCH($C165,'Policy Characteristics'!$C:$C,0))),"",INDEX('Policy Characteristics'!L:L,MATCH($C165,'Policy Characteristics'!$C:$C,0)))</f>
        <v>transportation-demand-management.html</v>
      </c>
    </row>
    <row r="166" spans="1:18">
      <c r="A166" s="226" t="str">
        <f>IF(ISBLANK(INDEX('Policy Characteristics'!A:A,MATCH($C166,'Policy Characteristics'!$C:$C,0))),"",INDEX('Policy Characteristics'!A:A,MATCH($C166,'Policy Characteristics'!$C:$C,0)))</f>
        <v>Transportation</v>
      </c>
      <c r="B166" s="234" t="str">
        <f>IF(ISBLANK(INDEX('Policy Characteristics'!B:B,MATCH($C166,'Policy Characteristics'!$C:$C,0))),"",INDEX('Policy Characteristics'!B:B,MATCH($C166,'Policy Characteristics'!$C:$C,0)))</f>
        <v>Mode Shifting</v>
      </c>
      <c r="C166" s="226" t="str">
        <f t="shared" si="8"/>
        <v>Percent of Travel Demand Shifted to Other Modes or Eliminated</v>
      </c>
      <c r="D166" s="45" t="s">
        <v>772</v>
      </c>
      <c r="E166" s="45" t="s">
        <v>746</v>
      </c>
      <c r="F166" s="45" t="s">
        <v>773</v>
      </c>
      <c r="G166" s="2" t="s">
        <v>767</v>
      </c>
      <c r="H166" s="43">
        <v>852</v>
      </c>
      <c r="I166" s="262" t="s">
        <v>738</v>
      </c>
      <c r="J166" s="227" t="str">
        <f>IF(ISBLANK(INDEX('Policy Characteristics'!D:D,MATCH($C166,'Policy Characteristics'!$C:$C,0))),"",INDEX('Policy Characteristics'!D:D,MATCH($C166,'Policy Characteristics'!$C:$C,0)))</f>
        <v>Mode Shifting</v>
      </c>
      <c r="K166" s="226" t="str">
        <f>IF(ISBLANK(INDEX('Policy Characteristics'!E:E,MATCH($C166,'Policy Characteristics'!$C:$C,0))),"",INDEX('Policy Characteristics'!E:E,MATCH($C166,'Policy Characteristics'!$C:$C,0)))</f>
        <v>trans mode shifting</v>
      </c>
      <c r="L166" s="233">
        <f>IF(ISBLANK(INDEX('Policy Characteristics'!F:F,MATCH($C166,'Policy Characteristics'!$C:$C,0))),"",INDEX('Policy Characteristics'!F:F,MATCH($C166,'Policy Characteristics'!$C:$C,0)))</f>
        <v>0</v>
      </c>
      <c r="M166" s="233">
        <f>IF(ISBLANK(INDEX('Policy Characteristics'!G:G,MATCH($C166,'Policy Characteristics'!$C:$C,0))),"",INDEX('Policy Characteristics'!G:G,MATCH($C166,'Policy Characteristics'!$C:$C,0)))</f>
        <v>0.33</v>
      </c>
      <c r="N166" s="233">
        <f>IF(ISBLANK(INDEX('Policy Characteristics'!H:H,MATCH($C166,'Policy Characteristics'!$C:$C,0))),"",INDEX('Policy Characteristics'!H:H,MATCH($C166,'Policy Characteristics'!$C:$C,0)))</f>
        <v>0.01</v>
      </c>
      <c r="O166" s="226" t="str">
        <f>IF(ISBLANK(INDEX('Policy Characteristics'!I:I,MATCH($C166,'Policy Characteristics'!$C:$C,0))),"",INDEX('Policy Characteristics'!I:I,MATCH($C166,'Policy Characteristics'!$C:$C,0)))</f>
        <v>% of trips shifted</v>
      </c>
      <c r="P166" s="226" t="str">
        <f>IF(ISBLANK(INDEX('Policy Characteristics'!J:J,MATCH($C166,'Policy Characteristics'!$C:$C,0))),"",INDEX('Policy Characteristics'!J:J,MATCH($C166,'Policy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66" s="226" t="str">
        <f>IF(ISBLANK(INDEX('Policy Characteristics'!K:K,MATCH($C166,'Policy Characteristics'!$C:$C,0))),"",INDEX('Policy Characteristics'!K:K,MATCH($C166,'Policy Characteristics'!$C:$C,0)))</f>
        <v>transportation-sector-main.html#tdm</v>
      </c>
      <c r="R166" s="226" t="str">
        <f>IF(ISBLANK(INDEX('Policy Characteristics'!L:L,MATCH($C166,'Policy Characteristics'!$C:$C,0))),"",INDEX('Policy Characteristics'!L:L,MATCH($C166,'Policy Characteristics'!$C:$C,0)))</f>
        <v>transportation-demand-management.html</v>
      </c>
    </row>
    <row r="167" spans="1:18">
      <c r="A167" s="226" t="str">
        <f>IF(ISBLANK(INDEX('Policy Characteristics'!A:A,MATCH($C167,'Policy Characteristics'!$C:$C,0))),"",INDEX('Policy Characteristics'!A:A,MATCH($C167,'Policy Characteristics'!$C:$C,0)))</f>
        <v>Transportation</v>
      </c>
      <c r="B167" s="234" t="str">
        <f>IF(ISBLANK(INDEX('Policy Characteristics'!B:B,MATCH($C167,'Policy Characteristics'!$C:$C,0))),"",INDEX('Policy Characteristics'!B:B,MATCH($C167,'Policy Characteristics'!$C:$C,0)))</f>
        <v>Mode Shifting</v>
      </c>
      <c r="C167" s="226" t="str">
        <f t="shared" si="8"/>
        <v>Percent of Travel Demand Shifted to Other Modes or Eliminated</v>
      </c>
      <c r="D167" s="45" t="s">
        <v>772</v>
      </c>
      <c r="E167" s="45" t="s">
        <v>748</v>
      </c>
      <c r="F167" s="45" t="s">
        <v>773</v>
      </c>
      <c r="G167" s="45" t="s">
        <v>768</v>
      </c>
      <c r="H167" s="43">
        <v>853</v>
      </c>
      <c r="I167" s="262" t="s">
        <v>738</v>
      </c>
      <c r="J167" s="227" t="str">
        <f>IF(ISBLANK(INDEX('Policy Characteristics'!D:D,MATCH($C167,'Policy Characteristics'!$C:$C,0))),"",INDEX('Policy Characteristics'!D:D,MATCH($C167,'Policy Characteristics'!$C:$C,0)))</f>
        <v>Mode Shifting</v>
      </c>
      <c r="K167" s="226" t="str">
        <f>IF(ISBLANK(INDEX('Policy Characteristics'!E:E,MATCH($C167,'Policy Characteristics'!$C:$C,0))),"",INDEX('Policy Characteristics'!E:E,MATCH($C167,'Policy Characteristics'!$C:$C,0)))</f>
        <v>trans mode shifting</v>
      </c>
      <c r="L167" s="233">
        <f>IF(ISBLANK(INDEX('Policy Characteristics'!F:F,MATCH($C167,'Policy Characteristics'!$C:$C,0))),"",INDEX('Policy Characteristics'!F:F,MATCH($C167,'Policy Characteristics'!$C:$C,0)))</f>
        <v>0</v>
      </c>
      <c r="M167" s="233">
        <f>IF(ISBLANK(INDEX('Policy Characteristics'!G:G,MATCH($C167,'Policy Characteristics'!$C:$C,0))),"",INDEX('Policy Characteristics'!G:G,MATCH($C167,'Policy Characteristics'!$C:$C,0)))</f>
        <v>0.33</v>
      </c>
      <c r="N167" s="233">
        <f>IF(ISBLANK(INDEX('Policy Characteristics'!H:H,MATCH($C167,'Policy Characteristics'!$C:$C,0))),"",INDEX('Policy Characteristics'!H:H,MATCH($C167,'Policy Characteristics'!$C:$C,0)))</f>
        <v>0.01</v>
      </c>
      <c r="O167" s="226" t="str">
        <f>IF(ISBLANK(INDEX('Policy Characteristics'!I:I,MATCH($C167,'Policy Characteristics'!$C:$C,0))),"",INDEX('Policy Characteristics'!I:I,MATCH($C167,'Policy Characteristics'!$C:$C,0)))</f>
        <v>% of trips shifted</v>
      </c>
      <c r="P167" s="226" t="str">
        <f>IF(ISBLANK(INDEX('Policy Characteristics'!J:J,MATCH($C167,'Policy Characteristics'!$C:$C,0))),"",INDEX('Policy Characteristics'!J:J,MATCH($C167,'Policy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67" s="226" t="str">
        <f>IF(ISBLANK(INDEX('Policy Characteristics'!K:K,MATCH($C167,'Policy Characteristics'!$C:$C,0))),"",INDEX('Policy Characteristics'!K:K,MATCH($C167,'Policy Characteristics'!$C:$C,0)))</f>
        <v>transportation-sector-main.html#tdm</v>
      </c>
      <c r="R167" s="226" t="str">
        <f>IF(ISBLANK(INDEX('Policy Characteristics'!L:L,MATCH($C167,'Policy Characteristics'!$C:$C,0))),"",INDEX('Policy Characteristics'!L:L,MATCH($C167,'Policy Characteristics'!$C:$C,0)))</f>
        <v>transportation-demand-management.html</v>
      </c>
    </row>
    <row r="168" spans="1:18">
      <c r="A168" s="226" t="str">
        <f>IF(ISBLANK(INDEX('Policy Characteristics'!A:A,MATCH($C168,'Policy Characteristics'!$C:$C,0))),"",INDEX('Policy Characteristics'!A:A,MATCH($C168,'Policy Characteristics'!$C:$C,0)))</f>
        <v>Transportation</v>
      </c>
      <c r="B168" s="234" t="str">
        <f>IF(ISBLANK(INDEX('Policy Characteristics'!B:B,MATCH($C168,'Policy Characteristics'!$C:$C,0))),"",INDEX('Policy Characteristics'!B:B,MATCH($C168,'Policy Characteristics'!$C:$C,0)))</f>
        <v>Mode Shifting</v>
      </c>
      <c r="C168" s="226" t="str">
        <f t="shared" si="8"/>
        <v>Percent of Travel Demand Shifted to Other Modes or Eliminated</v>
      </c>
      <c r="D168" s="45" t="s">
        <v>774</v>
      </c>
      <c r="E168" s="45" t="s">
        <v>724</v>
      </c>
      <c r="F168" s="45" t="s">
        <v>775</v>
      </c>
      <c r="G168" s="2" t="s">
        <v>769</v>
      </c>
      <c r="H168" s="43">
        <v>854</v>
      </c>
      <c r="I168" s="262" t="s">
        <v>738</v>
      </c>
      <c r="J168" s="227" t="str">
        <f>IF(ISBLANK(INDEX('Policy Characteristics'!D:D,MATCH($C168,'Policy Characteristics'!$C:$C,0))),"",INDEX('Policy Characteristics'!D:D,MATCH($C168,'Policy Characteristics'!$C:$C,0)))</f>
        <v>Mode Shifting</v>
      </c>
      <c r="K168" s="226" t="str">
        <f>IF(ISBLANK(INDEX('Policy Characteristics'!E:E,MATCH($C168,'Policy Characteristics'!$C:$C,0))),"",INDEX('Policy Characteristics'!E:E,MATCH($C168,'Policy Characteristics'!$C:$C,0)))</f>
        <v>trans mode shifting</v>
      </c>
      <c r="L168" s="233">
        <f>IF(ISBLANK(INDEX('Policy Characteristics'!F:F,MATCH($C168,'Policy Characteristics'!$C:$C,0))),"",INDEX('Policy Characteristics'!F:F,MATCH($C168,'Policy Characteristics'!$C:$C,0)))</f>
        <v>0</v>
      </c>
      <c r="M168" s="233">
        <f>IF(ISBLANK(INDEX('Policy Characteristics'!G:G,MATCH($C168,'Policy Characteristics'!$C:$C,0))),"",INDEX('Policy Characteristics'!G:G,MATCH($C168,'Policy Characteristics'!$C:$C,0)))</f>
        <v>0.33</v>
      </c>
      <c r="N168" s="233">
        <f>IF(ISBLANK(INDEX('Policy Characteristics'!H:H,MATCH($C168,'Policy Characteristics'!$C:$C,0))),"",INDEX('Policy Characteristics'!H:H,MATCH($C168,'Policy Characteristics'!$C:$C,0)))</f>
        <v>0.01</v>
      </c>
      <c r="O168" s="226" t="str">
        <f>IF(ISBLANK(INDEX('Policy Characteristics'!I:I,MATCH($C168,'Policy Characteristics'!$C:$C,0))),"",INDEX('Policy Characteristics'!I:I,MATCH($C168,'Policy Characteristics'!$C:$C,0)))</f>
        <v>% of trips shifted</v>
      </c>
      <c r="P168" s="226" t="str">
        <f>IF(ISBLANK(INDEX('Policy Characteristics'!J:J,MATCH($C168,'Policy Characteristics'!$C:$C,0))),"",INDEX('Policy Characteristics'!J:J,MATCH($C168,'Policy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68" s="226" t="str">
        <f>IF(ISBLANK(INDEX('Policy Characteristics'!K:K,MATCH($C168,'Policy Characteristics'!$C:$C,0))),"",INDEX('Policy Characteristics'!K:K,MATCH($C168,'Policy Characteristics'!$C:$C,0)))</f>
        <v>transportation-sector-main.html#tdm</v>
      </c>
      <c r="R168" s="226" t="str">
        <f>IF(ISBLANK(INDEX('Policy Characteristics'!L:L,MATCH($C168,'Policy Characteristics'!$C:$C,0))),"",INDEX('Policy Characteristics'!L:L,MATCH($C168,'Policy Characteristics'!$C:$C,0)))</f>
        <v>transportation-demand-management.html</v>
      </c>
    </row>
    <row r="169" spans="1:18">
      <c r="A169" s="226" t="str">
        <f>IF(ISBLANK(INDEX('Policy Characteristics'!A:A,MATCH($C169,'Policy Characteristics'!$C:$C,0))),"",INDEX('Policy Characteristics'!A:A,MATCH($C169,'Policy Characteristics'!$C:$C,0)))</f>
        <v>Transportation</v>
      </c>
      <c r="B169" s="234" t="str">
        <f>IF(ISBLANK(INDEX('Policy Characteristics'!B:B,MATCH($C169,'Policy Characteristics'!$C:$C,0))),"",INDEX('Policy Characteristics'!B:B,MATCH($C169,'Policy Characteristics'!$C:$C,0)))</f>
        <v>Mode Shifting</v>
      </c>
      <c r="C169" s="226" t="str">
        <f t="shared" si="8"/>
        <v>Percent of Travel Demand Shifted to Other Modes or Eliminated</v>
      </c>
      <c r="D169" s="45" t="s">
        <v>774</v>
      </c>
      <c r="E169" s="45" t="s">
        <v>740</v>
      </c>
      <c r="F169" s="45" t="s">
        <v>775</v>
      </c>
      <c r="G169" s="2" t="s">
        <v>770</v>
      </c>
      <c r="H169" s="43">
        <v>855</v>
      </c>
      <c r="I169" s="261" t="s">
        <v>728</v>
      </c>
      <c r="J169" s="227" t="str">
        <f>IF(ISBLANK(INDEX('Policy Characteristics'!D:D,MATCH($C169,'Policy Characteristics'!$C:$C,0))),"",INDEX('Policy Characteristics'!D:D,MATCH($C169,'Policy Characteristics'!$C:$C,0)))</f>
        <v>Mode Shifting</v>
      </c>
      <c r="K169" s="226" t="str">
        <f>IF(ISBLANK(INDEX('Policy Characteristics'!E:E,MATCH($C169,'Policy Characteristics'!$C:$C,0))),"",INDEX('Policy Characteristics'!E:E,MATCH($C169,'Policy Characteristics'!$C:$C,0)))</f>
        <v>trans mode shifting</v>
      </c>
      <c r="L169" s="233">
        <f>IF(ISBLANK(INDEX('Policy Characteristics'!F:F,MATCH($C169,'Policy Characteristics'!$C:$C,0))),"",INDEX('Policy Characteristics'!F:F,MATCH($C169,'Policy Characteristics'!$C:$C,0)))</f>
        <v>0</v>
      </c>
      <c r="M169" s="233">
        <f>IF(ISBLANK(INDEX('Policy Characteristics'!G:G,MATCH($C169,'Policy Characteristics'!$C:$C,0))),"",INDEX('Policy Characteristics'!G:G,MATCH($C169,'Policy Characteristics'!$C:$C,0)))</f>
        <v>0.33</v>
      </c>
      <c r="N169" s="233">
        <f>IF(ISBLANK(INDEX('Policy Characteristics'!H:H,MATCH($C169,'Policy Characteristics'!$C:$C,0))),"",INDEX('Policy Characteristics'!H:H,MATCH($C169,'Policy Characteristics'!$C:$C,0)))</f>
        <v>0.01</v>
      </c>
      <c r="O169" s="226" t="str">
        <f>IF(ISBLANK(INDEX('Policy Characteristics'!I:I,MATCH($C169,'Policy Characteristics'!$C:$C,0))),"",INDEX('Policy Characteristics'!I:I,MATCH($C169,'Policy Characteristics'!$C:$C,0)))</f>
        <v>% of trips shifted</v>
      </c>
      <c r="P169" s="226" t="str">
        <f>IF(ISBLANK(INDEX('Policy Characteristics'!J:J,MATCH($C169,'Policy Characteristics'!$C:$C,0))),"",INDEX('Policy Characteristics'!J:J,MATCH($C169,'Policy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69" s="226" t="str">
        <f>IF(ISBLANK(INDEX('Policy Characteristics'!K:K,MATCH($C169,'Policy Characteristics'!$C:$C,0))),"",INDEX('Policy Characteristics'!K:K,MATCH($C169,'Policy Characteristics'!$C:$C,0)))</f>
        <v>transportation-sector-main.html#tdm</v>
      </c>
      <c r="R169" s="226" t="str">
        <f>IF(ISBLANK(INDEX('Policy Characteristics'!L:L,MATCH($C169,'Policy Characteristics'!$C:$C,0))),"",INDEX('Policy Characteristics'!L:L,MATCH($C169,'Policy Characteristics'!$C:$C,0)))</f>
        <v>transportation-demand-management.html</v>
      </c>
    </row>
    <row r="170" spans="1:18">
      <c r="A170" s="226" t="str">
        <f>IF(ISBLANK(INDEX('Policy Characteristics'!A:A,MATCH($C170,'Policy Characteristics'!$C:$C,0))),"",INDEX('Policy Characteristics'!A:A,MATCH($C170,'Policy Characteristics'!$C:$C,0)))</f>
        <v>Transportation</v>
      </c>
      <c r="B170" s="234" t="str">
        <f>IF(ISBLANK(INDEX('Policy Characteristics'!B:B,MATCH($C170,'Policy Characteristics'!$C:$C,0))),"",INDEX('Policy Characteristics'!B:B,MATCH($C170,'Policy Characteristics'!$C:$C,0)))</f>
        <v>Mode Shifting</v>
      </c>
      <c r="C170" s="226" t="str">
        <f t="shared" si="8"/>
        <v>Percent of Travel Demand Shifted to Other Modes or Eliminated</v>
      </c>
      <c r="D170" s="45" t="s">
        <v>774</v>
      </c>
      <c r="E170" s="45" t="s">
        <v>742</v>
      </c>
      <c r="F170" s="45" t="s">
        <v>775</v>
      </c>
      <c r="G170" s="2" t="s">
        <v>765</v>
      </c>
      <c r="H170" s="43">
        <v>856</v>
      </c>
      <c r="I170" s="262" t="s">
        <v>738</v>
      </c>
      <c r="J170" s="227" t="str">
        <f>IF(ISBLANK(INDEX('Policy Characteristics'!D:D,MATCH($C170,'Policy Characteristics'!$C:$C,0))),"",INDEX('Policy Characteristics'!D:D,MATCH($C170,'Policy Characteristics'!$C:$C,0)))</f>
        <v>Mode Shifting</v>
      </c>
      <c r="K170" s="226" t="str">
        <f>IF(ISBLANK(INDEX('Policy Characteristics'!E:E,MATCH($C170,'Policy Characteristics'!$C:$C,0))),"",INDEX('Policy Characteristics'!E:E,MATCH($C170,'Policy Characteristics'!$C:$C,0)))</f>
        <v>trans mode shifting</v>
      </c>
      <c r="L170" s="233">
        <f>IF(ISBLANK(INDEX('Policy Characteristics'!F:F,MATCH($C170,'Policy Characteristics'!$C:$C,0))),"",INDEX('Policy Characteristics'!F:F,MATCH($C170,'Policy Characteristics'!$C:$C,0)))</f>
        <v>0</v>
      </c>
      <c r="M170" s="233">
        <f>IF(ISBLANK(INDEX('Policy Characteristics'!G:G,MATCH($C170,'Policy Characteristics'!$C:$C,0))),"",INDEX('Policy Characteristics'!G:G,MATCH($C170,'Policy Characteristics'!$C:$C,0)))</f>
        <v>0.33</v>
      </c>
      <c r="N170" s="233">
        <f>IF(ISBLANK(INDEX('Policy Characteristics'!H:H,MATCH($C170,'Policy Characteristics'!$C:$C,0))),"",INDEX('Policy Characteristics'!H:H,MATCH($C170,'Policy Characteristics'!$C:$C,0)))</f>
        <v>0.01</v>
      </c>
      <c r="O170" s="226" t="str">
        <f>IF(ISBLANK(INDEX('Policy Characteristics'!I:I,MATCH($C170,'Policy Characteristics'!$C:$C,0))),"",INDEX('Policy Characteristics'!I:I,MATCH($C170,'Policy Characteristics'!$C:$C,0)))</f>
        <v>% of trips shifted</v>
      </c>
      <c r="P170" s="226" t="str">
        <f>IF(ISBLANK(INDEX('Policy Characteristics'!J:J,MATCH($C170,'Policy Characteristics'!$C:$C,0))),"",INDEX('Policy Characteristics'!J:J,MATCH($C170,'Policy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70" s="226" t="str">
        <f>IF(ISBLANK(INDEX('Policy Characteristics'!K:K,MATCH($C170,'Policy Characteristics'!$C:$C,0))),"",INDEX('Policy Characteristics'!K:K,MATCH($C170,'Policy Characteristics'!$C:$C,0)))</f>
        <v>transportation-sector-main.html#tdm</v>
      </c>
      <c r="R170" s="226" t="str">
        <f>IF(ISBLANK(INDEX('Policy Characteristics'!L:L,MATCH($C170,'Policy Characteristics'!$C:$C,0))),"",INDEX('Policy Characteristics'!L:L,MATCH($C170,'Policy Characteristics'!$C:$C,0)))</f>
        <v>transportation-demand-management.html</v>
      </c>
    </row>
    <row r="171" spans="1:18">
      <c r="A171" s="226" t="str">
        <f>IF(ISBLANK(INDEX('Policy Characteristics'!A:A,MATCH($C171,'Policy Characteristics'!$C:$C,0))),"",INDEX('Policy Characteristics'!A:A,MATCH($C171,'Policy Characteristics'!$C:$C,0)))</f>
        <v>Transportation</v>
      </c>
      <c r="B171" s="234" t="str">
        <f>IF(ISBLANK(INDEX('Policy Characteristics'!B:B,MATCH($C171,'Policy Characteristics'!$C:$C,0))),"",INDEX('Policy Characteristics'!B:B,MATCH($C171,'Policy Characteristics'!$C:$C,0)))</f>
        <v>Mode Shifting</v>
      </c>
      <c r="C171" s="226" t="str">
        <f t="shared" si="8"/>
        <v>Percent of Travel Demand Shifted to Other Modes or Eliminated</v>
      </c>
      <c r="D171" s="45" t="s">
        <v>774</v>
      </c>
      <c r="E171" s="45" t="s">
        <v>744</v>
      </c>
      <c r="F171" s="45" t="s">
        <v>775</v>
      </c>
      <c r="G171" s="45" t="s">
        <v>766</v>
      </c>
      <c r="H171" s="43">
        <v>857</v>
      </c>
      <c r="I171" s="262" t="s">
        <v>728</v>
      </c>
      <c r="J171" s="227" t="str">
        <f>IF(ISBLANK(INDEX('Policy Characteristics'!D:D,MATCH($C171,'Policy Characteristics'!$C:$C,0))),"",INDEX('Policy Characteristics'!D:D,MATCH($C171,'Policy Characteristics'!$C:$C,0)))</f>
        <v>Mode Shifting</v>
      </c>
      <c r="K171" s="226" t="str">
        <f>IF(ISBLANK(INDEX('Policy Characteristics'!E:E,MATCH($C171,'Policy Characteristics'!$C:$C,0))),"",INDEX('Policy Characteristics'!E:E,MATCH($C171,'Policy Characteristics'!$C:$C,0)))</f>
        <v>trans mode shifting</v>
      </c>
      <c r="L171" s="233">
        <f>IF(ISBLANK(INDEX('Policy Characteristics'!F:F,MATCH($C171,'Policy Characteristics'!$C:$C,0))),"",INDEX('Policy Characteristics'!F:F,MATCH($C171,'Policy Characteristics'!$C:$C,0)))</f>
        <v>0</v>
      </c>
      <c r="M171" s="233">
        <f>IF(ISBLANK(INDEX('Policy Characteristics'!G:G,MATCH($C171,'Policy Characteristics'!$C:$C,0))),"",INDEX('Policy Characteristics'!G:G,MATCH($C171,'Policy Characteristics'!$C:$C,0)))</f>
        <v>0.33</v>
      </c>
      <c r="N171" s="233">
        <f>IF(ISBLANK(INDEX('Policy Characteristics'!H:H,MATCH($C171,'Policy Characteristics'!$C:$C,0))),"",INDEX('Policy Characteristics'!H:H,MATCH($C171,'Policy Characteristics'!$C:$C,0)))</f>
        <v>0.01</v>
      </c>
      <c r="O171" s="226" t="str">
        <f>IF(ISBLANK(INDEX('Policy Characteristics'!I:I,MATCH($C171,'Policy Characteristics'!$C:$C,0))),"",INDEX('Policy Characteristics'!I:I,MATCH($C171,'Policy Characteristics'!$C:$C,0)))</f>
        <v>% of trips shifted</v>
      </c>
      <c r="P171" s="226" t="str">
        <f>IF(ISBLANK(INDEX('Policy Characteristics'!J:J,MATCH($C171,'Policy Characteristics'!$C:$C,0))),"",INDEX('Policy Characteristics'!J:J,MATCH($C171,'Policy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71" s="226" t="str">
        <f>IF(ISBLANK(INDEX('Policy Characteristics'!K:K,MATCH($C171,'Policy Characteristics'!$C:$C,0))),"",INDEX('Policy Characteristics'!K:K,MATCH($C171,'Policy Characteristics'!$C:$C,0)))</f>
        <v>transportation-sector-main.html#tdm</v>
      </c>
      <c r="R171" s="226" t="str">
        <f>IF(ISBLANK(INDEX('Policy Characteristics'!L:L,MATCH($C171,'Policy Characteristics'!$C:$C,0))),"",INDEX('Policy Characteristics'!L:L,MATCH($C171,'Policy Characteristics'!$C:$C,0)))</f>
        <v>transportation-demand-management.html</v>
      </c>
    </row>
    <row r="172" spans="1:18">
      <c r="A172" s="226" t="str">
        <f>IF(ISBLANK(INDEX('Policy Characteristics'!A:A,MATCH($C172,'Policy Characteristics'!$C:$C,0))),"",INDEX('Policy Characteristics'!A:A,MATCH($C172,'Policy Characteristics'!$C:$C,0)))</f>
        <v>Transportation</v>
      </c>
      <c r="B172" s="234" t="str">
        <f>IF(ISBLANK(INDEX('Policy Characteristics'!B:B,MATCH($C172,'Policy Characteristics'!$C:$C,0))),"",INDEX('Policy Characteristics'!B:B,MATCH($C172,'Policy Characteristics'!$C:$C,0)))</f>
        <v>Mode Shifting</v>
      </c>
      <c r="C172" s="226" t="str">
        <f t="shared" si="8"/>
        <v>Percent of Travel Demand Shifted to Other Modes or Eliminated</v>
      </c>
      <c r="D172" s="45" t="s">
        <v>774</v>
      </c>
      <c r="E172" s="45" t="s">
        <v>746</v>
      </c>
      <c r="F172" s="45" t="s">
        <v>775</v>
      </c>
      <c r="G172" s="2" t="s">
        <v>771</v>
      </c>
      <c r="H172" s="43">
        <v>858</v>
      </c>
      <c r="I172" s="262" t="s">
        <v>738</v>
      </c>
      <c r="J172" s="227" t="str">
        <f>IF(ISBLANK(INDEX('Policy Characteristics'!D:D,MATCH($C172,'Policy Characteristics'!$C:$C,0))),"",INDEX('Policy Characteristics'!D:D,MATCH($C172,'Policy Characteristics'!$C:$C,0)))</f>
        <v>Mode Shifting</v>
      </c>
      <c r="K172" s="226" t="str">
        <f>IF(ISBLANK(INDEX('Policy Characteristics'!E:E,MATCH($C172,'Policy Characteristics'!$C:$C,0))),"",INDEX('Policy Characteristics'!E:E,MATCH($C172,'Policy Characteristics'!$C:$C,0)))</f>
        <v>trans mode shifting</v>
      </c>
      <c r="L172" s="233">
        <f>IF(ISBLANK(INDEX('Policy Characteristics'!F:F,MATCH($C172,'Policy Characteristics'!$C:$C,0))),"",INDEX('Policy Characteristics'!F:F,MATCH($C172,'Policy Characteristics'!$C:$C,0)))</f>
        <v>0</v>
      </c>
      <c r="M172" s="233">
        <f>IF(ISBLANK(INDEX('Policy Characteristics'!G:G,MATCH($C172,'Policy Characteristics'!$C:$C,0))),"",INDEX('Policy Characteristics'!G:G,MATCH($C172,'Policy Characteristics'!$C:$C,0)))</f>
        <v>0.33</v>
      </c>
      <c r="N172" s="233">
        <f>IF(ISBLANK(INDEX('Policy Characteristics'!H:H,MATCH($C172,'Policy Characteristics'!$C:$C,0))),"",INDEX('Policy Characteristics'!H:H,MATCH($C172,'Policy Characteristics'!$C:$C,0)))</f>
        <v>0.01</v>
      </c>
      <c r="O172" s="226" t="str">
        <f>IF(ISBLANK(INDEX('Policy Characteristics'!I:I,MATCH($C172,'Policy Characteristics'!$C:$C,0))),"",INDEX('Policy Characteristics'!I:I,MATCH($C172,'Policy Characteristics'!$C:$C,0)))</f>
        <v>% of trips shifted</v>
      </c>
      <c r="P172" s="226" t="str">
        <f>IF(ISBLANK(INDEX('Policy Characteristics'!J:J,MATCH($C172,'Policy Characteristics'!$C:$C,0))),"",INDEX('Policy Characteristics'!J:J,MATCH($C172,'Policy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72" s="226" t="str">
        <f>IF(ISBLANK(INDEX('Policy Characteristics'!K:K,MATCH($C172,'Policy Characteristics'!$C:$C,0))),"",INDEX('Policy Characteristics'!K:K,MATCH($C172,'Policy Characteristics'!$C:$C,0)))</f>
        <v>transportation-sector-main.html#tdm</v>
      </c>
      <c r="R172" s="226" t="str">
        <f>IF(ISBLANK(INDEX('Policy Characteristics'!L:L,MATCH($C172,'Policy Characteristics'!$C:$C,0))),"",INDEX('Policy Characteristics'!L:L,MATCH($C172,'Policy Characteristics'!$C:$C,0)))</f>
        <v>transportation-demand-management.html</v>
      </c>
    </row>
    <row r="173" spans="1:18">
      <c r="A173" s="226" t="str">
        <f>IF(ISBLANK(INDEX('Policy Characteristics'!A:A,MATCH($C173,'Policy Characteristics'!$C:$C,0))),"",INDEX('Policy Characteristics'!A:A,MATCH($C173,'Policy Characteristics'!$C:$C,0)))</f>
        <v>Transportation</v>
      </c>
      <c r="B173" s="234" t="str">
        <f>IF(ISBLANK(INDEX('Policy Characteristics'!B:B,MATCH($C173,'Policy Characteristics'!$C:$C,0))),"",INDEX('Policy Characteristics'!B:B,MATCH($C173,'Policy Characteristics'!$C:$C,0)))</f>
        <v>Mode Shifting</v>
      </c>
      <c r="C173" s="226" t="str">
        <f t="shared" si="8"/>
        <v>Percent of Travel Demand Shifted to Other Modes or Eliminated</v>
      </c>
      <c r="D173" s="45" t="s">
        <v>774</v>
      </c>
      <c r="E173" s="45" t="s">
        <v>748</v>
      </c>
      <c r="F173" s="45" t="s">
        <v>775</v>
      </c>
      <c r="G173" s="45" t="s">
        <v>768</v>
      </c>
      <c r="H173" s="43">
        <v>859</v>
      </c>
      <c r="I173" s="262" t="s">
        <v>738</v>
      </c>
      <c r="J173" s="227" t="str">
        <f>IF(ISBLANK(INDEX('Policy Characteristics'!D:D,MATCH($C173,'Policy Characteristics'!$C:$C,0))),"",INDEX('Policy Characteristics'!D:D,MATCH($C173,'Policy Characteristics'!$C:$C,0)))</f>
        <v>Mode Shifting</v>
      </c>
      <c r="K173" s="226" t="str">
        <f>IF(ISBLANK(INDEX('Policy Characteristics'!E:E,MATCH($C173,'Policy Characteristics'!$C:$C,0))),"",INDEX('Policy Characteristics'!E:E,MATCH($C173,'Policy Characteristics'!$C:$C,0)))</f>
        <v>trans mode shifting</v>
      </c>
      <c r="L173" s="233">
        <f>IF(ISBLANK(INDEX('Policy Characteristics'!F:F,MATCH($C173,'Policy Characteristics'!$C:$C,0))),"",INDEX('Policy Characteristics'!F:F,MATCH($C173,'Policy Characteristics'!$C:$C,0)))</f>
        <v>0</v>
      </c>
      <c r="M173" s="233">
        <f>IF(ISBLANK(INDEX('Policy Characteristics'!G:G,MATCH($C173,'Policy Characteristics'!$C:$C,0))),"",INDEX('Policy Characteristics'!G:G,MATCH($C173,'Policy Characteristics'!$C:$C,0)))</f>
        <v>0.33</v>
      </c>
      <c r="N173" s="233">
        <f>IF(ISBLANK(INDEX('Policy Characteristics'!H:H,MATCH($C173,'Policy Characteristics'!$C:$C,0))),"",INDEX('Policy Characteristics'!H:H,MATCH($C173,'Policy Characteristics'!$C:$C,0)))</f>
        <v>0.01</v>
      </c>
      <c r="O173" s="226" t="str">
        <f>IF(ISBLANK(INDEX('Policy Characteristics'!I:I,MATCH($C173,'Policy Characteristics'!$C:$C,0))),"",INDEX('Policy Characteristics'!I:I,MATCH($C173,'Policy Characteristics'!$C:$C,0)))</f>
        <v>% of trips shifted</v>
      </c>
      <c r="P173" s="226" t="str">
        <f>IF(ISBLANK(INDEX('Policy Characteristics'!J:J,MATCH($C173,'Policy Characteristics'!$C:$C,0))),"",INDEX('Policy Characteristics'!J:J,MATCH($C173,'Policy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The Korean government aims to reduce the total vehicle travel distance of internal combustion engine vehicles by 39%–47% from the 2018 level by 2035 through demand management measures.</v>
      </c>
      <c r="Q173" s="226" t="str">
        <f>IF(ISBLANK(INDEX('Policy Characteristics'!K:K,MATCH($C173,'Policy Characteristics'!$C:$C,0))),"",INDEX('Policy Characteristics'!K:K,MATCH($C173,'Policy Characteristics'!$C:$C,0)))</f>
        <v>transportation-sector-main.html#tdm</v>
      </c>
      <c r="R173" s="226" t="str">
        <f>IF(ISBLANK(INDEX('Policy Characteristics'!L:L,MATCH($C173,'Policy Characteristics'!$C:$C,0))),"",INDEX('Policy Characteristics'!L:L,MATCH($C173,'Policy Characteristics'!$C:$C,0)))</f>
        <v>transportation-demand-management.html</v>
      </c>
    </row>
    <row r="174" spans="1:18">
      <c r="A174" s="226" t="str">
        <f>IF(ISBLANK(INDEX('Policy Characteristics'!A:A,MATCH($C174,'Policy Characteristics'!$C:$C,0))),"",INDEX('Policy Characteristics'!A:A,MATCH($C174,'Policy Characteristics'!$C:$C,0)))</f>
        <v>Transportation</v>
      </c>
      <c r="B174" s="234" t="str">
        <f>IF(ISBLANK(INDEX('Policy Characteristics'!B:B,MATCH($C174,'Policy Characteristics'!$C:$C,0))),"",INDEX('Policy Characteristics'!B:B,MATCH($C174,'Policy Characteristics'!$C:$C,0)))</f>
        <v>Federal Zero-Emission Vehicle Sales Standard</v>
      </c>
      <c r="C174" t="s">
        <v>136</v>
      </c>
      <c r="D174" s="45" t="s">
        <v>772</v>
      </c>
      <c r="E174" s="45" t="s">
        <v>724</v>
      </c>
      <c r="F174" s="45" t="s">
        <v>773</v>
      </c>
      <c r="G174" s="2" t="s">
        <v>751</v>
      </c>
      <c r="H174" s="47">
        <v>186</v>
      </c>
      <c r="I174" s="261" t="s">
        <v>728</v>
      </c>
      <c r="J174" s="227" t="str">
        <f>IF(ISBLANK(INDEX('Policy Characteristics'!D:D,MATCH($C174,'Policy Characteristics'!$C:$C,0))),"",INDEX('Policy Characteristics'!D:D,MATCH($C174,'Policy Characteristics'!$C:$C,0)))</f>
        <v>ZEV Sales Standard</v>
      </c>
      <c r="K174" s="226" t="str">
        <f>IF(ISBLANK(INDEX('Policy Characteristics'!E:E,MATCH($C174,'Policy Characteristics'!$C:$C,0))),"",INDEX('Policy Characteristics'!E:E,MATCH($C174,'Policy Characteristics'!$C:$C,0)))</f>
        <v>trans ZEV minimum</v>
      </c>
      <c r="L174" s="233">
        <f>IF(ISBLANK(INDEX('Policy Characteristics'!F:F,MATCH($C174,'Policy Characteristics'!$C:$C,0))),"",INDEX('Policy Characteristics'!F:F,MATCH($C174,'Policy Characteristics'!$C:$C,0)))</f>
        <v>-1</v>
      </c>
      <c r="M174" s="233">
        <f>IF(ISBLANK(INDEX('Policy Characteristics'!G:G,MATCH($C174,'Policy Characteristics'!$C:$C,0))),"",INDEX('Policy Characteristics'!G:G,MATCH($C174,'Policy Characteristics'!$C:$C,0)))</f>
        <v>1</v>
      </c>
      <c r="N174" s="233">
        <f>IF(ISBLANK(INDEX('Policy Characteristics'!H:H,MATCH($C174,'Policy Characteristics'!$C:$C,0))),"",INDEX('Policy Characteristics'!H:H,MATCH($C174,'Policy Characteristics'!$C:$C,0)))</f>
        <v>0.01</v>
      </c>
      <c r="O174" s="226" t="str">
        <f>IF(ISBLANK(INDEX('Policy Characteristics'!I:I,MATCH($C174,'Policy Characteristics'!$C:$C,0))),"",INDEX('Policy Characteristics'!I:I,MATCH($C174,'Policy Characteristics'!$C:$C,0)))</f>
        <v>% of new vehicles sold</v>
      </c>
      <c r="P174" s="226" t="str">
        <f>IF(ISBLANK(INDEX('Policy Characteristics'!J:J,MATCH($C174,'Policy Characteristics'!$C:$C,0))),"",INDEX('Policy Characteristics'!J:J,MATCH($C174,'Policy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74" s="226" t="str">
        <f>IF(ISBLANK(INDEX('Policy Characteristics'!K:K,MATCH($C174,'Policy Characteristics'!$C:$C,0))),"",INDEX('Policy Characteristics'!K:K,MATCH($C174,'Policy Characteristics'!$C:$C,0)))</f>
        <v>transportation-sector-main.html#ev-mandate</v>
      </c>
      <c r="R174" s="226" t="str">
        <f>IF(ISBLANK(INDEX('Policy Characteristics'!L:L,MATCH($C174,'Policy Characteristics'!$C:$C,0))),"",INDEX('Policy Characteristics'!L:L,MATCH($C174,'Policy Characteristics'!$C:$C,0)))</f>
        <v>ev-mandate.html</v>
      </c>
    </row>
    <row r="175" spans="1:18">
      <c r="A175" s="226" t="str">
        <f>IF(ISBLANK(INDEX('Policy Characteristics'!A:A,MATCH($C175,'Policy Characteristics'!$C:$C,0))),"",INDEX('Policy Characteristics'!A:A,MATCH($C175,'Policy Characteristics'!$C:$C,0)))</f>
        <v>Transportation</v>
      </c>
      <c r="B175" s="234" t="str">
        <f>IF(ISBLANK(INDEX('Policy Characteristics'!B:B,MATCH($C175,'Policy Characteristics'!$C:$C,0))),"",INDEX('Policy Characteristics'!B:B,MATCH($C175,'Policy Characteristics'!$C:$C,0)))</f>
        <v>Federal Zero-Emission Vehicle Sales Standard</v>
      </c>
      <c r="C175" s="226" t="str">
        <f>C$174</f>
        <v>Additional Minimum Required ZEV Sales Percentage for Model Region</v>
      </c>
      <c r="D175" s="2" t="s">
        <v>774</v>
      </c>
      <c r="E175" s="2" t="s">
        <v>724</v>
      </c>
      <c r="F175" s="2" t="s">
        <v>775</v>
      </c>
      <c r="G175" s="2" t="s">
        <v>769</v>
      </c>
      <c r="H175" s="47">
        <v>203</v>
      </c>
      <c r="I175" s="262" t="s">
        <v>728</v>
      </c>
      <c r="J175" s="227" t="str">
        <f>IF(ISBLANK(INDEX('Policy Characteristics'!D:D,MATCH($C175,'Policy Characteristics'!$C:$C,0))),"",INDEX('Policy Characteristics'!D:D,MATCH($C175,'Policy Characteristics'!$C:$C,0)))</f>
        <v>ZEV Sales Standard</v>
      </c>
      <c r="K175" s="226" t="str">
        <f>IF(ISBLANK(INDEX('Policy Characteristics'!E:E,MATCH($C175,'Policy Characteristics'!$C:$C,0))),"",INDEX('Policy Characteristics'!E:E,MATCH($C175,'Policy Characteristics'!$C:$C,0)))</f>
        <v>trans ZEV minimum</v>
      </c>
      <c r="L175" s="233">
        <f>IF(ISBLANK(INDEX('Policy Characteristics'!F:F,MATCH($C175,'Policy Characteristics'!$C:$C,0))),"",INDEX('Policy Characteristics'!F:F,MATCH($C175,'Policy Characteristics'!$C:$C,0)))</f>
        <v>-1</v>
      </c>
      <c r="M175" s="233">
        <f>IF(ISBLANK(INDEX('Policy Characteristics'!G:G,MATCH($C175,'Policy Characteristics'!$C:$C,0))),"",INDEX('Policy Characteristics'!G:G,MATCH($C175,'Policy Characteristics'!$C:$C,0)))</f>
        <v>1</v>
      </c>
      <c r="N175" s="233">
        <f>IF(ISBLANK(INDEX('Policy Characteristics'!H:H,MATCH($C175,'Policy Characteristics'!$C:$C,0))),"",INDEX('Policy Characteristics'!H:H,MATCH($C175,'Policy Characteristics'!$C:$C,0)))</f>
        <v>0.01</v>
      </c>
      <c r="O175" s="226" t="str">
        <f>IF(ISBLANK(INDEX('Policy Characteristics'!I:I,MATCH($C175,'Policy Characteristics'!$C:$C,0))),"",INDEX('Policy Characteristics'!I:I,MATCH($C175,'Policy Characteristics'!$C:$C,0)))</f>
        <v>% of new vehicles sold</v>
      </c>
      <c r="P175" s="226" t="str">
        <f>IF(ISBLANK(INDEX('Policy Characteristics'!J:J,MATCH($C175,'Policy Characteristics'!$C:$C,0))),"",INDEX('Policy Characteristics'!J:J,MATCH($C175,'Policy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75" s="226" t="str">
        <f>IF(ISBLANK(INDEX('Policy Characteristics'!K:K,MATCH($C175,'Policy Characteristics'!$C:$C,0))),"",INDEX('Policy Characteristics'!K:K,MATCH($C175,'Policy Characteristics'!$C:$C,0)))</f>
        <v>transportation-sector-main.html#ev-mandate</v>
      </c>
      <c r="R175" s="226" t="str">
        <f>IF(ISBLANK(INDEX('Policy Characteristics'!L:L,MATCH($C175,'Policy Characteristics'!$C:$C,0))),"",INDEX('Policy Characteristics'!L:L,MATCH($C175,'Policy Characteristics'!$C:$C,0)))</f>
        <v>ev-mandate.html</v>
      </c>
    </row>
    <row r="176" spans="1:18">
      <c r="A176" s="226" t="str">
        <f>IF(ISBLANK(INDEX('Policy Characteristics'!A:A,MATCH($C176,'Policy Characteristics'!$C:$C,0))),"",INDEX('Policy Characteristics'!A:A,MATCH($C176,'Policy Characteristics'!$C:$C,0)))</f>
        <v>Transportation</v>
      </c>
      <c r="B176" s="234" t="str">
        <f>IF(ISBLANK(INDEX('Policy Characteristics'!B:B,MATCH($C176,'Policy Characteristics'!$C:$C,0))),"",INDEX('Policy Characteristics'!B:B,MATCH($C176,'Policy Characteristics'!$C:$C,0)))</f>
        <v>Federal Zero-Emission Vehicle Sales Standard</v>
      </c>
      <c r="C176" s="226" t="str">
        <f t="shared" ref="C176:C185" si="9">C$174</f>
        <v>Additional Minimum Required ZEV Sales Percentage for Model Region</v>
      </c>
      <c r="D176" s="2" t="s">
        <v>772</v>
      </c>
      <c r="E176" s="2" t="s">
        <v>740</v>
      </c>
      <c r="F176" s="2" t="s">
        <v>773</v>
      </c>
      <c r="G176" s="2" t="s">
        <v>764</v>
      </c>
      <c r="H176" s="47">
        <v>187</v>
      </c>
      <c r="I176" s="261" t="s">
        <v>728</v>
      </c>
      <c r="J176" s="227" t="str">
        <f>IF(ISBLANK(INDEX('Policy Characteristics'!D:D,MATCH($C176,'Policy Characteristics'!$C:$C,0))),"",INDEX('Policy Characteristics'!D:D,MATCH($C176,'Policy Characteristics'!$C:$C,0)))</f>
        <v>ZEV Sales Standard</v>
      </c>
      <c r="K176" s="226" t="str">
        <f>IF(ISBLANK(INDEX('Policy Characteristics'!E:E,MATCH($C176,'Policy Characteristics'!$C:$C,0))),"",INDEX('Policy Characteristics'!E:E,MATCH($C176,'Policy Characteristics'!$C:$C,0)))</f>
        <v>trans ZEV minimum</v>
      </c>
      <c r="L176" s="233">
        <f>IF(ISBLANK(INDEX('Policy Characteristics'!F:F,MATCH($C176,'Policy Characteristics'!$C:$C,0))),"",INDEX('Policy Characteristics'!F:F,MATCH($C176,'Policy Characteristics'!$C:$C,0)))</f>
        <v>-1</v>
      </c>
      <c r="M176" s="233">
        <f>IF(ISBLANK(INDEX('Policy Characteristics'!G:G,MATCH($C176,'Policy Characteristics'!$C:$C,0))),"",INDEX('Policy Characteristics'!G:G,MATCH($C176,'Policy Characteristics'!$C:$C,0)))</f>
        <v>1</v>
      </c>
      <c r="N176" s="233">
        <f>IF(ISBLANK(INDEX('Policy Characteristics'!H:H,MATCH($C176,'Policy Characteristics'!$C:$C,0))),"",INDEX('Policy Characteristics'!H:H,MATCH($C176,'Policy Characteristics'!$C:$C,0)))</f>
        <v>0.01</v>
      </c>
      <c r="O176" s="226" t="str">
        <f>IF(ISBLANK(INDEX('Policy Characteristics'!I:I,MATCH($C176,'Policy Characteristics'!$C:$C,0))),"",INDEX('Policy Characteristics'!I:I,MATCH($C176,'Policy Characteristics'!$C:$C,0)))</f>
        <v>% of new vehicles sold</v>
      </c>
      <c r="P176" s="226" t="str">
        <f>IF(ISBLANK(INDEX('Policy Characteristics'!J:J,MATCH($C176,'Policy Characteristics'!$C:$C,0))),"",INDEX('Policy Characteristics'!J:J,MATCH($C176,'Policy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76" s="226" t="str">
        <f>IF(ISBLANK(INDEX('Policy Characteristics'!K:K,MATCH($C176,'Policy Characteristics'!$C:$C,0))),"",INDEX('Policy Characteristics'!K:K,MATCH($C176,'Policy Characteristics'!$C:$C,0)))</f>
        <v>transportation-sector-main.html#ev-mandate</v>
      </c>
      <c r="R176" s="226" t="str">
        <f>IF(ISBLANK(INDEX('Policy Characteristics'!L:L,MATCH($C176,'Policy Characteristics'!$C:$C,0))),"",INDEX('Policy Characteristics'!L:L,MATCH($C176,'Policy Characteristics'!$C:$C,0)))</f>
        <v>ev-mandate.html</v>
      </c>
    </row>
    <row r="177" spans="1:18">
      <c r="A177" s="226" t="str">
        <f>IF(ISBLANK(INDEX('Policy Characteristics'!A:A,MATCH($C177,'Policy Characteristics'!$C:$C,0))),"",INDEX('Policy Characteristics'!A:A,MATCH($C177,'Policy Characteristics'!$C:$C,0)))</f>
        <v>Transportation</v>
      </c>
      <c r="B177" s="234" t="str">
        <f>IF(ISBLANK(INDEX('Policy Characteristics'!B:B,MATCH($C177,'Policy Characteristics'!$C:$C,0))),"",INDEX('Policy Characteristics'!B:B,MATCH($C177,'Policy Characteristics'!$C:$C,0)))</f>
        <v>Federal Zero-Emission Vehicle Sales Standard</v>
      </c>
      <c r="C177" s="226" t="str">
        <f t="shared" si="9"/>
        <v>Additional Minimum Required ZEV Sales Percentage for Model Region</v>
      </c>
      <c r="D177" s="2" t="s">
        <v>774</v>
      </c>
      <c r="E177" s="2" t="s">
        <v>740</v>
      </c>
      <c r="F177" s="2" t="s">
        <v>775</v>
      </c>
      <c r="G177" s="2" t="s">
        <v>770</v>
      </c>
      <c r="H177" s="47">
        <v>191</v>
      </c>
      <c r="I177" s="261" t="s">
        <v>728</v>
      </c>
      <c r="J177" s="227" t="str">
        <f>IF(ISBLANK(INDEX('Policy Characteristics'!D:D,MATCH($C177,'Policy Characteristics'!$C:$C,0))),"",INDEX('Policy Characteristics'!D:D,MATCH($C177,'Policy Characteristics'!$C:$C,0)))</f>
        <v>ZEV Sales Standard</v>
      </c>
      <c r="K177" s="226" t="str">
        <f>IF(ISBLANK(INDEX('Policy Characteristics'!E:E,MATCH($C177,'Policy Characteristics'!$C:$C,0))),"",INDEX('Policy Characteristics'!E:E,MATCH($C177,'Policy Characteristics'!$C:$C,0)))</f>
        <v>trans ZEV minimum</v>
      </c>
      <c r="L177" s="233">
        <f>IF(ISBLANK(INDEX('Policy Characteristics'!F:F,MATCH($C177,'Policy Characteristics'!$C:$C,0))),"",INDEX('Policy Characteristics'!F:F,MATCH($C177,'Policy Characteristics'!$C:$C,0)))</f>
        <v>-1</v>
      </c>
      <c r="M177" s="233">
        <f>IF(ISBLANK(INDEX('Policy Characteristics'!G:G,MATCH($C177,'Policy Characteristics'!$C:$C,0))),"",INDEX('Policy Characteristics'!G:G,MATCH($C177,'Policy Characteristics'!$C:$C,0)))</f>
        <v>1</v>
      </c>
      <c r="N177" s="233">
        <f>IF(ISBLANK(INDEX('Policy Characteristics'!H:H,MATCH($C177,'Policy Characteristics'!$C:$C,0))),"",INDEX('Policy Characteristics'!H:H,MATCH($C177,'Policy Characteristics'!$C:$C,0)))</f>
        <v>0.01</v>
      </c>
      <c r="O177" s="226" t="str">
        <f>IF(ISBLANK(INDEX('Policy Characteristics'!I:I,MATCH($C177,'Policy Characteristics'!$C:$C,0))),"",INDEX('Policy Characteristics'!I:I,MATCH($C177,'Policy Characteristics'!$C:$C,0)))</f>
        <v>% of new vehicles sold</v>
      </c>
      <c r="P177" s="226" t="str">
        <f>IF(ISBLANK(INDEX('Policy Characteristics'!J:J,MATCH($C177,'Policy Characteristics'!$C:$C,0))),"",INDEX('Policy Characteristics'!J:J,MATCH($C177,'Policy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77" s="226" t="str">
        <f>IF(ISBLANK(INDEX('Policy Characteristics'!K:K,MATCH($C177,'Policy Characteristics'!$C:$C,0))),"",INDEX('Policy Characteristics'!K:K,MATCH($C177,'Policy Characteristics'!$C:$C,0)))</f>
        <v>transportation-sector-main.html#ev-mandate</v>
      </c>
      <c r="R177" s="226" t="str">
        <f>IF(ISBLANK(INDEX('Policy Characteristics'!L:L,MATCH($C177,'Policy Characteristics'!$C:$C,0))),"",INDEX('Policy Characteristics'!L:L,MATCH($C177,'Policy Characteristics'!$C:$C,0)))</f>
        <v>ev-mandate.html</v>
      </c>
    </row>
    <row r="178" spans="1:18">
      <c r="A178" s="226" t="str">
        <f>IF(ISBLANK(INDEX('Policy Characteristics'!A:A,MATCH($C178,'Policy Characteristics'!$C:$C,0))),"",INDEX('Policy Characteristics'!A:A,MATCH($C178,'Policy Characteristics'!$C:$C,0)))</f>
        <v>Transportation</v>
      </c>
      <c r="B178" s="234" t="str">
        <f>IF(ISBLANK(INDEX('Policy Characteristics'!B:B,MATCH($C178,'Policy Characteristics'!$C:$C,0))),"",INDEX('Policy Characteristics'!B:B,MATCH($C178,'Policy Characteristics'!$C:$C,0)))</f>
        <v>Federal Zero-Emission Vehicle Sales Standard</v>
      </c>
      <c r="C178" s="226" t="str">
        <f t="shared" si="9"/>
        <v>Additional Minimum Required ZEV Sales Percentage for Model Region</v>
      </c>
      <c r="D178" s="2" t="s">
        <v>772</v>
      </c>
      <c r="E178" s="2" t="s">
        <v>742</v>
      </c>
      <c r="F178" s="2" t="s">
        <v>773</v>
      </c>
      <c r="G178" s="2" t="s">
        <v>765</v>
      </c>
      <c r="H178" s="47">
        <v>496</v>
      </c>
      <c r="I178" s="261" t="s">
        <v>738</v>
      </c>
      <c r="J178" s="227" t="str">
        <f>IF(ISBLANK(INDEX('Policy Characteristics'!D:D,MATCH($C178,'Policy Characteristics'!$C:$C,0))),"",INDEX('Policy Characteristics'!D:D,MATCH($C178,'Policy Characteristics'!$C:$C,0)))</f>
        <v>ZEV Sales Standard</v>
      </c>
      <c r="K178" s="226" t="str">
        <f>IF(ISBLANK(INDEX('Policy Characteristics'!E:E,MATCH($C178,'Policy Characteristics'!$C:$C,0))),"",INDEX('Policy Characteristics'!E:E,MATCH($C178,'Policy Characteristics'!$C:$C,0)))</f>
        <v>trans ZEV minimum</v>
      </c>
      <c r="L178" s="233">
        <f>IF(ISBLANK(INDEX('Policy Characteristics'!F:F,MATCH($C178,'Policy Characteristics'!$C:$C,0))),"",INDEX('Policy Characteristics'!F:F,MATCH($C178,'Policy Characteristics'!$C:$C,0)))</f>
        <v>-1</v>
      </c>
      <c r="M178" s="233">
        <f>IF(ISBLANK(INDEX('Policy Characteristics'!G:G,MATCH($C178,'Policy Characteristics'!$C:$C,0))),"",INDEX('Policy Characteristics'!G:G,MATCH($C178,'Policy Characteristics'!$C:$C,0)))</f>
        <v>1</v>
      </c>
      <c r="N178" s="233">
        <f>IF(ISBLANK(INDEX('Policy Characteristics'!H:H,MATCH($C178,'Policy Characteristics'!$C:$C,0))),"",INDEX('Policy Characteristics'!H:H,MATCH($C178,'Policy Characteristics'!$C:$C,0)))</f>
        <v>0.01</v>
      </c>
      <c r="O178" s="226" t="str">
        <f>IF(ISBLANK(INDEX('Policy Characteristics'!I:I,MATCH($C178,'Policy Characteristics'!$C:$C,0))),"",INDEX('Policy Characteristics'!I:I,MATCH($C178,'Policy Characteristics'!$C:$C,0)))</f>
        <v>% of new vehicles sold</v>
      </c>
      <c r="P178" s="226" t="str">
        <f>IF(ISBLANK(INDEX('Policy Characteristics'!J:J,MATCH($C178,'Policy Characteristics'!$C:$C,0))),"",INDEX('Policy Characteristics'!J:J,MATCH($C178,'Policy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78" s="226" t="str">
        <f>IF(ISBLANK(INDEX('Policy Characteristics'!K:K,MATCH($C178,'Policy Characteristics'!$C:$C,0))),"",INDEX('Policy Characteristics'!K:K,MATCH($C178,'Policy Characteristics'!$C:$C,0)))</f>
        <v>transportation-sector-main.html#ev-mandate</v>
      </c>
      <c r="R178" s="226" t="str">
        <f>IF(ISBLANK(INDEX('Policy Characteristics'!L:L,MATCH($C178,'Policy Characteristics'!$C:$C,0))),"",INDEX('Policy Characteristics'!L:L,MATCH($C178,'Policy Characteristics'!$C:$C,0)))</f>
        <v>ev-mandate.html</v>
      </c>
    </row>
    <row r="179" spans="1:18">
      <c r="A179" s="226" t="str">
        <f>IF(ISBLANK(INDEX('Policy Characteristics'!A:A,MATCH($C179,'Policy Characteristics'!$C:$C,0))),"",INDEX('Policy Characteristics'!A:A,MATCH($C179,'Policy Characteristics'!$C:$C,0)))</f>
        <v>Transportation</v>
      </c>
      <c r="B179" s="234" t="str">
        <f>IF(ISBLANK(INDEX('Policy Characteristics'!B:B,MATCH($C179,'Policy Characteristics'!$C:$C,0))),"",INDEX('Policy Characteristics'!B:B,MATCH($C179,'Policy Characteristics'!$C:$C,0)))</f>
        <v>Federal Zero-Emission Vehicle Sales Standard</v>
      </c>
      <c r="C179" s="226" t="str">
        <f t="shared" si="9"/>
        <v>Additional Minimum Required ZEV Sales Percentage for Model Region</v>
      </c>
      <c r="D179" s="2" t="s">
        <v>774</v>
      </c>
      <c r="E179" s="2" t="s">
        <v>742</v>
      </c>
      <c r="F179" s="2" t="s">
        <v>775</v>
      </c>
      <c r="G179" s="2" t="s">
        <v>765</v>
      </c>
      <c r="H179" s="47">
        <v>497</v>
      </c>
      <c r="I179" s="261" t="s">
        <v>738</v>
      </c>
      <c r="J179" s="227" t="str">
        <f>IF(ISBLANK(INDEX('Policy Characteristics'!D:D,MATCH($C179,'Policy Characteristics'!$C:$C,0))),"",INDEX('Policy Characteristics'!D:D,MATCH($C179,'Policy Characteristics'!$C:$C,0)))</f>
        <v>ZEV Sales Standard</v>
      </c>
      <c r="K179" s="226" t="str">
        <f>IF(ISBLANK(INDEX('Policy Characteristics'!E:E,MATCH($C179,'Policy Characteristics'!$C:$C,0))),"",INDEX('Policy Characteristics'!E:E,MATCH($C179,'Policy Characteristics'!$C:$C,0)))</f>
        <v>trans ZEV minimum</v>
      </c>
      <c r="L179" s="233">
        <f>IF(ISBLANK(INDEX('Policy Characteristics'!F:F,MATCH($C179,'Policy Characteristics'!$C:$C,0))),"",INDEX('Policy Characteristics'!F:F,MATCH($C179,'Policy Characteristics'!$C:$C,0)))</f>
        <v>-1</v>
      </c>
      <c r="M179" s="233">
        <f>IF(ISBLANK(INDEX('Policy Characteristics'!G:G,MATCH($C179,'Policy Characteristics'!$C:$C,0))),"",INDEX('Policy Characteristics'!G:G,MATCH($C179,'Policy Characteristics'!$C:$C,0)))</f>
        <v>1</v>
      </c>
      <c r="N179" s="233">
        <f>IF(ISBLANK(INDEX('Policy Characteristics'!H:H,MATCH($C179,'Policy Characteristics'!$C:$C,0))),"",INDEX('Policy Characteristics'!H:H,MATCH($C179,'Policy Characteristics'!$C:$C,0)))</f>
        <v>0.01</v>
      </c>
      <c r="O179" s="226" t="str">
        <f>IF(ISBLANK(INDEX('Policy Characteristics'!I:I,MATCH($C179,'Policy Characteristics'!$C:$C,0))),"",INDEX('Policy Characteristics'!I:I,MATCH($C179,'Policy Characteristics'!$C:$C,0)))</f>
        <v>% of new vehicles sold</v>
      </c>
      <c r="P179" s="226" t="str">
        <f>IF(ISBLANK(INDEX('Policy Characteristics'!J:J,MATCH($C179,'Policy Characteristics'!$C:$C,0))),"",INDEX('Policy Characteristics'!J:J,MATCH($C179,'Policy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79" s="226" t="str">
        <f>IF(ISBLANK(INDEX('Policy Characteristics'!K:K,MATCH($C179,'Policy Characteristics'!$C:$C,0))),"",INDEX('Policy Characteristics'!K:K,MATCH($C179,'Policy Characteristics'!$C:$C,0)))</f>
        <v>transportation-sector-main.html#ev-mandate</v>
      </c>
      <c r="R179" s="226" t="str">
        <f>IF(ISBLANK(INDEX('Policy Characteristics'!L:L,MATCH($C179,'Policy Characteristics'!$C:$C,0))),"",INDEX('Policy Characteristics'!L:L,MATCH($C179,'Policy Characteristics'!$C:$C,0)))</f>
        <v>ev-mandate.html</v>
      </c>
    </row>
    <row r="180" spans="1:18">
      <c r="A180" s="226" t="str">
        <f>IF(ISBLANK(INDEX('Policy Characteristics'!A:A,MATCH($C180,'Policy Characteristics'!$C:$C,0))),"",INDEX('Policy Characteristics'!A:A,MATCH($C180,'Policy Characteristics'!$C:$C,0)))</f>
        <v>Transportation</v>
      </c>
      <c r="B180" s="234" t="str">
        <f>IF(ISBLANK(INDEX('Policy Characteristics'!B:B,MATCH($C180,'Policy Characteristics'!$C:$C,0))),"",INDEX('Policy Characteristics'!B:B,MATCH($C180,'Policy Characteristics'!$C:$C,0)))</f>
        <v>Federal Zero-Emission Vehicle Sales Standard</v>
      </c>
      <c r="C180" s="226" t="str">
        <f t="shared" si="9"/>
        <v>Additional Minimum Required ZEV Sales Percentage for Model Region</v>
      </c>
      <c r="D180" s="2" t="s">
        <v>772</v>
      </c>
      <c r="E180" s="2" t="s">
        <v>744</v>
      </c>
      <c r="F180" s="2" t="s">
        <v>773</v>
      </c>
      <c r="G180" s="2" t="s">
        <v>766</v>
      </c>
      <c r="H180" s="47">
        <v>498</v>
      </c>
      <c r="I180" s="261" t="s">
        <v>738</v>
      </c>
      <c r="J180" s="227" t="str">
        <f>IF(ISBLANK(INDEX('Policy Characteristics'!D:D,MATCH($C180,'Policy Characteristics'!$C:$C,0))),"",INDEX('Policy Characteristics'!D:D,MATCH($C180,'Policy Characteristics'!$C:$C,0)))</f>
        <v>ZEV Sales Standard</v>
      </c>
      <c r="K180" s="226" t="str">
        <f>IF(ISBLANK(INDEX('Policy Characteristics'!E:E,MATCH($C180,'Policy Characteristics'!$C:$C,0))),"",INDEX('Policy Characteristics'!E:E,MATCH($C180,'Policy Characteristics'!$C:$C,0)))</f>
        <v>trans ZEV minimum</v>
      </c>
      <c r="L180" s="233">
        <f>IF(ISBLANK(INDEX('Policy Characteristics'!F:F,MATCH($C180,'Policy Characteristics'!$C:$C,0))),"",INDEX('Policy Characteristics'!F:F,MATCH($C180,'Policy Characteristics'!$C:$C,0)))</f>
        <v>-1</v>
      </c>
      <c r="M180" s="233">
        <f>IF(ISBLANK(INDEX('Policy Characteristics'!G:G,MATCH($C180,'Policy Characteristics'!$C:$C,0))),"",INDEX('Policy Characteristics'!G:G,MATCH($C180,'Policy Characteristics'!$C:$C,0)))</f>
        <v>1</v>
      </c>
      <c r="N180" s="233">
        <f>IF(ISBLANK(INDEX('Policy Characteristics'!H:H,MATCH($C180,'Policy Characteristics'!$C:$C,0))),"",INDEX('Policy Characteristics'!H:H,MATCH($C180,'Policy Characteristics'!$C:$C,0)))</f>
        <v>0.01</v>
      </c>
      <c r="O180" s="226" t="str">
        <f>IF(ISBLANK(INDEX('Policy Characteristics'!I:I,MATCH($C180,'Policy Characteristics'!$C:$C,0))),"",INDEX('Policy Characteristics'!I:I,MATCH($C180,'Policy Characteristics'!$C:$C,0)))</f>
        <v>% of new vehicles sold</v>
      </c>
      <c r="P180" s="226" t="str">
        <f>IF(ISBLANK(INDEX('Policy Characteristics'!J:J,MATCH($C180,'Policy Characteristics'!$C:$C,0))),"",INDEX('Policy Characteristics'!J:J,MATCH($C180,'Policy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80" s="226" t="str">
        <f>IF(ISBLANK(INDEX('Policy Characteristics'!K:K,MATCH($C180,'Policy Characteristics'!$C:$C,0))),"",INDEX('Policy Characteristics'!K:K,MATCH($C180,'Policy Characteristics'!$C:$C,0)))</f>
        <v>transportation-sector-main.html#ev-mandate</v>
      </c>
      <c r="R180" s="226" t="str">
        <f>IF(ISBLANK(INDEX('Policy Characteristics'!L:L,MATCH($C180,'Policy Characteristics'!$C:$C,0))),"",INDEX('Policy Characteristics'!L:L,MATCH($C180,'Policy Characteristics'!$C:$C,0)))</f>
        <v>ev-mandate.html</v>
      </c>
    </row>
    <row r="181" spans="1:18">
      <c r="A181" s="226" t="str">
        <f>IF(ISBLANK(INDEX('Policy Characteristics'!A:A,MATCH($C181,'Policy Characteristics'!$C:$C,0))),"",INDEX('Policy Characteristics'!A:A,MATCH($C181,'Policy Characteristics'!$C:$C,0)))</f>
        <v>Transportation</v>
      </c>
      <c r="B181" s="234" t="str">
        <f>IF(ISBLANK(INDEX('Policy Characteristics'!B:B,MATCH($C181,'Policy Characteristics'!$C:$C,0))),"",INDEX('Policy Characteristics'!B:B,MATCH($C181,'Policy Characteristics'!$C:$C,0)))</f>
        <v>Federal Zero-Emission Vehicle Sales Standard</v>
      </c>
      <c r="C181" s="226" t="str">
        <f t="shared" si="9"/>
        <v>Additional Minimum Required ZEV Sales Percentage for Model Region</v>
      </c>
      <c r="D181" s="2" t="s">
        <v>774</v>
      </c>
      <c r="E181" s="2" t="s">
        <v>744</v>
      </c>
      <c r="F181" s="2" t="s">
        <v>775</v>
      </c>
      <c r="G181" s="2" t="s">
        <v>766</v>
      </c>
      <c r="H181" s="47">
        <v>499</v>
      </c>
      <c r="I181" s="261" t="s">
        <v>738</v>
      </c>
      <c r="J181" s="227" t="str">
        <f>IF(ISBLANK(INDEX('Policy Characteristics'!D:D,MATCH($C181,'Policy Characteristics'!$C:$C,0))),"",INDEX('Policy Characteristics'!D:D,MATCH($C181,'Policy Characteristics'!$C:$C,0)))</f>
        <v>ZEV Sales Standard</v>
      </c>
      <c r="K181" s="226" t="str">
        <f>IF(ISBLANK(INDEX('Policy Characteristics'!E:E,MATCH($C181,'Policy Characteristics'!$C:$C,0))),"",INDEX('Policy Characteristics'!E:E,MATCH($C181,'Policy Characteristics'!$C:$C,0)))</f>
        <v>trans ZEV minimum</v>
      </c>
      <c r="L181" s="233">
        <f>IF(ISBLANK(INDEX('Policy Characteristics'!F:F,MATCH($C181,'Policy Characteristics'!$C:$C,0))),"",INDEX('Policy Characteristics'!F:F,MATCH($C181,'Policy Characteristics'!$C:$C,0)))</f>
        <v>-1</v>
      </c>
      <c r="M181" s="233">
        <f>IF(ISBLANK(INDEX('Policy Characteristics'!G:G,MATCH($C181,'Policy Characteristics'!$C:$C,0))),"",INDEX('Policy Characteristics'!G:G,MATCH($C181,'Policy Characteristics'!$C:$C,0)))</f>
        <v>1</v>
      </c>
      <c r="N181" s="233">
        <f>IF(ISBLANK(INDEX('Policy Characteristics'!H:H,MATCH($C181,'Policy Characteristics'!$C:$C,0))),"",INDEX('Policy Characteristics'!H:H,MATCH($C181,'Policy Characteristics'!$C:$C,0)))</f>
        <v>0.01</v>
      </c>
      <c r="O181" s="226" t="str">
        <f>IF(ISBLANK(INDEX('Policy Characteristics'!I:I,MATCH($C181,'Policy Characteristics'!$C:$C,0))),"",INDEX('Policy Characteristics'!I:I,MATCH($C181,'Policy Characteristics'!$C:$C,0)))</f>
        <v>% of new vehicles sold</v>
      </c>
      <c r="P181" s="226" t="str">
        <f>IF(ISBLANK(INDEX('Policy Characteristics'!J:J,MATCH($C181,'Policy Characteristics'!$C:$C,0))),"",INDEX('Policy Characteristics'!J:J,MATCH($C181,'Policy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81" s="226" t="str">
        <f>IF(ISBLANK(INDEX('Policy Characteristics'!K:K,MATCH($C181,'Policy Characteristics'!$C:$C,0))),"",INDEX('Policy Characteristics'!K:K,MATCH($C181,'Policy Characteristics'!$C:$C,0)))</f>
        <v>transportation-sector-main.html#ev-mandate</v>
      </c>
      <c r="R181" s="226" t="str">
        <f>IF(ISBLANK(INDEX('Policy Characteristics'!L:L,MATCH($C181,'Policy Characteristics'!$C:$C,0))),"",INDEX('Policy Characteristics'!L:L,MATCH($C181,'Policy Characteristics'!$C:$C,0)))</f>
        <v>ev-mandate.html</v>
      </c>
    </row>
    <row r="182" spans="1:18">
      <c r="A182" s="226" t="str">
        <f>IF(ISBLANK(INDEX('Policy Characteristics'!A:A,MATCH($C182,'Policy Characteristics'!$C:$C,0))),"",INDEX('Policy Characteristics'!A:A,MATCH($C182,'Policy Characteristics'!$C:$C,0)))</f>
        <v>Transportation</v>
      </c>
      <c r="B182" s="234" t="str">
        <f>IF(ISBLANK(INDEX('Policy Characteristics'!B:B,MATCH($C182,'Policy Characteristics'!$C:$C,0))),"",INDEX('Policy Characteristics'!B:B,MATCH($C182,'Policy Characteristics'!$C:$C,0)))</f>
        <v>Federal Zero-Emission Vehicle Sales Standard</v>
      </c>
      <c r="C182" s="226" t="str">
        <f t="shared" si="9"/>
        <v>Additional Minimum Required ZEV Sales Percentage for Model Region</v>
      </c>
      <c r="D182" s="2" t="s">
        <v>772</v>
      </c>
      <c r="E182" s="2" t="s">
        <v>746</v>
      </c>
      <c r="F182" s="2" t="s">
        <v>773</v>
      </c>
      <c r="G182" s="2" t="s">
        <v>767</v>
      </c>
      <c r="H182" s="47">
        <v>500</v>
      </c>
      <c r="I182" s="261" t="s">
        <v>738</v>
      </c>
      <c r="J182" s="227" t="str">
        <f>IF(ISBLANK(INDEX('Policy Characteristics'!D:D,MATCH($C182,'Policy Characteristics'!$C:$C,0))),"",INDEX('Policy Characteristics'!D:D,MATCH($C182,'Policy Characteristics'!$C:$C,0)))</f>
        <v>ZEV Sales Standard</v>
      </c>
      <c r="K182" s="226" t="str">
        <f>IF(ISBLANK(INDEX('Policy Characteristics'!E:E,MATCH($C182,'Policy Characteristics'!$C:$C,0))),"",INDEX('Policy Characteristics'!E:E,MATCH($C182,'Policy Characteristics'!$C:$C,0)))</f>
        <v>trans ZEV minimum</v>
      </c>
      <c r="L182" s="233">
        <f>IF(ISBLANK(INDEX('Policy Characteristics'!F:F,MATCH($C182,'Policy Characteristics'!$C:$C,0))),"",INDEX('Policy Characteristics'!F:F,MATCH($C182,'Policy Characteristics'!$C:$C,0)))</f>
        <v>-1</v>
      </c>
      <c r="M182" s="233">
        <f>IF(ISBLANK(INDEX('Policy Characteristics'!G:G,MATCH($C182,'Policy Characteristics'!$C:$C,0))),"",INDEX('Policy Characteristics'!G:G,MATCH($C182,'Policy Characteristics'!$C:$C,0)))</f>
        <v>1</v>
      </c>
      <c r="N182" s="233">
        <f>IF(ISBLANK(INDEX('Policy Characteristics'!H:H,MATCH($C182,'Policy Characteristics'!$C:$C,0))),"",INDEX('Policy Characteristics'!H:H,MATCH($C182,'Policy Characteristics'!$C:$C,0)))</f>
        <v>0.01</v>
      </c>
      <c r="O182" s="226" t="str">
        <f>IF(ISBLANK(INDEX('Policy Characteristics'!I:I,MATCH($C182,'Policy Characteristics'!$C:$C,0))),"",INDEX('Policy Characteristics'!I:I,MATCH($C182,'Policy Characteristics'!$C:$C,0)))</f>
        <v>% of new vehicles sold</v>
      </c>
      <c r="P182" s="226" t="str">
        <f>IF(ISBLANK(INDEX('Policy Characteristics'!J:J,MATCH($C182,'Policy Characteristics'!$C:$C,0))),"",INDEX('Policy Characteristics'!J:J,MATCH($C182,'Policy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82" s="226" t="str">
        <f>IF(ISBLANK(INDEX('Policy Characteristics'!K:K,MATCH($C182,'Policy Characteristics'!$C:$C,0))),"",INDEX('Policy Characteristics'!K:K,MATCH($C182,'Policy Characteristics'!$C:$C,0)))</f>
        <v>transportation-sector-main.html#ev-mandate</v>
      </c>
      <c r="R182" s="226" t="str">
        <f>IF(ISBLANK(INDEX('Policy Characteristics'!L:L,MATCH($C182,'Policy Characteristics'!$C:$C,0))),"",INDEX('Policy Characteristics'!L:L,MATCH($C182,'Policy Characteristics'!$C:$C,0)))</f>
        <v>ev-mandate.html</v>
      </c>
    </row>
    <row r="183" spans="1:18">
      <c r="A183" s="226" t="str">
        <f>IF(ISBLANK(INDEX('Policy Characteristics'!A:A,MATCH($C183,'Policy Characteristics'!$C:$C,0))),"",INDEX('Policy Characteristics'!A:A,MATCH($C183,'Policy Characteristics'!$C:$C,0)))</f>
        <v>Transportation</v>
      </c>
      <c r="B183" s="234" t="str">
        <f>IF(ISBLANK(INDEX('Policy Characteristics'!B:B,MATCH($C183,'Policy Characteristics'!$C:$C,0))),"",INDEX('Policy Characteristics'!B:B,MATCH($C183,'Policy Characteristics'!$C:$C,0)))</f>
        <v>Federal Zero-Emission Vehicle Sales Standard</v>
      </c>
      <c r="C183" s="226" t="str">
        <f t="shared" si="9"/>
        <v>Additional Minimum Required ZEV Sales Percentage for Model Region</v>
      </c>
      <c r="D183" s="2" t="s">
        <v>774</v>
      </c>
      <c r="E183" s="2" t="s">
        <v>746</v>
      </c>
      <c r="F183" s="2" t="s">
        <v>775</v>
      </c>
      <c r="G183" s="2" t="s">
        <v>771</v>
      </c>
      <c r="H183" s="47">
        <v>501</v>
      </c>
      <c r="I183" s="261" t="s">
        <v>738</v>
      </c>
      <c r="J183" s="227" t="str">
        <f>IF(ISBLANK(INDEX('Policy Characteristics'!D:D,MATCH($C183,'Policy Characteristics'!$C:$C,0))),"",INDEX('Policy Characteristics'!D:D,MATCH($C183,'Policy Characteristics'!$C:$C,0)))</f>
        <v>ZEV Sales Standard</v>
      </c>
      <c r="K183" s="226" t="str">
        <f>IF(ISBLANK(INDEX('Policy Characteristics'!E:E,MATCH($C183,'Policy Characteristics'!$C:$C,0))),"",INDEX('Policy Characteristics'!E:E,MATCH($C183,'Policy Characteristics'!$C:$C,0)))</f>
        <v>trans ZEV minimum</v>
      </c>
      <c r="L183" s="233">
        <f>IF(ISBLANK(INDEX('Policy Characteristics'!F:F,MATCH($C183,'Policy Characteristics'!$C:$C,0))),"",INDEX('Policy Characteristics'!F:F,MATCH($C183,'Policy Characteristics'!$C:$C,0)))</f>
        <v>-1</v>
      </c>
      <c r="M183" s="233">
        <f>IF(ISBLANK(INDEX('Policy Characteristics'!G:G,MATCH($C183,'Policy Characteristics'!$C:$C,0))),"",INDEX('Policy Characteristics'!G:G,MATCH($C183,'Policy Characteristics'!$C:$C,0)))</f>
        <v>1</v>
      </c>
      <c r="N183" s="233">
        <f>IF(ISBLANK(INDEX('Policy Characteristics'!H:H,MATCH($C183,'Policy Characteristics'!$C:$C,0))),"",INDEX('Policy Characteristics'!H:H,MATCH($C183,'Policy Characteristics'!$C:$C,0)))</f>
        <v>0.01</v>
      </c>
      <c r="O183" s="226" t="str">
        <f>IF(ISBLANK(INDEX('Policy Characteristics'!I:I,MATCH($C183,'Policy Characteristics'!$C:$C,0))),"",INDEX('Policy Characteristics'!I:I,MATCH($C183,'Policy Characteristics'!$C:$C,0)))</f>
        <v>% of new vehicles sold</v>
      </c>
      <c r="P183" s="226" t="str">
        <f>IF(ISBLANK(INDEX('Policy Characteristics'!J:J,MATCH($C183,'Policy Characteristics'!$C:$C,0))),"",INDEX('Policy Characteristics'!J:J,MATCH($C183,'Policy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83" s="226" t="str">
        <f>IF(ISBLANK(INDEX('Policy Characteristics'!K:K,MATCH($C183,'Policy Characteristics'!$C:$C,0))),"",INDEX('Policy Characteristics'!K:K,MATCH($C183,'Policy Characteristics'!$C:$C,0)))</f>
        <v>transportation-sector-main.html#ev-mandate</v>
      </c>
      <c r="R183" s="226" t="str">
        <f>IF(ISBLANK(INDEX('Policy Characteristics'!L:L,MATCH($C183,'Policy Characteristics'!$C:$C,0))),"",INDEX('Policy Characteristics'!L:L,MATCH($C183,'Policy Characteristics'!$C:$C,0)))</f>
        <v>ev-mandate.html</v>
      </c>
    </row>
    <row r="184" spans="1:18">
      <c r="A184" s="226" t="str">
        <f>IF(ISBLANK(INDEX('Policy Characteristics'!A:A,MATCH($C184,'Policy Characteristics'!$C:$C,0))),"",INDEX('Policy Characteristics'!A:A,MATCH($C184,'Policy Characteristics'!$C:$C,0)))</f>
        <v>Transportation</v>
      </c>
      <c r="B184" s="234" t="str">
        <f>IF(ISBLANK(INDEX('Policy Characteristics'!B:B,MATCH($C184,'Policy Characteristics'!$C:$C,0))),"",INDEX('Policy Characteristics'!B:B,MATCH($C184,'Policy Characteristics'!$C:$C,0)))</f>
        <v>Federal Zero-Emission Vehicle Sales Standard</v>
      </c>
      <c r="C184" s="226" t="str">
        <f t="shared" si="9"/>
        <v>Additional Minimum Required ZEV Sales Percentage for Model Region</v>
      </c>
      <c r="D184" s="2" t="s">
        <v>772</v>
      </c>
      <c r="E184" s="2" t="s">
        <v>748</v>
      </c>
      <c r="F184" s="2" t="s">
        <v>773</v>
      </c>
      <c r="G184" s="2" t="s">
        <v>768</v>
      </c>
      <c r="H184" s="47">
        <v>188</v>
      </c>
      <c r="I184" s="261" t="s">
        <v>728</v>
      </c>
      <c r="J184" s="227" t="str">
        <f>IF(ISBLANK(INDEX('Policy Characteristics'!D:D,MATCH($C184,'Policy Characteristics'!$C:$C,0))),"",INDEX('Policy Characteristics'!D:D,MATCH($C184,'Policy Characteristics'!$C:$C,0)))</f>
        <v>ZEV Sales Standard</v>
      </c>
      <c r="K184" s="226" t="str">
        <f>IF(ISBLANK(INDEX('Policy Characteristics'!E:E,MATCH($C184,'Policy Characteristics'!$C:$C,0))),"",INDEX('Policy Characteristics'!E:E,MATCH($C184,'Policy Characteristics'!$C:$C,0)))</f>
        <v>trans ZEV minimum</v>
      </c>
      <c r="L184" s="233">
        <f>IF(ISBLANK(INDEX('Policy Characteristics'!F:F,MATCH($C184,'Policy Characteristics'!$C:$C,0))),"",INDEX('Policy Characteristics'!F:F,MATCH($C184,'Policy Characteristics'!$C:$C,0)))</f>
        <v>-1</v>
      </c>
      <c r="M184" s="233">
        <f>IF(ISBLANK(INDEX('Policy Characteristics'!G:G,MATCH($C184,'Policy Characteristics'!$C:$C,0))),"",INDEX('Policy Characteristics'!G:G,MATCH($C184,'Policy Characteristics'!$C:$C,0)))</f>
        <v>1</v>
      </c>
      <c r="N184" s="233">
        <f>IF(ISBLANK(INDEX('Policy Characteristics'!H:H,MATCH($C184,'Policy Characteristics'!$C:$C,0))),"",INDEX('Policy Characteristics'!H:H,MATCH($C184,'Policy Characteristics'!$C:$C,0)))</f>
        <v>0.01</v>
      </c>
      <c r="O184" s="226" t="str">
        <f>IF(ISBLANK(INDEX('Policy Characteristics'!I:I,MATCH($C184,'Policy Characteristics'!$C:$C,0))),"",INDEX('Policy Characteristics'!I:I,MATCH($C184,'Policy Characteristics'!$C:$C,0)))</f>
        <v>% of new vehicles sold</v>
      </c>
      <c r="P184" s="226" t="str">
        <f>IF(ISBLANK(INDEX('Policy Characteristics'!J:J,MATCH($C184,'Policy Characteristics'!$C:$C,0))),"",INDEX('Policy Characteristics'!J:J,MATCH($C184,'Policy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84" s="226" t="str">
        <f>IF(ISBLANK(INDEX('Policy Characteristics'!K:K,MATCH($C184,'Policy Characteristics'!$C:$C,0))),"",INDEX('Policy Characteristics'!K:K,MATCH($C184,'Policy Characteristics'!$C:$C,0)))</f>
        <v>transportation-sector-main.html#ev-mandate</v>
      </c>
      <c r="R184" s="226" t="str">
        <f>IF(ISBLANK(INDEX('Policy Characteristics'!L:L,MATCH($C184,'Policy Characteristics'!$C:$C,0))),"",INDEX('Policy Characteristics'!L:L,MATCH($C184,'Policy Characteristics'!$C:$C,0)))</f>
        <v>ev-mandate.html</v>
      </c>
    </row>
    <row r="185" spans="1:18">
      <c r="A185" s="226" t="str">
        <f>IF(ISBLANK(INDEX('Policy Characteristics'!A:A,MATCH($C185,'Policy Characteristics'!$C:$C,0))),"",INDEX('Policy Characteristics'!A:A,MATCH($C185,'Policy Characteristics'!$C:$C,0)))</f>
        <v>Transportation</v>
      </c>
      <c r="B185" s="234" t="str">
        <f>IF(ISBLANK(INDEX('Policy Characteristics'!B:B,MATCH($C185,'Policy Characteristics'!$C:$C,0))),"",INDEX('Policy Characteristics'!B:B,MATCH($C185,'Policy Characteristics'!$C:$C,0)))</f>
        <v>Federal Zero-Emission Vehicle Sales Standard</v>
      </c>
      <c r="C185" s="226" t="str">
        <f t="shared" si="9"/>
        <v>Additional Minimum Required ZEV Sales Percentage for Model Region</v>
      </c>
      <c r="D185" s="2" t="s">
        <v>774</v>
      </c>
      <c r="E185" s="2" t="s">
        <v>748</v>
      </c>
      <c r="F185" s="2" t="s">
        <v>775</v>
      </c>
      <c r="G185" s="2" t="s">
        <v>768</v>
      </c>
      <c r="H185" s="47">
        <v>591</v>
      </c>
      <c r="I185" s="262" t="s">
        <v>738</v>
      </c>
      <c r="J185" s="227" t="str">
        <f>IF(ISBLANK(INDEX('Policy Characteristics'!D:D,MATCH($C185,'Policy Characteristics'!$C:$C,0))),"",INDEX('Policy Characteristics'!D:D,MATCH($C185,'Policy Characteristics'!$C:$C,0)))</f>
        <v>ZEV Sales Standard</v>
      </c>
      <c r="K185" s="226" t="str">
        <f>IF(ISBLANK(INDEX('Policy Characteristics'!E:E,MATCH($C185,'Policy Characteristics'!$C:$C,0))),"",INDEX('Policy Characteristics'!E:E,MATCH($C185,'Policy Characteristics'!$C:$C,0)))</f>
        <v>trans ZEV minimum</v>
      </c>
      <c r="L185" s="233">
        <f>IF(ISBLANK(INDEX('Policy Characteristics'!F:F,MATCH($C185,'Policy Characteristics'!$C:$C,0))),"",INDEX('Policy Characteristics'!F:F,MATCH($C185,'Policy Characteristics'!$C:$C,0)))</f>
        <v>-1</v>
      </c>
      <c r="M185" s="233">
        <f>IF(ISBLANK(INDEX('Policy Characteristics'!G:G,MATCH($C185,'Policy Characteristics'!$C:$C,0))),"",INDEX('Policy Characteristics'!G:G,MATCH($C185,'Policy Characteristics'!$C:$C,0)))</f>
        <v>1</v>
      </c>
      <c r="N185" s="233">
        <f>IF(ISBLANK(INDEX('Policy Characteristics'!H:H,MATCH($C185,'Policy Characteristics'!$C:$C,0))),"",INDEX('Policy Characteristics'!H:H,MATCH($C185,'Policy Characteristics'!$C:$C,0)))</f>
        <v>0.01</v>
      </c>
      <c r="O185" s="226" t="str">
        <f>IF(ISBLANK(INDEX('Policy Characteristics'!I:I,MATCH($C185,'Policy Characteristics'!$C:$C,0))),"",INDEX('Policy Characteristics'!I:I,MATCH($C185,'Policy Characteristics'!$C:$C,0)))</f>
        <v>% of new vehicles sold</v>
      </c>
      <c r="P185" s="226" t="str">
        <f>IF(ISBLANK(INDEX('Policy Characteristics'!J:J,MATCH($C185,'Policy Characteristics'!$C:$C,0))),"",INDEX('Policy Characteristics'!J:J,MATCH($C185,'Policy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//**Guidance for setting values:** // In South Korea, by 2025, EVs will account for about 20% of new car sales by 2025, and about 31% of new car sales by 2030, in "4th Eco-friendly Vehicle Master Plan" planed by Ministry of Trade, Industry and Energy(MOTIE).</v>
      </c>
      <c r="Q185" s="226" t="str">
        <f>IF(ISBLANK(INDEX('Policy Characteristics'!K:K,MATCH($C185,'Policy Characteristics'!$C:$C,0))),"",INDEX('Policy Characteristics'!K:K,MATCH($C185,'Policy Characteristics'!$C:$C,0)))</f>
        <v>transportation-sector-main.html#ev-mandate</v>
      </c>
      <c r="R185" s="226" t="str">
        <f>IF(ISBLANK(INDEX('Policy Characteristics'!L:L,MATCH($C185,'Policy Characteristics'!$C:$C,0))),"",INDEX('Policy Characteristics'!L:L,MATCH($C185,'Policy Characteristics'!$C:$C,0)))</f>
        <v>ev-mandate.html</v>
      </c>
    </row>
    <row r="186" spans="1:18">
      <c r="A186" s="226" t="str">
        <f>IF(ISBLANK(INDEX('Policy Characteristics'!A:A,MATCH($C186,'Policy Characteristics'!$C:$C,0))),"",INDEX('Policy Characteristics'!A:A,MATCH($C186,'Policy Characteristics'!$C:$C,0)))</f>
        <v>Transportation</v>
      </c>
      <c r="B186" s="234" t="str">
        <f>IF(ISBLANK(INDEX('Policy Characteristics'!B:B,MATCH($C186,'Policy Characteristics'!$C:$C,0))),"",INDEX('Policy Characteristics'!B:B,MATCH($C186,'Policy Characteristics'!$C:$C,0)))</f>
        <v>Non-BAU ZEV-Qualifying Vehicles</v>
      </c>
      <c r="C186" s="1" t="s">
        <v>145</v>
      </c>
      <c r="D186" s="45"/>
      <c r="E186" s="45"/>
      <c r="F186" s="45"/>
      <c r="G186" s="45"/>
      <c r="H186" s="43">
        <v>1655</v>
      </c>
      <c r="I186" s="261" t="s">
        <v>728</v>
      </c>
      <c r="J186" s="227" t="str">
        <f>IF(ISBLANK(INDEX('Policy Characteristics'!D:D,MATCH($C186,'Policy Characteristics'!$C:$C,0))),"",INDEX('Policy Characteristics'!D:D,MATCH($C186,'Policy Characteristics'!$C:$C,0)))</f>
        <v>ZEV Sales Standard</v>
      </c>
      <c r="K186" s="226" t="str">
        <f>IF(ISBLANK(INDEX('Policy Characteristics'!E:E,MATCH($C186,'Policy Characteristics'!$C:$C,0))),"",INDEX('Policy Characteristics'!E:E,MATCH($C186,'Policy Characteristics'!$C:$C,0)))</f>
        <v>trans non BAU ZEV vehicle definitions</v>
      </c>
      <c r="L186" s="233">
        <f>IF(ISBLANK(INDEX('Policy Characteristics'!F:F,MATCH($C186,'Policy Characteristics'!$C:$C,0))),"",INDEX('Policy Characteristics'!F:F,MATCH($C186,'Policy Characteristics'!$C:$C,0)))</f>
        <v>0</v>
      </c>
      <c r="M186" s="233">
        <f>IF(ISBLANK(INDEX('Policy Characteristics'!G:G,MATCH($C186,'Policy Characteristics'!$C:$C,0))),"",INDEX('Policy Characteristics'!G:G,MATCH($C186,'Policy Characteristics'!$C:$C,0)))</f>
        <v>1</v>
      </c>
      <c r="N186" s="233">
        <f>IF(ISBLANK(INDEX('Policy Characteristics'!H:H,MATCH($C186,'Policy Characteristics'!$C:$C,0))),"",INDEX('Policy Characteristics'!H:H,MATCH($C186,'Policy Characteristics'!$C:$C,0)))</f>
        <v>1</v>
      </c>
      <c r="O186" s="226" t="str">
        <f>IF(ISBLANK(INDEX('Policy Characteristics'!I:I,MATCH($C186,'Policy Characteristics'!$C:$C,0))),"",INDEX('Policy Characteristics'!I:I,MATCH($C186,'Policy Characteristics'!$C:$C,0)))</f>
        <v>on/off</v>
      </c>
      <c r="P186" s="226" t="str">
        <f>IF(ISBLANK(INDEX('Policy Characteristics'!J:J,MATCH($C186,'Policy Characteristics'!$C:$C,0))),"",INDEX('Policy Characteristics'!J:J,MATCH($C186,'Policy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186" s="226" t="str">
        <f>IF(ISBLANK(INDEX('Policy Characteristics'!K:K,MATCH($C186,'Policy Characteristics'!$C:$C,0))),"",INDEX('Policy Characteristics'!K:K,MATCH($C186,'Policy Characteristics'!$C:$C,0)))</f>
        <v/>
      </c>
      <c r="R186" s="226" t="str">
        <f>IF(ISBLANK(INDEX('Policy Characteristics'!L:L,MATCH($C186,'Policy Characteristics'!$C:$C,0))),"",INDEX('Policy Characteristics'!L:L,MATCH($C186,'Policy Characteristics'!$C:$C,0)))</f>
        <v/>
      </c>
    </row>
    <row r="187" spans="1:18" s="2" customFormat="1">
      <c r="A187" s="226" t="str">
        <f>IF(ISBLANK(INDEX('Policy Characteristics'!A:A,MATCH($C187,'Policy Characteristics'!$C:$C,0))),"",INDEX('Policy Characteristics'!A:A,MATCH($C187,'Policy Characteristics'!$C:$C,0)))</f>
        <v>Transportation</v>
      </c>
      <c r="B187" s="234" t="str">
        <f>IF(ISBLANK(INDEX('Policy Characteristics'!B:B,MATCH($C187,'Policy Characteristics'!$C:$C,0))),"",INDEX('Policy Characteristics'!B:B,MATCH($C187,'Policy Characteristics'!$C:$C,0)))</f>
        <v>Subsidy for Vehicle Battery Production</v>
      </c>
      <c r="C187" s="1" t="s">
        <v>149</v>
      </c>
      <c r="H187" s="43">
        <v>2257</v>
      </c>
      <c r="I187" s="261" t="s">
        <v>728</v>
      </c>
      <c r="J187" s="227" t="str">
        <f>IF(ISBLANK(INDEX('Policy Characteristics'!D:D,MATCH($C187,'Policy Characteristics'!$C:$C,0))),"",INDEX('Policy Characteristics'!D:D,MATCH($C187,'Policy Characteristics'!$C:$C,0)))</f>
        <v>Vehicle Battery Production Subsidy</v>
      </c>
      <c r="K187" s="226" t="str">
        <f>IF(ISBLANK(INDEX('Policy Characteristics'!E:E,MATCH($C187,'Policy Characteristics'!$C:$C,0))),"",INDEX('Policy Characteristics'!E:E,MATCH($C187,'Policy Characteristics'!$C:$C,0)))</f>
        <v>trans battery subsidy</v>
      </c>
      <c r="L187" s="266">
        <f>IF(ISBLANK(INDEX('Policy Characteristics'!F:F,MATCH($C187,'Policy Characteristics'!$C:$C,0))),"",INDEX('Policy Characteristics'!F:F,MATCH($C187,'Policy Characteristics'!$C:$C,0)))</f>
        <v>-100000</v>
      </c>
      <c r="M187" s="266">
        <f>IF(ISBLANK(INDEX('Policy Characteristics'!G:G,MATCH($C187,'Policy Characteristics'!$C:$C,0))),"",INDEX('Policy Characteristics'!G:G,MATCH($C187,'Policy Characteristics'!$C:$C,0)))</f>
        <v>100000</v>
      </c>
      <c r="N187" s="266">
        <f>IF(ISBLANK(INDEX('Policy Characteristics'!H:H,MATCH($C187,'Policy Characteristics'!$C:$C,0))),"",INDEX('Policy Characteristics'!H:H,MATCH($C187,'Policy Characteristics'!$C:$C,0)))</f>
        <v>2000</v>
      </c>
      <c r="O187" s="226" t="str">
        <f>IF(ISBLANK(INDEX('Policy Characteristics'!I:I,MATCH($C187,'Policy Characteristics'!$C:$C,0))),"",INDEX('Policy Characteristics'!I:I,MATCH($C187,'Policy Characteristics'!$C:$C,0)))</f>
        <v>KRW/kWh</v>
      </c>
      <c r="P187" s="226" t="str">
        <f>IF(ISBLANK(INDEX('Policy Characteristics'!J:J,MATCH($C187,'Policy Characteristics'!$C:$C,0))),"",INDEX('Policy Characteristics'!J:J,MATCH($C187,'Policy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Currently, South Korea does not implement a direct subsidy program for electric vehicle battery manufacturers similar to the Inflation Reduction Act (IRA) in the United States. Instead, the government provides subsidies to electric vehicle buyers to promote the adoption of EVs.</v>
      </c>
      <c r="Q187" s="226" t="str">
        <f>IF(ISBLANK(INDEX('Policy Characteristics'!K:K,MATCH($C187,'Policy Characteristics'!$C:$C,0))),"",INDEX('Policy Characteristics'!K:K,MATCH($C187,'Policy Characteristics'!$C:$C,0)))</f>
        <v/>
      </c>
      <c r="R187" s="226" t="str">
        <f>IF(ISBLANK(INDEX('Policy Characteristics'!L:L,MATCH($C187,'Policy Characteristics'!$C:$C,0))),"",INDEX('Policy Characteristics'!L:L,MATCH($C187,'Policy Characteristics'!$C:$C,0)))</f>
        <v/>
      </c>
    </row>
    <row r="188" spans="1:18" s="2" customFormat="1">
      <c r="A188" s="226" t="str">
        <f>IF(ISBLANK(INDEX('Policy Characteristics'!A:A,MATCH($C188,'Policy Characteristics'!$C:$C,0))),"",INDEX('Policy Characteristics'!A:A,MATCH($C188,'Policy Characteristics'!$C:$C,0)))</f>
        <v>Transportation</v>
      </c>
      <c r="B188" s="234" t="str">
        <f>IF(ISBLANK(INDEX('Policy Characteristics'!B:B,MATCH($C188,'Policy Characteristics'!$C:$C,0))),"",INDEX('Policy Characteristics'!B:B,MATCH($C188,'Policy Characteristics'!$C:$C,0)))</f>
        <v>Non-BAU State-Level Zero-Emission Vehicle Sales Standard</v>
      </c>
      <c r="C188" s="254" t="s">
        <v>154</v>
      </c>
      <c r="D188" s="45" t="s">
        <v>772</v>
      </c>
      <c r="E188" s="45" t="s">
        <v>724</v>
      </c>
      <c r="F188" s="45" t="s">
        <v>773</v>
      </c>
      <c r="G188" s="2" t="s">
        <v>751</v>
      </c>
      <c r="H188" s="43">
        <v>2710</v>
      </c>
      <c r="I188" s="45" t="s">
        <v>728</v>
      </c>
      <c r="J188" s="227" t="str">
        <f>IF(ISBLANK(INDEX('Policy Characteristics'!D:D,MATCH($C188,'Policy Characteristics'!$C:$C,0))),"",INDEX('Policy Characteristics'!D:D,MATCH($C188,'Policy Characteristics'!$C:$C,0)))</f>
        <v>ZEV Sales Standard</v>
      </c>
      <c r="K188" s="226" t="str">
        <f>IF(ISBLANK(INDEX('Policy Characteristics'!E:E,MATCH($C188,'Policy Characteristics'!$C:$C,0))),"",INDEX('Policy Characteristics'!E:E,MATCH($C188,'Policy Characteristics'!$C:$C,0)))</f>
        <v>trans non BAU ZEV minimum</v>
      </c>
      <c r="L188" s="266">
        <f>IF(ISBLANK(INDEX('Policy Characteristics'!F:F,MATCH($C188,'Policy Characteristics'!$C:$C,0))),"",INDEX('Policy Characteristics'!F:F,MATCH($C188,'Policy Characteristics'!$C:$C,0)))</f>
        <v>0</v>
      </c>
      <c r="M188" s="266">
        <f>IF(ISBLANK(INDEX('Policy Characteristics'!G:G,MATCH($C188,'Policy Characteristics'!$C:$C,0))),"",INDEX('Policy Characteristics'!G:G,MATCH($C188,'Policy Characteristics'!$C:$C,0)))</f>
        <v>1</v>
      </c>
      <c r="N188" s="266">
        <f>IF(ISBLANK(INDEX('Policy Characteristics'!H:H,MATCH($C188,'Policy Characteristics'!$C:$C,0))),"",INDEX('Policy Characteristics'!H:H,MATCH($C188,'Policy Characteristics'!$C:$C,0)))</f>
        <v>1</v>
      </c>
      <c r="O188" s="226" t="str">
        <f>IF(ISBLANK(INDEX('Policy Characteristics'!I:I,MATCH($C188,'Policy Characteristics'!$C:$C,0))),"",INDEX('Policy Characteristics'!I:I,MATCH($C188,'Policy Characteristics'!$C:$C,0)))</f>
        <v>on/off</v>
      </c>
      <c r="P188" s="226" t="str">
        <f>IF(ISBLANK(INDEX('Policy Characteristics'!J:J,MATCH($C188,'Policy Characteristics'!$C:$C,0))),"",INDEX('Policy Characteristics'!J:J,MATCH($C188,'Policy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88" s="226" t="str">
        <f>IF(ISBLANK(INDEX('Policy Characteristics'!K:K,MATCH($C188,'Policy Characteristics'!$C:$C,0))),"",INDEX('Policy Characteristics'!K:K,MATCH($C188,'Policy Characteristics'!$C:$C,0)))</f>
        <v/>
      </c>
      <c r="R188" s="226" t="str">
        <f>IF(ISBLANK(INDEX('Policy Characteristics'!L:L,MATCH($C188,'Policy Characteristics'!$C:$C,0))),"",INDEX('Policy Characteristics'!L:L,MATCH($C188,'Policy Characteristics'!$C:$C,0)))</f>
        <v/>
      </c>
    </row>
    <row r="189" spans="1:18" s="2" customFormat="1">
      <c r="A189" s="226" t="str">
        <f>IF(ISBLANK(INDEX('Policy Characteristics'!A:A,MATCH($C189,'Policy Characteristics'!$C:$C,0))),"",INDEX('Policy Characteristics'!A:A,MATCH($C189,'Policy Characteristics'!$C:$C,0)))</f>
        <v>Transportation</v>
      </c>
      <c r="B189" s="234" t="str">
        <f>IF(ISBLANK(INDEX('Policy Characteristics'!B:B,MATCH($C189,'Policy Characteristics'!$C:$C,0))),"",INDEX('Policy Characteristics'!B:B,MATCH($C189,'Policy Characteristics'!$C:$C,0)))</f>
        <v>Non-BAU State-Level Zero-Emission Vehicle Sales Standard</v>
      </c>
      <c r="C189" s="226" t="str">
        <f>C188</f>
        <v>Boolean Use Non BAU Minimum Required ZEV Sales Percentage by Subregion</v>
      </c>
      <c r="D189" s="2" t="s">
        <v>774</v>
      </c>
      <c r="E189" s="2" t="s">
        <v>724</v>
      </c>
      <c r="F189" s="2" t="s">
        <v>775</v>
      </c>
      <c r="G189" s="2" t="s">
        <v>769</v>
      </c>
      <c r="H189" s="43">
        <v>2711</v>
      </c>
      <c r="I189" s="45" t="s">
        <v>728</v>
      </c>
      <c r="J189" s="227" t="str">
        <f>IF(ISBLANK(INDEX('Policy Characteristics'!D:D,MATCH($C189,'Policy Characteristics'!$C:$C,0))),"",INDEX('Policy Characteristics'!D:D,MATCH($C189,'Policy Characteristics'!$C:$C,0)))</f>
        <v>ZEV Sales Standard</v>
      </c>
      <c r="K189" s="226" t="str">
        <f>IF(ISBLANK(INDEX('Policy Characteristics'!E:E,MATCH($C189,'Policy Characteristics'!$C:$C,0))),"",INDEX('Policy Characteristics'!E:E,MATCH($C189,'Policy Characteristics'!$C:$C,0)))</f>
        <v>trans non BAU ZEV minimum</v>
      </c>
      <c r="L189" s="266">
        <f>IF(ISBLANK(INDEX('Policy Characteristics'!F:F,MATCH($C189,'Policy Characteristics'!$C:$C,0))),"",INDEX('Policy Characteristics'!F:F,MATCH($C189,'Policy Characteristics'!$C:$C,0)))</f>
        <v>0</v>
      </c>
      <c r="M189" s="266">
        <f>IF(ISBLANK(INDEX('Policy Characteristics'!G:G,MATCH($C189,'Policy Characteristics'!$C:$C,0))),"",INDEX('Policy Characteristics'!G:G,MATCH($C189,'Policy Characteristics'!$C:$C,0)))</f>
        <v>1</v>
      </c>
      <c r="N189" s="266">
        <f>IF(ISBLANK(INDEX('Policy Characteristics'!H:H,MATCH($C189,'Policy Characteristics'!$C:$C,0))),"",INDEX('Policy Characteristics'!H:H,MATCH($C189,'Policy Characteristics'!$C:$C,0)))</f>
        <v>1</v>
      </c>
      <c r="O189" s="226" t="str">
        <f>IF(ISBLANK(INDEX('Policy Characteristics'!I:I,MATCH($C189,'Policy Characteristics'!$C:$C,0))),"",INDEX('Policy Characteristics'!I:I,MATCH($C189,'Policy Characteristics'!$C:$C,0)))</f>
        <v>on/off</v>
      </c>
      <c r="P189" s="226" t="str">
        <f>IF(ISBLANK(INDEX('Policy Characteristics'!J:J,MATCH($C189,'Policy Characteristics'!$C:$C,0))),"",INDEX('Policy Characteristics'!J:J,MATCH($C189,'Policy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89" s="226" t="str">
        <f>IF(ISBLANK(INDEX('Policy Characteristics'!K:K,MATCH($C189,'Policy Characteristics'!$C:$C,0))),"",INDEX('Policy Characteristics'!K:K,MATCH($C189,'Policy Characteristics'!$C:$C,0)))</f>
        <v/>
      </c>
      <c r="R189" s="226" t="str">
        <f>IF(ISBLANK(INDEX('Policy Characteristics'!L:L,MATCH($C189,'Policy Characteristics'!$C:$C,0))),"",INDEX('Policy Characteristics'!L:L,MATCH($C189,'Policy Characteristics'!$C:$C,0)))</f>
        <v/>
      </c>
    </row>
    <row r="190" spans="1:18" s="2" customFormat="1">
      <c r="A190" s="226" t="str">
        <f>IF(ISBLANK(INDEX('Policy Characteristics'!A:A,MATCH($C190,'Policy Characteristics'!$C:$C,0))),"",INDEX('Policy Characteristics'!A:A,MATCH($C190,'Policy Characteristics'!$C:$C,0)))</f>
        <v>Transportation</v>
      </c>
      <c r="B190" s="234" t="str">
        <f>IF(ISBLANK(INDEX('Policy Characteristics'!B:B,MATCH($C190,'Policy Characteristics'!$C:$C,0))),"",INDEX('Policy Characteristics'!B:B,MATCH($C190,'Policy Characteristics'!$C:$C,0)))</f>
        <v>Non-BAU State-Level Zero-Emission Vehicle Sales Standard</v>
      </c>
      <c r="C190" s="226" t="str">
        <f t="shared" ref="C190:C199" si="10">C189</f>
        <v>Boolean Use Non BAU Minimum Required ZEV Sales Percentage by Subregion</v>
      </c>
      <c r="D190" s="2" t="s">
        <v>772</v>
      </c>
      <c r="E190" s="2" t="s">
        <v>740</v>
      </c>
      <c r="F190" s="2" t="s">
        <v>773</v>
      </c>
      <c r="G190" s="2" t="s">
        <v>764</v>
      </c>
      <c r="H190" s="43">
        <v>2712</v>
      </c>
      <c r="I190" s="45" t="s">
        <v>728</v>
      </c>
      <c r="J190" s="227" t="str">
        <f>IF(ISBLANK(INDEX('Policy Characteristics'!D:D,MATCH($C190,'Policy Characteristics'!$C:$C,0))),"",INDEX('Policy Characteristics'!D:D,MATCH($C190,'Policy Characteristics'!$C:$C,0)))</f>
        <v>ZEV Sales Standard</v>
      </c>
      <c r="K190" s="226" t="str">
        <f>IF(ISBLANK(INDEX('Policy Characteristics'!E:E,MATCH($C190,'Policy Characteristics'!$C:$C,0))),"",INDEX('Policy Characteristics'!E:E,MATCH($C190,'Policy Characteristics'!$C:$C,0)))</f>
        <v>trans non BAU ZEV minimum</v>
      </c>
      <c r="L190" s="266">
        <f>IF(ISBLANK(INDEX('Policy Characteristics'!F:F,MATCH($C190,'Policy Characteristics'!$C:$C,0))),"",INDEX('Policy Characteristics'!F:F,MATCH($C190,'Policy Characteristics'!$C:$C,0)))</f>
        <v>0</v>
      </c>
      <c r="M190" s="266">
        <f>IF(ISBLANK(INDEX('Policy Characteristics'!G:G,MATCH($C190,'Policy Characteristics'!$C:$C,0))),"",INDEX('Policy Characteristics'!G:G,MATCH($C190,'Policy Characteristics'!$C:$C,0)))</f>
        <v>1</v>
      </c>
      <c r="N190" s="266">
        <f>IF(ISBLANK(INDEX('Policy Characteristics'!H:H,MATCH($C190,'Policy Characteristics'!$C:$C,0))),"",INDEX('Policy Characteristics'!H:H,MATCH($C190,'Policy Characteristics'!$C:$C,0)))</f>
        <v>1</v>
      </c>
      <c r="O190" s="226" t="str">
        <f>IF(ISBLANK(INDEX('Policy Characteristics'!I:I,MATCH($C190,'Policy Characteristics'!$C:$C,0))),"",INDEX('Policy Characteristics'!I:I,MATCH($C190,'Policy Characteristics'!$C:$C,0)))</f>
        <v>on/off</v>
      </c>
      <c r="P190" s="226" t="str">
        <f>IF(ISBLANK(INDEX('Policy Characteristics'!J:J,MATCH($C190,'Policy Characteristics'!$C:$C,0))),"",INDEX('Policy Characteristics'!J:J,MATCH($C190,'Policy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0" s="226" t="str">
        <f>IF(ISBLANK(INDEX('Policy Characteristics'!K:K,MATCH($C190,'Policy Characteristics'!$C:$C,0))),"",INDEX('Policy Characteristics'!K:K,MATCH($C190,'Policy Characteristics'!$C:$C,0)))</f>
        <v/>
      </c>
      <c r="R190" s="226" t="str">
        <f>IF(ISBLANK(INDEX('Policy Characteristics'!L:L,MATCH($C190,'Policy Characteristics'!$C:$C,0))),"",INDEX('Policy Characteristics'!L:L,MATCH($C190,'Policy Characteristics'!$C:$C,0)))</f>
        <v/>
      </c>
    </row>
    <row r="191" spans="1:18" s="2" customFormat="1">
      <c r="A191" s="226" t="str">
        <f>IF(ISBLANK(INDEX('Policy Characteristics'!A:A,MATCH($C191,'Policy Characteristics'!$C:$C,0))),"",INDEX('Policy Characteristics'!A:A,MATCH($C191,'Policy Characteristics'!$C:$C,0)))</f>
        <v>Transportation</v>
      </c>
      <c r="B191" s="234" t="str">
        <f>IF(ISBLANK(INDEX('Policy Characteristics'!B:B,MATCH($C191,'Policy Characteristics'!$C:$C,0))),"",INDEX('Policy Characteristics'!B:B,MATCH($C191,'Policy Characteristics'!$C:$C,0)))</f>
        <v>Non-BAU State-Level Zero-Emission Vehicle Sales Standard</v>
      </c>
      <c r="C191" s="226" t="str">
        <f t="shared" si="10"/>
        <v>Boolean Use Non BAU Minimum Required ZEV Sales Percentage by Subregion</v>
      </c>
      <c r="D191" s="2" t="s">
        <v>774</v>
      </c>
      <c r="E191" s="2" t="s">
        <v>740</v>
      </c>
      <c r="F191" s="2" t="s">
        <v>775</v>
      </c>
      <c r="G191" s="2" t="s">
        <v>770</v>
      </c>
      <c r="H191" s="43">
        <v>2713</v>
      </c>
      <c r="I191" s="45" t="s">
        <v>728</v>
      </c>
      <c r="J191" s="227" t="str">
        <f>IF(ISBLANK(INDEX('Policy Characteristics'!D:D,MATCH($C191,'Policy Characteristics'!$C:$C,0))),"",INDEX('Policy Characteristics'!D:D,MATCH($C191,'Policy Characteristics'!$C:$C,0)))</f>
        <v>ZEV Sales Standard</v>
      </c>
      <c r="K191" s="226" t="str">
        <f>IF(ISBLANK(INDEX('Policy Characteristics'!E:E,MATCH($C191,'Policy Characteristics'!$C:$C,0))),"",INDEX('Policy Characteristics'!E:E,MATCH($C191,'Policy Characteristics'!$C:$C,0)))</f>
        <v>trans non BAU ZEV minimum</v>
      </c>
      <c r="L191" s="266">
        <f>IF(ISBLANK(INDEX('Policy Characteristics'!F:F,MATCH($C191,'Policy Characteristics'!$C:$C,0))),"",INDEX('Policy Characteristics'!F:F,MATCH($C191,'Policy Characteristics'!$C:$C,0)))</f>
        <v>0</v>
      </c>
      <c r="M191" s="266">
        <f>IF(ISBLANK(INDEX('Policy Characteristics'!G:G,MATCH($C191,'Policy Characteristics'!$C:$C,0))),"",INDEX('Policy Characteristics'!G:G,MATCH($C191,'Policy Characteristics'!$C:$C,0)))</f>
        <v>1</v>
      </c>
      <c r="N191" s="266">
        <f>IF(ISBLANK(INDEX('Policy Characteristics'!H:H,MATCH($C191,'Policy Characteristics'!$C:$C,0))),"",INDEX('Policy Characteristics'!H:H,MATCH($C191,'Policy Characteristics'!$C:$C,0)))</f>
        <v>1</v>
      </c>
      <c r="O191" s="226" t="str">
        <f>IF(ISBLANK(INDEX('Policy Characteristics'!I:I,MATCH($C191,'Policy Characteristics'!$C:$C,0))),"",INDEX('Policy Characteristics'!I:I,MATCH($C191,'Policy Characteristics'!$C:$C,0)))</f>
        <v>on/off</v>
      </c>
      <c r="P191" s="226" t="str">
        <f>IF(ISBLANK(INDEX('Policy Characteristics'!J:J,MATCH($C191,'Policy Characteristics'!$C:$C,0))),"",INDEX('Policy Characteristics'!J:J,MATCH($C191,'Policy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1" s="226" t="str">
        <f>IF(ISBLANK(INDEX('Policy Characteristics'!K:K,MATCH($C191,'Policy Characteristics'!$C:$C,0))),"",INDEX('Policy Characteristics'!K:K,MATCH($C191,'Policy Characteristics'!$C:$C,0)))</f>
        <v/>
      </c>
      <c r="R191" s="226" t="str">
        <f>IF(ISBLANK(INDEX('Policy Characteristics'!L:L,MATCH($C191,'Policy Characteristics'!$C:$C,0))),"",INDEX('Policy Characteristics'!L:L,MATCH($C191,'Policy Characteristics'!$C:$C,0)))</f>
        <v/>
      </c>
    </row>
    <row r="192" spans="1:18" s="2" customFormat="1">
      <c r="A192" s="226" t="str">
        <f>IF(ISBLANK(INDEX('Policy Characteristics'!A:A,MATCH($C192,'Policy Characteristics'!$C:$C,0))),"",INDEX('Policy Characteristics'!A:A,MATCH($C192,'Policy Characteristics'!$C:$C,0)))</f>
        <v>Transportation</v>
      </c>
      <c r="B192" s="234" t="str">
        <f>IF(ISBLANK(INDEX('Policy Characteristics'!B:B,MATCH($C192,'Policy Characteristics'!$C:$C,0))),"",INDEX('Policy Characteristics'!B:B,MATCH($C192,'Policy Characteristics'!$C:$C,0)))</f>
        <v>Non-BAU State-Level Zero-Emission Vehicle Sales Standard</v>
      </c>
      <c r="C192" s="226" t="str">
        <f t="shared" si="10"/>
        <v>Boolean Use Non BAU Minimum Required ZEV Sales Percentage by Subregion</v>
      </c>
      <c r="D192" s="2" t="s">
        <v>772</v>
      </c>
      <c r="E192" s="2" t="s">
        <v>742</v>
      </c>
      <c r="F192" s="2" t="s">
        <v>773</v>
      </c>
      <c r="G192" s="2" t="s">
        <v>765</v>
      </c>
      <c r="H192" s="43">
        <v>2714</v>
      </c>
      <c r="I192" s="45" t="s">
        <v>738</v>
      </c>
      <c r="J192" s="227" t="str">
        <f>IF(ISBLANK(INDEX('Policy Characteristics'!D:D,MATCH($C192,'Policy Characteristics'!$C:$C,0))),"",INDEX('Policy Characteristics'!D:D,MATCH($C192,'Policy Characteristics'!$C:$C,0)))</f>
        <v>ZEV Sales Standard</v>
      </c>
      <c r="K192" s="226" t="str">
        <f>IF(ISBLANK(INDEX('Policy Characteristics'!E:E,MATCH($C192,'Policy Characteristics'!$C:$C,0))),"",INDEX('Policy Characteristics'!E:E,MATCH($C192,'Policy Characteristics'!$C:$C,0)))</f>
        <v>trans non BAU ZEV minimum</v>
      </c>
      <c r="L192" s="266">
        <f>IF(ISBLANK(INDEX('Policy Characteristics'!F:F,MATCH($C192,'Policy Characteristics'!$C:$C,0))),"",INDEX('Policy Characteristics'!F:F,MATCH($C192,'Policy Characteristics'!$C:$C,0)))</f>
        <v>0</v>
      </c>
      <c r="M192" s="266">
        <f>IF(ISBLANK(INDEX('Policy Characteristics'!G:G,MATCH($C192,'Policy Characteristics'!$C:$C,0))),"",INDEX('Policy Characteristics'!G:G,MATCH($C192,'Policy Characteristics'!$C:$C,0)))</f>
        <v>1</v>
      </c>
      <c r="N192" s="266">
        <f>IF(ISBLANK(INDEX('Policy Characteristics'!H:H,MATCH($C192,'Policy Characteristics'!$C:$C,0))),"",INDEX('Policy Characteristics'!H:H,MATCH($C192,'Policy Characteristics'!$C:$C,0)))</f>
        <v>1</v>
      </c>
      <c r="O192" s="226" t="str">
        <f>IF(ISBLANK(INDEX('Policy Characteristics'!I:I,MATCH($C192,'Policy Characteristics'!$C:$C,0))),"",INDEX('Policy Characteristics'!I:I,MATCH($C192,'Policy Characteristics'!$C:$C,0)))</f>
        <v>on/off</v>
      </c>
      <c r="P192" s="226" t="str">
        <f>IF(ISBLANK(INDEX('Policy Characteristics'!J:J,MATCH($C192,'Policy Characteristics'!$C:$C,0))),"",INDEX('Policy Characteristics'!J:J,MATCH($C192,'Policy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2" s="226" t="str">
        <f>IF(ISBLANK(INDEX('Policy Characteristics'!K:K,MATCH($C192,'Policy Characteristics'!$C:$C,0))),"",INDEX('Policy Characteristics'!K:K,MATCH($C192,'Policy Characteristics'!$C:$C,0)))</f>
        <v/>
      </c>
      <c r="R192" s="226" t="str">
        <f>IF(ISBLANK(INDEX('Policy Characteristics'!L:L,MATCH($C192,'Policy Characteristics'!$C:$C,0))),"",INDEX('Policy Characteristics'!L:L,MATCH($C192,'Policy Characteristics'!$C:$C,0)))</f>
        <v/>
      </c>
    </row>
    <row r="193" spans="1:18" s="2" customFormat="1">
      <c r="A193" s="226" t="str">
        <f>IF(ISBLANK(INDEX('Policy Characteristics'!A:A,MATCH($C193,'Policy Characteristics'!$C:$C,0))),"",INDEX('Policy Characteristics'!A:A,MATCH($C193,'Policy Characteristics'!$C:$C,0)))</f>
        <v>Transportation</v>
      </c>
      <c r="B193" s="234" t="str">
        <f>IF(ISBLANK(INDEX('Policy Characteristics'!B:B,MATCH($C193,'Policy Characteristics'!$C:$C,0))),"",INDEX('Policy Characteristics'!B:B,MATCH($C193,'Policy Characteristics'!$C:$C,0)))</f>
        <v>Non-BAU State-Level Zero-Emission Vehicle Sales Standard</v>
      </c>
      <c r="C193" s="226" t="str">
        <f t="shared" si="10"/>
        <v>Boolean Use Non BAU Minimum Required ZEV Sales Percentage by Subregion</v>
      </c>
      <c r="D193" s="2" t="s">
        <v>774</v>
      </c>
      <c r="E193" s="2" t="s">
        <v>742</v>
      </c>
      <c r="F193" s="2" t="s">
        <v>775</v>
      </c>
      <c r="G193" s="2" t="s">
        <v>765</v>
      </c>
      <c r="H193" s="43">
        <v>2715</v>
      </c>
      <c r="I193" s="45" t="s">
        <v>738</v>
      </c>
      <c r="J193" s="227" t="str">
        <f>IF(ISBLANK(INDEX('Policy Characteristics'!D:D,MATCH($C193,'Policy Characteristics'!$C:$C,0))),"",INDEX('Policy Characteristics'!D:D,MATCH($C193,'Policy Characteristics'!$C:$C,0)))</f>
        <v>ZEV Sales Standard</v>
      </c>
      <c r="K193" s="226" t="str">
        <f>IF(ISBLANK(INDEX('Policy Characteristics'!E:E,MATCH($C193,'Policy Characteristics'!$C:$C,0))),"",INDEX('Policy Characteristics'!E:E,MATCH($C193,'Policy Characteristics'!$C:$C,0)))</f>
        <v>trans non BAU ZEV minimum</v>
      </c>
      <c r="L193" s="266">
        <f>IF(ISBLANK(INDEX('Policy Characteristics'!F:F,MATCH($C193,'Policy Characteristics'!$C:$C,0))),"",INDEX('Policy Characteristics'!F:F,MATCH($C193,'Policy Characteristics'!$C:$C,0)))</f>
        <v>0</v>
      </c>
      <c r="M193" s="266">
        <f>IF(ISBLANK(INDEX('Policy Characteristics'!G:G,MATCH($C193,'Policy Characteristics'!$C:$C,0))),"",INDEX('Policy Characteristics'!G:G,MATCH($C193,'Policy Characteristics'!$C:$C,0)))</f>
        <v>1</v>
      </c>
      <c r="N193" s="266">
        <f>IF(ISBLANK(INDEX('Policy Characteristics'!H:H,MATCH($C193,'Policy Characteristics'!$C:$C,0))),"",INDEX('Policy Characteristics'!H:H,MATCH($C193,'Policy Characteristics'!$C:$C,0)))</f>
        <v>1</v>
      </c>
      <c r="O193" s="226" t="str">
        <f>IF(ISBLANK(INDEX('Policy Characteristics'!I:I,MATCH($C193,'Policy Characteristics'!$C:$C,0))),"",INDEX('Policy Characteristics'!I:I,MATCH($C193,'Policy Characteristics'!$C:$C,0)))</f>
        <v>on/off</v>
      </c>
      <c r="P193" s="226" t="str">
        <f>IF(ISBLANK(INDEX('Policy Characteristics'!J:J,MATCH($C193,'Policy Characteristics'!$C:$C,0))),"",INDEX('Policy Characteristics'!J:J,MATCH($C193,'Policy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3" s="226" t="str">
        <f>IF(ISBLANK(INDEX('Policy Characteristics'!K:K,MATCH($C193,'Policy Characteristics'!$C:$C,0))),"",INDEX('Policy Characteristics'!K:K,MATCH($C193,'Policy Characteristics'!$C:$C,0)))</f>
        <v/>
      </c>
      <c r="R193" s="226" t="str">
        <f>IF(ISBLANK(INDEX('Policy Characteristics'!L:L,MATCH($C193,'Policy Characteristics'!$C:$C,0))),"",INDEX('Policy Characteristics'!L:L,MATCH($C193,'Policy Characteristics'!$C:$C,0)))</f>
        <v/>
      </c>
    </row>
    <row r="194" spans="1:18" s="2" customFormat="1">
      <c r="A194" s="226" t="str">
        <f>IF(ISBLANK(INDEX('Policy Characteristics'!A:A,MATCH($C194,'Policy Characteristics'!$C:$C,0))),"",INDEX('Policy Characteristics'!A:A,MATCH($C194,'Policy Characteristics'!$C:$C,0)))</f>
        <v>Transportation</v>
      </c>
      <c r="B194" s="234" t="str">
        <f>IF(ISBLANK(INDEX('Policy Characteristics'!B:B,MATCH($C194,'Policy Characteristics'!$C:$C,0))),"",INDEX('Policy Characteristics'!B:B,MATCH($C194,'Policy Characteristics'!$C:$C,0)))</f>
        <v>Non-BAU State-Level Zero-Emission Vehicle Sales Standard</v>
      </c>
      <c r="C194" s="226" t="str">
        <f t="shared" si="10"/>
        <v>Boolean Use Non BAU Minimum Required ZEV Sales Percentage by Subregion</v>
      </c>
      <c r="D194" s="2" t="s">
        <v>772</v>
      </c>
      <c r="E194" s="2" t="s">
        <v>744</v>
      </c>
      <c r="F194" s="2" t="s">
        <v>773</v>
      </c>
      <c r="G194" s="2" t="s">
        <v>766</v>
      </c>
      <c r="H194" s="43">
        <v>2716</v>
      </c>
      <c r="I194" s="45" t="s">
        <v>738</v>
      </c>
      <c r="J194" s="227" t="str">
        <f>IF(ISBLANK(INDEX('Policy Characteristics'!D:D,MATCH($C194,'Policy Characteristics'!$C:$C,0))),"",INDEX('Policy Characteristics'!D:D,MATCH($C194,'Policy Characteristics'!$C:$C,0)))</f>
        <v>ZEV Sales Standard</v>
      </c>
      <c r="K194" s="226" t="str">
        <f>IF(ISBLANK(INDEX('Policy Characteristics'!E:E,MATCH($C194,'Policy Characteristics'!$C:$C,0))),"",INDEX('Policy Characteristics'!E:E,MATCH($C194,'Policy Characteristics'!$C:$C,0)))</f>
        <v>trans non BAU ZEV minimum</v>
      </c>
      <c r="L194" s="266">
        <f>IF(ISBLANK(INDEX('Policy Characteristics'!F:F,MATCH($C194,'Policy Characteristics'!$C:$C,0))),"",INDEX('Policy Characteristics'!F:F,MATCH($C194,'Policy Characteristics'!$C:$C,0)))</f>
        <v>0</v>
      </c>
      <c r="M194" s="266">
        <f>IF(ISBLANK(INDEX('Policy Characteristics'!G:G,MATCH($C194,'Policy Characteristics'!$C:$C,0))),"",INDEX('Policy Characteristics'!G:G,MATCH($C194,'Policy Characteristics'!$C:$C,0)))</f>
        <v>1</v>
      </c>
      <c r="N194" s="266">
        <f>IF(ISBLANK(INDEX('Policy Characteristics'!H:H,MATCH($C194,'Policy Characteristics'!$C:$C,0))),"",INDEX('Policy Characteristics'!H:H,MATCH($C194,'Policy Characteristics'!$C:$C,0)))</f>
        <v>1</v>
      </c>
      <c r="O194" s="226" t="str">
        <f>IF(ISBLANK(INDEX('Policy Characteristics'!I:I,MATCH($C194,'Policy Characteristics'!$C:$C,0))),"",INDEX('Policy Characteristics'!I:I,MATCH($C194,'Policy Characteristics'!$C:$C,0)))</f>
        <v>on/off</v>
      </c>
      <c r="P194" s="226" t="str">
        <f>IF(ISBLANK(INDEX('Policy Characteristics'!J:J,MATCH($C194,'Policy Characteristics'!$C:$C,0))),"",INDEX('Policy Characteristics'!J:J,MATCH($C194,'Policy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4" s="226" t="str">
        <f>IF(ISBLANK(INDEX('Policy Characteristics'!K:K,MATCH($C194,'Policy Characteristics'!$C:$C,0))),"",INDEX('Policy Characteristics'!K:K,MATCH($C194,'Policy Characteristics'!$C:$C,0)))</f>
        <v/>
      </c>
      <c r="R194" s="226" t="str">
        <f>IF(ISBLANK(INDEX('Policy Characteristics'!L:L,MATCH($C194,'Policy Characteristics'!$C:$C,0))),"",INDEX('Policy Characteristics'!L:L,MATCH($C194,'Policy Characteristics'!$C:$C,0)))</f>
        <v/>
      </c>
    </row>
    <row r="195" spans="1:18" s="2" customFormat="1">
      <c r="A195" s="226" t="str">
        <f>IF(ISBLANK(INDEX('Policy Characteristics'!A:A,MATCH($C195,'Policy Characteristics'!$C:$C,0))),"",INDEX('Policy Characteristics'!A:A,MATCH($C195,'Policy Characteristics'!$C:$C,0)))</f>
        <v>Transportation</v>
      </c>
      <c r="B195" s="234" t="str">
        <f>IF(ISBLANK(INDEX('Policy Characteristics'!B:B,MATCH($C195,'Policy Characteristics'!$C:$C,0))),"",INDEX('Policy Characteristics'!B:B,MATCH($C195,'Policy Characteristics'!$C:$C,0)))</f>
        <v>Non-BAU State-Level Zero-Emission Vehicle Sales Standard</v>
      </c>
      <c r="C195" s="226" t="str">
        <f t="shared" si="10"/>
        <v>Boolean Use Non BAU Minimum Required ZEV Sales Percentage by Subregion</v>
      </c>
      <c r="D195" s="2" t="s">
        <v>774</v>
      </c>
      <c r="E195" s="2" t="s">
        <v>744</v>
      </c>
      <c r="F195" s="2" t="s">
        <v>775</v>
      </c>
      <c r="G195" s="2" t="s">
        <v>766</v>
      </c>
      <c r="H195" s="43">
        <v>2717</v>
      </c>
      <c r="I195" s="45" t="s">
        <v>738</v>
      </c>
      <c r="J195" s="227" t="str">
        <f>IF(ISBLANK(INDEX('Policy Characteristics'!D:D,MATCH($C195,'Policy Characteristics'!$C:$C,0))),"",INDEX('Policy Characteristics'!D:D,MATCH($C195,'Policy Characteristics'!$C:$C,0)))</f>
        <v>ZEV Sales Standard</v>
      </c>
      <c r="K195" s="226" t="str">
        <f>IF(ISBLANK(INDEX('Policy Characteristics'!E:E,MATCH($C195,'Policy Characteristics'!$C:$C,0))),"",INDEX('Policy Characteristics'!E:E,MATCH($C195,'Policy Characteristics'!$C:$C,0)))</f>
        <v>trans non BAU ZEV minimum</v>
      </c>
      <c r="L195" s="266">
        <f>IF(ISBLANK(INDEX('Policy Characteristics'!F:F,MATCH($C195,'Policy Characteristics'!$C:$C,0))),"",INDEX('Policy Characteristics'!F:F,MATCH($C195,'Policy Characteristics'!$C:$C,0)))</f>
        <v>0</v>
      </c>
      <c r="M195" s="266">
        <f>IF(ISBLANK(INDEX('Policy Characteristics'!G:G,MATCH($C195,'Policy Characteristics'!$C:$C,0))),"",INDEX('Policy Characteristics'!G:G,MATCH($C195,'Policy Characteristics'!$C:$C,0)))</f>
        <v>1</v>
      </c>
      <c r="N195" s="266">
        <f>IF(ISBLANK(INDEX('Policy Characteristics'!H:H,MATCH($C195,'Policy Characteristics'!$C:$C,0))),"",INDEX('Policy Characteristics'!H:H,MATCH($C195,'Policy Characteristics'!$C:$C,0)))</f>
        <v>1</v>
      </c>
      <c r="O195" s="226" t="str">
        <f>IF(ISBLANK(INDEX('Policy Characteristics'!I:I,MATCH($C195,'Policy Characteristics'!$C:$C,0))),"",INDEX('Policy Characteristics'!I:I,MATCH($C195,'Policy Characteristics'!$C:$C,0)))</f>
        <v>on/off</v>
      </c>
      <c r="P195" s="226" t="str">
        <f>IF(ISBLANK(INDEX('Policy Characteristics'!J:J,MATCH($C195,'Policy Characteristics'!$C:$C,0))),"",INDEX('Policy Characteristics'!J:J,MATCH($C195,'Policy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5" s="226" t="str">
        <f>IF(ISBLANK(INDEX('Policy Characteristics'!K:K,MATCH($C195,'Policy Characteristics'!$C:$C,0))),"",INDEX('Policy Characteristics'!K:K,MATCH($C195,'Policy Characteristics'!$C:$C,0)))</f>
        <v/>
      </c>
      <c r="R195" s="226" t="str">
        <f>IF(ISBLANK(INDEX('Policy Characteristics'!L:L,MATCH($C195,'Policy Characteristics'!$C:$C,0))),"",INDEX('Policy Characteristics'!L:L,MATCH($C195,'Policy Characteristics'!$C:$C,0)))</f>
        <v/>
      </c>
    </row>
    <row r="196" spans="1:18" s="2" customFormat="1">
      <c r="A196" s="226" t="str">
        <f>IF(ISBLANK(INDEX('Policy Characteristics'!A:A,MATCH($C196,'Policy Characteristics'!$C:$C,0))),"",INDEX('Policy Characteristics'!A:A,MATCH($C196,'Policy Characteristics'!$C:$C,0)))</f>
        <v>Transportation</v>
      </c>
      <c r="B196" s="234" t="str">
        <f>IF(ISBLANK(INDEX('Policy Characteristics'!B:B,MATCH($C196,'Policy Characteristics'!$C:$C,0))),"",INDEX('Policy Characteristics'!B:B,MATCH($C196,'Policy Characteristics'!$C:$C,0)))</f>
        <v>Non-BAU State-Level Zero-Emission Vehicle Sales Standard</v>
      </c>
      <c r="C196" s="226" t="str">
        <f t="shared" si="10"/>
        <v>Boolean Use Non BAU Minimum Required ZEV Sales Percentage by Subregion</v>
      </c>
      <c r="D196" s="2" t="s">
        <v>772</v>
      </c>
      <c r="E196" s="2" t="s">
        <v>746</v>
      </c>
      <c r="F196" s="2" t="s">
        <v>773</v>
      </c>
      <c r="G196" s="2" t="s">
        <v>767</v>
      </c>
      <c r="H196" s="43">
        <v>2718</v>
      </c>
      <c r="I196" s="45" t="s">
        <v>738</v>
      </c>
      <c r="J196" s="227" t="str">
        <f>IF(ISBLANK(INDEX('Policy Characteristics'!D:D,MATCH($C196,'Policy Characteristics'!$C:$C,0))),"",INDEX('Policy Characteristics'!D:D,MATCH($C196,'Policy Characteristics'!$C:$C,0)))</f>
        <v>ZEV Sales Standard</v>
      </c>
      <c r="K196" s="226" t="str">
        <f>IF(ISBLANK(INDEX('Policy Characteristics'!E:E,MATCH($C196,'Policy Characteristics'!$C:$C,0))),"",INDEX('Policy Characteristics'!E:E,MATCH($C196,'Policy Characteristics'!$C:$C,0)))</f>
        <v>trans non BAU ZEV minimum</v>
      </c>
      <c r="L196" s="266">
        <f>IF(ISBLANK(INDEX('Policy Characteristics'!F:F,MATCH($C196,'Policy Characteristics'!$C:$C,0))),"",INDEX('Policy Characteristics'!F:F,MATCH($C196,'Policy Characteristics'!$C:$C,0)))</f>
        <v>0</v>
      </c>
      <c r="M196" s="266">
        <f>IF(ISBLANK(INDEX('Policy Characteristics'!G:G,MATCH($C196,'Policy Characteristics'!$C:$C,0))),"",INDEX('Policy Characteristics'!G:G,MATCH($C196,'Policy Characteristics'!$C:$C,0)))</f>
        <v>1</v>
      </c>
      <c r="N196" s="266">
        <f>IF(ISBLANK(INDEX('Policy Characteristics'!H:H,MATCH($C196,'Policy Characteristics'!$C:$C,0))),"",INDEX('Policy Characteristics'!H:H,MATCH($C196,'Policy Characteristics'!$C:$C,0)))</f>
        <v>1</v>
      </c>
      <c r="O196" s="226" t="str">
        <f>IF(ISBLANK(INDEX('Policy Characteristics'!I:I,MATCH($C196,'Policy Characteristics'!$C:$C,0))),"",INDEX('Policy Characteristics'!I:I,MATCH($C196,'Policy Characteristics'!$C:$C,0)))</f>
        <v>on/off</v>
      </c>
      <c r="P196" s="226" t="str">
        <f>IF(ISBLANK(INDEX('Policy Characteristics'!J:J,MATCH($C196,'Policy Characteristics'!$C:$C,0))),"",INDEX('Policy Characteristics'!J:J,MATCH($C196,'Policy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6" s="226" t="str">
        <f>IF(ISBLANK(INDEX('Policy Characteristics'!K:K,MATCH($C196,'Policy Characteristics'!$C:$C,0))),"",INDEX('Policy Characteristics'!K:K,MATCH($C196,'Policy Characteristics'!$C:$C,0)))</f>
        <v/>
      </c>
      <c r="R196" s="226" t="str">
        <f>IF(ISBLANK(INDEX('Policy Characteristics'!L:L,MATCH($C196,'Policy Characteristics'!$C:$C,0))),"",INDEX('Policy Characteristics'!L:L,MATCH($C196,'Policy Characteristics'!$C:$C,0)))</f>
        <v/>
      </c>
    </row>
    <row r="197" spans="1:18" s="2" customFormat="1">
      <c r="A197" s="226" t="str">
        <f>IF(ISBLANK(INDEX('Policy Characteristics'!A:A,MATCH($C197,'Policy Characteristics'!$C:$C,0))),"",INDEX('Policy Characteristics'!A:A,MATCH($C197,'Policy Characteristics'!$C:$C,0)))</f>
        <v>Transportation</v>
      </c>
      <c r="B197" s="234" t="str">
        <f>IF(ISBLANK(INDEX('Policy Characteristics'!B:B,MATCH($C197,'Policy Characteristics'!$C:$C,0))),"",INDEX('Policy Characteristics'!B:B,MATCH($C197,'Policy Characteristics'!$C:$C,0)))</f>
        <v>Non-BAU State-Level Zero-Emission Vehicle Sales Standard</v>
      </c>
      <c r="C197" s="226" t="str">
        <f t="shared" si="10"/>
        <v>Boolean Use Non BAU Minimum Required ZEV Sales Percentage by Subregion</v>
      </c>
      <c r="D197" s="2" t="s">
        <v>774</v>
      </c>
      <c r="E197" s="2" t="s">
        <v>746</v>
      </c>
      <c r="F197" s="2" t="s">
        <v>775</v>
      </c>
      <c r="G197" s="2" t="s">
        <v>771</v>
      </c>
      <c r="H197" s="43">
        <v>2719</v>
      </c>
      <c r="I197" s="45" t="s">
        <v>738</v>
      </c>
      <c r="J197" s="227" t="str">
        <f>IF(ISBLANK(INDEX('Policy Characteristics'!D:D,MATCH($C197,'Policy Characteristics'!$C:$C,0))),"",INDEX('Policy Characteristics'!D:D,MATCH($C197,'Policy Characteristics'!$C:$C,0)))</f>
        <v>ZEV Sales Standard</v>
      </c>
      <c r="K197" s="226" t="str">
        <f>IF(ISBLANK(INDEX('Policy Characteristics'!E:E,MATCH($C197,'Policy Characteristics'!$C:$C,0))),"",INDEX('Policy Characteristics'!E:E,MATCH($C197,'Policy Characteristics'!$C:$C,0)))</f>
        <v>trans non BAU ZEV minimum</v>
      </c>
      <c r="L197" s="266">
        <f>IF(ISBLANK(INDEX('Policy Characteristics'!F:F,MATCH($C197,'Policy Characteristics'!$C:$C,0))),"",INDEX('Policy Characteristics'!F:F,MATCH($C197,'Policy Characteristics'!$C:$C,0)))</f>
        <v>0</v>
      </c>
      <c r="M197" s="266">
        <f>IF(ISBLANK(INDEX('Policy Characteristics'!G:G,MATCH($C197,'Policy Characteristics'!$C:$C,0))),"",INDEX('Policy Characteristics'!G:G,MATCH($C197,'Policy Characteristics'!$C:$C,0)))</f>
        <v>1</v>
      </c>
      <c r="N197" s="266">
        <f>IF(ISBLANK(INDEX('Policy Characteristics'!H:H,MATCH($C197,'Policy Characteristics'!$C:$C,0))),"",INDEX('Policy Characteristics'!H:H,MATCH($C197,'Policy Characteristics'!$C:$C,0)))</f>
        <v>1</v>
      </c>
      <c r="O197" s="226" t="str">
        <f>IF(ISBLANK(INDEX('Policy Characteristics'!I:I,MATCH($C197,'Policy Characteristics'!$C:$C,0))),"",INDEX('Policy Characteristics'!I:I,MATCH($C197,'Policy Characteristics'!$C:$C,0)))</f>
        <v>on/off</v>
      </c>
      <c r="P197" s="226" t="str">
        <f>IF(ISBLANK(INDEX('Policy Characteristics'!J:J,MATCH($C197,'Policy Characteristics'!$C:$C,0))),"",INDEX('Policy Characteristics'!J:J,MATCH($C197,'Policy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7" s="226" t="str">
        <f>IF(ISBLANK(INDEX('Policy Characteristics'!K:K,MATCH($C197,'Policy Characteristics'!$C:$C,0))),"",INDEX('Policy Characteristics'!K:K,MATCH($C197,'Policy Characteristics'!$C:$C,0)))</f>
        <v/>
      </c>
      <c r="R197" s="226" t="str">
        <f>IF(ISBLANK(INDEX('Policy Characteristics'!L:L,MATCH($C197,'Policy Characteristics'!$C:$C,0))),"",INDEX('Policy Characteristics'!L:L,MATCH($C197,'Policy Characteristics'!$C:$C,0)))</f>
        <v/>
      </c>
    </row>
    <row r="198" spans="1:18" s="2" customFormat="1">
      <c r="A198" s="226" t="str">
        <f>IF(ISBLANK(INDEX('Policy Characteristics'!A:A,MATCH($C198,'Policy Characteristics'!$C:$C,0))),"",INDEX('Policy Characteristics'!A:A,MATCH($C198,'Policy Characteristics'!$C:$C,0)))</f>
        <v>Transportation</v>
      </c>
      <c r="B198" s="234" t="str">
        <f>IF(ISBLANK(INDEX('Policy Characteristics'!B:B,MATCH($C198,'Policy Characteristics'!$C:$C,0))),"",INDEX('Policy Characteristics'!B:B,MATCH($C198,'Policy Characteristics'!$C:$C,0)))</f>
        <v>Non-BAU State-Level Zero-Emission Vehicle Sales Standard</v>
      </c>
      <c r="C198" s="226" t="str">
        <f t="shared" si="10"/>
        <v>Boolean Use Non BAU Minimum Required ZEV Sales Percentage by Subregion</v>
      </c>
      <c r="D198" s="2" t="s">
        <v>772</v>
      </c>
      <c r="E198" s="2" t="s">
        <v>748</v>
      </c>
      <c r="F198" s="2" t="s">
        <v>773</v>
      </c>
      <c r="G198" s="2" t="s">
        <v>768</v>
      </c>
      <c r="H198" s="43">
        <v>2720</v>
      </c>
      <c r="I198" s="45" t="s">
        <v>738</v>
      </c>
      <c r="J198" s="227" t="str">
        <f>IF(ISBLANK(INDEX('Policy Characteristics'!D:D,MATCH($C198,'Policy Characteristics'!$C:$C,0))),"",INDEX('Policy Characteristics'!D:D,MATCH($C198,'Policy Characteristics'!$C:$C,0)))</f>
        <v>ZEV Sales Standard</v>
      </c>
      <c r="K198" s="226" t="str">
        <f>IF(ISBLANK(INDEX('Policy Characteristics'!E:E,MATCH($C198,'Policy Characteristics'!$C:$C,0))),"",INDEX('Policy Characteristics'!E:E,MATCH($C198,'Policy Characteristics'!$C:$C,0)))</f>
        <v>trans non BAU ZEV minimum</v>
      </c>
      <c r="L198" s="266">
        <f>IF(ISBLANK(INDEX('Policy Characteristics'!F:F,MATCH($C198,'Policy Characteristics'!$C:$C,0))),"",INDEX('Policy Characteristics'!F:F,MATCH($C198,'Policy Characteristics'!$C:$C,0)))</f>
        <v>0</v>
      </c>
      <c r="M198" s="266">
        <f>IF(ISBLANK(INDEX('Policy Characteristics'!G:G,MATCH($C198,'Policy Characteristics'!$C:$C,0))),"",INDEX('Policy Characteristics'!G:G,MATCH($C198,'Policy Characteristics'!$C:$C,0)))</f>
        <v>1</v>
      </c>
      <c r="N198" s="266">
        <f>IF(ISBLANK(INDEX('Policy Characteristics'!H:H,MATCH($C198,'Policy Characteristics'!$C:$C,0))),"",INDEX('Policy Characteristics'!H:H,MATCH($C198,'Policy Characteristics'!$C:$C,0)))</f>
        <v>1</v>
      </c>
      <c r="O198" s="226" t="str">
        <f>IF(ISBLANK(INDEX('Policy Characteristics'!I:I,MATCH($C198,'Policy Characteristics'!$C:$C,0))),"",INDEX('Policy Characteristics'!I:I,MATCH($C198,'Policy Characteristics'!$C:$C,0)))</f>
        <v>on/off</v>
      </c>
      <c r="P198" s="226" t="str">
        <f>IF(ISBLANK(INDEX('Policy Characteristics'!J:J,MATCH($C198,'Policy Characteristics'!$C:$C,0))),"",INDEX('Policy Characteristics'!J:J,MATCH($C198,'Policy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8" s="226" t="str">
        <f>IF(ISBLANK(INDEX('Policy Characteristics'!K:K,MATCH($C198,'Policy Characteristics'!$C:$C,0))),"",INDEX('Policy Characteristics'!K:K,MATCH($C198,'Policy Characteristics'!$C:$C,0)))</f>
        <v/>
      </c>
      <c r="R198" s="226" t="str">
        <f>IF(ISBLANK(INDEX('Policy Characteristics'!L:L,MATCH($C198,'Policy Characteristics'!$C:$C,0))),"",INDEX('Policy Characteristics'!L:L,MATCH($C198,'Policy Characteristics'!$C:$C,0)))</f>
        <v/>
      </c>
    </row>
    <row r="199" spans="1:18" customFormat="1">
      <c r="A199" s="226" t="str">
        <f>IF(ISBLANK(INDEX('Policy Characteristics'!A:A,MATCH($C199,'Policy Characteristics'!$C:$C,0))),"",INDEX('Policy Characteristics'!A:A,MATCH($C199,'Policy Characteristics'!$C:$C,0)))</f>
        <v>Transportation</v>
      </c>
      <c r="B199" s="234" t="str">
        <f>IF(ISBLANK(INDEX('Policy Characteristics'!B:B,MATCH($C199,'Policy Characteristics'!$C:$C,0))),"",INDEX('Policy Characteristics'!B:B,MATCH($C199,'Policy Characteristics'!$C:$C,0)))</f>
        <v>Non-BAU State-Level Zero-Emission Vehicle Sales Standard</v>
      </c>
      <c r="C199" s="226" t="str">
        <f t="shared" si="10"/>
        <v>Boolean Use Non BAU Minimum Required ZEV Sales Percentage by Subregion</v>
      </c>
      <c r="D199" s="2" t="s">
        <v>774</v>
      </c>
      <c r="E199" s="2" t="s">
        <v>748</v>
      </c>
      <c r="F199" s="2" t="s">
        <v>775</v>
      </c>
      <c r="G199" s="2" t="s">
        <v>768</v>
      </c>
      <c r="H199" s="43">
        <v>2721</v>
      </c>
      <c r="I199" s="45" t="s">
        <v>738</v>
      </c>
      <c r="J199" s="227" t="str">
        <f>IF(ISBLANK(INDEX('Policy Characteristics'!D:D,MATCH($C199,'Policy Characteristics'!$C:$C,0))),"",INDEX('Policy Characteristics'!D:D,MATCH($C199,'Policy Characteristics'!$C:$C,0)))</f>
        <v>ZEV Sales Standard</v>
      </c>
      <c r="K199" s="226" t="str">
        <f>IF(ISBLANK(INDEX('Policy Characteristics'!E:E,MATCH($C199,'Policy Characteristics'!$C:$C,0))),"",INDEX('Policy Characteristics'!E:E,MATCH($C199,'Policy Characteristics'!$C:$C,0)))</f>
        <v>trans non BAU ZEV minimum</v>
      </c>
      <c r="L199" s="266">
        <f>IF(ISBLANK(INDEX('Policy Characteristics'!F:F,MATCH($C199,'Policy Characteristics'!$C:$C,0))),"",INDEX('Policy Characteristics'!F:F,MATCH($C199,'Policy Characteristics'!$C:$C,0)))</f>
        <v>0</v>
      </c>
      <c r="M199" s="266">
        <f>IF(ISBLANK(INDEX('Policy Characteristics'!G:G,MATCH($C199,'Policy Characteristics'!$C:$C,0))),"",INDEX('Policy Characteristics'!G:G,MATCH($C199,'Policy Characteristics'!$C:$C,0)))</f>
        <v>1</v>
      </c>
      <c r="N199" s="266">
        <f>IF(ISBLANK(INDEX('Policy Characteristics'!H:H,MATCH($C199,'Policy Characteristics'!$C:$C,0))),"",INDEX('Policy Characteristics'!H:H,MATCH($C199,'Policy Characteristics'!$C:$C,0)))</f>
        <v>1</v>
      </c>
      <c r="O199" s="226" t="str">
        <f>IF(ISBLANK(INDEX('Policy Characteristics'!I:I,MATCH($C199,'Policy Characteristics'!$C:$C,0))),"",INDEX('Policy Characteristics'!I:I,MATCH($C199,'Policy Characteristics'!$C:$C,0)))</f>
        <v>on/off</v>
      </c>
      <c r="P199" s="226" t="str">
        <f>IF(ISBLANK(INDEX('Policy Characteristics'!J:J,MATCH($C199,'Policy Characteristics'!$C:$C,0))),"",INDEX('Policy Characteristics'!J:J,MATCH($C199,'Policy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199" s="226" t="str">
        <f>IF(ISBLANK(INDEX('Policy Characteristics'!K:K,MATCH($C199,'Policy Characteristics'!$C:$C,0))),"",INDEX('Policy Characteristics'!K:K,MATCH($C199,'Policy Characteristics'!$C:$C,0)))</f>
        <v/>
      </c>
      <c r="R199" s="226" t="str">
        <f>IF(ISBLANK(INDEX('Policy Characteristics'!L:L,MATCH($C199,'Policy Characteristics'!$C:$C,0))),"",INDEX('Policy Characteristics'!L:L,MATCH($C199,'Policy Characteristics'!$C:$C,0)))</f>
        <v/>
      </c>
    </row>
    <row r="200" spans="1:18">
      <c r="A200" s="226" t="str">
        <f>IF(ISBLANK(INDEX('Policy Characteristics'!A:A,MATCH($C200,'Policy Characteristics'!$C:$C,0))),"",INDEX('Policy Characteristics'!A:A,MATCH($C200,'Policy Characteristics'!$C:$C,0)))</f>
        <v>Buildings and Appliances</v>
      </c>
      <c r="B200" s="234" t="str">
        <f>IF(ISBLANK(INDEX('Policy Characteristics'!B:B,MATCH($C200,'Policy Characteristics'!$C:$C,0))),"",INDEX('Policy Characteristics'!B:B,MATCH($C200,'Policy Characteristics'!$C:$C,0)))</f>
        <v>Building Component Electrification</v>
      </c>
      <c r="C200" t="s">
        <v>159</v>
      </c>
      <c r="D200" s="45" t="s">
        <v>776</v>
      </c>
      <c r="E200" s="45" t="s">
        <v>777</v>
      </c>
      <c r="F200" s="45" t="s">
        <v>778</v>
      </c>
      <c r="G200" s="45" t="s">
        <v>779</v>
      </c>
      <c r="H200" s="43">
        <v>435</v>
      </c>
      <c r="I200" s="261" t="s">
        <v>728</v>
      </c>
      <c r="J200" s="227" t="str">
        <f>IF(ISBLANK(INDEX('Policy Characteristics'!D:D,MATCH($C200,'Policy Characteristics'!$C:$C,0))),"",INDEX('Policy Characteristics'!D:D,MATCH($C200,'Policy Characteristics'!$C:$C,0)))</f>
        <v>Building Component Electrification</v>
      </c>
      <c r="K200" s="226" t="str">
        <f>IF(ISBLANK(INDEX('Policy Characteristics'!E:E,MATCH($C200,'Policy Characteristics'!$C:$C,0))),"",INDEX('Policy Characteristics'!E:E,MATCH($C200,'Policy Characteristics'!$C:$C,0)))</f>
        <v>bldgs new component fuel shifting</v>
      </c>
      <c r="L200" s="233">
        <f>IF(ISBLANK(INDEX('Policy Characteristics'!F:F,MATCH($C200,'Policy Characteristics'!$C:$C,0))),"",INDEX('Policy Characteristics'!F:F,MATCH($C200,'Policy Characteristics'!$C:$C,0)))</f>
        <v>0</v>
      </c>
      <c r="M200" s="233">
        <f>IF(ISBLANK(INDEX('Policy Characteristics'!G:G,MATCH($C200,'Policy Characteristics'!$C:$C,0))),"",INDEX('Policy Characteristics'!G:G,MATCH($C200,'Policy Characteristics'!$C:$C,0)))</f>
        <v>1</v>
      </c>
      <c r="N200" s="233">
        <f>IF(ISBLANK(INDEX('Policy Characteristics'!H:H,MATCH($C200,'Policy Characteristics'!$C:$C,0))),"",INDEX('Policy Characteristics'!H:H,MATCH($C200,'Policy Characteristics'!$C:$C,0)))</f>
        <v>0.01</v>
      </c>
      <c r="O200" s="226" t="str">
        <f>IF(ISBLANK(INDEX('Policy Characteristics'!I:I,MATCH($C200,'Policy Characteristics'!$C:$C,0))),"",INDEX('Policy Characteristics'!I:I,MATCH($C200,'Policy Characteristics'!$C:$C,0)))</f>
        <v>% of newly sold non-electric building components</v>
      </c>
      <c r="P200" s="226" t="str">
        <f>IF(ISBLANK(INDEX('Policy Characteristics'!J:J,MATCH($C200,'Policy Characteristics'!$C:$C,0))),"",INDEX('Policy Characteristics'!J:J,MATCH($C200,'Policy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0" s="226" t="str">
        <f>IF(ISBLANK(INDEX('Policy Characteristics'!K:K,MATCH($C200,'Policy Characteristics'!$C:$C,0))),"",INDEX('Policy Characteristics'!K:K,MATCH($C200,'Policy Characteristics'!$C:$C,0)))</f>
        <v>buildings-sector-main.html#component-elec</v>
      </c>
      <c r="R200" s="226" t="str">
        <f>IF(ISBLANK(INDEX('Policy Characteristics'!L:L,MATCH($C200,'Policy Characteristics'!$C:$C,0))),"",INDEX('Policy Characteristics'!L:L,MATCH($C200,'Policy Characteristics'!$C:$C,0)))</f>
        <v>building-component-electrification.html</v>
      </c>
    </row>
    <row r="201" spans="1:18">
      <c r="A201" s="226" t="str">
        <f>IF(ISBLANK(INDEX('Policy Characteristics'!A:A,MATCH($C201,'Policy Characteristics'!$C:$C,0))),"",INDEX('Policy Characteristics'!A:A,MATCH($C201,'Policy Characteristics'!$C:$C,0)))</f>
        <v>Buildings and Appliances</v>
      </c>
      <c r="B201" s="234" t="str">
        <f>IF(ISBLANK(INDEX('Policy Characteristics'!B:B,MATCH($C201,'Policy Characteristics'!$C:$C,0))),"",INDEX('Policy Characteristics'!B:B,MATCH($C201,'Policy Characteristics'!$C:$C,0)))</f>
        <v>Building Component Electrification</v>
      </c>
      <c r="C201" s="226" t="str">
        <f t="shared" ref="C201:C213" si="11">C$200</f>
        <v>Fraction of New Bldg Components Shifted to Other Fuels</v>
      </c>
      <c r="D201" s="45" t="s">
        <v>780</v>
      </c>
      <c r="E201" s="45" t="s">
        <v>777</v>
      </c>
      <c r="F201" s="45" t="s">
        <v>781</v>
      </c>
      <c r="G201" s="45" t="s">
        <v>779</v>
      </c>
      <c r="H201" s="43">
        <v>436</v>
      </c>
      <c r="I201" s="261" t="s">
        <v>738</v>
      </c>
      <c r="J201" s="227" t="str">
        <f>IF(ISBLANK(INDEX('Policy Characteristics'!D:D,MATCH($C201,'Policy Characteristics'!$C:$C,0))),"",INDEX('Policy Characteristics'!D:D,MATCH($C201,'Policy Characteristics'!$C:$C,0)))</f>
        <v>Building Component Electrification</v>
      </c>
      <c r="K201" s="226" t="str">
        <f>IF(ISBLANK(INDEX('Policy Characteristics'!E:E,MATCH($C201,'Policy Characteristics'!$C:$C,0))),"",INDEX('Policy Characteristics'!E:E,MATCH($C201,'Policy Characteristics'!$C:$C,0)))</f>
        <v>bldgs new component fuel shifting</v>
      </c>
      <c r="L201" s="233">
        <f>IF(ISBLANK(INDEX('Policy Characteristics'!F:F,MATCH($C201,'Policy Characteristics'!$C:$C,0))),"",INDEX('Policy Characteristics'!F:F,MATCH($C201,'Policy Characteristics'!$C:$C,0)))</f>
        <v>0</v>
      </c>
      <c r="M201" s="233">
        <f>IF(ISBLANK(INDEX('Policy Characteristics'!G:G,MATCH($C201,'Policy Characteristics'!$C:$C,0))),"",INDEX('Policy Characteristics'!G:G,MATCH($C201,'Policy Characteristics'!$C:$C,0)))</f>
        <v>1</v>
      </c>
      <c r="N201" s="233">
        <f>IF(ISBLANK(INDEX('Policy Characteristics'!H:H,MATCH($C201,'Policy Characteristics'!$C:$C,0))),"",INDEX('Policy Characteristics'!H:H,MATCH($C201,'Policy Characteristics'!$C:$C,0)))</f>
        <v>0.01</v>
      </c>
      <c r="O201" s="226" t="str">
        <f>IF(ISBLANK(INDEX('Policy Characteristics'!I:I,MATCH($C201,'Policy Characteristics'!$C:$C,0))),"",INDEX('Policy Characteristics'!I:I,MATCH($C201,'Policy Characteristics'!$C:$C,0)))</f>
        <v>% of newly sold non-electric building components</v>
      </c>
      <c r="P201" s="226" t="str">
        <f>IF(ISBLANK(INDEX('Policy Characteristics'!J:J,MATCH($C201,'Policy Characteristics'!$C:$C,0))),"",INDEX('Policy Characteristics'!J:J,MATCH($C201,'Policy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1" s="226" t="str">
        <f>IF(ISBLANK(INDEX('Policy Characteristics'!K:K,MATCH($C201,'Policy Characteristics'!$C:$C,0))),"",INDEX('Policy Characteristics'!K:K,MATCH($C201,'Policy Characteristics'!$C:$C,0)))</f>
        <v>buildings-sector-main.html#component-elec</v>
      </c>
      <c r="R201" s="226" t="str">
        <f>IF(ISBLANK(INDEX('Policy Characteristics'!L:L,MATCH($C201,'Policy Characteristics'!$C:$C,0))),"",INDEX('Policy Characteristics'!L:L,MATCH($C201,'Policy Characteristics'!$C:$C,0)))</f>
        <v>building-component-electrification.html</v>
      </c>
    </row>
    <row r="202" spans="1:18">
      <c r="A202" s="226" t="str">
        <f>IF(ISBLANK(INDEX('Policy Characteristics'!A:A,MATCH($C202,'Policy Characteristics'!$C:$C,0))),"",INDEX('Policy Characteristics'!A:A,MATCH($C202,'Policy Characteristics'!$C:$C,0)))</f>
        <v>Buildings and Appliances</v>
      </c>
      <c r="B202" s="234" t="str">
        <f>IF(ISBLANK(INDEX('Policy Characteristics'!B:B,MATCH($C202,'Policy Characteristics'!$C:$C,0))),"",INDEX('Policy Characteristics'!B:B,MATCH($C202,'Policy Characteristics'!$C:$C,0)))</f>
        <v>Building Component Electrification</v>
      </c>
      <c r="C202" s="226" t="str">
        <f t="shared" si="11"/>
        <v>Fraction of New Bldg Components Shifted to Other Fuels</v>
      </c>
      <c r="D202" s="45" t="s">
        <v>782</v>
      </c>
      <c r="E202" s="45" t="s">
        <v>777</v>
      </c>
      <c r="F202" s="45" t="s">
        <v>783</v>
      </c>
      <c r="G202" s="45" t="s">
        <v>779</v>
      </c>
      <c r="H202" s="43">
        <v>437</v>
      </c>
      <c r="I202" s="261" t="s">
        <v>738</v>
      </c>
      <c r="J202" s="227" t="str">
        <f>IF(ISBLANK(INDEX('Policy Characteristics'!D:D,MATCH($C202,'Policy Characteristics'!$C:$C,0))),"",INDEX('Policy Characteristics'!D:D,MATCH($C202,'Policy Characteristics'!$C:$C,0)))</f>
        <v>Building Component Electrification</v>
      </c>
      <c r="K202" s="226" t="str">
        <f>IF(ISBLANK(INDEX('Policy Characteristics'!E:E,MATCH($C202,'Policy Characteristics'!$C:$C,0))),"",INDEX('Policy Characteristics'!E:E,MATCH($C202,'Policy Characteristics'!$C:$C,0)))</f>
        <v>bldgs new component fuel shifting</v>
      </c>
      <c r="L202" s="233">
        <f>IF(ISBLANK(INDEX('Policy Characteristics'!F:F,MATCH($C202,'Policy Characteristics'!$C:$C,0))),"",INDEX('Policy Characteristics'!F:F,MATCH($C202,'Policy Characteristics'!$C:$C,0)))</f>
        <v>0</v>
      </c>
      <c r="M202" s="233">
        <f>IF(ISBLANK(INDEX('Policy Characteristics'!G:G,MATCH($C202,'Policy Characteristics'!$C:$C,0))),"",INDEX('Policy Characteristics'!G:G,MATCH($C202,'Policy Characteristics'!$C:$C,0)))</f>
        <v>1</v>
      </c>
      <c r="N202" s="233">
        <f>IF(ISBLANK(INDEX('Policy Characteristics'!H:H,MATCH($C202,'Policy Characteristics'!$C:$C,0))),"",INDEX('Policy Characteristics'!H:H,MATCH($C202,'Policy Characteristics'!$C:$C,0)))</f>
        <v>0.01</v>
      </c>
      <c r="O202" s="226" t="str">
        <f>IF(ISBLANK(INDEX('Policy Characteristics'!I:I,MATCH($C202,'Policy Characteristics'!$C:$C,0))),"",INDEX('Policy Characteristics'!I:I,MATCH($C202,'Policy Characteristics'!$C:$C,0)))</f>
        <v>% of newly sold non-electric building components</v>
      </c>
      <c r="P202" s="226" t="str">
        <f>IF(ISBLANK(INDEX('Policy Characteristics'!J:J,MATCH($C202,'Policy Characteristics'!$C:$C,0))),"",INDEX('Policy Characteristics'!J:J,MATCH($C202,'Policy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2" s="226" t="str">
        <f>IF(ISBLANK(INDEX('Policy Characteristics'!K:K,MATCH($C202,'Policy Characteristics'!$C:$C,0))),"",INDEX('Policy Characteristics'!K:K,MATCH($C202,'Policy Characteristics'!$C:$C,0)))</f>
        <v>buildings-sector-main.html#component-elec</v>
      </c>
      <c r="R202" s="226" t="str">
        <f>IF(ISBLANK(INDEX('Policy Characteristics'!L:L,MATCH($C202,'Policy Characteristics'!$C:$C,0))),"",INDEX('Policy Characteristics'!L:L,MATCH($C202,'Policy Characteristics'!$C:$C,0)))</f>
        <v>building-component-electrification.html</v>
      </c>
    </row>
    <row r="203" spans="1:18">
      <c r="A203" s="226" t="str">
        <f>IF(ISBLANK(INDEX('Policy Characteristics'!A:A,MATCH($C203,'Policy Characteristics'!$C:$C,0))),"",INDEX('Policy Characteristics'!A:A,MATCH($C203,'Policy Characteristics'!$C:$C,0)))</f>
        <v>Buildings and Appliances</v>
      </c>
      <c r="B203" s="234" t="str">
        <f>IF(ISBLANK(INDEX('Policy Characteristics'!B:B,MATCH($C203,'Policy Characteristics'!$C:$C,0))),"",INDEX('Policy Characteristics'!B:B,MATCH($C203,'Policy Characteristics'!$C:$C,0)))</f>
        <v>Building Component Electrification</v>
      </c>
      <c r="C203" s="226" t="str">
        <f t="shared" si="11"/>
        <v>Fraction of New Bldg Components Shifted to Other Fuels</v>
      </c>
      <c r="D203" s="45" t="s">
        <v>784</v>
      </c>
      <c r="E203" s="45" t="s">
        <v>777</v>
      </c>
      <c r="F203" s="45" t="s">
        <v>785</v>
      </c>
      <c r="G203" s="45" t="s">
        <v>779</v>
      </c>
      <c r="H203" s="43">
        <v>438</v>
      </c>
      <c r="I203" s="261" t="s">
        <v>728</v>
      </c>
      <c r="J203" s="227" t="str">
        <f>IF(ISBLANK(INDEX('Policy Characteristics'!D:D,MATCH($C203,'Policy Characteristics'!$C:$C,0))),"",INDEX('Policy Characteristics'!D:D,MATCH($C203,'Policy Characteristics'!$C:$C,0)))</f>
        <v>Building Component Electrification</v>
      </c>
      <c r="K203" s="226" t="str">
        <f>IF(ISBLANK(INDEX('Policy Characteristics'!E:E,MATCH($C203,'Policy Characteristics'!$C:$C,0))),"",INDEX('Policy Characteristics'!E:E,MATCH($C203,'Policy Characteristics'!$C:$C,0)))</f>
        <v>bldgs new component fuel shifting</v>
      </c>
      <c r="L203" s="233">
        <f>IF(ISBLANK(INDEX('Policy Characteristics'!F:F,MATCH($C203,'Policy Characteristics'!$C:$C,0))),"",INDEX('Policy Characteristics'!F:F,MATCH($C203,'Policy Characteristics'!$C:$C,0)))</f>
        <v>0</v>
      </c>
      <c r="M203" s="233">
        <f>IF(ISBLANK(INDEX('Policy Characteristics'!G:G,MATCH($C203,'Policy Characteristics'!$C:$C,0))),"",INDEX('Policy Characteristics'!G:G,MATCH($C203,'Policy Characteristics'!$C:$C,0)))</f>
        <v>1</v>
      </c>
      <c r="N203" s="233">
        <f>IF(ISBLANK(INDEX('Policy Characteristics'!H:H,MATCH($C203,'Policy Characteristics'!$C:$C,0))),"",INDEX('Policy Characteristics'!H:H,MATCH($C203,'Policy Characteristics'!$C:$C,0)))</f>
        <v>0.01</v>
      </c>
      <c r="O203" s="226" t="str">
        <f>IF(ISBLANK(INDEX('Policy Characteristics'!I:I,MATCH($C203,'Policy Characteristics'!$C:$C,0))),"",INDEX('Policy Characteristics'!I:I,MATCH($C203,'Policy Characteristics'!$C:$C,0)))</f>
        <v>% of newly sold non-electric building components</v>
      </c>
      <c r="P203" s="226" t="str">
        <f>IF(ISBLANK(INDEX('Policy Characteristics'!J:J,MATCH($C203,'Policy Characteristics'!$C:$C,0))),"",INDEX('Policy Characteristics'!J:J,MATCH($C203,'Policy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3" s="226" t="str">
        <f>IF(ISBLANK(INDEX('Policy Characteristics'!K:K,MATCH($C203,'Policy Characteristics'!$C:$C,0))),"",INDEX('Policy Characteristics'!K:K,MATCH($C203,'Policy Characteristics'!$C:$C,0)))</f>
        <v>buildings-sector-main.html#component-elec</v>
      </c>
      <c r="R203" s="226" t="str">
        <f>IF(ISBLANK(INDEX('Policy Characteristics'!L:L,MATCH($C203,'Policy Characteristics'!$C:$C,0))),"",INDEX('Policy Characteristics'!L:L,MATCH($C203,'Policy Characteristics'!$C:$C,0)))</f>
        <v>building-component-electrification.html</v>
      </c>
    </row>
    <row r="204" spans="1:18">
      <c r="A204" s="226" t="str">
        <f>IF(ISBLANK(INDEX('Policy Characteristics'!A:A,MATCH($C204,'Policy Characteristics'!$C:$C,0))),"",INDEX('Policy Characteristics'!A:A,MATCH($C204,'Policy Characteristics'!$C:$C,0)))</f>
        <v>Buildings and Appliances</v>
      </c>
      <c r="B204" s="234" t="str">
        <f>IF(ISBLANK(INDEX('Policy Characteristics'!B:B,MATCH($C204,'Policy Characteristics'!$C:$C,0))),"",INDEX('Policy Characteristics'!B:B,MATCH($C204,'Policy Characteristics'!$C:$C,0)))</f>
        <v>Building Component Electrification</v>
      </c>
      <c r="C204" s="226" t="str">
        <f t="shared" si="11"/>
        <v>Fraction of New Bldg Components Shifted to Other Fuels</v>
      </c>
      <c r="D204" s="45" t="s">
        <v>786</v>
      </c>
      <c r="E204" s="45" t="s">
        <v>777</v>
      </c>
      <c r="F204" s="45" t="s">
        <v>787</v>
      </c>
      <c r="G204" s="45" t="s">
        <v>779</v>
      </c>
      <c r="H204" s="43">
        <v>439</v>
      </c>
      <c r="I204" s="261" t="s">
        <v>728</v>
      </c>
      <c r="J204" s="227" t="str">
        <f>IF(ISBLANK(INDEX('Policy Characteristics'!D:D,MATCH($C204,'Policy Characteristics'!$C:$C,0))),"",INDEX('Policy Characteristics'!D:D,MATCH($C204,'Policy Characteristics'!$C:$C,0)))</f>
        <v>Building Component Electrification</v>
      </c>
      <c r="K204" s="226" t="str">
        <f>IF(ISBLANK(INDEX('Policy Characteristics'!E:E,MATCH($C204,'Policy Characteristics'!$C:$C,0))),"",INDEX('Policy Characteristics'!E:E,MATCH($C204,'Policy Characteristics'!$C:$C,0)))</f>
        <v>bldgs new component fuel shifting</v>
      </c>
      <c r="L204" s="233">
        <f>IF(ISBLANK(INDEX('Policy Characteristics'!F:F,MATCH($C204,'Policy Characteristics'!$C:$C,0))),"",INDEX('Policy Characteristics'!F:F,MATCH($C204,'Policy Characteristics'!$C:$C,0)))</f>
        <v>0</v>
      </c>
      <c r="M204" s="233">
        <f>IF(ISBLANK(INDEX('Policy Characteristics'!G:G,MATCH($C204,'Policy Characteristics'!$C:$C,0))),"",INDEX('Policy Characteristics'!G:G,MATCH($C204,'Policy Characteristics'!$C:$C,0)))</f>
        <v>1</v>
      </c>
      <c r="N204" s="233">
        <f>IF(ISBLANK(INDEX('Policy Characteristics'!H:H,MATCH($C204,'Policy Characteristics'!$C:$C,0))),"",INDEX('Policy Characteristics'!H:H,MATCH($C204,'Policy Characteristics'!$C:$C,0)))</f>
        <v>0.01</v>
      </c>
      <c r="O204" s="226" t="str">
        <f>IF(ISBLANK(INDEX('Policy Characteristics'!I:I,MATCH($C204,'Policy Characteristics'!$C:$C,0))),"",INDEX('Policy Characteristics'!I:I,MATCH($C204,'Policy Characteristics'!$C:$C,0)))</f>
        <v>% of newly sold non-electric building components</v>
      </c>
      <c r="P204" s="226" t="str">
        <f>IF(ISBLANK(INDEX('Policy Characteristics'!J:J,MATCH($C204,'Policy Characteristics'!$C:$C,0))),"",INDEX('Policy Characteristics'!J:J,MATCH($C204,'Policy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4" s="226" t="str">
        <f>IF(ISBLANK(INDEX('Policy Characteristics'!K:K,MATCH($C204,'Policy Characteristics'!$C:$C,0))),"",INDEX('Policy Characteristics'!K:K,MATCH($C204,'Policy Characteristics'!$C:$C,0)))</f>
        <v>buildings-sector-main.html#component-elec</v>
      </c>
      <c r="R204" s="226" t="str">
        <f>IF(ISBLANK(INDEX('Policy Characteristics'!L:L,MATCH($C204,'Policy Characteristics'!$C:$C,0))),"",INDEX('Policy Characteristics'!L:L,MATCH($C204,'Policy Characteristics'!$C:$C,0)))</f>
        <v>building-component-electrification.html</v>
      </c>
    </row>
    <row r="205" spans="1:18">
      <c r="A205" s="226" t="str">
        <f>IF(ISBLANK(INDEX('Policy Characteristics'!A:A,MATCH($C205,'Policy Characteristics'!$C:$C,0))),"",INDEX('Policy Characteristics'!A:A,MATCH($C205,'Policy Characteristics'!$C:$C,0)))</f>
        <v>Buildings and Appliances</v>
      </c>
      <c r="B205" s="234" t="str">
        <f>IF(ISBLANK(INDEX('Policy Characteristics'!B:B,MATCH($C205,'Policy Characteristics'!$C:$C,0))),"",INDEX('Policy Characteristics'!B:B,MATCH($C205,'Policy Characteristics'!$C:$C,0)))</f>
        <v>Building Component Electrification</v>
      </c>
      <c r="C205" s="226" t="str">
        <f t="shared" si="11"/>
        <v>Fraction of New Bldg Components Shifted to Other Fuels</v>
      </c>
      <c r="D205" s="45" t="s">
        <v>776</v>
      </c>
      <c r="E205" s="45" t="s">
        <v>788</v>
      </c>
      <c r="F205" s="45" t="s">
        <v>778</v>
      </c>
      <c r="G205" s="45" t="s">
        <v>789</v>
      </c>
      <c r="H205" s="43">
        <v>440</v>
      </c>
      <c r="I205" s="261" t="s">
        <v>728</v>
      </c>
      <c r="J205" s="227" t="str">
        <f>IF(ISBLANK(INDEX('Policy Characteristics'!D:D,MATCH($C205,'Policy Characteristics'!$C:$C,0))),"",INDEX('Policy Characteristics'!D:D,MATCH($C205,'Policy Characteristics'!$C:$C,0)))</f>
        <v>Building Component Electrification</v>
      </c>
      <c r="K205" s="226" t="str">
        <f>IF(ISBLANK(INDEX('Policy Characteristics'!E:E,MATCH($C205,'Policy Characteristics'!$C:$C,0))),"",INDEX('Policy Characteristics'!E:E,MATCH($C205,'Policy Characteristics'!$C:$C,0)))</f>
        <v>bldgs new component fuel shifting</v>
      </c>
      <c r="L205" s="233">
        <f>IF(ISBLANK(INDEX('Policy Characteristics'!F:F,MATCH($C205,'Policy Characteristics'!$C:$C,0))),"",INDEX('Policy Characteristics'!F:F,MATCH($C205,'Policy Characteristics'!$C:$C,0)))</f>
        <v>0</v>
      </c>
      <c r="M205" s="233">
        <f>IF(ISBLANK(INDEX('Policy Characteristics'!G:G,MATCH($C205,'Policy Characteristics'!$C:$C,0))),"",INDEX('Policy Characteristics'!G:G,MATCH($C205,'Policy Characteristics'!$C:$C,0)))</f>
        <v>1</v>
      </c>
      <c r="N205" s="233">
        <f>IF(ISBLANK(INDEX('Policy Characteristics'!H:H,MATCH($C205,'Policy Characteristics'!$C:$C,0))),"",INDEX('Policy Characteristics'!H:H,MATCH($C205,'Policy Characteristics'!$C:$C,0)))</f>
        <v>0.01</v>
      </c>
      <c r="O205" s="226" t="str">
        <f>IF(ISBLANK(INDEX('Policy Characteristics'!I:I,MATCH($C205,'Policy Characteristics'!$C:$C,0))),"",INDEX('Policy Characteristics'!I:I,MATCH($C205,'Policy Characteristics'!$C:$C,0)))</f>
        <v>% of newly sold non-electric building components</v>
      </c>
      <c r="P205" s="226" t="str">
        <f>IF(ISBLANK(INDEX('Policy Characteristics'!J:J,MATCH($C205,'Policy Characteristics'!$C:$C,0))),"",INDEX('Policy Characteristics'!J:J,MATCH($C205,'Policy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5" s="226" t="str">
        <f>IF(ISBLANK(INDEX('Policy Characteristics'!K:K,MATCH($C205,'Policy Characteristics'!$C:$C,0))),"",INDEX('Policy Characteristics'!K:K,MATCH($C205,'Policy Characteristics'!$C:$C,0)))</f>
        <v>buildings-sector-main.html#component-elec</v>
      </c>
      <c r="R205" s="226" t="str">
        <f>IF(ISBLANK(INDEX('Policy Characteristics'!L:L,MATCH($C205,'Policy Characteristics'!$C:$C,0))),"",INDEX('Policy Characteristics'!L:L,MATCH($C205,'Policy Characteristics'!$C:$C,0)))</f>
        <v>building-component-electrification.html</v>
      </c>
    </row>
    <row r="206" spans="1:18">
      <c r="A206" s="226" t="str">
        <f>IF(ISBLANK(INDEX('Policy Characteristics'!A:A,MATCH($C206,'Policy Characteristics'!$C:$C,0))),"",INDEX('Policy Characteristics'!A:A,MATCH($C206,'Policy Characteristics'!$C:$C,0)))</f>
        <v>Buildings and Appliances</v>
      </c>
      <c r="B206" s="234" t="str">
        <f>IF(ISBLANK(INDEX('Policy Characteristics'!B:B,MATCH($C206,'Policy Characteristics'!$C:$C,0))),"",INDEX('Policy Characteristics'!B:B,MATCH($C206,'Policy Characteristics'!$C:$C,0)))</f>
        <v>Building Component Electrification</v>
      </c>
      <c r="C206" s="226" t="str">
        <f t="shared" si="11"/>
        <v>Fraction of New Bldg Components Shifted to Other Fuels</v>
      </c>
      <c r="D206" s="45" t="s">
        <v>780</v>
      </c>
      <c r="E206" s="45" t="s">
        <v>788</v>
      </c>
      <c r="F206" s="45" t="s">
        <v>781</v>
      </c>
      <c r="G206" s="45" t="s">
        <v>789</v>
      </c>
      <c r="H206" s="43">
        <v>441</v>
      </c>
      <c r="I206" s="261" t="s">
        <v>738</v>
      </c>
      <c r="J206" s="227" t="str">
        <f>IF(ISBLANK(INDEX('Policy Characteristics'!D:D,MATCH($C206,'Policy Characteristics'!$C:$C,0))),"",INDEX('Policy Characteristics'!D:D,MATCH($C206,'Policy Characteristics'!$C:$C,0)))</f>
        <v>Building Component Electrification</v>
      </c>
      <c r="K206" s="226" t="str">
        <f>IF(ISBLANK(INDEX('Policy Characteristics'!E:E,MATCH($C206,'Policy Characteristics'!$C:$C,0))),"",INDEX('Policy Characteristics'!E:E,MATCH($C206,'Policy Characteristics'!$C:$C,0)))</f>
        <v>bldgs new component fuel shifting</v>
      </c>
      <c r="L206" s="233">
        <f>IF(ISBLANK(INDEX('Policy Characteristics'!F:F,MATCH($C206,'Policy Characteristics'!$C:$C,0))),"",INDEX('Policy Characteristics'!F:F,MATCH($C206,'Policy Characteristics'!$C:$C,0)))</f>
        <v>0</v>
      </c>
      <c r="M206" s="233">
        <f>IF(ISBLANK(INDEX('Policy Characteristics'!G:G,MATCH($C206,'Policy Characteristics'!$C:$C,0))),"",INDEX('Policy Characteristics'!G:G,MATCH($C206,'Policy Characteristics'!$C:$C,0)))</f>
        <v>1</v>
      </c>
      <c r="N206" s="233">
        <f>IF(ISBLANK(INDEX('Policy Characteristics'!H:H,MATCH($C206,'Policy Characteristics'!$C:$C,0))),"",INDEX('Policy Characteristics'!H:H,MATCH($C206,'Policy Characteristics'!$C:$C,0)))</f>
        <v>0.01</v>
      </c>
      <c r="O206" s="226" t="str">
        <f>IF(ISBLANK(INDEX('Policy Characteristics'!I:I,MATCH($C206,'Policy Characteristics'!$C:$C,0))),"",INDEX('Policy Characteristics'!I:I,MATCH($C206,'Policy Characteristics'!$C:$C,0)))</f>
        <v>% of newly sold non-electric building components</v>
      </c>
      <c r="P206" s="226" t="str">
        <f>IF(ISBLANK(INDEX('Policy Characteristics'!J:J,MATCH($C206,'Policy Characteristics'!$C:$C,0))),"",INDEX('Policy Characteristics'!J:J,MATCH($C206,'Policy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6" s="226" t="str">
        <f>IF(ISBLANK(INDEX('Policy Characteristics'!K:K,MATCH($C206,'Policy Characteristics'!$C:$C,0))),"",INDEX('Policy Characteristics'!K:K,MATCH($C206,'Policy Characteristics'!$C:$C,0)))</f>
        <v>buildings-sector-main.html#component-elec</v>
      </c>
      <c r="R206" s="226" t="str">
        <f>IF(ISBLANK(INDEX('Policy Characteristics'!L:L,MATCH($C206,'Policy Characteristics'!$C:$C,0))),"",INDEX('Policy Characteristics'!L:L,MATCH($C206,'Policy Characteristics'!$C:$C,0)))</f>
        <v>building-component-electrification.html</v>
      </c>
    </row>
    <row r="207" spans="1:18">
      <c r="A207" s="226" t="str">
        <f>IF(ISBLANK(INDEX('Policy Characteristics'!A:A,MATCH($C207,'Policy Characteristics'!$C:$C,0))),"",INDEX('Policy Characteristics'!A:A,MATCH($C207,'Policy Characteristics'!$C:$C,0)))</f>
        <v>Buildings and Appliances</v>
      </c>
      <c r="B207" s="234" t="str">
        <f>IF(ISBLANK(INDEX('Policy Characteristics'!B:B,MATCH($C207,'Policy Characteristics'!$C:$C,0))),"",INDEX('Policy Characteristics'!B:B,MATCH($C207,'Policy Characteristics'!$C:$C,0)))</f>
        <v>Building Component Electrification</v>
      </c>
      <c r="C207" s="226" t="str">
        <f t="shared" si="11"/>
        <v>Fraction of New Bldg Components Shifted to Other Fuels</v>
      </c>
      <c r="D207" s="45" t="s">
        <v>782</v>
      </c>
      <c r="E207" s="45" t="s">
        <v>788</v>
      </c>
      <c r="F207" s="45" t="s">
        <v>783</v>
      </c>
      <c r="G207" s="45" t="s">
        <v>789</v>
      </c>
      <c r="H207" s="43">
        <v>442</v>
      </c>
      <c r="I207" s="261" t="s">
        <v>738</v>
      </c>
      <c r="J207" s="227" t="str">
        <f>IF(ISBLANK(INDEX('Policy Characteristics'!D:D,MATCH($C207,'Policy Characteristics'!$C:$C,0))),"",INDEX('Policy Characteristics'!D:D,MATCH($C207,'Policy Characteristics'!$C:$C,0)))</f>
        <v>Building Component Electrification</v>
      </c>
      <c r="K207" s="226" t="str">
        <f>IF(ISBLANK(INDEX('Policy Characteristics'!E:E,MATCH($C207,'Policy Characteristics'!$C:$C,0))),"",INDEX('Policy Characteristics'!E:E,MATCH($C207,'Policy Characteristics'!$C:$C,0)))</f>
        <v>bldgs new component fuel shifting</v>
      </c>
      <c r="L207" s="233">
        <f>IF(ISBLANK(INDEX('Policy Characteristics'!F:F,MATCH($C207,'Policy Characteristics'!$C:$C,0))),"",INDEX('Policy Characteristics'!F:F,MATCH($C207,'Policy Characteristics'!$C:$C,0)))</f>
        <v>0</v>
      </c>
      <c r="M207" s="233">
        <f>IF(ISBLANK(INDEX('Policy Characteristics'!G:G,MATCH($C207,'Policy Characteristics'!$C:$C,0))),"",INDEX('Policy Characteristics'!G:G,MATCH($C207,'Policy Characteristics'!$C:$C,0)))</f>
        <v>1</v>
      </c>
      <c r="N207" s="233">
        <f>IF(ISBLANK(INDEX('Policy Characteristics'!H:H,MATCH($C207,'Policy Characteristics'!$C:$C,0))),"",INDEX('Policy Characteristics'!H:H,MATCH($C207,'Policy Characteristics'!$C:$C,0)))</f>
        <v>0.01</v>
      </c>
      <c r="O207" s="226" t="str">
        <f>IF(ISBLANK(INDEX('Policy Characteristics'!I:I,MATCH($C207,'Policy Characteristics'!$C:$C,0))),"",INDEX('Policy Characteristics'!I:I,MATCH($C207,'Policy Characteristics'!$C:$C,0)))</f>
        <v>% of newly sold non-electric building components</v>
      </c>
      <c r="P207" s="226" t="str">
        <f>IF(ISBLANK(INDEX('Policy Characteristics'!J:J,MATCH($C207,'Policy Characteristics'!$C:$C,0))),"",INDEX('Policy Characteristics'!J:J,MATCH($C207,'Policy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7" s="226" t="str">
        <f>IF(ISBLANK(INDEX('Policy Characteristics'!K:K,MATCH($C207,'Policy Characteristics'!$C:$C,0))),"",INDEX('Policy Characteristics'!K:K,MATCH($C207,'Policy Characteristics'!$C:$C,0)))</f>
        <v>buildings-sector-main.html#component-elec</v>
      </c>
      <c r="R207" s="226" t="str">
        <f>IF(ISBLANK(INDEX('Policy Characteristics'!L:L,MATCH($C207,'Policy Characteristics'!$C:$C,0))),"",INDEX('Policy Characteristics'!L:L,MATCH($C207,'Policy Characteristics'!$C:$C,0)))</f>
        <v>building-component-electrification.html</v>
      </c>
    </row>
    <row r="208" spans="1:18">
      <c r="A208" s="226" t="str">
        <f>IF(ISBLANK(INDEX('Policy Characteristics'!A:A,MATCH($C208,'Policy Characteristics'!$C:$C,0))),"",INDEX('Policy Characteristics'!A:A,MATCH($C208,'Policy Characteristics'!$C:$C,0)))</f>
        <v>Buildings and Appliances</v>
      </c>
      <c r="B208" s="234" t="str">
        <f>IF(ISBLANK(INDEX('Policy Characteristics'!B:B,MATCH($C208,'Policy Characteristics'!$C:$C,0))),"",INDEX('Policy Characteristics'!B:B,MATCH($C208,'Policy Characteristics'!$C:$C,0)))</f>
        <v>Building Component Electrification</v>
      </c>
      <c r="C208" s="226" t="str">
        <f t="shared" si="11"/>
        <v>Fraction of New Bldg Components Shifted to Other Fuels</v>
      </c>
      <c r="D208" s="45" t="s">
        <v>784</v>
      </c>
      <c r="E208" s="45" t="s">
        <v>788</v>
      </c>
      <c r="F208" s="45" t="s">
        <v>785</v>
      </c>
      <c r="G208" s="45" t="s">
        <v>789</v>
      </c>
      <c r="H208" s="43">
        <v>443</v>
      </c>
      <c r="I208" s="261" t="s">
        <v>728</v>
      </c>
      <c r="J208" s="227" t="str">
        <f>IF(ISBLANK(INDEX('Policy Characteristics'!D:D,MATCH($C208,'Policy Characteristics'!$C:$C,0))),"",INDEX('Policy Characteristics'!D:D,MATCH($C208,'Policy Characteristics'!$C:$C,0)))</f>
        <v>Building Component Electrification</v>
      </c>
      <c r="K208" s="226" t="str">
        <f>IF(ISBLANK(INDEX('Policy Characteristics'!E:E,MATCH($C208,'Policy Characteristics'!$C:$C,0))),"",INDEX('Policy Characteristics'!E:E,MATCH($C208,'Policy Characteristics'!$C:$C,0)))</f>
        <v>bldgs new component fuel shifting</v>
      </c>
      <c r="L208" s="233">
        <f>IF(ISBLANK(INDEX('Policy Characteristics'!F:F,MATCH($C208,'Policy Characteristics'!$C:$C,0))),"",INDEX('Policy Characteristics'!F:F,MATCH($C208,'Policy Characteristics'!$C:$C,0)))</f>
        <v>0</v>
      </c>
      <c r="M208" s="233">
        <f>IF(ISBLANK(INDEX('Policy Characteristics'!G:G,MATCH($C208,'Policy Characteristics'!$C:$C,0))),"",INDEX('Policy Characteristics'!G:G,MATCH($C208,'Policy Characteristics'!$C:$C,0)))</f>
        <v>1</v>
      </c>
      <c r="N208" s="233">
        <f>IF(ISBLANK(INDEX('Policy Characteristics'!H:H,MATCH($C208,'Policy Characteristics'!$C:$C,0))),"",INDEX('Policy Characteristics'!H:H,MATCH($C208,'Policy Characteristics'!$C:$C,0)))</f>
        <v>0.01</v>
      </c>
      <c r="O208" s="226" t="str">
        <f>IF(ISBLANK(INDEX('Policy Characteristics'!I:I,MATCH($C208,'Policy Characteristics'!$C:$C,0))),"",INDEX('Policy Characteristics'!I:I,MATCH($C208,'Policy Characteristics'!$C:$C,0)))</f>
        <v>% of newly sold non-electric building components</v>
      </c>
      <c r="P208" s="226" t="str">
        <f>IF(ISBLANK(INDEX('Policy Characteristics'!J:J,MATCH($C208,'Policy Characteristics'!$C:$C,0))),"",INDEX('Policy Characteristics'!J:J,MATCH($C208,'Policy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8" s="226" t="str">
        <f>IF(ISBLANK(INDEX('Policy Characteristics'!K:K,MATCH($C208,'Policy Characteristics'!$C:$C,0))),"",INDEX('Policy Characteristics'!K:K,MATCH($C208,'Policy Characteristics'!$C:$C,0)))</f>
        <v>buildings-sector-main.html#component-elec</v>
      </c>
      <c r="R208" s="226" t="str">
        <f>IF(ISBLANK(INDEX('Policy Characteristics'!L:L,MATCH($C208,'Policy Characteristics'!$C:$C,0))),"",INDEX('Policy Characteristics'!L:L,MATCH($C208,'Policy Characteristics'!$C:$C,0)))</f>
        <v>building-component-electrification.html</v>
      </c>
    </row>
    <row r="209" spans="1:18">
      <c r="A209" s="226" t="str">
        <f>IF(ISBLANK(INDEX('Policy Characteristics'!A:A,MATCH($C209,'Policy Characteristics'!$C:$C,0))),"",INDEX('Policy Characteristics'!A:A,MATCH($C209,'Policy Characteristics'!$C:$C,0)))</f>
        <v>Buildings and Appliances</v>
      </c>
      <c r="B209" s="234" t="str">
        <f>IF(ISBLANK(INDEX('Policy Characteristics'!B:B,MATCH($C209,'Policy Characteristics'!$C:$C,0))),"",INDEX('Policy Characteristics'!B:B,MATCH($C209,'Policy Characteristics'!$C:$C,0)))</f>
        <v>Building Component Electrification</v>
      </c>
      <c r="C209" s="226" t="str">
        <f t="shared" si="11"/>
        <v>Fraction of New Bldg Components Shifted to Other Fuels</v>
      </c>
      <c r="D209" s="45" t="s">
        <v>786</v>
      </c>
      <c r="E209" s="45" t="s">
        <v>788</v>
      </c>
      <c r="F209" s="45" t="s">
        <v>787</v>
      </c>
      <c r="G209" s="45" t="s">
        <v>789</v>
      </c>
      <c r="H209" s="43">
        <v>444</v>
      </c>
      <c r="I209" s="261" t="s">
        <v>728</v>
      </c>
      <c r="J209" s="227" t="str">
        <f>IF(ISBLANK(INDEX('Policy Characteristics'!D:D,MATCH($C209,'Policy Characteristics'!$C:$C,0))),"",INDEX('Policy Characteristics'!D:D,MATCH($C209,'Policy Characteristics'!$C:$C,0)))</f>
        <v>Building Component Electrification</v>
      </c>
      <c r="K209" s="226" t="str">
        <f>IF(ISBLANK(INDEX('Policy Characteristics'!E:E,MATCH($C209,'Policy Characteristics'!$C:$C,0))),"",INDEX('Policy Characteristics'!E:E,MATCH($C209,'Policy Characteristics'!$C:$C,0)))</f>
        <v>bldgs new component fuel shifting</v>
      </c>
      <c r="L209" s="233">
        <f>IF(ISBLANK(INDEX('Policy Characteristics'!F:F,MATCH($C209,'Policy Characteristics'!$C:$C,0))),"",INDEX('Policy Characteristics'!F:F,MATCH($C209,'Policy Characteristics'!$C:$C,0)))</f>
        <v>0</v>
      </c>
      <c r="M209" s="233">
        <f>IF(ISBLANK(INDEX('Policy Characteristics'!G:G,MATCH($C209,'Policy Characteristics'!$C:$C,0))),"",INDEX('Policy Characteristics'!G:G,MATCH($C209,'Policy Characteristics'!$C:$C,0)))</f>
        <v>1</v>
      </c>
      <c r="N209" s="233">
        <f>IF(ISBLANK(INDEX('Policy Characteristics'!H:H,MATCH($C209,'Policy Characteristics'!$C:$C,0))),"",INDEX('Policy Characteristics'!H:H,MATCH($C209,'Policy Characteristics'!$C:$C,0)))</f>
        <v>0.01</v>
      </c>
      <c r="O209" s="226" t="str">
        <f>IF(ISBLANK(INDEX('Policy Characteristics'!I:I,MATCH($C209,'Policy Characteristics'!$C:$C,0))),"",INDEX('Policy Characteristics'!I:I,MATCH($C209,'Policy Characteristics'!$C:$C,0)))</f>
        <v>% of newly sold non-electric building components</v>
      </c>
      <c r="P209" s="226" t="str">
        <f>IF(ISBLANK(INDEX('Policy Characteristics'!J:J,MATCH($C209,'Policy Characteristics'!$C:$C,0))),"",INDEX('Policy Characteristics'!J:J,MATCH($C209,'Policy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09" s="226" t="str">
        <f>IF(ISBLANK(INDEX('Policy Characteristics'!K:K,MATCH($C209,'Policy Characteristics'!$C:$C,0))),"",INDEX('Policy Characteristics'!K:K,MATCH($C209,'Policy Characteristics'!$C:$C,0)))</f>
        <v>buildings-sector-main.html#component-elec</v>
      </c>
      <c r="R209" s="226" t="str">
        <f>IF(ISBLANK(INDEX('Policy Characteristics'!L:L,MATCH($C209,'Policy Characteristics'!$C:$C,0))),"",INDEX('Policy Characteristics'!L:L,MATCH($C209,'Policy Characteristics'!$C:$C,0)))</f>
        <v>building-component-electrification.html</v>
      </c>
    </row>
    <row r="210" spans="1:18">
      <c r="A210" s="226" t="str">
        <f>IF(ISBLANK(INDEX('Policy Characteristics'!A:A,MATCH($C210,'Policy Characteristics'!$C:$C,0))),"",INDEX('Policy Characteristics'!A:A,MATCH($C210,'Policy Characteristics'!$C:$C,0)))</f>
        <v>Buildings and Appliances</v>
      </c>
      <c r="B210" s="234" t="str">
        <f>IF(ISBLANK(INDEX('Policy Characteristics'!B:B,MATCH($C210,'Policy Characteristics'!$C:$C,0))),"",INDEX('Policy Characteristics'!B:B,MATCH($C210,'Policy Characteristics'!$C:$C,0)))</f>
        <v>Building Component Electrification</v>
      </c>
      <c r="C210" s="226" t="str">
        <f t="shared" si="11"/>
        <v>Fraction of New Bldg Components Shifted to Other Fuels</v>
      </c>
      <c r="D210" s="45" t="s">
        <v>776</v>
      </c>
      <c r="E210" s="45" t="s">
        <v>790</v>
      </c>
      <c r="F210" s="45" t="s">
        <v>778</v>
      </c>
      <c r="G210" s="45" t="s">
        <v>791</v>
      </c>
      <c r="H210" s="43">
        <v>445</v>
      </c>
      <c r="I210" s="261" t="s">
        <v>728</v>
      </c>
      <c r="J210" s="227" t="str">
        <f>IF(ISBLANK(INDEX('Policy Characteristics'!D:D,MATCH($C210,'Policy Characteristics'!$C:$C,0))),"",INDEX('Policy Characteristics'!D:D,MATCH($C210,'Policy Characteristics'!$C:$C,0)))</f>
        <v>Building Component Electrification</v>
      </c>
      <c r="K210" s="226" t="str">
        <f>IF(ISBLANK(INDEX('Policy Characteristics'!E:E,MATCH($C210,'Policy Characteristics'!$C:$C,0))),"",INDEX('Policy Characteristics'!E:E,MATCH($C210,'Policy Characteristics'!$C:$C,0)))</f>
        <v>bldgs new component fuel shifting</v>
      </c>
      <c r="L210" s="233">
        <f>IF(ISBLANK(INDEX('Policy Characteristics'!F:F,MATCH($C210,'Policy Characteristics'!$C:$C,0))),"",INDEX('Policy Characteristics'!F:F,MATCH($C210,'Policy Characteristics'!$C:$C,0)))</f>
        <v>0</v>
      </c>
      <c r="M210" s="233">
        <f>IF(ISBLANK(INDEX('Policy Characteristics'!G:G,MATCH($C210,'Policy Characteristics'!$C:$C,0))),"",INDEX('Policy Characteristics'!G:G,MATCH($C210,'Policy Characteristics'!$C:$C,0)))</f>
        <v>1</v>
      </c>
      <c r="N210" s="233">
        <f>IF(ISBLANK(INDEX('Policy Characteristics'!H:H,MATCH($C210,'Policy Characteristics'!$C:$C,0))),"",INDEX('Policy Characteristics'!H:H,MATCH($C210,'Policy Characteristics'!$C:$C,0)))</f>
        <v>0.01</v>
      </c>
      <c r="O210" s="226" t="str">
        <f>IF(ISBLANK(INDEX('Policy Characteristics'!I:I,MATCH($C210,'Policy Characteristics'!$C:$C,0))),"",INDEX('Policy Characteristics'!I:I,MATCH($C210,'Policy Characteristics'!$C:$C,0)))</f>
        <v>% of newly sold non-electric building components</v>
      </c>
      <c r="P210" s="226" t="str">
        <f>IF(ISBLANK(INDEX('Policy Characteristics'!J:J,MATCH($C210,'Policy Characteristics'!$C:$C,0))),"",INDEX('Policy Characteristics'!J:J,MATCH($C210,'Policy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10" s="226" t="str">
        <f>IF(ISBLANK(INDEX('Policy Characteristics'!K:K,MATCH($C210,'Policy Characteristics'!$C:$C,0))),"",INDEX('Policy Characteristics'!K:K,MATCH($C210,'Policy Characteristics'!$C:$C,0)))</f>
        <v>buildings-sector-main.html#component-elec</v>
      </c>
      <c r="R210" s="226" t="str">
        <f>IF(ISBLANK(INDEX('Policy Characteristics'!L:L,MATCH($C210,'Policy Characteristics'!$C:$C,0))),"",INDEX('Policy Characteristics'!L:L,MATCH($C210,'Policy Characteristics'!$C:$C,0)))</f>
        <v>building-component-electrification.html</v>
      </c>
    </row>
    <row r="211" spans="1:18">
      <c r="A211" s="226" t="str">
        <f>IF(ISBLANK(INDEX('Policy Characteristics'!A:A,MATCH($C211,'Policy Characteristics'!$C:$C,0))),"",INDEX('Policy Characteristics'!A:A,MATCH($C211,'Policy Characteristics'!$C:$C,0)))</f>
        <v>Buildings and Appliances</v>
      </c>
      <c r="B211" s="234" t="str">
        <f>IF(ISBLANK(INDEX('Policy Characteristics'!B:B,MATCH($C211,'Policy Characteristics'!$C:$C,0))),"",INDEX('Policy Characteristics'!B:B,MATCH($C211,'Policy Characteristics'!$C:$C,0)))</f>
        <v>Building Component Electrification</v>
      </c>
      <c r="C211" s="226" t="str">
        <f t="shared" si="11"/>
        <v>Fraction of New Bldg Components Shifted to Other Fuels</v>
      </c>
      <c r="D211" s="45" t="s">
        <v>780</v>
      </c>
      <c r="E211" s="45" t="s">
        <v>790</v>
      </c>
      <c r="F211" s="45" t="s">
        <v>781</v>
      </c>
      <c r="G211" s="45" t="s">
        <v>791</v>
      </c>
      <c r="H211" s="43">
        <v>446</v>
      </c>
      <c r="I211" s="261" t="s">
        <v>738</v>
      </c>
      <c r="J211" s="227" t="str">
        <f>IF(ISBLANK(INDEX('Policy Characteristics'!D:D,MATCH($C211,'Policy Characteristics'!$C:$C,0))),"",INDEX('Policy Characteristics'!D:D,MATCH($C211,'Policy Characteristics'!$C:$C,0)))</f>
        <v>Building Component Electrification</v>
      </c>
      <c r="K211" s="226" t="str">
        <f>IF(ISBLANK(INDEX('Policy Characteristics'!E:E,MATCH($C211,'Policy Characteristics'!$C:$C,0))),"",INDEX('Policy Characteristics'!E:E,MATCH($C211,'Policy Characteristics'!$C:$C,0)))</f>
        <v>bldgs new component fuel shifting</v>
      </c>
      <c r="L211" s="233">
        <f>IF(ISBLANK(INDEX('Policy Characteristics'!F:F,MATCH($C211,'Policy Characteristics'!$C:$C,0))),"",INDEX('Policy Characteristics'!F:F,MATCH($C211,'Policy Characteristics'!$C:$C,0)))</f>
        <v>0</v>
      </c>
      <c r="M211" s="233">
        <f>IF(ISBLANK(INDEX('Policy Characteristics'!G:G,MATCH($C211,'Policy Characteristics'!$C:$C,0))),"",INDEX('Policy Characteristics'!G:G,MATCH($C211,'Policy Characteristics'!$C:$C,0)))</f>
        <v>1</v>
      </c>
      <c r="N211" s="233">
        <f>IF(ISBLANK(INDEX('Policy Characteristics'!H:H,MATCH($C211,'Policy Characteristics'!$C:$C,0))),"",INDEX('Policy Characteristics'!H:H,MATCH($C211,'Policy Characteristics'!$C:$C,0)))</f>
        <v>0.01</v>
      </c>
      <c r="O211" s="226" t="str">
        <f>IF(ISBLANK(INDEX('Policy Characteristics'!I:I,MATCH($C211,'Policy Characteristics'!$C:$C,0))),"",INDEX('Policy Characteristics'!I:I,MATCH($C211,'Policy Characteristics'!$C:$C,0)))</f>
        <v>% of newly sold non-electric building components</v>
      </c>
      <c r="P211" s="226" t="str">
        <f>IF(ISBLANK(INDEX('Policy Characteristics'!J:J,MATCH($C211,'Policy Characteristics'!$C:$C,0))),"",INDEX('Policy Characteristics'!J:J,MATCH($C211,'Policy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11" s="226" t="str">
        <f>IF(ISBLANK(INDEX('Policy Characteristics'!K:K,MATCH($C211,'Policy Characteristics'!$C:$C,0))),"",INDEX('Policy Characteristics'!K:K,MATCH($C211,'Policy Characteristics'!$C:$C,0)))</f>
        <v>buildings-sector-main.html#component-elec</v>
      </c>
      <c r="R211" s="226" t="str">
        <f>IF(ISBLANK(INDEX('Policy Characteristics'!L:L,MATCH($C211,'Policy Characteristics'!$C:$C,0))),"",INDEX('Policy Characteristics'!L:L,MATCH($C211,'Policy Characteristics'!$C:$C,0)))</f>
        <v>building-component-electrification.html</v>
      </c>
    </row>
    <row r="212" spans="1:18">
      <c r="A212" s="226" t="str">
        <f>IF(ISBLANK(INDEX('Policy Characteristics'!A:A,MATCH($C212,'Policy Characteristics'!$C:$C,0))),"",INDEX('Policy Characteristics'!A:A,MATCH($C212,'Policy Characteristics'!$C:$C,0)))</f>
        <v>Buildings and Appliances</v>
      </c>
      <c r="B212" s="234" t="str">
        <f>IF(ISBLANK(INDEX('Policy Characteristics'!B:B,MATCH($C212,'Policy Characteristics'!$C:$C,0))),"",INDEX('Policy Characteristics'!B:B,MATCH($C212,'Policy Characteristics'!$C:$C,0)))</f>
        <v>Building Component Electrification</v>
      </c>
      <c r="C212" s="226" t="str">
        <f t="shared" si="11"/>
        <v>Fraction of New Bldg Components Shifted to Other Fuels</v>
      </c>
      <c r="D212" s="45" t="s">
        <v>782</v>
      </c>
      <c r="E212" s="45" t="s">
        <v>790</v>
      </c>
      <c r="F212" s="45" t="s">
        <v>783</v>
      </c>
      <c r="G212" s="45" t="s">
        <v>791</v>
      </c>
      <c r="H212" s="43">
        <v>447</v>
      </c>
      <c r="I212" s="261" t="s">
        <v>738</v>
      </c>
      <c r="J212" s="227" t="str">
        <f>IF(ISBLANK(INDEX('Policy Characteristics'!D:D,MATCH($C212,'Policy Characteristics'!$C:$C,0))),"",INDEX('Policy Characteristics'!D:D,MATCH($C212,'Policy Characteristics'!$C:$C,0)))</f>
        <v>Building Component Electrification</v>
      </c>
      <c r="K212" s="226" t="str">
        <f>IF(ISBLANK(INDEX('Policy Characteristics'!E:E,MATCH($C212,'Policy Characteristics'!$C:$C,0))),"",INDEX('Policy Characteristics'!E:E,MATCH($C212,'Policy Characteristics'!$C:$C,0)))</f>
        <v>bldgs new component fuel shifting</v>
      </c>
      <c r="L212" s="233">
        <f>IF(ISBLANK(INDEX('Policy Characteristics'!F:F,MATCH($C212,'Policy Characteristics'!$C:$C,0))),"",INDEX('Policy Characteristics'!F:F,MATCH($C212,'Policy Characteristics'!$C:$C,0)))</f>
        <v>0</v>
      </c>
      <c r="M212" s="233">
        <f>IF(ISBLANK(INDEX('Policy Characteristics'!G:G,MATCH($C212,'Policy Characteristics'!$C:$C,0))),"",INDEX('Policy Characteristics'!G:G,MATCH($C212,'Policy Characteristics'!$C:$C,0)))</f>
        <v>1</v>
      </c>
      <c r="N212" s="233">
        <f>IF(ISBLANK(INDEX('Policy Characteristics'!H:H,MATCH($C212,'Policy Characteristics'!$C:$C,0))),"",INDEX('Policy Characteristics'!H:H,MATCH($C212,'Policy Characteristics'!$C:$C,0)))</f>
        <v>0.01</v>
      </c>
      <c r="O212" s="226" t="str">
        <f>IF(ISBLANK(INDEX('Policy Characteristics'!I:I,MATCH($C212,'Policy Characteristics'!$C:$C,0))),"",INDEX('Policy Characteristics'!I:I,MATCH($C212,'Policy Characteristics'!$C:$C,0)))</f>
        <v>% of newly sold non-electric building components</v>
      </c>
      <c r="P212" s="226" t="str">
        <f>IF(ISBLANK(INDEX('Policy Characteristics'!J:J,MATCH($C212,'Policy Characteristics'!$C:$C,0))),"",INDEX('Policy Characteristics'!J:J,MATCH($C212,'Policy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12" s="226" t="str">
        <f>IF(ISBLANK(INDEX('Policy Characteristics'!K:K,MATCH($C212,'Policy Characteristics'!$C:$C,0))),"",INDEX('Policy Characteristics'!K:K,MATCH($C212,'Policy Characteristics'!$C:$C,0)))</f>
        <v>buildings-sector-main.html#component-elec</v>
      </c>
      <c r="R212" s="226" t="str">
        <f>IF(ISBLANK(INDEX('Policy Characteristics'!L:L,MATCH($C212,'Policy Characteristics'!$C:$C,0))),"",INDEX('Policy Characteristics'!L:L,MATCH($C212,'Policy Characteristics'!$C:$C,0)))</f>
        <v>building-component-electrification.html</v>
      </c>
    </row>
    <row r="213" spans="1:18">
      <c r="A213" s="226" t="str">
        <f>IF(ISBLANK(INDEX('Policy Characteristics'!A:A,MATCH($C213,'Policy Characteristics'!$C:$C,0))),"",INDEX('Policy Characteristics'!A:A,MATCH($C213,'Policy Characteristics'!$C:$C,0)))</f>
        <v>Buildings and Appliances</v>
      </c>
      <c r="B213" s="234" t="str">
        <f>IF(ISBLANK(INDEX('Policy Characteristics'!B:B,MATCH($C213,'Policy Characteristics'!$C:$C,0))),"",INDEX('Policy Characteristics'!B:B,MATCH($C213,'Policy Characteristics'!$C:$C,0)))</f>
        <v>Building Component Electrification</v>
      </c>
      <c r="C213" s="226" t="str">
        <f t="shared" si="11"/>
        <v>Fraction of New Bldg Components Shifted to Other Fuels</v>
      </c>
      <c r="D213" s="45" t="s">
        <v>784</v>
      </c>
      <c r="E213" s="45" t="s">
        <v>790</v>
      </c>
      <c r="F213" s="45" t="s">
        <v>785</v>
      </c>
      <c r="G213" s="45" t="s">
        <v>791</v>
      </c>
      <c r="H213" s="43">
        <v>448</v>
      </c>
      <c r="I213" s="261" t="s">
        <v>728</v>
      </c>
      <c r="J213" s="227" t="str">
        <f>IF(ISBLANK(INDEX('Policy Characteristics'!D:D,MATCH($C213,'Policy Characteristics'!$C:$C,0))),"",INDEX('Policy Characteristics'!D:D,MATCH($C213,'Policy Characteristics'!$C:$C,0)))</f>
        <v>Building Component Electrification</v>
      </c>
      <c r="K213" s="226" t="str">
        <f>IF(ISBLANK(INDEX('Policy Characteristics'!E:E,MATCH($C213,'Policy Characteristics'!$C:$C,0))),"",INDEX('Policy Characteristics'!E:E,MATCH($C213,'Policy Characteristics'!$C:$C,0)))</f>
        <v>bldgs new component fuel shifting</v>
      </c>
      <c r="L213" s="233">
        <f>IF(ISBLANK(INDEX('Policy Characteristics'!F:F,MATCH($C213,'Policy Characteristics'!$C:$C,0))),"",INDEX('Policy Characteristics'!F:F,MATCH($C213,'Policy Characteristics'!$C:$C,0)))</f>
        <v>0</v>
      </c>
      <c r="M213" s="233">
        <f>IF(ISBLANK(INDEX('Policy Characteristics'!G:G,MATCH($C213,'Policy Characteristics'!$C:$C,0))),"",INDEX('Policy Characteristics'!G:G,MATCH($C213,'Policy Characteristics'!$C:$C,0)))</f>
        <v>1</v>
      </c>
      <c r="N213" s="233">
        <f>IF(ISBLANK(INDEX('Policy Characteristics'!H:H,MATCH($C213,'Policy Characteristics'!$C:$C,0))),"",INDEX('Policy Characteristics'!H:H,MATCH($C213,'Policy Characteristics'!$C:$C,0)))</f>
        <v>0.01</v>
      </c>
      <c r="O213" s="226" t="str">
        <f>IF(ISBLANK(INDEX('Policy Characteristics'!I:I,MATCH($C213,'Policy Characteristics'!$C:$C,0))),"",INDEX('Policy Characteristics'!I:I,MATCH($C213,'Policy Characteristics'!$C:$C,0)))</f>
        <v>% of newly sold non-electric building components</v>
      </c>
      <c r="P213" s="226" t="str">
        <f>IF(ISBLANK(INDEX('Policy Characteristics'!J:J,MATCH($C213,'Policy Characteristics'!$C:$C,0))),"",INDEX('Policy Characteristics'!J:J,MATCH($C213,'Policy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13" s="226" t="str">
        <f>IF(ISBLANK(INDEX('Policy Characteristics'!K:K,MATCH($C213,'Policy Characteristics'!$C:$C,0))),"",INDEX('Policy Characteristics'!K:K,MATCH($C213,'Policy Characteristics'!$C:$C,0)))</f>
        <v>buildings-sector-main.html#component-elec</v>
      </c>
      <c r="R213" s="226" t="str">
        <f>IF(ISBLANK(INDEX('Policy Characteristics'!L:L,MATCH($C213,'Policy Characteristics'!$C:$C,0))),"",INDEX('Policy Characteristics'!L:L,MATCH($C213,'Policy Characteristics'!$C:$C,0)))</f>
        <v>building-component-electrification.html</v>
      </c>
    </row>
    <row r="214" spans="1:18">
      <c r="A214" s="226" t="str">
        <f>IF(ISBLANK(INDEX('Policy Characteristics'!A:A,MATCH($C214,'Policy Characteristics'!$C:$C,0))),"",INDEX('Policy Characteristics'!A:A,MATCH($C214,'Policy Characteristics'!$C:$C,0)))</f>
        <v>Buildings and Appliances</v>
      </c>
      <c r="B214" s="234" t="str">
        <f>IF(ISBLANK(INDEX('Policy Characteristics'!B:B,MATCH($C214,'Policy Characteristics'!$C:$C,0))),"",INDEX('Policy Characteristics'!B:B,MATCH($C214,'Policy Characteristics'!$C:$C,0)))</f>
        <v>Building Component Electrification</v>
      </c>
      <c r="C214" s="226" t="str">
        <f t="shared" ref="C214" si="12">C$200</f>
        <v>Fraction of New Bldg Components Shifted to Other Fuels</v>
      </c>
      <c r="D214" s="45" t="s">
        <v>786</v>
      </c>
      <c r="E214" s="45" t="s">
        <v>790</v>
      </c>
      <c r="F214" s="45" t="s">
        <v>787</v>
      </c>
      <c r="G214" s="45" t="s">
        <v>791</v>
      </c>
      <c r="H214" s="43">
        <v>449</v>
      </c>
      <c r="I214" s="261" t="s">
        <v>728</v>
      </c>
      <c r="J214" s="227" t="str">
        <f>IF(ISBLANK(INDEX('Policy Characteristics'!D:D,MATCH($C214,'Policy Characteristics'!$C:$C,0))),"",INDEX('Policy Characteristics'!D:D,MATCH($C214,'Policy Characteristics'!$C:$C,0)))</f>
        <v>Building Component Electrification</v>
      </c>
      <c r="K214" s="226" t="str">
        <f>IF(ISBLANK(INDEX('Policy Characteristics'!E:E,MATCH($C214,'Policy Characteristics'!$C:$C,0))),"",INDEX('Policy Characteristics'!E:E,MATCH($C214,'Policy Characteristics'!$C:$C,0)))</f>
        <v>bldgs new component fuel shifting</v>
      </c>
      <c r="L214" s="233">
        <f>IF(ISBLANK(INDEX('Policy Characteristics'!F:F,MATCH($C214,'Policy Characteristics'!$C:$C,0))),"",INDEX('Policy Characteristics'!F:F,MATCH($C214,'Policy Characteristics'!$C:$C,0)))</f>
        <v>0</v>
      </c>
      <c r="M214" s="233">
        <f>IF(ISBLANK(INDEX('Policy Characteristics'!G:G,MATCH($C214,'Policy Characteristics'!$C:$C,0))),"",INDEX('Policy Characteristics'!G:G,MATCH($C214,'Policy Characteristics'!$C:$C,0)))</f>
        <v>1</v>
      </c>
      <c r="N214" s="233">
        <f>IF(ISBLANK(INDEX('Policy Characteristics'!H:H,MATCH($C214,'Policy Characteristics'!$C:$C,0))),"",INDEX('Policy Characteristics'!H:H,MATCH($C214,'Policy Characteristics'!$C:$C,0)))</f>
        <v>0.01</v>
      </c>
      <c r="O214" s="226" t="str">
        <f>IF(ISBLANK(INDEX('Policy Characteristics'!I:I,MATCH($C214,'Policy Characteristics'!$C:$C,0))),"",INDEX('Policy Characteristics'!I:I,MATCH($C214,'Policy Characteristics'!$C:$C,0)))</f>
        <v>% of newly sold non-electric building components</v>
      </c>
      <c r="P214" s="226" t="str">
        <f>IF(ISBLANK(INDEX('Policy Characteristics'!J:J,MATCH($C214,'Policy Characteristics'!$C:$C,0))),"",INDEX('Policy Characteristics'!J:J,MATCH($C214,'Policy Characteristics'!$C:$C,0)))</f>
        <v>**Description:** This policy replaces the specified fraction of newly sold non-electric building components of the selected type(s) in buildings of the selected type(s) with electricity-using components. // **Guidance for setting values:** // **Urban Residential Heating:** // In the BAU case, in the United States, the share of electricity among fuels used for heating in urban, residential buildings will stay roughly constant at 12% through 2050. // **Urban Residential Appliances:** In the BAU case, in the United States, the share of electricity among fuels used by appliances in urban, residential buildings will remain constant at roughly 51% through 2050. // **Urban Residential Other Components:** In the BAU case, in the United States, the share of electricity among fuels used by other components in urban, residential buildings will rise from 87% to 90% through 2050. // **Rural Residential Heating:** In the BAU case, in the United States, the share of electricity among fuels used for heating in rural, residential buildings will stay roughly constant at 12% through 2050. // **Rural Residential Appliances:** In the BAU case, in the United States, the share of electricity among fuels used by appliances in rural, residential buildings will remain constant at roughly 51% through 2050. // **Rural Residential Other Components:** In the BAU case, in the United States, the share of electricity among fuels used by other components in urban, residential buildings will rise from 87% to 90% through 2050. // **Commercial Heating:** In the BAU case, in the United States, the share of electricity among fuels used for heating in commercial buildings will stay roughly constant at 4% through 2050. // **Commercial Appliances:** In the BAU case, in the United States, the share of electricity among fuels used by appliances in commercial buildings will fall from 42% to 39% through 2050. // **Commercial Other Components:** In the BAU case, in the United States, the share of electricity among fuels used by other components in commercial buildings will increase from 67% to 72% through 2050.</v>
      </c>
      <c r="Q214" s="226" t="str">
        <f>IF(ISBLANK(INDEX('Policy Characteristics'!K:K,MATCH($C214,'Policy Characteristics'!$C:$C,0))),"",INDEX('Policy Characteristics'!K:K,MATCH($C214,'Policy Characteristics'!$C:$C,0)))</f>
        <v>buildings-sector-main.html#component-elec</v>
      </c>
      <c r="R214" s="226" t="str">
        <f>IF(ISBLANK(INDEX('Policy Characteristics'!L:L,MATCH($C214,'Policy Characteristics'!$C:$C,0))),"",INDEX('Policy Characteristics'!L:L,MATCH($C214,'Policy Characteristics'!$C:$C,0)))</f>
        <v>building-component-electrification.html</v>
      </c>
    </row>
    <row r="215" spans="1:18" s="4" customFormat="1">
      <c r="A215" s="226" t="str">
        <f>IF(ISBLANK(INDEX('Policy Characteristics'!A:A,MATCH($C215,'Policy Characteristics'!$C:$C,0))),"",INDEX('Policy Characteristics'!A:A,MATCH($C215,'Policy Characteristics'!$C:$C,0)))</f>
        <v>Buildings and Appliances</v>
      </c>
      <c r="B215" s="234" t="str">
        <f>IF(ISBLANK(INDEX('Policy Characteristics'!B:B,MATCH($C215,'Policy Characteristics'!$C:$C,0))),"",INDEX('Policy Characteristics'!B:B,MATCH($C215,'Policy Characteristics'!$C:$C,0)))</f>
        <v>Building Energy Efficiency Standards</v>
      </c>
      <c r="C215" t="s">
        <v>167</v>
      </c>
      <c r="D215" s="45" t="s">
        <v>776</v>
      </c>
      <c r="E215" s="45" t="s">
        <v>777</v>
      </c>
      <c r="F215" s="45" t="s">
        <v>778</v>
      </c>
      <c r="G215" s="45" t="s">
        <v>779</v>
      </c>
      <c r="H215" s="43">
        <v>13</v>
      </c>
      <c r="I215" s="261" t="s">
        <v>728</v>
      </c>
      <c r="J215" s="227" t="str">
        <f>IF(ISBLANK(INDEX('Policy Characteristics'!D:D,MATCH($C215,'Policy Characteristics'!$C:$C,0))),"",INDEX('Policy Characteristics'!D:D,MATCH($C215,'Policy Characteristics'!$C:$C,0)))</f>
        <v>Building Energy Efficiency Standards</v>
      </c>
      <c r="K215" s="226" t="str">
        <f>IF(ISBLANK(INDEX('Policy Characteristics'!E:E,MATCH($C215,'Policy Characteristics'!$C:$C,0))),"",INDEX('Policy Characteristics'!E:E,MATCH($C215,'Policy Characteristics'!$C:$C,0)))</f>
        <v>bldgs efficiency standards</v>
      </c>
      <c r="L215" s="233">
        <f>IF(ISBLANK(INDEX('Policy Characteristics'!F:F,MATCH($C215,'Policy Characteristics'!$C:$C,0))),"",INDEX('Policy Characteristics'!F:F,MATCH($C215,'Policy Characteristics'!$C:$C,0)))</f>
        <v>0</v>
      </c>
      <c r="M215" s="233">
        <f>IF(ISBLANK(INDEX('Policy Characteristics'!G:G,MATCH($C215,'Policy Characteristics'!$C:$C,0))),"",INDEX('Policy Characteristics'!G:G,MATCH($C215,'Policy Characteristics'!$C:$C,0)))</f>
        <v>0.75</v>
      </c>
      <c r="N215" s="233">
        <f>IF(ISBLANK(INDEX('Policy Characteristics'!H:H,MATCH($C215,'Policy Characteristics'!$C:$C,0))),"",INDEX('Policy Characteristics'!H:H,MATCH($C215,'Policy Characteristics'!$C:$C,0)))</f>
        <v>0.01</v>
      </c>
      <c r="O215" s="226" t="str">
        <f>IF(ISBLANK(INDEX('Policy Characteristics'!I:I,MATCH($C215,'Policy Characteristics'!$C:$C,0))),"",INDEX('Policy Characteristics'!I:I,MATCH($C215,'Policy Characteristics'!$C:$C,0)))</f>
        <v>% reduction in energy use</v>
      </c>
      <c r="P215" s="226" t="str">
        <f>IF(ISBLANK(INDEX('Policy Characteristics'!J:J,MATCH($C215,'Policy Characteristics'!$C:$C,0))),"",INDEX('Policy Characteristics'!J:J,MATCH($C215,'Policy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15" s="226" t="str">
        <f>IF(ISBLANK(INDEX('Policy Characteristics'!K:K,MATCH($C215,'Policy Characteristics'!$C:$C,0))),"",INDEX('Policy Characteristics'!K:K,MATCH($C215,'Policy Characteristics'!$C:$C,0)))</f>
        <v>buildings-sector-main.html#eff-stds</v>
      </c>
      <c r="R215" s="226" t="str">
        <f>IF(ISBLANK(INDEX('Policy Characteristics'!L:L,MATCH($C215,'Policy Characteristics'!$C:$C,0))),"",INDEX('Policy Characteristics'!L:L,MATCH($C215,'Policy Characteristics'!$C:$C,0)))</f>
        <v>building-energy-efficiency-standards.html</v>
      </c>
    </row>
    <row r="216" spans="1:18" s="4" customFormat="1">
      <c r="A216" s="226" t="str">
        <f>IF(ISBLANK(INDEX('Policy Characteristics'!A:A,MATCH($C216,'Policy Characteristics'!$C:$C,0))),"",INDEX('Policy Characteristics'!A:A,MATCH($C216,'Policy Characteristics'!$C:$C,0)))</f>
        <v>Buildings and Appliances</v>
      </c>
      <c r="B216" s="234" t="str">
        <f>IF(ISBLANK(INDEX('Policy Characteristics'!B:B,MATCH($C216,'Policy Characteristics'!$C:$C,0))),"",INDEX('Policy Characteristics'!B:B,MATCH($C216,'Policy Characteristics'!$C:$C,0)))</f>
        <v>Building Energy Efficiency Standards</v>
      </c>
      <c r="C216" s="226" t="str">
        <f t="shared" ref="C216:C231" si="13">C$215</f>
        <v>Reduction in E Use Allowed by Component Eff Std</v>
      </c>
      <c r="D216" s="45" t="s">
        <v>780</v>
      </c>
      <c r="E216" s="45" t="s">
        <v>777</v>
      </c>
      <c r="F216" s="45" t="s">
        <v>781</v>
      </c>
      <c r="G216" s="45" t="s">
        <v>779</v>
      </c>
      <c r="H216" s="43">
        <v>14</v>
      </c>
      <c r="I216" s="261" t="s">
        <v>728</v>
      </c>
      <c r="J216" s="227" t="str">
        <f>IF(ISBLANK(INDEX('Policy Characteristics'!D:D,MATCH($C216,'Policy Characteristics'!$C:$C,0))),"",INDEX('Policy Characteristics'!D:D,MATCH($C216,'Policy Characteristics'!$C:$C,0)))</f>
        <v>Building Energy Efficiency Standards</v>
      </c>
      <c r="K216" s="226" t="str">
        <f>IF(ISBLANK(INDEX('Policy Characteristics'!E:E,MATCH($C216,'Policy Characteristics'!$C:$C,0))),"",INDEX('Policy Characteristics'!E:E,MATCH($C216,'Policy Characteristics'!$C:$C,0)))</f>
        <v>bldgs efficiency standards</v>
      </c>
      <c r="L216" s="233">
        <f>IF(ISBLANK(INDEX('Policy Characteristics'!F:F,MATCH($C216,'Policy Characteristics'!$C:$C,0))),"",INDEX('Policy Characteristics'!F:F,MATCH($C216,'Policy Characteristics'!$C:$C,0)))</f>
        <v>0</v>
      </c>
      <c r="M216" s="233">
        <f>IF(ISBLANK(INDEX('Policy Characteristics'!G:G,MATCH($C216,'Policy Characteristics'!$C:$C,0))),"",INDEX('Policy Characteristics'!G:G,MATCH($C216,'Policy Characteristics'!$C:$C,0)))</f>
        <v>0.75</v>
      </c>
      <c r="N216" s="233">
        <f>IF(ISBLANK(INDEX('Policy Characteristics'!H:H,MATCH($C216,'Policy Characteristics'!$C:$C,0))),"",INDEX('Policy Characteristics'!H:H,MATCH($C216,'Policy Characteristics'!$C:$C,0)))</f>
        <v>0.01</v>
      </c>
      <c r="O216" s="226" t="str">
        <f>IF(ISBLANK(INDEX('Policy Characteristics'!I:I,MATCH($C216,'Policy Characteristics'!$C:$C,0))),"",INDEX('Policy Characteristics'!I:I,MATCH($C216,'Policy Characteristics'!$C:$C,0)))</f>
        <v>% reduction in energy use</v>
      </c>
      <c r="P216" s="226" t="str">
        <f>IF(ISBLANK(INDEX('Policy Characteristics'!J:J,MATCH($C216,'Policy Characteristics'!$C:$C,0))),"",INDEX('Policy Characteristics'!J:J,MATCH($C216,'Policy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16" s="226" t="str">
        <f>IF(ISBLANK(INDEX('Policy Characteristics'!K:K,MATCH($C216,'Policy Characteristics'!$C:$C,0))),"",INDEX('Policy Characteristics'!K:K,MATCH($C216,'Policy Characteristics'!$C:$C,0)))</f>
        <v>buildings-sector-main.html#eff-stds</v>
      </c>
      <c r="R216" s="226" t="str">
        <f>IF(ISBLANK(INDEX('Policy Characteristics'!L:L,MATCH($C216,'Policy Characteristics'!$C:$C,0))),"",INDEX('Policy Characteristics'!L:L,MATCH($C216,'Policy Characteristics'!$C:$C,0)))</f>
        <v>building-energy-efficiency-standards.html</v>
      </c>
    </row>
    <row r="217" spans="1:18" s="4" customFormat="1">
      <c r="A217" s="226" t="str">
        <f>IF(ISBLANK(INDEX('Policy Characteristics'!A:A,MATCH($C217,'Policy Characteristics'!$C:$C,0))),"",INDEX('Policy Characteristics'!A:A,MATCH($C217,'Policy Characteristics'!$C:$C,0)))</f>
        <v>Buildings and Appliances</v>
      </c>
      <c r="B217" s="234" t="str">
        <f>IF(ISBLANK(INDEX('Policy Characteristics'!B:B,MATCH($C217,'Policy Characteristics'!$C:$C,0))),"",INDEX('Policy Characteristics'!B:B,MATCH($C217,'Policy Characteristics'!$C:$C,0)))</f>
        <v>Building Energy Efficiency Standards</v>
      </c>
      <c r="C217" s="226" t="str">
        <f t="shared" si="13"/>
        <v>Reduction in E Use Allowed by Component Eff Std</v>
      </c>
      <c r="D217" s="45" t="s">
        <v>792</v>
      </c>
      <c r="E217" s="45" t="s">
        <v>777</v>
      </c>
      <c r="F217" s="45" t="s">
        <v>793</v>
      </c>
      <c r="G217" s="45" t="s">
        <v>779</v>
      </c>
      <c r="H217" s="43">
        <v>15</v>
      </c>
      <c r="I217" s="261" t="s">
        <v>728</v>
      </c>
      <c r="J217" s="227" t="str">
        <f>IF(ISBLANK(INDEX('Policy Characteristics'!D:D,MATCH($C217,'Policy Characteristics'!$C:$C,0))),"",INDEX('Policy Characteristics'!D:D,MATCH($C217,'Policy Characteristics'!$C:$C,0)))</f>
        <v>Building Energy Efficiency Standards</v>
      </c>
      <c r="K217" s="226" t="str">
        <f>IF(ISBLANK(INDEX('Policy Characteristics'!E:E,MATCH($C217,'Policy Characteristics'!$C:$C,0))),"",INDEX('Policy Characteristics'!E:E,MATCH($C217,'Policy Characteristics'!$C:$C,0)))</f>
        <v>bldgs efficiency standards</v>
      </c>
      <c r="L217" s="233">
        <f>IF(ISBLANK(INDEX('Policy Characteristics'!F:F,MATCH($C217,'Policy Characteristics'!$C:$C,0))),"",INDEX('Policy Characteristics'!F:F,MATCH($C217,'Policy Characteristics'!$C:$C,0)))</f>
        <v>0</v>
      </c>
      <c r="M217" s="233">
        <f>IF(ISBLANK(INDEX('Policy Characteristics'!G:G,MATCH($C217,'Policy Characteristics'!$C:$C,0))),"",INDEX('Policy Characteristics'!G:G,MATCH($C217,'Policy Characteristics'!$C:$C,0)))</f>
        <v>0.75</v>
      </c>
      <c r="N217" s="233">
        <f>IF(ISBLANK(INDEX('Policy Characteristics'!H:H,MATCH($C217,'Policy Characteristics'!$C:$C,0))),"",INDEX('Policy Characteristics'!H:H,MATCH($C217,'Policy Characteristics'!$C:$C,0)))</f>
        <v>0.01</v>
      </c>
      <c r="O217" s="226" t="str">
        <f>IF(ISBLANK(INDEX('Policy Characteristics'!I:I,MATCH($C217,'Policy Characteristics'!$C:$C,0))),"",INDEX('Policy Characteristics'!I:I,MATCH($C217,'Policy Characteristics'!$C:$C,0)))</f>
        <v>% reduction in energy use</v>
      </c>
      <c r="P217" s="226" t="str">
        <f>IF(ISBLANK(INDEX('Policy Characteristics'!J:J,MATCH($C217,'Policy Characteristics'!$C:$C,0))),"",INDEX('Policy Characteristics'!J:J,MATCH($C217,'Policy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17" s="226" t="str">
        <f>IF(ISBLANK(INDEX('Policy Characteristics'!K:K,MATCH($C217,'Policy Characteristics'!$C:$C,0))),"",INDEX('Policy Characteristics'!K:K,MATCH($C217,'Policy Characteristics'!$C:$C,0)))</f>
        <v>buildings-sector-main.html#eff-stds</v>
      </c>
      <c r="R217" s="226" t="str">
        <f>IF(ISBLANK(INDEX('Policy Characteristics'!L:L,MATCH($C217,'Policy Characteristics'!$C:$C,0))),"",INDEX('Policy Characteristics'!L:L,MATCH($C217,'Policy Characteristics'!$C:$C,0)))</f>
        <v>building-energy-efficiency-standards.html</v>
      </c>
    </row>
    <row r="218" spans="1:18" s="4" customFormat="1">
      <c r="A218" s="226" t="str">
        <f>IF(ISBLANK(INDEX('Policy Characteristics'!A:A,MATCH($C218,'Policy Characteristics'!$C:$C,0))),"",INDEX('Policy Characteristics'!A:A,MATCH($C218,'Policy Characteristics'!$C:$C,0)))</f>
        <v>Buildings and Appliances</v>
      </c>
      <c r="B218" s="234" t="str">
        <f>IF(ISBLANK(INDEX('Policy Characteristics'!B:B,MATCH($C218,'Policy Characteristics'!$C:$C,0))),"",INDEX('Policy Characteristics'!B:B,MATCH($C218,'Policy Characteristics'!$C:$C,0)))</f>
        <v>Building Energy Efficiency Standards</v>
      </c>
      <c r="C218" s="226" t="str">
        <f t="shared" si="13"/>
        <v>Reduction in E Use Allowed by Component Eff Std</v>
      </c>
      <c r="D218" s="45" t="s">
        <v>782</v>
      </c>
      <c r="E218" s="45" t="s">
        <v>777</v>
      </c>
      <c r="F218" s="45" t="s">
        <v>783</v>
      </c>
      <c r="G218" s="45" t="s">
        <v>779</v>
      </c>
      <c r="H218" s="43">
        <v>16</v>
      </c>
      <c r="I218" s="261" t="s">
        <v>728</v>
      </c>
      <c r="J218" s="227" t="str">
        <f>IF(ISBLANK(INDEX('Policy Characteristics'!D:D,MATCH($C218,'Policy Characteristics'!$C:$C,0))),"",INDEX('Policy Characteristics'!D:D,MATCH($C218,'Policy Characteristics'!$C:$C,0)))</f>
        <v>Building Energy Efficiency Standards</v>
      </c>
      <c r="K218" s="226" t="str">
        <f>IF(ISBLANK(INDEX('Policy Characteristics'!E:E,MATCH($C218,'Policy Characteristics'!$C:$C,0))),"",INDEX('Policy Characteristics'!E:E,MATCH($C218,'Policy Characteristics'!$C:$C,0)))</f>
        <v>bldgs efficiency standards</v>
      </c>
      <c r="L218" s="233">
        <f>IF(ISBLANK(INDEX('Policy Characteristics'!F:F,MATCH($C218,'Policy Characteristics'!$C:$C,0))),"",INDEX('Policy Characteristics'!F:F,MATCH($C218,'Policy Characteristics'!$C:$C,0)))</f>
        <v>0</v>
      </c>
      <c r="M218" s="233">
        <f>IF(ISBLANK(INDEX('Policy Characteristics'!G:G,MATCH($C218,'Policy Characteristics'!$C:$C,0))),"",INDEX('Policy Characteristics'!G:G,MATCH($C218,'Policy Characteristics'!$C:$C,0)))</f>
        <v>0.75</v>
      </c>
      <c r="N218" s="233">
        <f>IF(ISBLANK(INDEX('Policy Characteristics'!H:H,MATCH($C218,'Policy Characteristics'!$C:$C,0))),"",INDEX('Policy Characteristics'!H:H,MATCH($C218,'Policy Characteristics'!$C:$C,0)))</f>
        <v>0.01</v>
      </c>
      <c r="O218" s="226" t="str">
        <f>IF(ISBLANK(INDEX('Policy Characteristics'!I:I,MATCH($C218,'Policy Characteristics'!$C:$C,0))),"",INDEX('Policy Characteristics'!I:I,MATCH($C218,'Policy Characteristics'!$C:$C,0)))</f>
        <v>% reduction in energy use</v>
      </c>
      <c r="P218" s="226" t="str">
        <f>IF(ISBLANK(INDEX('Policy Characteristics'!J:J,MATCH($C218,'Policy Characteristics'!$C:$C,0))),"",INDEX('Policy Characteristics'!J:J,MATCH($C218,'Policy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18" s="226" t="str">
        <f>IF(ISBLANK(INDEX('Policy Characteristics'!K:K,MATCH($C218,'Policy Characteristics'!$C:$C,0))),"",INDEX('Policy Characteristics'!K:K,MATCH($C218,'Policy Characteristics'!$C:$C,0)))</f>
        <v>buildings-sector-main.html#eff-stds</v>
      </c>
      <c r="R218" s="226" t="str">
        <f>IF(ISBLANK(INDEX('Policy Characteristics'!L:L,MATCH($C218,'Policy Characteristics'!$C:$C,0))),"",INDEX('Policy Characteristics'!L:L,MATCH($C218,'Policy Characteristics'!$C:$C,0)))</f>
        <v>building-energy-efficiency-standards.html</v>
      </c>
    </row>
    <row r="219" spans="1:18" s="4" customFormat="1">
      <c r="A219" s="226" t="str">
        <f>IF(ISBLANK(INDEX('Policy Characteristics'!A:A,MATCH($C219,'Policy Characteristics'!$C:$C,0))),"",INDEX('Policy Characteristics'!A:A,MATCH($C219,'Policy Characteristics'!$C:$C,0)))</f>
        <v>Buildings and Appliances</v>
      </c>
      <c r="B219" s="234" t="str">
        <f>IF(ISBLANK(INDEX('Policy Characteristics'!B:B,MATCH($C219,'Policy Characteristics'!$C:$C,0))),"",INDEX('Policy Characteristics'!B:B,MATCH($C219,'Policy Characteristics'!$C:$C,0)))</f>
        <v>Building Energy Efficiency Standards</v>
      </c>
      <c r="C219" s="226" t="str">
        <f t="shared" si="13"/>
        <v>Reduction in E Use Allowed by Component Eff Std</v>
      </c>
      <c r="D219" s="45" t="s">
        <v>784</v>
      </c>
      <c r="E219" s="45" t="s">
        <v>777</v>
      </c>
      <c r="F219" s="45" t="s">
        <v>785</v>
      </c>
      <c r="G219" s="45" t="s">
        <v>779</v>
      </c>
      <c r="H219" s="43">
        <v>17</v>
      </c>
      <c r="I219" s="261" t="s">
        <v>728</v>
      </c>
      <c r="J219" s="227" t="str">
        <f>IF(ISBLANK(INDEX('Policy Characteristics'!D:D,MATCH($C219,'Policy Characteristics'!$C:$C,0))),"",INDEX('Policy Characteristics'!D:D,MATCH($C219,'Policy Characteristics'!$C:$C,0)))</f>
        <v>Building Energy Efficiency Standards</v>
      </c>
      <c r="K219" s="226" t="str">
        <f>IF(ISBLANK(INDEX('Policy Characteristics'!E:E,MATCH($C219,'Policy Characteristics'!$C:$C,0))),"",INDEX('Policy Characteristics'!E:E,MATCH($C219,'Policy Characteristics'!$C:$C,0)))</f>
        <v>bldgs efficiency standards</v>
      </c>
      <c r="L219" s="233">
        <f>IF(ISBLANK(INDEX('Policy Characteristics'!F:F,MATCH($C219,'Policy Characteristics'!$C:$C,0))),"",INDEX('Policy Characteristics'!F:F,MATCH($C219,'Policy Characteristics'!$C:$C,0)))</f>
        <v>0</v>
      </c>
      <c r="M219" s="233">
        <f>IF(ISBLANK(INDEX('Policy Characteristics'!G:G,MATCH($C219,'Policy Characteristics'!$C:$C,0))),"",INDEX('Policy Characteristics'!G:G,MATCH($C219,'Policy Characteristics'!$C:$C,0)))</f>
        <v>0.75</v>
      </c>
      <c r="N219" s="233">
        <f>IF(ISBLANK(INDEX('Policy Characteristics'!H:H,MATCH($C219,'Policy Characteristics'!$C:$C,0))),"",INDEX('Policy Characteristics'!H:H,MATCH($C219,'Policy Characteristics'!$C:$C,0)))</f>
        <v>0.01</v>
      </c>
      <c r="O219" s="226" t="str">
        <f>IF(ISBLANK(INDEX('Policy Characteristics'!I:I,MATCH($C219,'Policy Characteristics'!$C:$C,0))),"",INDEX('Policy Characteristics'!I:I,MATCH($C219,'Policy Characteristics'!$C:$C,0)))</f>
        <v>% reduction in energy use</v>
      </c>
      <c r="P219" s="226" t="str">
        <f>IF(ISBLANK(INDEX('Policy Characteristics'!J:J,MATCH($C219,'Policy Characteristics'!$C:$C,0))),"",INDEX('Policy Characteristics'!J:J,MATCH($C219,'Policy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19" s="226" t="str">
        <f>IF(ISBLANK(INDEX('Policy Characteristics'!K:K,MATCH($C219,'Policy Characteristics'!$C:$C,0))),"",INDEX('Policy Characteristics'!K:K,MATCH($C219,'Policy Characteristics'!$C:$C,0)))</f>
        <v>buildings-sector-main.html#eff-stds</v>
      </c>
      <c r="R219" s="226" t="str">
        <f>IF(ISBLANK(INDEX('Policy Characteristics'!L:L,MATCH($C219,'Policy Characteristics'!$C:$C,0))),"",INDEX('Policy Characteristics'!L:L,MATCH($C219,'Policy Characteristics'!$C:$C,0)))</f>
        <v>building-energy-efficiency-standards.html</v>
      </c>
    </row>
    <row r="220" spans="1:18" s="4" customFormat="1">
      <c r="A220" s="226" t="str">
        <f>IF(ISBLANK(INDEX('Policy Characteristics'!A:A,MATCH($C220,'Policy Characteristics'!$C:$C,0))),"",INDEX('Policy Characteristics'!A:A,MATCH($C220,'Policy Characteristics'!$C:$C,0)))</f>
        <v>Buildings and Appliances</v>
      </c>
      <c r="B220" s="234" t="str">
        <f>IF(ISBLANK(INDEX('Policy Characteristics'!B:B,MATCH($C220,'Policy Characteristics'!$C:$C,0))),"",INDEX('Policy Characteristics'!B:B,MATCH($C220,'Policy Characteristics'!$C:$C,0)))</f>
        <v>Building Energy Efficiency Standards</v>
      </c>
      <c r="C220" s="226" t="str">
        <f t="shared" si="13"/>
        <v>Reduction in E Use Allowed by Component Eff Std</v>
      </c>
      <c r="D220" s="45" t="s">
        <v>786</v>
      </c>
      <c r="E220" s="45" t="s">
        <v>777</v>
      </c>
      <c r="F220" s="45" t="s">
        <v>787</v>
      </c>
      <c r="G220" s="45" t="s">
        <v>779</v>
      </c>
      <c r="H220" s="43">
        <v>18</v>
      </c>
      <c r="I220" s="261" t="s">
        <v>728</v>
      </c>
      <c r="J220" s="227" t="str">
        <f>IF(ISBLANK(INDEX('Policy Characteristics'!D:D,MATCH($C220,'Policy Characteristics'!$C:$C,0))),"",INDEX('Policy Characteristics'!D:D,MATCH($C220,'Policy Characteristics'!$C:$C,0)))</f>
        <v>Building Energy Efficiency Standards</v>
      </c>
      <c r="K220" s="226" t="str">
        <f>IF(ISBLANK(INDEX('Policy Characteristics'!E:E,MATCH($C220,'Policy Characteristics'!$C:$C,0))),"",INDEX('Policy Characteristics'!E:E,MATCH($C220,'Policy Characteristics'!$C:$C,0)))</f>
        <v>bldgs efficiency standards</v>
      </c>
      <c r="L220" s="233">
        <f>IF(ISBLANK(INDEX('Policy Characteristics'!F:F,MATCH($C220,'Policy Characteristics'!$C:$C,0))),"",INDEX('Policy Characteristics'!F:F,MATCH($C220,'Policy Characteristics'!$C:$C,0)))</f>
        <v>0</v>
      </c>
      <c r="M220" s="233">
        <f>IF(ISBLANK(INDEX('Policy Characteristics'!G:G,MATCH($C220,'Policy Characteristics'!$C:$C,0))),"",INDEX('Policy Characteristics'!G:G,MATCH($C220,'Policy Characteristics'!$C:$C,0)))</f>
        <v>0.75</v>
      </c>
      <c r="N220" s="233">
        <f>IF(ISBLANK(INDEX('Policy Characteristics'!H:H,MATCH($C220,'Policy Characteristics'!$C:$C,0))),"",INDEX('Policy Characteristics'!H:H,MATCH($C220,'Policy Characteristics'!$C:$C,0)))</f>
        <v>0.01</v>
      </c>
      <c r="O220" s="226" t="str">
        <f>IF(ISBLANK(INDEX('Policy Characteristics'!I:I,MATCH($C220,'Policy Characteristics'!$C:$C,0))),"",INDEX('Policy Characteristics'!I:I,MATCH($C220,'Policy Characteristics'!$C:$C,0)))</f>
        <v>% reduction in energy use</v>
      </c>
      <c r="P220" s="226" t="str">
        <f>IF(ISBLANK(INDEX('Policy Characteristics'!J:J,MATCH($C220,'Policy Characteristics'!$C:$C,0))),"",INDEX('Policy Characteristics'!J:J,MATCH($C220,'Policy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20" s="226" t="str">
        <f>IF(ISBLANK(INDEX('Policy Characteristics'!K:K,MATCH($C220,'Policy Characteristics'!$C:$C,0))),"",INDEX('Policy Characteristics'!K:K,MATCH($C220,'Policy Characteristics'!$C:$C,0)))</f>
        <v>buildings-sector-main.html#eff-stds</v>
      </c>
      <c r="R220" s="226" t="str">
        <f>IF(ISBLANK(INDEX('Policy Characteristics'!L:L,MATCH($C220,'Policy Characteristics'!$C:$C,0))),"",INDEX('Policy Characteristics'!L:L,MATCH($C220,'Policy Characteristics'!$C:$C,0)))</f>
        <v>building-energy-efficiency-standards.html</v>
      </c>
    </row>
    <row r="221" spans="1:18" s="4" customFormat="1">
      <c r="A221" s="226" t="str">
        <f>IF(ISBLANK(INDEX('Policy Characteristics'!A:A,MATCH($C221,'Policy Characteristics'!$C:$C,0))),"",INDEX('Policy Characteristics'!A:A,MATCH($C221,'Policy Characteristics'!$C:$C,0)))</f>
        <v>Buildings and Appliances</v>
      </c>
      <c r="B221" s="234" t="str">
        <f>IF(ISBLANK(INDEX('Policy Characteristics'!B:B,MATCH($C221,'Policy Characteristics'!$C:$C,0))),"",INDEX('Policy Characteristics'!B:B,MATCH($C221,'Policy Characteristics'!$C:$C,0)))</f>
        <v>Building Energy Efficiency Standards</v>
      </c>
      <c r="C221" s="226" t="str">
        <f t="shared" si="13"/>
        <v>Reduction in E Use Allowed by Component Eff Std</v>
      </c>
      <c r="D221" s="45" t="s">
        <v>776</v>
      </c>
      <c r="E221" s="45" t="s">
        <v>788</v>
      </c>
      <c r="F221" s="45" t="s">
        <v>778</v>
      </c>
      <c r="G221" s="45" t="s">
        <v>789</v>
      </c>
      <c r="H221" s="43">
        <v>150</v>
      </c>
      <c r="I221" s="261" t="s">
        <v>728</v>
      </c>
      <c r="J221" s="227" t="str">
        <f>IF(ISBLANK(INDEX('Policy Characteristics'!D:D,MATCH($C221,'Policy Characteristics'!$C:$C,0))),"",INDEX('Policy Characteristics'!D:D,MATCH($C221,'Policy Characteristics'!$C:$C,0)))</f>
        <v>Building Energy Efficiency Standards</v>
      </c>
      <c r="K221" s="226" t="str">
        <f>IF(ISBLANK(INDEX('Policy Characteristics'!E:E,MATCH($C221,'Policy Characteristics'!$C:$C,0))),"",INDEX('Policy Characteristics'!E:E,MATCH($C221,'Policy Characteristics'!$C:$C,0)))</f>
        <v>bldgs efficiency standards</v>
      </c>
      <c r="L221" s="233">
        <f>IF(ISBLANK(INDEX('Policy Characteristics'!F:F,MATCH($C221,'Policy Characteristics'!$C:$C,0))),"",INDEX('Policy Characteristics'!F:F,MATCH($C221,'Policy Characteristics'!$C:$C,0)))</f>
        <v>0</v>
      </c>
      <c r="M221" s="233">
        <f>IF(ISBLANK(INDEX('Policy Characteristics'!G:G,MATCH($C221,'Policy Characteristics'!$C:$C,0))),"",INDEX('Policy Characteristics'!G:G,MATCH($C221,'Policy Characteristics'!$C:$C,0)))</f>
        <v>0.75</v>
      </c>
      <c r="N221" s="233">
        <f>IF(ISBLANK(INDEX('Policy Characteristics'!H:H,MATCH($C221,'Policy Characteristics'!$C:$C,0))),"",INDEX('Policy Characteristics'!H:H,MATCH($C221,'Policy Characteristics'!$C:$C,0)))</f>
        <v>0.01</v>
      </c>
      <c r="O221" s="226" t="str">
        <f>IF(ISBLANK(INDEX('Policy Characteristics'!I:I,MATCH($C221,'Policy Characteristics'!$C:$C,0))),"",INDEX('Policy Characteristics'!I:I,MATCH($C221,'Policy Characteristics'!$C:$C,0)))</f>
        <v>% reduction in energy use</v>
      </c>
      <c r="P221" s="226" t="str">
        <f>IF(ISBLANK(INDEX('Policy Characteristics'!J:J,MATCH($C221,'Policy Characteristics'!$C:$C,0))),"",INDEX('Policy Characteristics'!J:J,MATCH($C221,'Policy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21" s="226" t="str">
        <f>IF(ISBLANK(INDEX('Policy Characteristics'!K:K,MATCH($C221,'Policy Characteristics'!$C:$C,0))),"",INDEX('Policy Characteristics'!K:K,MATCH($C221,'Policy Characteristics'!$C:$C,0)))</f>
        <v>buildings-sector-main.html#eff-stds</v>
      </c>
      <c r="R221" s="226" t="str">
        <f>IF(ISBLANK(INDEX('Policy Characteristics'!L:L,MATCH($C221,'Policy Characteristics'!$C:$C,0))),"",INDEX('Policy Characteristics'!L:L,MATCH($C221,'Policy Characteristics'!$C:$C,0)))</f>
        <v>building-energy-efficiency-standards.html</v>
      </c>
    </row>
    <row r="222" spans="1:18" s="4" customFormat="1">
      <c r="A222" s="226" t="str">
        <f>IF(ISBLANK(INDEX('Policy Characteristics'!A:A,MATCH($C222,'Policy Characteristics'!$C:$C,0))),"",INDEX('Policy Characteristics'!A:A,MATCH($C222,'Policy Characteristics'!$C:$C,0)))</f>
        <v>Buildings and Appliances</v>
      </c>
      <c r="B222" s="234" t="str">
        <f>IF(ISBLANK(INDEX('Policy Characteristics'!B:B,MATCH($C222,'Policy Characteristics'!$C:$C,0))),"",INDEX('Policy Characteristics'!B:B,MATCH($C222,'Policy Characteristics'!$C:$C,0)))</f>
        <v>Building Energy Efficiency Standards</v>
      </c>
      <c r="C222" s="226" t="str">
        <f t="shared" si="13"/>
        <v>Reduction in E Use Allowed by Component Eff Std</v>
      </c>
      <c r="D222" s="45" t="s">
        <v>780</v>
      </c>
      <c r="E222" s="45" t="s">
        <v>788</v>
      </c>
      <c r="F222" s="45" t="s">
        <v>781</v>
      </c>
      <c r="G222" s="45" t="s">
        <v>789</v>
      </c>
      <c r="H222" s="43">
        <v>151</v>
      </c>
      <c r="I222" s="261" t="s">
        <v>728</v>
      </c>
      <c r="J222" s="227" t="str">
        <f>IF(ISBLANK(INDEX('Policy Characteristics'!D:D,MATCH($C222,'Policy Characteristics'!$C:$C,0))),"",INDEX('Policy Characteristics'!D:D,MATCH($C222,'Policy Characteristics'!$C:$C,0)))</f>
        <v>Building Energy Efficiency Standards</v>
      </c>
      <c r="K222" s="226" t="str">
        <f>IF(ISBLANK(INDEX('Policy Characteristics'!E:E,MATCH($C222,'Policy Characteristics'!$C:$C,0))),"",INDEX('Policy Characteristics'!E:E,MATCH($C222,'Policy Characteristics'!$C:$C,0)))</f>
        <v>bldgs efficiency standards</v>
      </c>
      <c r="L222" s="233">
        <f>IF(ISBLANK(INDEX('Policy Characteristics'!F:F,MATCH($C222,'Policy Characteristics'!$C:$C,0))),"",INDEX('Policy Characteristics'!F:F,MATCH($C222,'Policy Characteristics'!$C:$C,0)))</f>
        <v>0</v>
      </c>
      <c r="M222" s="233">
        <f>IF(ISBLANK(INDEX('Policy Characteristics'!G:G,MATCH($C222,'Policy Characteristics'!$C:$C,0))),"",INDEX('Policy Characteristics'!G:G,MATCH($C222,'Policy Characteristics'!$C:$C,0)))</f>
        <v>0.75</v>
      </c>
      <c r="N222" s="233">
        <f>IF(ISBLANK(INDEX('Policy Characteristics'!H:H,MATCH($C222,'Policy Characteristics'!$C:$C,0))),"",INDEX('Policy Characteristics'!H:H,MATCH($C222,'Policy Characteristics'!$C:$C,0)))</f>
        <v>0.01</v>
      </c>
      <c r="O222" s="226" t="str">
        <f>IF(ISBLANK(INDEX('Policy Characteristics'!I:I,MATCH($C222,'Policy Characteristics'!$C:$C,0))),"",INDEX('Policy Characteristics'!I:I,MATCH($C222,'Policy Characteristics'!$C:$C,0)))</f>
        <v>% reduction in energy use</v>
      </c>
      <c r="P222" s="226" t="str">
        <f>IF(ISBLANK(INDEX('Policy Characteristics'!J:J,MATCH($C222,'Policy Characteristics'!$C:$C,0))),"",INDEX('Policy Characteristics'!J:J,MATCH($C222,'Policy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22" s="226" t="str">
        <f>IF(ISBLANK(INDEX('Policy Characteristics'!K:K,MATCH($C222,'Policy Characteristics'!$C:$C,0))),"",INDEX('Policy Characteristics'!K:K,MATCH($C222,'Policy Characteristics'!$C:$C,0)))</f>
        <v>buildings-sector-main.html#eff-stds</v>
      </c>
      <c r="R222" s="226" t="str">
        <f>IF(ISBLANK(INDEX('Policy Characteristics'!L:L,MATCH($C222,'Policy Characteristics'!$C:$C,0))),"",INDEX('Policy Characteristics'!L:L,MATCH($C222,'Policy Characteristics'!$C:$C,0)))</f>
        <v>building-energy-efficiency-standards.html</v>
      </c>
    </row>
    <row r="223" spans="1:18" s="4" customFormat="1">
      <c r="A223" s="226" t="str">
        <f>IF(ISBLANK(INDEX('Policy Characteristics'!A:A,MATCH($C223,'Policy Characteristics'!$C:$C,0))),"",INDEX('Policy Characteristics'!A:A,MATCH($C223,'Policy Characteristics'!$C:$C,0)))</f>
        <v>Buildings and Appliances</v>
      </c>
      <c r="B223" s="234" t="str">
        <f>IF(ISBLANK(INDEX('Policy Characteristics'!B:B,MATCH($C223,'Policy Characteristics'!$C:$C,0))),"",INDEX('Policy Characteristics'!B:B,MATCH($C223,'Policy Characteristics'!$C:$C,0)))</f>
        <v>Building Energy Efficiency Standards</v>
      </c>
      <c r="C223" s="226" t="str">
        <f t="shared" si="13"/>
        <v>Reduction in E Use Allowed by Component Eff Std</v>
      </c>
      <c r="D223" s="45" t="s">
        <v>792</v>
      </c>
      <c r="E223" s="45" t="s">
        <v>788</v>
      </c>
      <c r="F223" s="45" t="s">
        <v>793</v>
      </c>
      <c r="G223" s="45" t="s">
        <v>789</v>
      </c>
      <c r="H223" s="43">
        <v>152</v>
      </c>
      <c r="I223" s="261" t="s">
        <v>728</v>
      </c>
      <c r="J223" s="227" t="str">
        <f>IF(ISBLANK(INDEX('Policy Characteristics'!D:D,MATCH($C223,'Policy Characteristics'!$C:$C,0))),"",INDEX('Policy Characteristics'!D:D,MATCH($C223,'Policy Characteristics'!$C:$C,0)))</f>
        <v>Building Energy Efficiency Standards</v>
      </c>
      <c r="K223" s="226" t="str">
        <f>IF(ISBLANK(INDEX('Policy Characteristics'!E:E,MATCH($C223,'Policy Characteristics'!$C:$C,0))),"",INDEX('Policy Characteristics'!E:E,MATCH($C223,'Policy Characteristics'!$C:$C,0)))</f>
        <v>bldgs efficiency standards</v>
      </c>
      <c r="L223" s="233">
        <f>IF(ISBLANK(INDEX('Policy Characteristics'!F:F,MATCH($C223,'Policy Characteristics'!$C:$C,0))),"",INDEX('Policy Characteristics'!F:F,MATCH($C223,'Policy Characteristics'!$C:$C,0)))</f>
        <v>0</v>
      </c>
      <c r="M223" s="233">
        <f>IF(ISBLANK(INDEX('Policy Characteristics'!G:G,MATCH($C223,'Policy Characteristics'!$C:$C,0))),"",INDEX('Policy Characteristics'!G:G,MATCH($C223,'Policy Characteristics'!$C:$C,0)))</f>
        <v>0.75</v>
      </c>
      <c r="N223" s="233">
        <f>IF(ISBLANK(INDEX('Policy Characteristics'!H:H,MATCH($C223,'Policy Characteristics'!$C:$C,0))),"",INDEX('Policy Characteristics'!H:H,MATCH($C223,'Policy Characteristics'!$C:$C,0)))</f>
        <v>0.01</v>
      </c>
      <c r="O223" s="226" t="str">
        <f>IF(ISBLANK(INDEX('Policy Characteristics'!I:I,MATCH($C223,'Policy Characteristics'!$C:$C,0))),"",INDEX('Policy Characteristics'!I:I,MATCH($C223,'Policy Characteristics'!$C:$C,0)))</f>
        <v>% reduction in energy use</v>
      </c>
      <c r="P223" s="226" t="str">
        <f>IF(ISBLANK(INDEX('Policy Characteristics'!J:J,MATCH($C223,'Policy Characteristics'!$C:$C,0))),"",INDEX('Policy Characteristics'!J:J,MATCH($C223,'Policy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23" s="226" t="str">
        <f>IF(ISBLANK(INDEX('Policy Characteristics'!K:K,MATCH($C223,'Policy Characteristics'!$C:$C,0))),"",INDEX('Policy Characteristics'!K:K,MATCH($C223,'Policy Characteristics'!$C:$C,0)))</f>
        <v>buildings-sector-main.html#eff-stds</v>
      </c>
      <c r="R223" s="226" t="str">
        <f>IF(ISBLANK(INDEX('Policy Characteristics'!L:L,MATCH($C223,'Policy Characteristics'!$C:$C,0))),"",INDEX('Policy Characteristics'!L:L,MATCH($C223,'Policy Characteristics'!$C:$C,0)))</f>
        <v>building-energy-efficiency-standards.html</v>
      </c>
    </row>
    <row r="224" spans="1:18" s="4" customFormat="1">
      <c r="A224" s="226" t="str">
        <f>IF(ISBLANK(INDEX('Policy Characteristics'!A:A,MATCH($C224,'Policy Characteristics'!$C:$C,0))),"",INDEX('Policy Characteristics'!A:A,MATCH($C224,'Policy Characteristics'!$C:$C,0)))</f>
        <v>Buildings and Appliances</v>
      </c>
      <c r="B224" s="234" t="str">
        <f>IF(ISBLANK(INDEX('Policy Characteristics'!B:B,MATCH($C224,'Policy Characteristics'!$C:$C,0))),"",INDEX('Policy Characteristics'!B:B,MATCH($C224,'Policy Characteristics'!$C:$C,0)))</f>
        <v>Building Energy Efficiency Standards</v>
      </c>
      <c r="C224" s="226" t="str">
        <f t="shared" si="13"/>
        <v>Reduction in E Use Allowed by Component Eff Std</v>
      </c>
      <c r="D224" s="45" t="s">
        <v>782</v>
      </c>
      <c r="E224" s="45" t="s">
        <v>788</v>
      </c>
      <c r="F224" s="45" t="s">
        <v>783</v>
      </c>
      <c r="G224" s="45" t="s">
        <v>789</v>
      </c>
      <c r="H224" s="43">
        <v>153</v>
      </c>
      <c r="I224" s="261" t="s">
        <v>728</v>
      </c>
      <c r="J224" s="227" t="str">
        <f>IF(ISBLANK(INDEX('Policy Characteristics'!D:D,MATCH($C224,'Policy Characteristics'!$C:$C,0))),"",INDEX('Policy Characteristics'!D:D,MATCH($C224,'Policy Characteristics'!$C:$C,0)))</f>
        <v>Building Energy Efficiency Standards</v>
      </c>
      <c r="K224" s="226" t="str">
        <f>IF(ISBLANK(INDEX('Policy Characteristics'!E:E,MATCH($C224,'Policy Characteristics'!$C:$C,0))),"",INDEX('Policy Characteristics'!E:E,MATCH($C224,'Policy Characteristics'!$C:$C,0)))</f>
        <v>bldgs efficiency standards</v>
      </c>
      <c r="L224" s="233">
        <f>IF(ISBLANK(INDEX('Policy Characteristics'!F:F,MATCH($C224,'Policy Characteristics'!$C:$C,0))),"",INDEX('Policy Characteristics'!F:F,MATCH($C224,'Policy Characteristics'!$C:$C,0)))</f>
        <v>0</v>
      </c>
      <c r="M224" s="233">
        <f>IF(ISBLANK(INDEX('Policy Characteristics'!G:G,MATCH($C224,'Policy Characteristics'!$C:$C,0))),"",INDEX('Policy Characteristics'!G:G,MATCH($C224,'Policy Characteristics'!$C:$C,0)))</f>
        <v>0.75</v>
      </c>
      <c r="N224" s="233">
        <f>IF(ISBLANK(INDEX('Policy Characteristics'!H:H,MATCH($C224,'Policy Characteristics'!$C:$C,0))),"",INDEX('Policy Characteristics'!H:H,MATCH($C224,'Policy Characteristics'!$C:$C,0)))</f>
        <v>0.01</v>
      </c>
      <c r="O224" s="226" t="str">
        <f>IF(ISBLANK(INDEX('Policy Characteristics'!I:I,MATCH($C224,'Policy Characteristics'!$C:$C,0))),"",INDEX('Policy Characteristics'!I:I,MATCH($C224,'Policy Characteristics'!$C:$C,0)))</f>
        <v>% reduction in energy use</v>
      </c>
      <c r="P224" s="226" t="str">
        <f>IF(ISBLANK(INDEX('Policy Characteristics'!J:J,MATCH($C224,'Policy Characteristics'!$C:$C,0))),"",INDEX('Policy Characteristics'!J:J,MATCH($C224,'Policy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24" s="226" t="str">
        <f>IF(ISBLANK(INDEX('Policy Characteristics'!K:K,MATCH($C224,'Policy Characteristics'!$C:$C,0))),"",INDEX('Policy Characteristics'!K:K,MATCH($C224,'Policy Characteristics'!$C:$C,0)))</f>
        <v>buildings-sector-main.html#eff-stds</v>
      </c>
      <c r="R224" s="226" t="str">
        <f>IF(ISBLANK(INDEX('Policy Characteristics'!L:L,MATCH($C224,'Policy Characteristics'!$C:$C,0))),"",INDEX('Policy Characteristics'!L:L,MATCH($C224,'Policy Characteristics'!$C:$C,0)))</f>
        <v>building-energy-efficiency-standards.html</v>
      </c>
    </row>
    <row r="225" spans="1:18" s="4" customFormat="1">
      <c r="A225" s="226" t="str">
        <f>IF(ISBLANK(INDEX('Policy Characteristics'!A:A,MATCH($C225,'Policy Characteristics'!$C:$C,0))),"",INDEX('Policy Characteristics'!A:A,MATCH($C225,'Policy Characteristics'!$C:$C,0)))</f>
        <v>Buildings and Appliances</v>
      </c>
      <c r="B225" s="234" t="str">
        <f>IF(ISBLANK(INDEX('Policy Characteristics'!B:B,MATCH($C225,'Policy Characteristics'!$C:$C,0))),"",INDEX('Policy Characteristics'!B:B,MATCH($C225,'Policy Characteristics'!$C:$C,0)))</f>
        <v>Building Energy Efficiency Standards</v>
      </c>
      <c r="C225" s="226" t="str">
        <f t="shared" si="13"/>
        <v>Reduction in E Use Allowed by Component Eff Std</v>
      </c>
      <c r="D225" s="45" t="s">
        <v>784</v>
      </c>
      <c r="E225" s="45" t="s">
        <v>788</v>
      </c>
      <c r="F225" s="45" t="s">
        <v>785</v>
      </c>
      <c r="G225" s="45" t="s">
        <v>789</v>
      </c>
      <c r="H225" s="43">
        <v>154</v>
      </c>
      <c r="I225" s="261" t="s">
        <v>728</v>
      </c>
      <c r="J225" s="227" t="str">
        <f>IF(ISBLANK(INDEX('Policy Characteristics'!D:D,MATCH($C225,'Policy Characteristics'!$C:$C,0))),"",INDEX('Policy Characteristics'!D:D,MATCH($C225,'Policy Characteristics'!$C:$C,0)))</f>
        <v>Building Energy Efficiency Standards</v>
      </c>
      <c r="K225" s="226" t="str">
        <f>IF(ISBLANK(INDEX('Policy Characteristics'!E:E,MATCH($C225,'Policy Characteristics'!$C:$C,0))),"",INDEX('Policy Characteristics'!E:E,MATCH($C225,'Policy Characteristics'!$C:$C,0)))</f>
        <v>bldgs efficiency standards</v>
      </c>
      <c r="L225" s="233">
        <f>IF(ISBLANK(INDEX('Policy Characteristics'!F:F,MATCH($C225,'Policy Characteristics'!$C:$C,0))),"",INDEX('Policy Characteristics'!F:F,MATCH($C225,'Policy Characteristics'!$C:$C,0)))</f>
        <v>0</v>
      </c>
      <c r="M225" s="233">
        <f>IF(ISBLANK(INDEX('Policy Characteristics'!G:G,MATCH($C225,'Policy Characteristics'!$C:$C,0))),"",INDEX('Policy Characteristics'!G:G,MATCH($C225,'Policy Characteristics'!$C:$C,0)))</f>
        <v>0.75</v>
      </c>
      <c r="N225" s="233">
        <f>IF(ISBLANK(INDEX('Policy Characteristics'!H:H,MATCH($C225,'Policy Characteristics'!$C:$C,0))),"",INDEX('Policy Characteristics'!H:H,MATCH($C225,'Policy Characteristics'!$C:$C,0)))</f>
        <v>0.01</v>
      </c>
      <c r="O225" s="226" t="str">
        <f>IF(ISBLANK(INDEX('Policy Characteristics'!I:I,MATCH($C225,'Policy Characteristics'!$C:$C,0))),"",INDEX('Policy Characteristics'!I:I,MATCH($C225,'Policy Characteristics'!$C:$C,0)))</f>
        <v>% reduction in energy use</v>
      </c>
      <c r="P225" s="226" t="str">
        <f>IF(ISBLANK(INDEX('Policy Characteristics'!J:J,MATCH($C225,'Policy Characteristics'!$C:$C,0))),"",INDEX('Policy Characteristics'!J:J,MATCH($C225,'Policy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25" s="226" t="str">
        <f>IF(ISBLANK(INDEX('Policy Characteristics'!K:K,MATCH($C225,'Policy Characteristics'!$C:$C,0))),"",INDEX('Policy Characteristics'!K:K,MATCH($C225,'Policy Characteristics'!$C:$C,0)))</f>
        <v>buildings-sector-main.html#eff-stds</v>
      </c>
      <c r="R225" s="226" t="str">
        <f>IF(ISBLANK(INDEX('Policy Characteristics'!L:L,MATCH($C225,'Policy Characteristics'!$C:$C,0))),"",INDEX('Policy Characteristics'!L:L,MATCH($C225,'Policy Characteristics'!$C:$C,0)))</f>
        <v>building-energy-efficiency-standards.html</v>
      </c>
    </row>
    <row r="226" spans="1:18" s="4" customFormat="1">
      <c r="A226" s="226" t="str">
        <f>IF(ISBLANK(INDEX('Policy Characteristics'!A:A,MATCH($C226,'Policy Characteristics'!$C:$C,0))),"",INDEX('Policy Characteristics'!A:A,MATCH($C226,'Policy Characteristics'!$C:$C,0)))</f>
        <v>Buildings and Appliances</v>
      </c>
      <c r="B226" s="234" t="str">
        <f>IF(ISBLANK(INDEX('Policy Characteristics'!B:B,MATCH($C226,'Policy Characteristics'!$C:$C,0))),"",INDEX('Policy Characteristics'!B:B,MATCH($C226,'Policy Characteristics'!$C:$C,0)))</f>
        <v>Building Energy Efficiency Standards</v>
      </c>
      <c r="C226" s="226" t="str">
        <f t="shared" si="13"/>
        <v>Reduction in E Use Allowed by Component Eff Std</v>
      </c>
      <c r="D226" s="45" t="s">
        <v>786</v>
      </c>
      <c r="E226" s="45" t="s">
        <v>788</v>
      </c>
      <c r="F226" s="45" t="s">
        <v>787</v>
      </c>
      <c r="G226" s="45" t="s">
        <v>789</v>
      </c>
      <c r="H226" s="43">
        <v>155</v>
      </c>
      <c r="I226" s="261" t="s">
        <v>728</v>
      </c>
      <c r="J226" s="227" t="str">
        <f>IF(ISBLANK(INDEX('Policy Characteristics'!D:D,MATCH($C226,'Policy Characteristics'!$C:$C,0))),"",INDEX('Policy Characteristics'!D:D,MATCH($C226,'Policy Characteristics'!$C:$C,0)))</f>
        <v>Building Energy Efficiency Standards</v>
      </c>
      <c r="K226" s="226" t="str">
        <f>IF(ISBLANK(INDEX('Policy Characteristics'!E:E,MATCH($C226,'Policy Characteristics'!$C:$C,0))),"",INDEX('Policy Characteristics'!E:E,MATCH($C226,'Policy Characteristics'!$C:$C,0)))</f>
        <v>bldgs efficiency standards</v>
      </c>
      <c r="L226" s="233">
        <f>IF(ISBLANK(INDEX('Policy Characteristics'!F:F,MATCH($C226,'Policy Characteristics'!$C:$C,0))),"",INDEX('Policy Characteristics'!F:F,MATCH($C226,'Policy Characteristics'!$C:$C,0)))</f>
        <v>0</v>
      </c>
      <c r="M226" s="233">
        <f>IF(ISBLANK(INDEX('Policy Characteristics'!G:G,MATCH($C226,'Policy Characteristics'!$C:$C,0))),"",INDEX('Policy Characteristics'!G:G,MATCH($C226,'Policy Characteristics'!$C:$C,0)))</f>
        <v>0.75</v>
      </c>
      <c r="N226" s="233">
        <f>IF(ISBLANK(INDEX('Policy Characteristics'!H:H,MATCH($C226,'Policy Characteristics'!$C:$C,0))),"",INDEX('Policy Characteristics'!H:H,MATCH($C226,'Policy Characteristics'!$C:$C,0)))</f>
        <v>0.01</v>
      </c>
      <c r="O226" s="226" t="str">
        <f>IF(ISBLANK(INDEX('Policy Characteristics'!I:I,MATCH($C226,'Policy Characteristics'!$C:$C,0))),"",INDEX('Policy Characteristics'!I:I,MATCH($C226,'Policy Characteristics'!$C:$C,0)))</f>
        <v>% reduction in energy use</v>
      </c>
      <c r="P226" s="226" t="str">
        <f>IF(ISBLANK(INDEX('Policy Characteristics'!J:J,MATCH($C226,'Policy Characteristics'!$C:$C,0))),"",INDEX('Policy Characteristics'!J:J,MATCH($C226,'Policy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26" s="226" t="str">
        <f>IF(ISBLANK(INDEX('Policy Characteristics'!K:K,MATCH($C226,'Policy Characteristics'!$C:$C,0))),"",INDEX('Policy Characteristics'!K:K,MATCH($C226,'Policy Characteristics'!$C:$C,0)))</f>
        <v>buildings-sector-main.html#eff-stds</v>
      </c>
      <c r="R226" s="226" t="str">
        <f>IF(ISBLANK(INDEX('Policy Characteristics'!L:L,MATCH($C226,'Policy Characteristics'!$C:$C,0))),"",INDEX('Policy Characteristics'!L:L,MATCH($C226,'Policy Characteristics'!$C:$C,0)))</f>
        <v>building-energy-efficiency-standards.html</v>
      </c>
    </row>
    <row r="227" spans="1:18" s="4" customFormat="1">
      <c r="A227" s="226" t="str">
        <f>IF(ISBLANK(INDEX('Policy Characteristics'!A:A,MATCH($C227,'Policy Characteristics'!$C:$C,0))),"",INDEX('Policy Characteristics'!A:A,MATCH($C227,'Policy Characteristics'!$C:$C,0)))</f>
        <v>Buildings and Appliances</v>
      </c>
      <c r="B227" s="234" t="str">
        <f>IF(ISBLANK(INDEX('Policy Characteristics'!B:B,MATCH($C227,'Policy Characteristics'!$C:$C,0))),"",INDEX('Policy Characteristics'!B:B,MATCH($C227,'Policy Characteristics'!$C:$C,0)))</f>
        <v>Building Energy Efficiency Standards</v>
      </c>
      <c r="C227" s="226" t="str">
        <f t="shared" si="13"/>
        <v>Reduction in E Use Allowed by Component Eff Std</v>
      </c>
      <c r="D227" s="45" t="s">
        <v>776</v>
      </c>
      <c r="E227" s="45" t="s">
        <v>790</v>
      </c>
      <c r="F227" s="45" t="s">
        <v>778</v>
      </c>
      <c r="G227" s="45" t="s">
        <v>791</v>
      </c>
      <c r="H227" s="43">
        <v>156</v>
      </c>
      <c r="I227" s="261" t="s">
        <v>728</v>
      </c>
      <c r="J227" s="227" t="str">
        <f>IF(ISBLANK(INDEX('Policy Characteristics'!D:D,MATCH($C227,'Policy Characteristics'!$C:$C,0))),"",INDEX('Policy Characteristics'!D:D,MATCH($C227,'Policy Characteristics'!$C:$C,0)))</f>
        <v>Building Energy Efficiency Standards</v>
      </c>
      <c r="K227" s="226" t="str">
        <f>IF(ISBLANK(INDEX('Policy Characteristics'!E:E,MATCH($C227,'Policy Characteristics'!$C:$C,0))),"",INDEX('Policy Characteristics'!E:E,MATCH($C227,'Policy Characteristics'!$C:$C,0)))</f>
        <v>bldgs efficiency standards</v>
      </c>
      <c r="L227" s="233">
        <f>IF(ISBLANK(INDEX('Policy Characteristics'!F:F,MATCH($C227,'Policy Characteristics'!$C:$C,0))),"",INDEX('Policy Characteristics'!F:F,MATCH($C227,'Policy Characteristics'!$C:$C,0)))</f>
        <v>0</v>
      </c>
      <c r="M227" s="233">
        <f>IF(ISBLANK(INDEX('Policy Characteristics'!G:G,MATCH($C227,'Policy Characteristics'!$C:$C,0))),"",INDEX('Policy Characteristics'!G:G,MATCH($C227,'Policy Characteristics'!$C:$C,0)))</f>
        <v>0.75</v>
      </c>
      <c r="N227" s="233">
        <f>IF(ISBLANK(INDEX('Policy Characteristics'!H:H,MATCH($C227,'Policy Characteristics'!$C:$C,0))),"",INDEX('Policy Characteristics'!H:H,MATCH($C227,'Policy Characteristics'!$C:$C,0)))</f>
        <v>0.01</v>
      </c>
      <c r="O227" s="226" t="str">
        <f>IF(ISBLANK(INDEX('Policy Characteristics'!I:I,MATCH($C227,'Policy Characteristics'!$C:$C,0))),"",INDEX('Policy Characteristics'!I:I,MATCH($C227,'Policy Characteristics'!$C:$C,0)))</f>
        <v>% reduction in energy use</v>
      </c>
      <c r="P227" s="226" t="str">
        <f>IF(ISBLANK(INDEX('Policy Characteristics'!J:J,MATCH($C227,'Policy Characteristics'!$C:$C,0))),"",INDEX('Policy Characteristics'!J:J,MATCH($C227,'Policy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27" s="226" t="str">
        <f>IF(ISBLANK(INDEX('Policy Characteristics'!K:K,MATCH($C227,'Policy Characteristics'!$C:$C,0))),"",INDEX('Policy Characteristics'!K:K,MATCH($C227,'Policy Characteristics'!$C:$C,0)))</f>
        <v>buildings-sector-main.html#eff-stds</v>
      </c>
      <c r="R227" s="226" t="str">
        <f>IF(ISBLANK(INDEX('Policy Characteristics'!L:L,MATCH($C227,'Policy Characteristics'!$C:$C,0))),"",INDEX('Policy Characteristics'!L:L,MATCH($C227,'Policy Characteristics'!$C:$C,0)))</f>
        <v>building-energy-efficiency-standards.html</v>
      </c>
    </row>
    <row r="228" spans="1:18" s="4" customFormat="1">
      <c r="A228" s="226" t="str">
        <f>IF(ISBLANK(INDEX('Policy Characteristics'!A:A,MATCH($C228,'Policy Characteristics'!$C:$C,0))),"",INDEX('Policy Characteristics'!A:A,MATCH($C228,'Policy Characteristics'!$C:$C,0)))</f>
        <v>Buildings and Appliances</v>
      </c>
      <c r="B228" s="234" t="str">
        <f>IF(ISBLANK(INDEX('Policy Characteristics'!B:B,MATCH($C228,'Policy Characteristics'!$C:$C,0))),"",INDEX('Policy Characteristics'!B:B,MATCH($C228,'Policy Characteristics'!$C:$C,0)))</f>
        <v>Building Energy Efficiency Standards</v>
      </c>
      <c r="C228" s="226" t="str">
        <f t="shared" si="13"/>
        <v>Reduction in E Use Allowed by Component Eff Std</v>
      </c>
      <c r="D228" s="45" t="s">
        <v>780</v>
      </c>
      <c r="E228" s="45" t="s">
        <v>790</v>
      </c>
      <c r="F228" s="45" t="s">
        <v>781</v>
      </c>
      <c r="G228" s="45" t="s">
        <v>791</v>
      </c>
      <c r="H228" s="43">
        <v>157</v>
      </c>
      <c r="I228" s="261" t="s">
        <v>728</v>
      </c>
      <c r="J228" s="227" t="str">
        <f>IF(ISBLANK(INDEX('Policy Characteristics'!D:D,MATCH($C228,'Policy Characteristics'!$C:$C,0))),"",INDEX('Policy Characteristics'!D:D,MATCH($C228,'Policy Characteristics'!$C:$C,0)))</f>
        <v>Building Energy Efficiency Standards</v>
      </c>
      <c r="K228" s="226" t="str">
        <f>IF(ISBLANK(INDEX('Policy Characteristics'!E:E,MATCH($C228,'Policy Characteristics'!$C:$C,0))),"",INDEX('Policy Characteristics'!E:E,MATCH($C228,'Policy Characteristics'!$C:$C,0)))</f>
        <v>bldgs efficiency standards</v>
      </c>
      <c r="L228" s="233">
        <f>IF(ISBLANK(INDEX('Policy Characteristics'!F:F,MATCH($C228,'Policy Characteristics'!$C:$C,0))),"",INDEX('Policy Characteristics'!F:F,MATCH($C228,'Policy Characteristics'!$C:$C,0)))</f>
        <v>0</v>
      </c>
      <c r="M228" s="233">
        <f>IF(ISBLANK(INDEX('Policy Characteristics'!G:G,MATCH($C228,'Policy Characteristics'!$C:$C,0))),"",INDEX('Policy Characteristics'!G:G,MATCH($C228,'Policy Characteristics'!$C:$C,0)))</f>
        <v>0.75</v>
      </c>
      <c r="N228" s="233">
        <f>IF(ISBLANK(INDEX('Policy Characteristics'!H:H,MATCH($C228,'Policy Characteristics'!$C:$C,0))),"",INDEX('Policy Characteristics'!H:H,MATCH($C228,'Policy Characteristics'!$C:$C,0)))</f>
        <v>0.01</v>
      </c>
      <c r="O228" s="226" t="str">
        <f>IF(ISBLANK(INDEX('Policy Characteristics'!I:I,MATCH($C228,'Policy Characteristics'!$C:$C,0))),"",INDEX('Policy Characteristics'!I:I,MATCH($C228,'Policy Characteristics'!$C:$C,0)))</f>
        <v>% reduction in energy use</v>
      </c>
      <c r="P228" s="226" t="str">
        <f>IF(ISBLANK(INDEX('Policy Characteristics'!J:J,MATCH($C228,'Policy Characteristics'!$C:$C,0))),"",INDEX('Policy Characteristics'!J:J,MATCH($C228,'Policy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28" s="226" t="str">
        <f>IF(ISBLANK(INDEX('Policy Characteristics'!K:K,MATCH($C228,'Policy Characteristics'!$C:$C,0))),"",INDEX('Policy Characteristics'!K:K,MATCH($C228,'Policy Characteristics'!$C:$C,0)))</f>
        <v>buildings-sector-main.html#eff-stds</v>
      </c>
      <c r="R228" s="226" t="str">
        <f>IF(ISBLANK(INDEX('Policy Characteristics'!L:L,MATCH($C228,'Policy Characteristics'!$C:$C,0))),"",INDEX('Policy Characteristics'!L:L,MATCH($C228,'Policy Characteristics'!$C:$C,0)))</f>
        <v>building-energy-efficiency-standards.html</v>
      </c>
    </row>
    <row r="229" spans="1:18" s="4" customFormat="1">
      <c r="A229" s="226" t="str">
        <f>IF(ISBLANK(INDEX('Policy Characteristics'!A:A,MATCH($C229,'Policy Characteristics'!$C:$C,0))),"",INDEX('Policy Characteristics'!A:A,MATCH($C229,'Policy Characteristics'!$C:$C,0)))</f>
        <v>Buildings and Appliances</v>
      </c>
      <c r="B229" s="234" t="str">
        <f>IF(ISBLANK(INDEX('Policy Characteristics'!B:B,MATCH($C229,'Policy Characteristics'!$C:$C,0))),"",INDEX('Policy Characteristics'!B:B,MATCH($C229,'Policy Characteristics'!$C:$C,0)))</f>
        <v>Building Energy Efficiency Standards</v>
      </c>
      <c r="C229" s="226" t="str">
        <f t="shared" si="13"/>
        <v>Reduction in E Use Allowed by Component Eff Std</v>
      </c>
      <c r="D229" s="45" t="s">
        <v>792</v>
      </c>
      <c r="E229" s="45" t="s">
        <v>790</v>
      </c>
      <c r="F229" s="45" t="s">
        <v>793</v>
      </c>
      <c r="G229" s="45" t="s">
        <v>791</v>
      </c>
      <c r="H229" s="43">
        <v>158</v>
      </c>
      <c r="I229" s="261" t="s">
        <v>728</v>
      </c>
      <c r="J229" s="227" t="str">
        <f>IF(ISBLANK(INDEX('Policy Characteristics'!D:D,MATCH($C229,'Policy Characteristics'!$C:$C,0))),"",INDEX('Policy Characteristics'!D:D,MATCH($C229,'Policy Characteristics'!$C:$C,0)))</f>
        <v>Building Energy Efficiency Standards</v>
      </c>
      <c r="K229" s="226" t="str">
        <f>IF(ISBLANK(INDEX('Policy Characteristics'!E:E,MATCH($C229,'Policy Characteristics'!$C:$C,0))),"",INDEX('Policy Characteristics'!E:E,MATCH($C229,'Policy Characteristics'!$C:$C,0)))</f>
        <v>bldgs efficiency standards</v>
      </c>
      <c r="L229" s="233">
        <f>IF(ISBLANK(INDEX('Policy Characteristics'!F:F,MATCH($C229,'Policy Characteristics'!$C:$C,0))),"",INDEX('Policy Characteristics'!F:F,MATCH($C229,'Policy Characteristics'!$C:$C,0)))</f>
        <v>0</v>
      </c>
      <c r="M229" s="233">
        <f>IF(ISBLANK(INDEX('Policy Characteristics'!G:G,MATCH($C229,'Policy Characteristics'!$C:$C,0))),"",INDEX('Policy Characteristics'!G:G,MATCH($C229,'Policy Characteristics'!$C:$C,0)))</f>
        <v>0.75</v>
      </c>
      <c r="N229" s="233">
        <f>IF(ISBLANK(INDEX('Policy Characteristics'!H:H,MATCH($C229,'Policy Characteristics'!$C:$C,0))),"",INDEX('Policy Characteristics'!H:H,MATCH($C229,'Policy Characteristics'!$C:$C,0)))</f>
        <v>0.01</v>
      </c>
      <c r="O229" s="226" t="str">
        <f>IF(ISBLANK(INDEX('Policy Characteristics'!I:I,MATCH($C229,'Policy Characteristics'!$C:$C,0))),"",INDEX('Policy Characteristics'!I:I,MATCH($C229,'Policy Characteristics'!$C:$C,0)))</f>
        <v>% reduction in energy use</v>
      </c>
      <c r="P229" s="226" t="str">
        <f>IF(ISBLANK(INDEX('Policy Characteristics'!J:J,MATCH($C229,'Policy Characteristics'!$C:$C,0))),"",INDEX('Policy Characteristics'!J:J,MATCH($C229,'Policy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29" s="226" t="str">
        <f>IF(ISBLANK(INDEX('Policy Characteristics'!K:K,MATCH($C229,'Policy Characteristics'!$C:$C,0))),"",INDEX('Policy Characteristics'!K:K,MATCH($C229,'Policy Characteristics'!$C:$C,0)))</f>
        <v>buildings-sector-main.html#eff-stds</v>
      </c>
      <c r="R229" s="226" t="str">
        <f>IF(ISBLANK(INDEX('Policy Characteristics'!L:L,MATCH($C229,'Policy Characteristics'!$C:$C,0))),"",INDEX('Policy Characteristics'!L:L,MATCH($C229,'Policy Characteristics'!$C:$C,0)))</f>
        <v>building-energy-efficiency-standards.html</v>
      </c>
    </row>
    <row r="230" spans="1:18" s="4" customFormat="1">
      <c r="A230" s="226" t="str">
        <f>IF(ISBLANK(INDEX('Policy Characteristics'!A:A,MATCH($C230,'Policy Characteristics'!$C:$C,0))),"",INDEX('Policy Characteristics'!A:A,MATCH($C230,'Policy Characteristics'!$C:$C,0)))</f>
        <v>Buildings and Appliances</v>
      </c>
      <c r="B230" s="234" t="str">
        <f>IF(ISBLANK(INDEX('Policy Characteristics'!B:B,MATCH($C230,'Policy Characteristics'!$C:$C,0))),"",INDEX('Policy Characteristics'!B:B,MATCH($C230,'Policy Characteristics'!$C:$C,0)))</f>
        <v>Building Energy Efficiency Standards</v>
      </c>
      <c r="C230" s="226" t="str">
        <f t="shared" si="13"/>
        <v>Reduction in E Use Allowed by Component Eff Std</v>
      </c>
      <c r="D230" s="45" t="s">
        <v>782</v>
      </c>
      <c r="E230" s="45" t="s">
        <v>790</v>
      </c>
      <c r="F230" s="45" t="s">
        <v>783</v>
      </c>
      <c r="G230" s="45" t="s">
        <v>791</v>
      </c>
      <c r="H230" s="43">
        <v>159</v>
      </c>
      <c r="I230" s="261" t="s">
        <v>728</v>
      </c>
      <c r="J230" s="227" t="str">
        <f>IF(ISBLANK(INDEX('Policy Characteristics'!D:D,MATCH($C230,'Policy Characteristics'!$C:$C,0))),"",INDEX('Policy Characteristics'!D:D,MATCH($C230,'Policy Characteristics'!$C:$C,0)))</f>
        <v>Building Energy Efficiency Standards</v>
      </c>
      <c r="K230" s="226" t="str">
        <f>IF(ISBLANK(INDEX('Policy Characteristics'!E:E,MATCH($C230,'Policy Characteristics'!$C:$C,0))),"",INDEX('Policy Characteristics'!E:E,MATCH($C230,'Policy Characteristics'!$C:$C,0)))</f>
        <v>bldgs efficiency standards</v>
      </c>
      <c r="L230" s="233">
        <f>IF(ISBLANK(INDEX('Policy Characteristics'!F:F,MATCH($C230,'Policy Characteristics'!$C:$C,0))),"",INDEX('Policy Characteristics'!F:F,MATCH($C230,'Policy Characteristics'!$C:$C,0)))</f>
        <v>0</v>
      </c>
      <c r="M230" s="233">
        <f>IF(ISBLANK(INDEX('Policy Characteristics'!G:G,MATCH($C230,'Policy Characteristics'!$C:$C,0))),"",INDEX('Policy Characteristics'!G:G,MATCH($C230,'Policy Characteristics'!$C:$C,0)))</f>
        <v>0.75</v>
      </c>
      <c r="N230" s="233">
        <f>IF(ISBLANK(INDEX('Policy Characteristics'!H:H,MATCH($C230,'Policy Characteristics'!$C:$C,0))),"",INDEX('Policy Characteristics'!H:H,MATCH($C230,'Policy Characteristics'!$C:$C,0)))</f>
        <v>0.01</v>
      </c>
      <c r="O230" s="226" t="str">
        <f>IF(ISBLANK(INDEX('Policy Characteristics'!I:I,MATCH($C230,'Policy Characteristics'!$C:$C,0))),"",INDEX('Policy Characteristics'!I:I,MATCH($C230,'Policy Characteristics'!$C:$C,0)))</f>
        <v>% reduction in energy use</v>
      </c>
      <c r="P230" s="226" t="str">
        <f>IF(ISBLANK(INDEX('Policy Characteristics'!J:J,MATCH($C230,'Policy Characteristics'!$C:$C,0))),"",INDEX('Policy Characteristics'!J:J,MATCH($C230,'Policy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30" s="226" t="str">
        <f>IF(ISBLANK(INDEX('Policy Characteristics'!K:K,MATCH($C230,'Policy Characteristics'!$C:$C,0))),"",INDEX('Policy Characteristics'!K:K,MATCH($C230,'Policy Characteristics'!$C:$C,0)))</f>
        <v>buildings-sector-main.html#eff-stds</v>
      </c>
      <c r="R230" s="226" t="str">
        <f>IF(ISBLANK(INDEX('Policy Characteristics'!L:L,MATCH($C230,'Policy Characteristics'!$C:$C,0))),"",INDEX('Policy Characteristics'!L:L,MATCH($C230,'Policy Characteristics'!$C:$C,0)))</f>
        <v>building-energy-efficiency-standards.html</v>
      </c>
    </row>
    <row r="231" spans="1:18" s="4" customFormat="1">
      <c r="A231" s="226" t="str">
        <f>IF(ISBLANK(INDEX('Policy Characteristics'!A:A,MATCH($C231,'Policy Characteristics'!$C:$C,0))),"",INDEX('Policy Characteristics'!A:A,MATCH($C231,'Policy Characteristics'!$C:$C,0)))</f>
        <v>Buildings and Appliances</v>
      </c>
      <c r="B231" s="234" t="str">
        <f>IF(ISBLANK(INDEX('Policy Characteristics'!B:B,MATCH($C231,'Policy Characteristics'!$C:$C,0))),"",INDEX('Policy Characteristics'!B:B,MATCH($C231,'Policy Characteristics'!$C:$C,0)))</f>
        <v>Building Energy Efficiency Standards</v>
      </c>
      <c r="C231" s="226" t="str">
        <f t="shared" si="13"/>
        <v>Reduction in E Use Allowed by Component Eff Std</v>
      </c>
      <c r="D231" s="45" t="s">
        <v>784</v>
      </c>
      <c r="E231" s="45" t="s">
        <v>790</v>
      </c>
      <c r="F231" s="45" t="s">
        <v>785</v>
      </c>
      <c r="G231" s="45" t="s">
        <v>791</v>
      </c>
      <c r="H231" s="43">
        <v>160</v>
      </c>
      <c r="I231" s="261" t="s">
        <v>728</v>
      </c>
      <c r="J231" s="227" t="str">
        <f>IF(ISBLANK(INDEX('Policy Characteristics'!D:D,MATCH($C231,'Policy Characteristics'!$C:$C,0))),"",INDEX('Policy Characteristics'!D:D,MATCH($C231,'Policy Characteristics'!$C:$C,0)))</f>
        <v>Building Energy Efficiency Standards</v>
      </c>
      <c r="K231" s="226" t="str">
        <f>IF(ISBLANK(INDEX('Policy Characteristics'!E:E,MATCH($C231,'Policy Characteristics'!$C:$C,0))),"",INDEX('Policy Characteristics'!E:E,MATCH($C231,'Policy Characteristics'!$C:$C,0)))</f>
        <v>bldgs efficiency standards</v>
      </c>
      <c r="L231" s="233">
        <f>IF(ISBLANK(INDEX('Policy Characteristics'!F:F,MATCH($C231,'Policy Characteristics'!$C:$C,0))),"",INDEX('Policy Characteristics'!F:F,MATCH($C231,'Policy Characteristics'!$C:$C,0)))</f>
        <v>0</v>
      </c>
      <c r="M231" s="233">
        <f>IF(ISBLANK(INDEX('Policy Characteristics'!G:G,MATCH($C231,'Policy Characteristics'!$C:$C,0))),"",INDEX('Policy Characteristics'!G:G,MATCH($C231,'Policy Characteristics'!$C:$C,0)))</f>
        <v>0.75</v>
      </c>
      <c r="N231" s="233">
        <f>IF(ISBLANK(INDEX('Policy Characteristics'!H:H,MATCH($C231,'Policy Characteristics'!$C:$C,0))),"",INDEX('Policy Characteristics'!H:H,MATCH($C231,'Policy Characteristics'!$C:$C,0)))</f>
        <v>0.01</v>
      </c>
      <c r="O231" s="226" t="str">
        <f>IF(ISBLANK(INDEX('Policy Characteristics'!I:I,MATCH($C231,'Policy Characteristics'!$C:$C,0))),"",INDEX('Policy Characteristics'!I:I,MATCH($C231,'Policy Characteristics'!$C:$C,0)))</f>
        <v>% reduction in energy use</v>
      </c>
      <c r="P231" s="226" t="str">
        <f>IF(ISBLANK(INDEX('Policy Characteristics'!J:J,MATCH($C231,'Policy Characteristics'!$C:$C,0))),"",INDEX('Policy Characteristics'!J:J,MATCH($C231,'Policy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31" s="226" t="str">
        <f>IF(ISBLANK(INDEX('Policy Characteristics'!K:K,MATCH($C231,'Policy Characteristics'!$C:$C,0))),"",INDEX('Policy Characteristics'!K:K,MATCH($C231,'Policy Characteristics'!$C:$C,0)))</f>
        <v>buildings-sector-main.html#eff-stds</v>
      </c>
      <c r="R231" s="226" t="str">
        <f>IF(ISBLANK(INDEX('Policy Characteristics'!L:L,MATCH($C231,'Policy Characteristics'!$C:$C,0))),"",INDEX('Policy Characteristics'!L:L,MATCH($C231,'Policy Characteristics'!$C:$C,0)))</f>
        <v>building-energy-efficiency-standards.html</v>
      </c>
    </row>
    <row r="232" spans="1:18" s="4" customFormat="1">
      <c r="A232" s="226" t="str">
        <f>IF(ISBLANK(INDEX('Policy Characteristics'!A:A,MATCH($C232,'Policy Characteristics'!$C:$C,0))),"",INDEX('Policy Characteristics'!A:A,MATCH($C232,'Policy Characteristics'!$C:$C,0)))</f>
        <v>Buildings and Appliances</v>
      </c>
      <c r="B232" s="234" t="str">
        <f>IF(ISBLANK(INDEX('Policy Characteristics'!B:B,MATCH($C232,'Policy Characteristics'!$C:$C,0))),"",INDEX('Policy Characteristics'!B:B,MATCH($C232,'Policy Characteristics'!$C:$C,0)))</f>
        <v>Building Energy Efficiency Standards</v>
      </c>
      <c r="C232" s="226" t="str">
        <f t="shared" ref="C232" si="14">C$215</f>
        <v>Reduction in E Use Allowed by Component Eff Std</v>
      </c>
      <c r="D232" s="45" t="s">
        <v>786</v>
      </c>
      <c r="E232" s="45" t="s">
        <v>790</v>
      </c>
      <c r="F232" s="45" t="s">
        <v>787</v>
      </c>
      <c r="G232" s="45" t="s">
        <v>791</v>
      </c>
      <c r="H232" s="43">
        <v>161</v>
      </c>
      <c r="I232" s="261" t="s">
        <v>728</v>
      </c>
      <c r="J232" s="227" t="str">
        <f>IF(ISBLANK(INDEX('Policy Characteristics'!D:D,MATCH($C232,'Policy Characteristics'!$C:$C,0))),"",INDEX('Policy Characteristics'!D:D,MATCH($C232,'Policy Characteristics'!$C:$C,0)))</f>
        <v>Building Energy Efficiency Standards</v>
      </c>
      <c r="K232" s="226" t="str">
        <f>IF(ISBLANK(INDEX('Policy Characteristics'!E:E,MATCH($C232,'Policy Characteristics'!$C:$C,0))),"",INDEX('Policy Characteristics'!E:E,MATCH($C232,'Policy Characteristics'!$C:$C,0)))</f>
        <v>bldgs efficiency standards</v>
      </c>
      <c r="L232" s="233">
        <f>IF(ISBLANK(INDEX('Policy Characteristics'!F:F,MATCH($C232,'Policy Characteristics'!$C:$C,0))),"",INDEX('Policy Characteristics'!F:F,MATCH($C232,'Policy Characteristics'!$C:$C,0)))</f>
        <v>0</v>
      </c>
      <c r="M232" s="233">
        <f>IF(ISBLANK(INDEX('Policy Characteristics'!G:G,MATCH($C232,'Policy Characteristics'!$C:$C,0))),"",INDEX('Policy Characteristics'!G:G,MATCH($C232,'Policy Characteristics'!$C:$C,0)))</f>
        <v>0.75</v>
      </c>
      <c r="N232" s="233">
        <f>IF(ISBLANK(INDEX('Policy Characteristics'!H:H,MATCH($C232,'Policy Characteristics'!$C:$C,0))),"",INDEX('Policy Characteristics'!H:H,MATCH($C232,'Policy Characteristics'!$C:$C,0)))</f>
        <v>0.01</v>
      </c>
      <c r="O232" s="226" t="str">
        <f>IF(ISBLANK(INDEX('Policy Characteristics'!I:I,MATCH($C232,'Policy Characteristics'!$C:$C,0))),"",INDEX('Policy Characteristics'!I:I,MATCH($C232,'Policy Characteristics'!$C:$C,0)))</f>
        <v>% reduction in energy use</v>
      </c>
      <c r="P232" s="226" t="str">
        <f>IF(ISBLANK(INDEX('Policy Characteristics'!J:J,MATCH($C232,'Policy Characteristics'!$C:$C,0))),"",INDEX('Policy Characteristics'!J:J,MATCH($C232,'Policy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"2050 Carbon Neutral Scenario" (2021), the South Korean government considered approximately 23% reduction in building energy use (scenario A and B) from 2018 to 2050.</v>
      </c>
      <c r="Q232" s="226" t="str">
        <f>IF(ISBLANK(INDEX('Policy Characteristics'!K:K,MATCH($C232,'Policy Characteristics'!$C:$C,0))),"",INDEX('Policy Characteristics'!K:K,MATCH($C232,'Policy Characteristics'!$C:$C,0)))</f>
        <v>buildings-sector-main.html#eff-stds</v>
      </c>
      <c r="R232" s="226" t="str">
        <f>IF(ISBLANK(INDEX('Policy Characteristics'!L:L,MATCH($C232,'Policy Characteristics'!$C:$C,0))),"",INDEX('Policy Characteristics'!L:L,MATCH($C232,'Policy Characteristics'!$C:$C,0)))</f>
        <v>building-energy-efficiency-standards.html</v>
      </c>
    </row>
    <row r="233" spans="1:18" s="4" customFormat="1">
      <c r="A233" s="226" t="str">
        <f>IF(ISBLANK(INDEX('Policy Characteristics'!A:A,MATCH($C233,'Policy Characteristics'!$C:$C,0))),"",INDEX('Policy Characteristics'!A:A,MATCH($C233,'Policy Characteristics'!$C:$C,0)))</f>
        <v>Buildings and Appliances</v>
      </c>
      <c r="B233" s="234" t="str">
        <f>IF(ISBLANK(INDEX('Policy Characteristics'!B:B,MATCH($C233,'Policy Characteristics'!$C:$C,0))),"",INDEX('Policy Characteristics'!B:B,MATCH($C233,'Policy Characteristics'!$C:$C,0)))</f>
        <v>Contractor Training</v>
      </c>
      <c r="C233" t="s">
        <v>176</v>
      </c>
      <c r="D233" s="45"/>
      <c r="E233" s="45"/>
      <c r="F233" s="45"/>
      <c r="G233" s="45"/>
      <c r="H233" s="43">
        <v>19</v>
      </c>
      <c r="I233" s="261" t="s">
        <v>728</v>
      </c>
      <c r="J233" s="227" t="str">
        <f>IF(ISBLANK(INDEX('Policy Characteristics'!D:D,MATCH($C233,'Policy Characteristics'!$C:$C,0))),"",INDEX('Policy Characteristics'!D:D,MATCH($C233,'Policy Characteristics'!$C:$C,0)))</f>
        <v>Contractor Training</v>
      </c>
      <c r="K233" s="226" t="str">
        <f>IF(ISBLANK(INDEX('Policy Characteristics'!E:E,MATCH($C233,'Policy Characteristics'!$C:$C,0))),"",INDEX('Policy Characteristics'!E:E,MATCH($C233,'Policy Characteristics'!$C:$C,0)))</f>
        <v>bldgs contractor training</v>
      </c>
      <c r="L233" s="226">
        <f>IF(ISBLANK(INDEX('Policy Characteristics'!F:F,MATCH($C233,'Policy Characteristics'!$C:$C,0))),"",INDEX('Policy Characteristics'!F:F,MATCH($C233,'Policy Characteristics'!$C:$C,0)))</f>
        <v>0</v>
      </c>
      <c r="M233" s="226">
        <f>IF(ISBLANK(INDEX('Policy Characteristics'!G:G,MATCH($C233,'Policy Characteristics'!$C:$C,0))),"",INDEX('Policy Characteristics'!G:G,MATCH($C233,'Policy Characteristics'!$C:$C,0)))</f>
        <v>1</v>
      </c>
      <c r="N233" s="226">
        <f>IF(ISBLANK(INDEX('Policy Characteristics'!H:H,MATCH($C233,'Policy Characteristics'!$C:$C,0))),"",INDEX('Policy Characteristics'!H:H,MATCH($C233,'Policy Characteristics'!$C:$C,0)))</f>
        <v>1</v>
      </c>
      <c r="O233" s="226" t="str">
        <f>IF(ISBLANK(INDEX('Policy Characteristics'!I:I,MATCH($C233,'Policy Characteristics'!$C:$C,0))),"",INDEX('Policy Characteristics'!I:I,MATCH($C233,'Policy Characteristics'!$C:$C,0)))</f>
        <v>on/off</v>
      </c>
      <c r="P233" s="226" t="str">
        <f>IF(ISBLANK(INDEX('Policy Characteristics'!J:J,MATCH($C233,'Policy Characteristics'!$C:$C,0))),"",INDEX('Policy Characteristics'!J:J,MATCH($C233,'Policy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233" s="226" t="str">
        <f>IF(ISBLANK(INDEX('Policy Characteristics'!K:K,MATCH($C233,'Policy Characteristics'!$C:$C,0))),"",INDEX('Policy Characteristics'!K:K,MATCH($C233,'Policy Characteristics'!$C:$C,0)))</f>
        <v>buildings-sector-main.html#contractor-ed</v>
      </c>
      <c r="R233" s="226" t="str">
        <f>IF(ISBLANK(INDEX('Policy Characteristics'!L:L,MATCH($C233,'Policy Characteristics'!$C:$C,0))),"",INDEX('Policy Characteristics'!L:L,MATCH($C233,'Policy Characteristics'!$C:$C,0)))</f>
        <v>contractor-training.html</v>
      </c>
    </row>
    <row r="234" spans="1:18" s="4" customFormat="1">
      <c r="A234" s="226" t="str">
        <f>IF(ISBLANK(INDEX('Policy Characteristics'!A:A,MATCH($C234,'Policy Characteristics'!$C:$C,0))),"",INDEX('Policy Characteristics'!A:A,MATCH($C234,'Policy Characteristics'!$C:$C,0)))</f>
        <v>Buildings and Appliances</v>
      </c>
      <c r="B234" s="234" t="str">
        <f>IF(ISBLANK(INDEX('Policy Characteristics'!B:B,MATCH($C234,'Policy Characteristics'!$C:$C,0))),"",INDEX('Policy Characteristics'!B:B,MATCH($C234,'Policy Characteristics'!$C:$C,0)))</f>
        <v>Distributed Solar Carve-Out</v>
      </c>
      <c r="C234" t="s">
        <v>182</v>
      </c>
      <c r="D234" s="45"/>
      <c r="E234" s="45"/>
      <c r="F234" s="45"/>
      <c r="G234" s="45"/>
      <c r="H234" s="43">
        <v>146</v>
      </c>
      <c r="I234" s="261" t="s">
        <v>728</v>
      </c>
      <c r="J234" s="227" t="str">
        <f>IF(ISBLANK(INDEX('Policy Characteristics'!D:D,MATCH($C234,'Policy Characteristics'!$C:$C,0))),"",INDEX('Policy Characteristics'!D:D,MATCH($C234,'Policy Characteristics'!$C:$C,0)))</f>
        <v>Distributed Solar Promotion</v>
      </c>
      <c r="K234" s="226" t="str">
        <f>IF(ISBLANK(INDEX('Policy Characteristics'!E:E,MATCH($C234,'Policy Characteristics'!$C:$C,0))),"",INDEX('Policy Characteristics'!E:E,MATCH($C234,'Policy Characteristics'!$C:$C,0)))</f>
        <v>bldgs min fraction distributed solar</v>
      </c>
      <c r="L234" s="233">
        <f>IF(ISBLANK(INDEX('Policy Characteristics'!F:F,MATCH($C234,'Policy Characteristics'!$C:$C,0))),"",INDEX('Policy Characteristics'!F:F,MATCH($C234,'Policy Characteristics'!$C:$C,0)))</f>
        <v>0</v>
      </c>
      <c r="M234" s="233">
        <f>IF(ISBLANK(INDEX('Policy Characteristics'!G:G,MATCH($C234,'Policy Characteristics'!$C:$C,0))),"",INDEX('Policy Characteristics'!G:G,MATCH($C234,'Policy Characteristics'!$C:$C,0)))</f>
        <v>0.24</v>
      </c>
      <c r="N234" s="233">
        <f>IF(ISBLANK(INDEX('Policy Characteristics'!H:H,MATCH($C234,'Policy Characteristics'!$C:$C,0))),"",INDEX('Policy Characteristics'!H:H,MATCH($C234,'Policy Characteristics'!$C:$C,0)))</f>
        <v>5.0000000000000001E-3</v>
      </c>
      <c r="O234" s="226" t="str">
        <f>IF(ISBLANK(INDEX('Policy Characteristics'!I:I,MATCH($C234,'Policy Characteristics'!$C:$C,0))),"",INDEX('Policy Characteristics'!I:I,MATCH($C234,'Policy Characteristics'!$C:$C,0)))</f>
        <v>minimum % elec from solar</v>
      </c>
      <c r="P234" s="226" t="str">
        <f>IF(ISBLANK(INDEX('Policy Characteristics'!J:J,MATCH($C234,'Policy Characteristics'!$C:$C,0))),"",INDEX('Policy Characteristics'!J:J,MATCH($C234,'Policy Characteristics'!$C:$C,0)))</f>
        <v>**Description:** This policy requires at least the specified percentage of total retail electricity demand to be generated by residential and commercial buildings' distributed solar systems (typically rooftop PV). // **Guidance for setting values:**Public parking lots in Korea are legally required to install solar photovoltaic systems to promote renewable energy use. In addition, public institutions must equip new, expanded, or renovated buildings over 1,000 m² with renewable energy systems, ensuring that at least 32% of their energy use comes from renewables (as of 2022).</v>
      </c>
      <c r="Q234" s="226" t="str">
        <f>IF(ISBLANK(INDEX('Policy Characteristics'!K:K,MATCH($C234,'Policy Characteristics'!$C:$C,0))),"",INDEX('Policy Characteristics'!K:K,MATCH($C234,'Policy Characteristics'!$C:$C,0)))</f>
        <v>buildings-sector-main.html#solar-carve-out</v>
      </c>
      <c r="R234" s="226" t="str">
        <f>IF(ISBLANK(INDEX('Policy Characteristics'!L:L,MATCH($C234,'Policy Characteristics'!$C:$C,0))),"",INDEX('Policy Characteristics'!L:L,MATCH($C234,'Policy Characteristics'!$C:$C,0)))</f>
        <v>solar-carve-out.html</v>
      </c>
    </row>
    <row r="235" spans="1:18" s="4" customFormat="1">
      <c r="A235" s="226" t="str">
        <f>IF(ISBLANK(INDEX('Policy Characteristics'!A:A,MATCH($C235,'Policy Characteristics'!$C:$C,0))),"",INDEX('Policy Characteristics'!A:A,MATCH($C235,'Policy Characteristics'!$C:$C,0)))</f>
        <v>Buildings and Appliances</v>
      </c>
      <c r="B235" s="234" t="str">
        <f>IF(ISBLANK(INDEX('Policy Characteristics'!B:B,MATCH($C235,'Policy Characteristics'!$C:$C,0))),"",INDEX('Policy Characteristics'!B:B,MATCH($C235,'Policy Characteristics'!$C:$C,0)))</f>
        <v>Distributed Solar Subsidy</v>
      </c>
      <c r="C235" s="1" t="s">
        <v>192</v>
      </c>
      <c r="D235" s="45" t="s">
        <v>777</v>
      </c>
      <c r="E235" s="45"/>
      <c r="F235" s="45" t="s">
        <v>779</v>
      </c>
      <c r="G235" s="45"/>
      <c r="H235" s="43">
        <v>147</v>
      </c>
      <c r="I235" s="261" t="s">
        <v>728</v>
      </c>
      <c r="J235" s="227" t="str">
        <f>IF(ISBLANK(INDEX('Policy Characteristics'!D:D,MATCH($C235,'Policy Characteristics'!$C:$C,0))),"",INDEX('Policy Characteristics'!D:D,MATCH($C235,'Policy Characteristics'!$C:$C,0)))</f>
        <v>Distributed Solar Promotion</v>
      </c>
      <c r="K235" s="226" t="str">
        <f>IF(ISBLANK(INDEX('Policy Characteristics'!E:E,MATCH($C235,'Policy Characteristics'!$C:$C,0))),"",INDEX('Policy Characteristics'!E:E,MATCH($C235,'Policy Characteristics'!$C:$C,0)))</f>
        <v>bldgs distributed solar subsidy</v>
      </c>
      <c r="L235" s="233">
        <f>IF(ISBLANK(INDEX('Policy Characteristics'!F:F,MATCH($C235,'Policy Characteristics'!$C:$C,0))),"",INDEX('Policy Characteristics'!F:F,MATCH($C235,'Policy Characteristics'!$C:$C,0)))</f>
        <v>0</v>
      </c>
      <c r="M235" s="233">
        <f>IF(ISBLANK(INDEX('Policy Characteristics'!G:G,MATCH($C235,'Policy Characteristics'!$C:$C,0))),"",INDEX('Policy Characteristics'!G:G,MATCH($C235,'Policy Characteristics'!$C:$C,0)))</f>
        <v>0.5</v>
      </c>
      <c r="N235" s="233">
        <f>IF(ISBLANK(INDEX('Policy Characteristics'!H:H,MATCH($C235,'Policy Characteristics'!$C:$C,0))),"",INDEX('Policy Characteristics'!H:H,MATCH($C235,'Policy Characteristics'!$C:$C,0)))</f>
        <v>0.01</v>
      </c>
      <c r="O235" s="226" t="str">
        <f>IF(ISBLANK(INDEX('Policy Characteristics'!I:I,MATCH($C235,'Policy Characteristics'!$C:$C,0))),"",INDEX('Policy Characteristics'!I:I,MATCH($C235,'Policy Characteristics'!$C:$C,0)))</f>
        <v>% of PV system cost</v>
      </c>
      <c r="P235" s="226" t="str">
        <f>IF(ISBLANK(INDEX('Policy Characteristics'!J:J,MATCH($C235,'Policy Characteristics'!$C:$C,0))),"",INDEX('Policy Characteristics'!J:J,MATCH($C235,'Policy Characteristics'!$C:$C,0)))</f>
        <v>**Description:** This policy causes the government to reimburse building owners for an additional percentage of the cost of new distributed solar PV capacity that is installed on or around buildings. // **Guidance for setting values:**In South Korea, support for distributed solar PV installation is primarily provided through installation subsidies and financing programs. For example, under the Renewable Energy Deployment Support Program managed by the Ministry of Trade, Industry and Energy (MOTIE):
Residential buildings: subsidies currently cover approximately 47–50% of installation costs (as of 2023 and beyond)
Innovative technologies, such as Building-Integrated Photovoltaics (BIPV) and fuel cells, receive preferential support of up to 70%, reflecting the government’s effort to accelerate adoption of advanced renewable technologies.</v>
      </c>
      <c r="Q235" s="226" t="str">
        <f>IF(ISBLANK(INDEX('Policy Characteristics'!K:K,MATCH($C235,'Policy Characteristics'!$C:$C,0))),"",INDEX('Policy Characteristics'!K:K,MATCH($C235,'Policy Characteristics'!$C:$C,0)))</f>
        <v>buildings-sector-main.html#distributed-solar-subsidy</v>
      </c>
      <c r="R235" s="226" t="str">
        <f>IF(ISBLANK(INDEX('Policy Characteristics'!L:L,MATCH($C235,'Policy Characteristics'!$C:$C,0))),"",INDEX('Policy Characteristics'!L:L,MATCH($C235,'Policy Characteristics'!$C:$C,0)))</f>
        <v>distributed-solar-subsidy.html</v>
      </c>
    </row>
    <row r="236" spans="1:18" s="4" customFormat="1">
      <c r="A236" s="226" t="str">
        <f>IF(ISBLANK(INDEX('Policy Characteristics'!A:A,MATCH($C236,'Policy Characteristics'!$C:$C,0))),"",INDEX('Policy Characteristics'!A:A,MATCH($C236,'Policy Characteristics'!$C:$C,0)))</f>
        <v>Buildings and Appliances</v>
      </c>
      <c r="B236" s="234" t="str">
        <f>IF(ISBLANK(INDEX('Policy Characteristics'!B:B,MATCH($C236,'Policy Characteristics'!$C:$C,0))),"",INDEX('Policy Characteristics'!B:B,MATCH($C236,'Policy Characteristics'!$C:$C,0)))</f>
        <v>Distributed Solar Subsidy</v>
      </c>
      <c r="C236" s="226" t="str">
        <f>$C$235</f>
        <v>Additional Perc Subsidy for Distributed Solar PV Capacity</v>
      </c>
      <c r="D236" s="45" t="s">
        <v>788</v>
      </c>
      <c r="E236" s="45"/>
      <c r="F236" s="45" t="s">
        <v>789</v>
      </c>
      <c r="G236" s="45"/>
      <c r="H236" s="43">
        <v>1728</v>
      </c>
      <c r="I236" s="261" t="s">
        <v>728</v>
      </c>
      <c r="J236" s="227" t="str">
        <f>IF(ISBLANK(INDEX('Policy Characteristics'!D:D,MATCH($C236,'Policy Characteristics'!$C:$C,0))),"",INDEX('Policy Characteristics'!D:D,MATCH($C236,'Policy Characteristics'!$C:$C,0)))</f>
        <v>Distributed Solar Promotion</v>
      </c>
      <c r="K236" s="226" t="str">
        <f>IF(ISBLANK(INDEX('Policy Characteristics'!E:E,MATCH($C236,'Policy Characteristics'!$C:$C,0))),"",INDEX('Policy Characteristics'!E:E,MATCH($C236,'Policy Characteristics'!$C:$C,0)))</f>
        <v>bldgs distributed solar subsidy</v>
      </c>
      <c r="L236" s="233">
        <f>IF(ISBLANK(INDEX('Policy Characteristics'!F:F,MATCH($C236,'Policy Characteristics'!$C:$C,0))),"",INDEX('Policy Characteristics'!F:F,MATCH($C236,'Policy Characteristics'!$C:$C,0)))</f>
        <v>0</v>
      </c>
      <c r="M236" s="233">
        <f>IF(ISBLANK(INDEX('Policy Characteristics'!G:G,MATCH($C236,'Policy Characteristics'!$C:$C,0))),"",INDEX('Policy Characteristics'!G:G,MATCH($C236,'Policy Characteristics'!$C:$C,0)))</f>
        <v>0.5</v>
      </c>
      <c r="N236" s="233">
        <f>IF(ISBLANK(INDEX('Policy Characteristics'!H:H,MATCH($C236,'Policy Characteristics'!$C:$C,0))),"",INDEX('Policy Characteristics'!H:H,MATCH($C236,'Policy Characteristics'!$C:$C,0)))</f>
        <v>0.01</v>
      </c>
      <c r="O236" s="226" t="str">
        <f>IF(ISBLANK(INDEX('Policy Characteristics'!I:I,MATCH($C236,'Policy Characteristics'!$C:$C,0))),"",INDEX('Policy Characteristics'!I:I,MATCH($C236,'Policy Characteristics'!$C:$C,0)))</f>
        <v>% of PV system cost</v>
      </c>
      <c r="P236" s="226" t="str">
        <f>IF(ISBLANK(INDEX('Policy Characteristics'!J:J,MATCH($C236,'Policy Characteristics'!$C:$C,0))),"",INDEX('Policy Characteristics'!J:J,MATCH($C236,'Policy Characteristics'!$C:$C,0)))</f>
        <v>**Description:** This policy causes the government to reimburse building owners for an additional percentage of the cost of new distributed solar PV capacity that is installed on or around buildings. // **Guidance for setting values:**In South Korea, support for distributed solar PV installation is primarily provided through installation subsidies and financing programs. For example, under the Renewable Energy Deployment Support Program managed by the Ministry of Trade, Industry and Energy (MOTIE):
Residential buildings: subsidies currently cover approximately 47–50% of installation costs (as of 2023 and beyond)
Innovative technologies, such as Building-Integrated Photovoltaics (BIPV) and fuel cells, receive preferential support of up to 70%, reflecting the government’s effort to accelerate adoption of advanced renewable technologies.</v>
      </c>
      <c r="Q236" s="226" t="str">
        <f>IF(ISBLANK(INDEX('Policy Characteristics'!K:K,MATCH($C236,'Policy Characteristics'!$C:$C,0))),"",INDEX('Policy Characteristics'!K:K,MATCH($C236,'Policy Characteristics'!$C:$C,0)))</f>
        <v>buildings-sector-main.html#distributed-solar-subsidy</v>
      </c>
      <c r="R236" s="226" t="str">
        <f>IF(ISBLANK(INDEX('Policy Characteristics'!L:L,MATCH($C236,'Policy Characteristics'!$C:$C,0))),"",INDEX('Policy Characteristics'!L:L,MATCH($C236,'Policy Characteristics'!$C:$C,0)))</f>
        <v>distributed-solar-subsidy.html</v>
      </c>
    </row>
    <row r="237" spans="1:18" s="4" customFormat="1">
      <c r="A237" s="226" t="str">
        <f>IF(ISBLANK(INDEX('Policy Characteristics'!A:A,MATCH($C237,'Policy Characteristics'!$C:$C,0))),"",INDEX('Policy Characteristics'!A:A,MATCH($C237,'Policy Characteristics'!$C:$C,0)))</f>
        <v>Buildings and Appliances</v>
      </c>
      <c r="B237" s="234" t="str">
        <f>IF(ISBLANK(INDEX('Policy Characteristics'!B:B,MATCH($C237,'Policy Characteristics'!$C:$C,0))),"",INDEX('Policy Characteristics'!B:B,MATCH($C237,'Policy Characteristics'!$C:$C,0)))</f>
        <v>Distributed Solar Subsidy</v>
      </c>
      <c r="C237" s="226" t="str">
        <f>$C$235</f>
        <v>Additional Perc Subsidy for Distributed Solar PV Capacity</v>
      </c>
      <c r="D237" s="45" t="s">
        <v>790</v>
      </c>
      <c r="E237" s="45"/>
      <c r="F237" s="45" t="s">
        <v>791</v>
      </c>
      <c r="G237" s="45"/>
      <c r="H237" s="43">
        <v>1729</v>
      </c>
      <c r="I237" s="261" t="s">
        <v>728</v>
      </c>
      <c r="J237" s="227" t="str">
        <f>IF(ISBLANK(INDEX('Policy Characteristics'!D:D,MATCH($C237,'Policy Characteristics'!$C:$C,0))),"",INDEX('Policy Characteristics'!D:D,MATCH($C237,'Policy Characteristics'!$C:$C,0)))</f>
        <v>Distributed Solar Promotion</v>
      </c>
      <c r="K237" s="226" t="str">
        <f>IF(ISBLANK(INDEX('Policy Characteristics'!E:E,MATCH($C237,'Policy Characteristics'!$C:$C,0))),"",INDEX('Policy Characteristics'!E:E,MATCH($C237,'Policy Characteristics'!$C:$C,0)))</f>
        <v>bldgs distributed solar subsidy</v>
      </c>
      <c r="L237" s="233">
        <f>IF(ISBLANK(INDEX('Policy Characteristics'!F:F,MATCH($C237,'Policy Characteristics'!$C:$C,0))),"",INDEX('Policy Characteristics'!F:F,MATCH($C237,'Policy Characteristics'!$C:$C,0)))</f>
        <v>0</v>
      </c>
      <c r="M237" s="233">
        <f>IF(ISBLANK(INDEX('Policy Characteristics'!G:G,MATCH($C237,'Policy Characteristics'!$C:$C,0))),"",INDEX('Policy Characteristics'!G:G,MATCH($C237,'Policy Characteristics'!$C:$C,0)))</f>
        <v>0.5</v>
      </c>
      <c r="N237" s="233">
        <f>IF(ISBLANK(INDEX('Policy Characteristics'!H:H,MATCH($C237,'Policy Characteristics'!$C:$C,0))),"",INDEX('Policy Characteristics'!H:H,MATCH($C237,'Policy Characteristics'!$C:$C,0)))</f>
        <v>0.01</v>
      </c>
      <c r="O237" s="226" t="str">
        <f>IF(ISBLANK(INDEX('Policy Characteristics'!I:I,MATCH($C237,'Policy Characteristics'!$C:$C,0))),"",INDEX('Policy Characteristics'!I:I,MATCH($C237,'Policy Characteristics'!$C:$C,0)))</f>
        <v>% of PV system cost</v>
      </c>
      <c r="P237" s="226" t="str">
        <f>IF(ISBLANK(INDEX('Policy Characteristics'!J:J,MATCH($C237,'Policy Characteristics'!$C:$C,0))),"",INDEX('Policy Characteristics'!J:J,MATCH($C237,'Policy Characteristics'!$C:$C,0)))</f>
        <v>**Description:** This policy causes the government to reimburse building owners for an additional percentage of the cost of new distributed solar PV capacity that is installed on or around buildings. // **Guidance for setting values:**In South Korea, support for distributed solar PV installation is primarily provided through installation subsidies and financing programs. For example, under the Renewable Energy Deployment Support Program managed by the Ministry of Trade, Industry and Energy (MOTIE):
Residential buildings: subsidies currently cover approximately 47–50% of installation costs (as of 2023 and beyond)
Innovative technologies, such as Building-Integrated Photovoltaics (BIPV) and fuel cells, receive preferential support of up to 70%, reflecting the government’s effort to accelerate adoption of advanced renewable technologies.</v>
      </c>
      <c r="Q237" s="226" t="str">
        <f>IF(ISBLANK(INDEX('Policy Characteristics'!K:K,MATCH($C237,'Policy Characteristics'!$C:$C,0))),"",INDEX('Policy Characteristics'!K:K,MATCH($C237,'Policy Characteristics'!$C:$C,0)))</f>
        <v>buildings-sector-main.html#distributed-solar-subsidy</v>
      </c>
      <c r="R237" s="226" t="str">
        <f>IF(ISBLANK(INDEX('Policy Characteristics'!L:L,MATCH($C237,'Policy Characteristics'!$C:$C,0))),"",INDEX('Policy Characteristics'!L:L,MATCH($C237,'Policy Characteristics'!$C:$C,0)))</f>
        <v>distributed-solar-subsidy.html</v>
      </c>
    </row>
    <row r="238" spans="1:18" s="4" customFormat="1">
      <c r="A238" s="226" t="str">
        <f>IF(ISBLANK(INDEX('Policy Characteristics'!A:A,MATCH($C238,'Policy Characteristics'!$C:$C,0))),"",INDEX('Policy Characteristics'!A:A,MATCH($C238,'Policy Characteristics'!$C:$C,0)))</f>
        <v>Buildings and Appliances</v>
      </c>
      <c r="B238" s="234" t="str">
        <f>IF(ISBLANK(INDEX('Policy Characteristics'!B:B,MATCH($C238,'Policy Characteristics'!$C:$C,0))),"",INDEX('Policy Characteristics'!B:B,MATCH($C238,'Policy Characteristics'!$C:$C,0)))</f>
        <v>Distributed Solar Capacity Requirement</v>
      </c>
      <c r="C238" t="s">
        <v>200</v>
      </c>
      <c r="D238" s="45" t="s">
        <v>777</v>
      </c>
      <c r="E238" s="45"/>
      <c r="F238" s="45" t="s">
        <v>779</v>
      </c>
      <c r="G238" s="45"/>
      <c r="H238" s="43">
        <v>2433</v>
      </c>
      <c r="I238" s="261" t="s">
        <v>728</v>
      </c>
      <c r="J238" s="227" t="str">
        <f>IF(ISBLANK(INDEX('Policy Characteristics'!D:D,MATCH($C238,'Policy Characteristics'!$C:$C,0))),"",INDEX('Policy Characteristics'!D:D,MATCH($C238,'Policy Characteristics'!$C:$C,0)))</f>
        <v>Distributed Solar Promotion</v>
      </c>
      <c r="K238" s="226" t="str">
        <f>IF(ISBLANK(INDEX('Policy Characteristics'!E:E,MATCH($C238,'Policy Characteristics'!$C:$C,0))),"",INDEX('Policy Characteristics'!E:E,MATCH($C238,'Policy Characteristics'!$C:$C,0)))</f>
        <v>bldgs min req rooftop solar</v>
      </c>
      <c r="L238" s="233">
        <f>IF(ISBLANK(INDEX('Policy Characteristics'!F:F,MATCH($C238,'Policy Characteristics'!$C:$C,0))),"",INDEX('Policy Characteristics'!F:F,MATCH($C238,'Policy Characteristics'!$C:$C,0)))</f>
        <v>0</v>
      </c>
      <c r="M238" s="303">
        <f>IF(ISBLANK(INDEX('Policy Characteristics'!G:G,MATCH($C238,'Policy Characteristics'!$C:$C,0))),"",INDEX('Policy Characteristics'!G:G,MATCH($C238,'Policy Characteristics'!$C:$C,0)))</f>
        <v>600000</v>
      </c>
      <c r="N238" s="303">
        <f>IF(ISBLANK(INDEX('Policy Characteristics'!H:H,MATCH($C238,'Policy Characteristics'!$C:$C,0))),"",INDEX('Policy Characteristics'!H:H,MATCH($C238,'Policy Characteristics'!$C:$C,0)))</f>
        <v>5000</v>
      </c>
      <c r="O238" s="226" t="str">
        <f>IF(ISBLANK(INDEX('Policy Characteristics'!I:I,MATCH($C238,'Policy Characteristics'!$C:$C,0))),"",INDEX('Policy Characteristics'!I:I,MATCH($C238,'Policy Characteristics'!$C:$C,0)))</f>
        <v>MW</v>
      </c>
      <c r="P238" s="226" t="str">
        <f>IF(ISBLANK(INDEX('Policy Characteristics'!J:J,MATCH($C238,'Policy Characteristics'!$C:$C,0))),"",INDEX('Policy Characteristics'!J:J,MATCH($C238,'Policy Characteristics'!$C:$C,0)))</f>
        <v>**Description:** This policy requires at least the specified capacity of distributed solar be built by the model. // **Guidance for setting values:** The NEXTgroup estimated South Korea’s rooftop solar potential — including general buildings and industrial complexes — at approximately 42.2 GW.</v>
      </c>
      <c r="Q238" s="226" t="str">
        <f>IF(ISBLANK(INDEX('Policy Characteristics'!K:K,MATCH($C238,'Policy Characteristics'!$C:$C,0))),"",INDEX('Policy Characteristics'!K:K,MATCH($C238,'Policy Characteristics'!$C:$C,0)))</f>
        <v/>
      </c>
      <c r="R238" s="226" t="str">
        <f>IF(ISBLANK(INDEX('Policy Characteristics'!L:L,MATCH($C238,'Policy Characteristics'!$C:$C,0))),"",INDEX('Policy Characteristics'!L:L,MATCH($C238,'Policy Characteristics'!$C:$C,0)))</f>
        <v/>
      </c>
    </row>
    <row r="239" spans="1:18" s="4" customFormat="1">
      <c r="A239" s="226" t="str">
        <f>IF(ISBLANK(INDEX('Policy Characteristics'!A:A,MATCH($C239,'Policy Characteristics'!$C:$C,0))),"",INDEX('Policy Characteristics'!A:A,MATCH($C239,'Policy Characteristics'!$C:$C,0)))</f>
        <v>Buildings and Appliances</v>
      </c>
      <c r="B239" s="234" t="str">
        <f>IF(ISBLANK(INDEX('Policy Characteristics'!B:B,MATCH($C239,'Policy Characteristics'!$C:$C,0))),"",INDEX('Policy Characteristics'!B:B,MATCH($C239,'Policy Characteristics'!$C:$C,0)))</f>
        <v>Distributed Solar Capacity Requirement</v>
      </c>
      <c r="C239" s="226" t="str">
        <f>C$238</f>
        <v>Min Required Rooftop Solar Capacity</v>
      </c>
      <c r="D239" s="45" t="s">
        <v>788</v>
      </c>
      <c r="E239" s="45"/>
      <c r="F239" s="45" t="s">
        <v>789</v>
      </c>
      <c r="G239" s="45"/>
      <c r="H239" s="43">
        <v>2434</v>
      </c>
      <c r="I239" s="261" t="s">
        <v>728</v>
      </c>
      <c r="J239" s="227" t="str">
        <f>IF(ISBLANK(INDEX('Policy Characteristics'!D:D,MATCH($C239,'Policy Characteristics'!$C:$C,0))),"",INDEX('Policy Characteristics'!D:D,MATCH($C239,'Policy Characteristics'!$C:$C,0)))</f>
        <v>Distributed Solar Promotion</v>
      </c>
      <c r="K239" s="226" t="str">
        <f>IF(ISBLANK(INDEX('Policy Characteristics'!E:E,MATCH($C239,'Policy Characteristics'!$C:$C,0))),"",INDEX('Policy Characteristics'!E:E,MATCH($C239,'Policy Characteristics'!$C:$C,0)))</f>
        <v>bldgs min req rooftop solar</v>
      </c>
      <c r="L239" s="233">
        <f>IF(ISBLANK(INDEX('Policy Characteristics'!F:F,MATCH($C239,'Policy Characteristics'!$C:$C,0))),"",INDEX('Policy Characteristics'!F:F,MATCH($C239,'Policy Characteristics'!$C:$C,0)))</f>
        <v>0</v>
      </c>
      <c r="M239" s="303">
        <f>IF(ISBLANK(INDEX('Policy Characteristics'!G:G,MATCH($C239,'Policy Characteristics'!$C:$C,0))),"",INDEX('Policy Characteristics'!G:G,MATCH($C239,'Policy Characteristics'!$C:$C,0)))</f>
        <v>600000</v>
      </c>
      <c r="N239" s="303">
        <f>IF(ISBLANK(INDEX('Policy Characteristics'!H:H,MATCH($C239,'Policy Characteristics'!$C:$C,0))),"",INDEX('Policy Characteristics'!H:H,MATCH($C239,'Policy Characteristics'!$C:$C,0)))</f>
        <v>5000</v>
      </c>
      <c r="O239" s="226" t="str">
        <f>IF(ISBLANK(INDEX('Policy Characteristics'!I:I,MATCH($C239,'Policy Characteristics'!$C:$C,0))),"",INDEX('Policy Characteristics'!I:I,MATCH($C239,'Policy Characteristics'!$C:$C,0)))</f>
        <v>MW</v>
      </c>
      <c r="P239" s="226" t="str">
        <f>IF(ISBLANK(INDEX('Policy Characteristics'!J:J,MATCH($C239,'Policy Characteristics'!$C:$C,0))),"",INDEX('Policy Characteristics'!J:J,MATCH($C239,'Policy Characteristics'!$C:$C,0)))</f>
        <v>**Description:** This policy requires at least the specified capacity of distributed solar be built by the model. // **Guidance for setting values:** The NEXTgroup estimated South Korea’s rooftop solar potential — including general buildings and industrial complexes — at approximately 42.2 GW.</v>
      </c>
      <c r="Q239" s="226" t="str">
        <f>IF(ISBLANK(INDEX('Policy Characteristics'!K:K,MATCH($C239,'Policy Characteristics'!$C:$C,0))),"",INDEX('Policy Characteristics'!K:K,MATCH($C239,'Policy Characteristics'!$C:$C,0)))</f>
        <v/>
      </c>
      <c r="R239" s="226" t="str">
        <f>IF(ISBLANK(INDEX('Policy Characteristics'!L:L,MATCH($C239,'Policy Characteristics'!$C:$C,0))),"",INDEX('Policy Characteristics'!L:L,MATCH($C239,'Policy Characteristics'!$C:$C,0)))</f>
        <v/>
      </c>
    </row>
    <row r="240" spans="1:18" s="4" customFormat="1">
      <c r="A240" s="226" t="str">
        <f>IF(ISBLANK(INDEX('Policy Characteristics'!A:A,MATCH($C240,'Policy Characteristics'!$C:$C,0))),"",INDEX('Policy Characteristics'!A:A,MATCH($C240,'Policy Characteristics'!$C:$C,0)))</f>
        <v>Buildings and Appliances</v>
      </c>
      <c r="B240" s="234" t="str">
        <f>IF(ISBLANK(INDEX('Policy Characteristics'!B:B,MATCH($C240,'Policy Characteristics'!$C:$C,0))),"",INDEX('Policy Characteristics'!B:B,MATCH($C240,'Policy Characteristics'!$C:$C,0)))</f>
        <v>Distributed Solar Capacity Requirement</v>
      </c>
      <c r="C240" s="226" t="str">
        <f>C$238</f>
        <v>Min Required Rooftop Solar Capacity</v>
      </c>
      <c r="D240" s="45" t="s">
        <v>790</v>
      </c>
      <c r="E240" s="45"/>
      <c r="F240" s="45" t="s">
        <v>791</v>
      </c>
      <c r="G240" s="45"/>
      <c r="H240" s="43">
        <v>2435</v>
      </c>
      <c r="I240" s="261" t="s">
        <v>728</v>
      </c>
      <c r="J240" s="227" t="str">
        <f>IF(ISBLANK(INDEX('Policy Characteristics'!D:D,MATCH($C240,'Policy Characteristics'!$C:$C,0))),"",INDEX('Policy Characteristics'!D:D,MATCH($C240,'Policy Characteristics'!$C:$C,0)))</f>
        <v>Distributed Solar Promotion</v>
      </c>
      <c r="K240" s="226" t="str">
        <f>IF(ISBLANK(INDEX('Policy Characteristics'!E:E,MATCH($C240,'Policy Characteristics'!$C:$C,0))),"",INDEX('Policy Characteristics'!E:E,MATCH($C240,'Policy Characteristics'!$C:$C,0)))</f>
        <v>bldgs min req rooftop solar</v>
      </c>
      <c r="L240" s="233">
        <f>IF(ISBLANK(INDEX('Policy Characteristics'!F:F,MATCH($C240,'Policy Characteristics'!$C:$C,0))),"",INDEX('Policy Characteristics'!F:F,MATCH($C240,'Policy Characteristics'!$C:$C,0)))</f>
        <v>0</v>
      </c>
      <c r="M240" s="303">
        <f>IF(ISBLANK(INDEX('Policy Characteristics'!G:G,MATCH($C240,'Policy Characteristics'!$C:$C,0))),"",INDEX('Policy Characteristics'!G:G,MATCH($C240,'Policy Characteristics'!$C:$C,0)))</f>
        <v>600000</v>
      </c>
      <c r="N240" s="303">
        <f>IF(ISBLANK(INDEX('Policy Characteristics'!H:H,MATCH($C240,'Policy Characteristics'!$C:$C,0))),"",INDEX('Policy Characteristics'!H:H,MATCH($C240,'Policy Characteristics'!$C:$C,0)))</f>
        <v>5000</v>
      </c>
      <c r="O240" s="226" t="str">
        <f>IF(ISBLANK(INDEX('Policy Characteristics'!I:I,MATCH($C240,'Policy Characteristics'!$C:$C,0))),"",INDEX('Policy Characteristics'!I:I,MATCH($C240,'Policy Characteristics'!$C:$C,0)))</f>
        <v>MW</v>
      </c>
      <c r="P240" s="226" t="str">
        <f>IF(ISBLANK(INDEX('Policy Characteristics'!J:J,MATCH($C240,'Policy Characteristics'!$C:$C,0))),"",INDEX('Policy Characteristics'!J:J,MATCH($C240,'Policy Characteristics'!$C:$C,0)))</f>
        <v>**Description:** This policy requires at least the specified capacity of distributed solar be built by the model. // **Guidance for setting values:** The NEXTgroup estimated South Korea’s rooftop solar potential — including general buildings and industrial complexes — at approximately 42.2 GW.</v>
      </c>
      <c r="Q240" s="226" t="str">
        <f>IF(ISBLANK(INDEX('Policy Characteristics'!K:K,MATCH($C240,'Policy Characteristics'!$C:$C,0))),"",INDEX('Policy Characteristics'!K:K,MATCH($C240,'Policy Characteristics'!$C:$C,0)))</f>
        <v/>
      </c>
      <c r="R240" s="226" t="str">
        <f>IF(ISBLANK(INDEX('Policy Characteristics'!L:L,MATCH($C240,'Policy Characteristics'!$C:$C,0))),"",INDEX('Policy Characteristics'!L:L,MATCH($C240,'Policy Characteristics'!$C:$C,0)))</f>
        <v/>
      </c>
    </row>
    <row r="241" spans="1:18" s="4" customFormat="1">
      <c r="A241" s="226" t="str">
        <f>IF(ISBLANK(INDEX('Policy Characteristics'!A:A,MATCH($C241,'Policy Characteristics'!$C:$C,0))),"",INDEX('Policy Characteristics'!A:A,MATCH($C241,'Policy Characteristics'!$C:$C,0)))</f>
        <v>Buildings and Appliances</v>
      </c>
      <c r="B241" s="234" t="str">
        <f>IF(ISBLANK(INDEX('Policy Characteristics'!B:B,MATCH($C241,'Policy Characteristics'!$C:$C,0))),"",INDEX('Policy Characteristics'!B:B,MATCH($C241,'Policy Characteristics'!$C:$C,0)))</f>
        <v>Non BAU Distributed Solar Capacity</v>
      </c>
      <c r="C241" t="s">
        <v>205</v>
      </c>
      <c r="D241" s="45" t="s">
        <v>777</v>
      </c>
      <c r="E241" s="45"/>
      <c r="F241" s="45" t="s">
        <v>779</v>
      </c>
      <c r="G241" s="45"/>
      <c r="H241" s="43">
        <v>2748</v>
      </c>
      <c r="I241" s="261" t="s">
        <v>728</v>
      </c>
      <c r="J241" s="227" t="str">
        <f>IF(ISBLANK(INDEX('Policy Characteristics'!D:D,MATCH($C241,'Policy Characteristics'!$C:$C,0))),"",INDEX('Policy Characteristics'!D:D,MATCH($C241,'Policy Characteristics'!$C:$C,0)))</f>
        <v>Distributed Solar Promotion</v>
      </c>
      <c r="K241" s="226" t="str">
        <f>IF(ISBLANK(INDEX('Policy Characteristics'!E:E,MATCH($C241,'Policy Characteristics'!$C:$C,0))),"",INDEX('Policy Characteristics'!E:E,MATCH($C241,'Policy Characteristics'!$C:$C,0)))</f>
        <v>non BAU dist solar</v>
      </c>
      <c r="L241" s="233">
        <f>IF(ISBLANK(INDEX('Policy Characteristics'!F:F,MATCH($C241,'Policy Characteristics'!$C:$C,0))),"",INDEX('Policy Characteristics'!F:F,MATCH($C241,'Policy Characteristics'!$C:$C,0)))</f>
        <v>0</v>
      </c>
      <c r="M241" s="303">
        <f>IF(ISBLANK(INDEX('Policy Characteristics'!G:G,MATCH($C241,'Policy Characteristics'!$C:$C,0))),"",INDEX('Policy Characteristics'!G:G,MATCH($C241,'Policy Characteristics'!$C:$C,0)))</f>
        <v>1</v>
      </c>
      <c r="N241" s="303">
        <f>IF(ISBLANK(INDEX('Policy Characteristics'!H:H,MATCH($C241,'Policy Characteristics'!$C:$C,0))),"",INDEX('Policy Characteristics'!H:H,MATCH($C241,'Policy Characteristics'!$C:$C,0)))</f>
        <v>1</v>
      </c>
      <c r="O241" s="226" t="str">
        <f>IF(ISBLANK(INDEX('Policy Characteristics'!I:I,MATCH($C241,'Policy Characteristics'!$C:$C,0))),"",INDEX('Policy Characteristics'!I:I,MATCH($C241,'Policy Characteristics'!$C:$C,0)))</f>
        <v>on/off</v>
      </c>
      <c r="P241" s="226" t="str">
        <f>IF(ISBLANK(INDEX('Policy Characteristics'!J:J,MATCH($C241,'Policy Characteristics'!$C:$C,0))),"",INDEX('Policy Characteristics'!J:J,MATCH($C241,'Policy Characteristics'!$C:$C,0)))</f>
        <v xml:space="preserve">**Description:** This policy adds or subtracts an amount of distributed solar according to an alternate input data file.  // </v>
      </c>
      <c r="Q241" s="226"/>
      <c r="R241" s="226"/>
    </row>
    <row r="242" spans="1:18" s="4" customFormat="1">
      <c r="A242" s="226" t="str">
        <f>IF(ISBLANK(INDEX('Policy Characteristics'!A:A,MATCH($C242,'Policy Characteristics'!$C:$C,0))),"",INDEX('Policy Characteristics'!A:A,MATCH($C242,'Policy Characteristics'!$C:$C,0)))</f>
        <v>Buildings and Appliances</v>
      </c>
      <c r="B242" s="234" t="str">
        <f>IF(ISBLANK(INDEX('Policy Characteristics'!B:B,MATCH($C242,'Policy Characteristics'!$C:$C,0))),"",INDEX('Policy Characteristics'!B:B,MATCH($C242,'Policy Characteristics'!$C:$C,0)))</f>
        <v>Non BAU Distributed Solar Capacity</v>
      </c>
      <c r="C242" s="226" t="str">
        <f>$C$241</f>
        <v>Boolean Use Non BAU Distributed Solar Capacity</v>
      </c>
      <c r="D242" s="45" t="s">
        <v>788</v>
      </c>
      <c r="E242" s="45"/>
      <c r="F242" s="45" t="s">
        <v>789</v>
      </c>
      <c r="G242" s="45"/>
      <c r="H242" s="43">
        <v>2749</v>
      </c>
      <c r="I242" s="261" t="s">
        <v>728</v>
      </c>
      <c r="J242" s="227" t="str">
        <f>IF(ISBLANK(INDEX('Policy Characteristics'!D:D,MATCH($C242,'Policy Characteristics'!$C:$C,0))),"",INDEX('Policy Characteristics'!D:D,MATCH($C242,'Policy Characteristics'!$C:$C,0)))</f>
        <v>Distributed Solar Promotion</v>
      </c>
      <c r="K242" s="226" t="str">
        <f>IF(ISBLANK(INDEX('Policy Characteristics'!E:E,MATCH($C242,'Policy Characteristics'!$C:$C,0))),"",INDEX('Policy Characteristics'!E:E,MATCH($C242,'Policy Characteristics'!$C:$C,0)))</f>
        <v>non BAU dist solar</v>
      </c>
      <c r="L242" s="233">
        <f>IF(ISBLANK(INDEX('Policy Characteristics'!F:F,MATCH($C242,'Policy Characteristics'!$C:$C,0))),"",INDEX('Policy Characteristics'!F:F,MATCH($C242,'Policy Characteristics'!$C:$C,0)))</f>
        <v>0</v>
      </c>
      <c r="M242" s="303">
        <f>IF(ISBLANK(INDEX('Policy Characteristics'!G:G,MATCH($C242,'Policy Characteristics'!$C:$C,0))),"",INDEX('Policy Characteristics'!G:G,MATCH($C242,'Policy Characteristics'!$C:$C,0)))</f>
        <v>1</v>
      </c>
      <c r="N242" s="303">
        <f>IF(ISBLANK(INDEX('Policy Characteristics'!H:H,MATCH($C242,'Policy Characteristics'!$C:$C,0))),"",INDEX('Policy Characteristics'!H:H,MATCH($C242,'Policy Characteristics'!$C:$C,0)))</f>
        <v>1</v>
      </c>
      <c r="O242" s="226" t="str">
        <f>IF(ISBLANK(INDEX('Policy Characteristics'!I:I,MATCH($C242,'Policy Characteristics'!$C:$C,0))),"",INDEX('Policy Characteristics'!I:I,MATCH($C242,'Policy Characteristics'!$C:$C,0)))</f>
        <v>on/off</v>
      </c>
      <c r="P242" s="226" t="str">
        <f>IF(ISBLANK(INDEX('Policy Characteristics'!J:J,MATCH($C242,'Policy Characteristics'!$C:$C,0))),"",INDEX('Policy Characteristics'!J:J,MATCH($C242,'Policy Characteristics'!$C:$C,0)))</f>
        <v xml:space="preserve">**Description:** This policy adds or subtracts an amount of distributed solar according to an alternate input data file.  // </v>
      </c>
      <c r="Q242" s="226"/>
      <c r="R242" s="226"/>
    </row>
    <row r="243" spans="1:18" s="4" customFormat="1">
      <c r="A243" s="226" t="str">
        <f>IF(ISBLANK(INDEX('Policy Characteristics'!A:A,MATCH($C243,'Policy Characteristics'!$C:$C,0))),"",INDEX('Policy Characteristics'!A:A,MATCH($C243,'Policy Characteristics'!$C:$C,0)))</f>
        <v>Buildings and Appliances</v>
      </c>
      <c r="B243" s="234" t="str">
        <f>IF(ISBLANK(INDEX('Policy Characteristics'!B:B,MATCH($C243,'Policy Characteristics'!$C:$C,0))),"",INDEX('Policy Characteristics'!B:B,MATCH($C243,'Policy Characteristics'!$C:$C,0)))</f>
        <v>Non BAU Distributed Solar Capacity</v>
      </c>
      <c r="C243" s="226" t="str">
        <f>$C$241</f>
        <v>Boolean Use Non BAU Distributed Solar Capacity</v>
      </c>
      <c r="D243" s="45" t="s">
        <v>790</v>
      </c>
      <c r="E243" s="45"/>
      <c r="F243" s="45" t="s">
        <v>791</v>
      </c>
      <c r="G243" s="45"/>
      <c r="H243" s="43">
        <v>2750</v>
      </c>
      <c r="I243" s="261" t="s">
        <v>738</v>
      </c>
      <c r="J243" s="227" t="str">
        <f>IF(ISBLANK(INDEX('Policy Characteristics'!D:D,MATCH($C243,'Policy Characteristics'!$C:$C,0))),"",INDEX('Policy Characteristics'!D:D,MATCH($C243,'Policy Characteristics'!$C:$C,0)))</f>
        <v>Distributed Solar Promotion</v>
      </c>
      <c r="K243" s="226" t="str">
        <f>IF(ISBLANK(INDEX('Policy Characteristics'!E:E,MATCH($C243,'Policy Characteristics'!$C:$C,0))),"",INDEX('Policy Characteristics'!E:E,MATCH($C243,'Policy Characteristics'!$C:$C,0)))</f>
        <v>non BAU dist solar</v>
      </c>
      <c r="L243" s="233">
        <f>IF(ISBLANK(INDEX('Policy Characteristics'!F:F,MATCH($C243,'Policy Characteristics'!$C:$C,0))),"",INDEX('Policy Characteristics'!F:F,MATCH($C243,'Policy Characteristics'!$C:$C,0)))</f>
        <v>0</v>
      </c>
      <c r="M243" s="303">
        <f>IF(ISBLANK(INDEX('Policy Characteristics'!G:G,MATCH($C243,'Policy Characteristics'!$C:$C,0))),"",INDEX('Policy Characteristics'!G:G,MATCH($C243,'Policy Characteristics'!$C:$C,0)))</f>
        <v>1</v>
      </c>
      <c r="N243" s="303">
        <f>IF(ISBLANK(INDEX('Policy Characteristics'!H:H,MATCH($C243,'Policy Characteristics'!$C:$C,0))),"",INDEX('Policy Characteristics'!H:H,MATCH($C243,'Policy Characteristics'!$C:$C,0)))</f>
        <v>1</v>
      </c>
      <c r="O243" s="226" t="str">
        <f>IF(ISBLANK(INDEX('Policy Characteristics'!I:I,MATCH($C243,'Policy Characteristics'!$C:$C,0))),"",INDEX('Policy Characteristics'!I:I,MATCH($C243,'Policy Characteristics'!$C:$C,0)))</f>
        <v>on/off</v>
      </c>
      <c r="P243" s="226" t="str">
        <f>IF(ISBLANK(INDEX('Policy Characteristics'!J:J,MATCH($C243,'Policy Characteristics'!$C:$C,0))),"",INDEX('Policy Characteristics'!J:J,MATCH($C243,'Policy Characteristics'!$C:$C,0)))</f>
        <v xml:space="preserve">**Description:** This policy adds or subtracts an amount of distributed solar according to an alternate input data file.  // </v>
      </c>
      <c r="Q243" s="226"/>
      <c r="R243" s="226"/>
    </row>
    <row r="244" spans="1:18" s="4" customFormat="1">
      <c r="A244" s="226" t="str">
        <f>IF(ISBLANK(INDEX('Policy Characteristics'!A:A,MATCH($C244,'Policy Characteristics'!$C:$C,0))),"",INDEX('Policy Characteristics'!A:A,MATCH($C244,'Policy Characteristics'!$C:$C,0)))</f>
        <v>Buildings and Appliances</v>
      </c>
      <c r="B244" s="234" t="str">
        <f>IF(ISBLANK(INDEX('Policy Characteristics'!B:B,MATCH($C244,'Policy Characteristics'!$C:$C,0))),"",INDEX('Policy Characteristics'!B:B,MATCH($C244,'Policy Characteristics'!$C:$C,0)))</f>
        <v>Improved Labeling</v>
      </c>
      <c r="C244" t="s">
        <v>209</v>
      </c>
      <c r="D244" s="45"/>
      <c r="E244" s="45"/>
      <c r="F244" s="45"/>
      <c r="G244" s="45"/>
      <c r="H244" s="43">
        <v>20</v>
      </c>
      <c r="I244" s="261" t="s">
        <v>728</v>
      </c>
      <c r="J244" s="227" t="str">
        <f>IF(ISBLANK(INDEX('Policy Characteristics'!D:D,MATCH($C244,'Policy Characteristics'!$C:$C,0))),"",INDEX('Policy Characteristics'!D:D,MATCH($C244,'Policy Characteristics'!$C:$C,0)))</f>
        <v>Improved Labeling</v>
      </c>
      <c r="K244" s="226" t="str">
        <f>IF(ISBLANK(INDEX('Policy Characteristics'!E:E,MATCH($C244,'Policy Characteristics'!$C:$C,0))),"",INDEX('Policy Characteristics'!E:E,MATCH($C244,'Policy Characteristics'!$C:$C,0)))</f>
        <v>bldgs device labeling</v>
      </c>
      <c r="L244" s="226">
        <f>IF(ISBLANK(INDEX('Policy Characteristics'!F:F,MATCH($C244,'Policy Characteristics'!$C:$C,0))),"",INDEX('Policy Characteristics'!F:F,MATCH($C244,'Policy Characteristics'!$C:$C,0)))</f>
        <v>0</v>
      </c>
      <c r="M244" s="226">
        <f>IF(ISBLANK(INDEX('Policy Characteristics'!G:G,MATCH($C244,'Policy Characteristics'!$C:$C,0))),"",INDEX('Policy Characteristics'!G:G,MATCH($C244,'Policy Characteristics'!$C:$C,0)))</f>
        <v>1</v>
      </c>
      <c r="N244" s="226">
        <f>IF(ISBLANK(INDEX('Policy Characteristics'!H:H,MATCH($C244,'Policy Characteristics'!$C:$C,0))),"",INDEX('Policy Characteristics'!H:H,MATCH($C244,'Policy Characteristics'!$C:$C,0)))</f>
        <v>1</v>
      </c>
      <c r="O244" s="226" t="str">
        <f>IF(ISBLANK(INDEX('Policy Characteristics'!I:I,MATCH($C244,'Policy Characteristics'!$C:$C,0))),"",INDEX('Policy Characteristics'!I:I,MATCH($C244,'Policy Characteristics'!$C:$C,0)))</f>
        <v>on/off</v>
      </c>
      <c r="P244" s="226" t="str">
        <f>IF(ISBLANK(INDEX('Policy Characteristics'!J:J,MATCH($C244,'Policy Characteristics'!$C:$C,0))),"",INDEX('Policy Characteristics'!J:J,MATCH($C244,'Policy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244" s="226" t="str">
        <f>IF(ISBLANK(INDEX('Policy Characteristics'!K:K,MATCH($C244,'Policy Characteristics'!$C:$C,0))),"",INDEX('Policy Characteristics'!K:K,MATCH($C244,'Policy Characteristics'!$C:$C,0)))</f>
        <v>buildings-sector-main.html#device-labeling</v>
      </c>
      <c r="R244" s="226" t="str">
        <f>IF(ISBLANK(INDEX('Policy Characteristics'!L:L,MATCH($C244,'Policy Characteristics'!$C:$C,0))),"",INDEX('Policy Characteristics'!L:L,MATCH($C244,'Policy Characteristics'!$C:$C,0)))</f>
        <v>improved-labeling.html</v>
      </c>
    </row>
    <row r="245" spans="1:18" s="4" customFormat="1">
      <c r="A245" s="226" t="str">
        <f>IF(ISBLANK(INDEX('Policy Characteristics'!A:A,MATCH($C245,'Policy Characteristics'!$C:$C,0))),"",INDEX('Policy Characteristics'!A:A,MATCH($C245,'Policy Characteristics'!$C:$C,0)))</f>
        <v>Buildings and Appliances</v>
      </c>
      <c r="B245" s="234" t="str">
        <f>IF(ISBLANK(INDEX('Policy Characteristics'!B:B,MATCH($C245,'Policy Characteristics'!$C:$C,0))),"",INDEX('Policy Characteristics'!B:B,MATCH($C245,'Policy Characteristics'!$C:$C,0)))</f>
        <v>Retrofit Existing Buildings</v>
      </c>
      <c r="C245" t="s">
        <v>216</v>
      </c>
      <c r="D245" s="45" t="s">
        <v>777</v>
      </c>
      <c r="E245" s="45"/>
      <c r="F245" s="45" t="s">
        <v>779</v>
      </c>
      <c r="G245" s="45"/>
      <c r="H245" s="43">
        <v>378</v>
      </c>
      <c r="I245" s="261" t="s">
        <v>728</v>
      </c>
      <c r="J245" s="227" t="str">
        <f>IF(ISBLANK(INDEX('Policy Characteristics'!D:D,MATCH($C245,'Policy Characteristics'!$C:$C,0))),"",INDEX('Policy Characteristics'!D:D,MATCH($C245,'Policy Characteristics'!$C:$C,0)))</f>
        <v>Increased Retrofitting</v>
      </c>
      <c r="K245" s="226" t="str">
        <f>IF(ISBLANK(INDEX('Policy Characteristics'!E:E,MATCH($C245,'Policy Characteristics'!$C:$C,0))),"",INDEX('Policy Characteristics'!E:E,MATCH($C245,'Policy Characteristics'!$C:$C,0)))</f>
        <v>bldgs retrofitting</v>
      </c>
      <c r="L245" s="233">
        <f>IF(ISBLANK(INDEX('Policy Characteristics'!F:F,MATCH($C245,'Policy Characteristics'!$C:$C,0))),"",INDEX('Policy Characteristics'!F:F,MATCH($C245,'Policy Characteristics'!$C:$C,0)))</f>
        <v>0</v>
      </c>
      <c r="M245" s="233">
        <f>IF(ISBLANK(INDEX('Policy Characteristics'!G:G,MATCH($C245,'Policy Characteristics'!$C:$C,0))),"",INDEX('Policy Characteristics'!G:G,MATCH($C245,'Policy Characteristics'!$C:$C,0)))</f>
        <v>0.5</v>
      </c>
      <c r="N245" s="233">
        <f>IF(ISBLANK(INDEX('Policy Characteristics'!H:H,MATCH($C245,'Policy Characteristics'!$C:$C,0))),"",INDEX('Policy Characteristics'!H:H,MATCH($C245,'Policy Characteristics'!$C:$C,0)))</f>
        <v>0.01</v>
      </c>
      <c r="O245" s="226" t="str">
        <f>IF(ISBLANK(INDEX('Policy Characteristics'!I:I,MATCH($C245,'Policy Characteristics'!$C:$C,0))),"",INDEX('Policy Characteristics'!I:I,MATCH($C245,'Policy Characteristics'!$C:$C,0)))</f>
        <v>% of existing buildings</v>
      </c>
      <c r="P245" s="226" t="str">
        <f>IF(ISBLANK(INDEX('Policy Characteristics'!J:J,MATCH($C245,'Policy Characteristics'!$C:$C,0))),"",INDEX('Policy Characteristics'!J:J,MATCH($C245,'Policy Characteristics'!$C:$C,0)))</f>
        <v>**Description:** Each year, the specified percentage of the selected building type(s) that existed at the start of the model run will be retrofit with more efficient heating, cooling, and envelope components. // **Guidance for setting values:** According to 2050 Carbon Neutral Scenarios, by 2050, 100% of the preexisting buildings in South Korea will meet 1st grade for Zero Energy Building (ZEB) grade. 100% of newly built ones also will meet 1++ for green remodeling efficiency grade, 1+ for commercial grade.</v>
      </c>
      <c r="Q245" s="226" t="str">
        <f>IF(ISBLANK(INDEX('Policy Characteristics'!K:K,MATCH($C245,'Policy Characteristics'!$C:$C,0))),"",INDEX('Policy Characteristics'!K:K,MATCH($C245,'Policy Characteristics'!$C:$C,0)))</f>
        <v>buildings-sector-main.html#retrofitting</v>
      </c>
      <c r="R245" s="226" t="str">
        <f>IF(ISBLANK(INDEX('Policy Characteristics'!L:L,MATCH($C245,'Policy Characteristics'!$C:$C,0))),"",INDEX('Policy Characteristics'!L:L,MATCH($C245,'Policy Characteristics'!$C:$C,0)))</f>
        <v>increased-retrofitting.html</v>
      </c>
    </row>
    <row r="246" spans="1:18" s="4" customFormat="1">
      <c r="A246" s="226" t="str">
        <f>IF(ISBLANK(INDEX('Policy Characteristics'!A:A,MATCH($C246,'Policy Characteristics'!$C:$C,0))),"",INDEX('Policy Characteristics'!A:A,MATCH($C246,'Policy Characteristics'!$C:$C,0)))</f>
        <v>Buildings and Appliances</v>
      </c>
      <c r="B246" s="234" t="str">
        <f>IF(ISBLANK(INDEX('Policy Characteristics'!B:B,MATCH($C246,'Policy Characteristics'!$C:$C,0))),"",INDEX('Policy Characteristics'!B:B,MATCH($C246,'Policy Characteristics'!$C:$C,0)))</f>
        <v>Retrofit Existing Buildings</v>
      </c>
      <c r="C246" s="226" t="str">
        <f t="shared" ref="C246:C247" si="15">C$245</f>
        <v>Share of Preexisting Buildings Subject to Retrofitting</v>
      </c>
      <c r="D246" s="45" t="s">
        <v>788</v>
      </c>
      <c r="E246" s="45"/>
      <c r="F246" s="45" t="s">
        <v>789</v>
      </c>
      <c r="G246" s="45"/>
      <c r="H246" s="43">
        <v>379</v>
      </c>
      <c r="I246" s="261" t="s">
        <v>728</v>
      </c>
      <c r="J246" s="227" t="str">
        <f>IF(ISBLANK(INDEX('Policy Characteristics'!D:D,MATCH($C246,'Policy Characteristics'!$C:$C,0))),"",INDEX('Policy Characteristics'!D:D,MATCH($C246,'Policy Characteristics'!$C:$C,0)))</f>
        <v>Increased Retrofitting</v>
      </c>
      <c r="K246" s="226" t="str">
        <f>IF(ISBLANK(INDEX('Policy Characteristics'!E:E,MATCH($C246,'Policy Characteristics'!$C:$C,0))),"",INDEX('Policy Characteristics'!E:E,MATCH($C246,'Policy Characteristics'!$C:$C,0)))</f>
        <v>bldgs retrofitting</v>
      </c>
      <c r="L246" s="233">
        <f>IF(ISBLANK(INDEX('Policy Characteristics'!F:F,MATCH($C246,'Policy Characteristics'!$C:$C,0))),"",INDEX('Policy Characteristics'!F:F,MATCH($C246,'Policy Characteristics'!$C:$C,0)))</f>
        <v>0</v>
      </c>
      <c r="M246" s="233">
        <f>IF(ISBLANK(INDEX('Policy Characteristics'!G:G,MATCH($C246,'Policy Characteristics'!$C:$C,0))),"",INDEX('Policy Characteristics'!G:G,MATCH($C246,'Policy Characteristics'!$C:$C,0)))</f>
        <v>0.5</v>
      </c>
      <c r="N246" s="233">
        <f>IF(ISBLANK(INDEX('Policy Characteristics'!H:H,MATCH($C246,'Policy Characteristics'!$C:$C,0))),"",INDEX('Policy Characteristics'!H:H,MATCH($C246,'Policy Characteristics'!$C:$C,0)))</f>
        <v>0.01</v>
      </c>
      <c r="O246" s="226" t="str">
        <f>IF(ISBLANK(INDEX('Policy Characteristics'!I:I,MATCH($C246,'Policy Characteristics'!$C:$C,0))),"",INDEX('Policy Characteristics'!I:I,MATCH($C246,'Policy Characteristics'!$C:$C,0)))</f>
        <v>% of existing buildings</v>
      </c>
      <c r="P246" s="226" t="str">
        <f>IF(ISBLANK(INDEX('Policy Characteristics'!J:J,MATCH($C246,'Policy Characteristics'!$C:$C,0))),"",INDEX('Policy Characteristics'!J:J,MATCH($C246,'Policy Characteristics'!$C:$C,0)))</f>
        <v>**Description:** Each year, the specified percentage of the selected building type(s) that existed at the start of the model run will be retrofit with more efficient heating, cooling, and envelope components. // **Guidance for setting values:** According to 2050 Carbon Neutral Scenarios, by 2050, 100% of the preexisting buildings in South Korea will meet 1st grade for Zero Energy Building (ZEB) grade. 100% of newly built ones also will meet 1++ for green remodeling efficiency grade, 1+ for commercial grade.</v>
      </c>
      <c r="Q246" s="226" t="str">
        <f>IF(ISBLANK(INDEX('Policy Characteristics'!K:K,MATCH($C246,'Policy Characteristics'!$C:$C,0))),"",INDEX('Policy Characteristics'!K:K,MATCH($C246,'Policy Characteristics'!$C:$C,0)))</f>
        <v>buildings-sector-main.html#retrofitting</v>
      </c>
      <c r="R246" s="226" t="str">
        <f>IF(ISBLANK(INDEX('Policy Characteristics'!L:L,MATCH($C246,'Policy Characteristics'!$C:$C,0))),"",INDEX('Policy Characteristics'!L:L,MATCH($C246,'Policy Characteristics'!$C:$C,0)))</f>
        <v>increased-retrofitting.html</v>
      </c>
    </row>
    <row r="247" spans="1:18" s="4" customFormat="1">
      <c r="A247" s="226" t="str">
        <f>IF(ISBLANK(INDEX('Policy Characteristics'!A:A,MATCH($C247,'Policy Characteristics'!$C:$C,0))),"",INDEX('Policy Characteristics'!A:A,MATCH($C247,'Policy Characteristics'!$C:$C,0)))</f>
        <v>Buildings and Appliances</v>
      </c>
      <c r="B247" s="234" t="str">
        <f>IF(ISBLANK(INDEX('Policy Characteristics'!B:B,MATCH($C247,'Policy Characteristics'!$C:$C,0))),"",INDEX('Policy Characteristics'!B:B,MATCH($C247,'Policy Characteristics'!$C:$C,0)))</f>
        <v>Retrofit Existing Buildings</v>
      </c>
      <c r="C247" s="226" t="str">
        <f t="shared" si="15"/>
        <v>Share of Preexisting Buildings Subject to Retrofitting</v>
      </c>
      <c r="D247" s="45" t="s">
        <v>790</v>
      </c>
      <c r="E247" s="45"/>
      <c r="F247" s="45" t="s">
        <v>791</v>
      </c>
      <c r="G247" s="45"/>
      <c r="H247" s="43">
        <v>380</v>
      </c>
      <c r="I247" s="261" t="s">
        <v>728</v>
      </c>
      <c r="J247" s="227" t="str">
        <f>IF(ISBLANK(INDEX('Policy Characteristics'!D:D,MATCH($C247,'Policy Characteristics'!$C:$C,0))),"",INDEX('Policy Characteristics'!D:D,MATCH($C247,'Policy Characteristics'!$C:$C,0)))</f>
        <v>Increased Retrofitting</v>
      </c>
      <c r="K247" s="226" t="str">
        <f>IF(ISBLANK(INDEX('Policy Characteristics'!E:E,MATCH($C247,'Policy Characteristics'!$C:$C,0))),"",INDEX('Policy Characteristics'!E:E,MATCH($C247,'Policy Characteristics'!$C:$C,0)))</f>
        <v>bldgs retrofitting</v>
      </c>
      <c r="L247" s="233">
        <f>IF(ISBLANK(INDEX('Policy Characteristics'!F:F,MATCH($C247,'Policy Characteristics'!$C:$C,0))),"",INDEX('Policy Characteristics'!F:F,MATCH($C247,'Policy Characteristics'!$C:$C,0)))</f>
        <v>0</v>
      </c>
      <c r="M247" s="233">
        <f>IF(ISBLANK(INDEX('Policy Characteristics'!G:G,MATCH($C247,'Policy Characteristics'!$C:$C,0))),"",INDEX('Policy Characteristics'!G:G,MATCH($C247,'Policy Characteristics'!$C:$C,0)))</f>
        <v>0.5</v>
      </c>
      <c r="N247" s="233">
        <f>IF(ISBLANK(INDEX('Policy Characteristics'!H:H,MATCH($C247,'Policy Characteristics'!$C:$C,0))),"",INDEX('Policy Characteristics'!H:H,MATCH($C247,'Policy Characteristics'!$C:$C,0)))</f>
        <v>0.01</v>
      </c>
      <c r="O247" s="226" t="str">
        <f>IF(ISBLANK(INDEX('Policy Characteristics'!I:I,MATCH($C247,'Policy Characteristics'!$C:$C,0))),"",INDEX('Policy Characteristics'!I:I,MATCH($C247,'Policy Characteristics'!$C:$C,0)))</f>
        <v>% of existing buildings</v>
      </c>
      <c r="P247" s="226" t="str">
        <f>IF(ISBLANK(INDEX('Policy Characteristics'!J:J,MATCH($C247,'Policy Characteristics'!$C:$C,0))),"",INDEX('Policy Characteristics'!J:J,MATCH($C247,'Policy Characteristics'!$C:$C,0)))</f>
        <v>**Description:** Each year, the specified percentage of the selected building type(s) that existed at the start of the model run will be retrofit with more efficient heating, cooling, and envelope components. // **Guidance for setting values:** According to 2050 Carbon Neutral Scenarios, by 2050, 100% of the preexisting buildings in South Korea will meet 1st grade for Zero Energy Building (ZEB) grade. 100% of newly built ones also will meet 1++ for green remodeling efficiency grade, 1+ for commercial grade.</v>
      </c>
      <c r="Q247" s="226" t="str">
        <f>IF(ISBLANK(INDEX('Policy Characteristics'!K:K,MATCH($C247,'Policy Characteristics'!$C:$C,0))),"",INDEX('Policy Characteristics'!K:K,MATCH($C247,'Policy Characteristics'!$C:$C,0)))</f>
        <v>buildings-sector-main.html#retrofitting</v>
      </c>
      <c r="R247" s="226" t="str">
        <f>IF(ISBLANK(INDEX('Policy Characteristics'!L:L,MATCH($C247,'Policy Characteristics'!$C:$C,0))),"",INDEX('Policy Characteristics'!L:L,MATCH($C247,'Policy Characteristics'!$C:$C,0)))</f>
        <v>increased-retrofitting.html</v>
      </c>
    </row>
    <row r="248" spans="1:18" s="4" customFormat="1">
      <c r="A248" s="226" t="str">
        <f>IF(ISBLANK(INDEX('Policy Characteristics'!A:A,MATCH($C248,'Policy Characteristics'!$C:$C,0))),"",INDEX('Policy Characteristics'!A:A,MATCH($C248,'Policy Characteristics'!$C:$C,0)))</f>
        <v>Buildings and Appliances</v>
      </c>
      <c r="B248" s="234" t="str">
        <f>IF(ISBLANK(INDEX('Policy Characteristics'!B:B,MATCH($C248,'Policy Characteristics'!$C:$C,0))),"",INDEX('Policy Characteristics'!B:B,MATCH($C248,'Policy Characteristics'!$C:$C,0)))</f>
        <v>Rebate for Efficient Products</v>
      </c>
      <c r="C248" t="s">
        <v>225</v>
      </c>
      <c r="D248" s="45" t="s">
        <v>776</v>
      </c>
      <c r="E248" s="45"/>
      <c r="F248" s="45" t="s">
        <v>778</v>
      </c>
      <c r="G248" s="45"/>
      <c r="H248" s="43">
        <v>27</v>
      </c>
      <c r="I248" s="261" t="s">
        <v>728</v>
      </c>
      <c r="J248" s="227" t="str">
        <f>IF(ISBLANK(INDEX('Policy Characteristics'!D:D,MATCH($C248,'Policy Characteristics'!$C:$C,0))),"",INDEX('Policy Characteristics'!D:D,MATCH($C248,'Policy Characteristics'!$C:$C,0)))</f>
        <v>Rebate for Efficient Products</v>
      </c>
      <c r="K248" s="226" t="str">
        <f>IF(ISBLANK(INDEX('Policy Characteristics'!E:E,MATCH($C248,'Policy Characteristics'!$C:$C,0))),"",INDEX('Policy Characteristics'!E:E,MATCH($C248,'Policy Characteristics'!$C:$C,0)))</f>
        <v>bldgs rebate</v>
      </c>
      <c r="L248" s="226">
        <f>IF(ISBLANK(INDEX('Policy Characteristics'!F:F,MATCH($C248,'Policy Characteristics'!$C:$C,0))),"",INDEX('Policy Characteristics'!F:F,MATCH($C248,'Policy Characteristics'!$C:$C,0)))</f>
        <v>0</v>
      </c>
      <c r="M248" s="226">
        <f>IF(ISBLANK(INDEX('Policy Characteristics'!G:G,MATCH($C248,'Policy Characteristics'!$C:$C,0))),"",INDEX('Policy Characteristics'!G:G,MATCH($C248,'Policy Characteristics'!$C:$C,0)))</f>
        <v>1</v>
      </c>
      <c r="N248" s="226">
        <f>IF(ISBLANK(INDEX('Policy Characteristics'!H:H,MATCH($C248,'Policy Characteristics'!$C:$C,0))),"",INDEX('Policy Characteristics'!H:H,MATCH($C248,'Policy Characteristics'!$C:$C,0)))</f>
        <v>1</v>
      </c>
      <c r="O248" s="226" t="str">
        <f>IF(ISBLANK(INDEX('Policy Characteristics'!I:I,MATCH($C248,'Policy Characteristics'!$C:$C,0))),"",INDEX('Policy Characteristics'!I:I,MATCH($C248,'Policy Characteristics'!$C:$C,0)))</f>
        <v>on/off</v>
      </c>
      <c r="P248" s="226" t="str">
        <f>IF(ISBLANK(INDEX('Policy Characteristics'!J:J,MATCH($C248,'Policy Characteristics'!$C:$C,0))),"",INDEX('Policy Characteristics'!J:J,MATCH($C248,'Policy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48" s="226" t="str">
        <f>IF(ISBLANK(INDEX('Policy Characteristics'!K:K,MATCH($C248,'Policy Characteristics'!$C:$C,0))),"",INDEX('Policy Characteristics'!K:K,MATCH($C248,'Policy Characteristics'!$C:$C,0)))</f>
        <v>buildings-sector-main.html#rebate</v>
      </c>
      <c r="R248" s="226" t="str">
        <f>IF(ISBLANK(INDEX('Policy Characteristics'!L:L,MATCH($C248,'Policy Characteristics'!$C:$C,0))),"",INDEX('Policy Characteristics'!L:L,MATCH($C248,'Policy Characteristics'!$C:$C,0)))</f>
        <v>rebate-for-efficient-products.html</v>
      </c>
    </row>
    <row r="249" spans="1:18" s="4" customFormat="1">
      <c r="A249" s="226" t="str">
        <f>IF(ISBLANK(INDEX('Policy Characteristics'!A:A,MATCH($C249,'Policy Characteristics'!$C:$C,0))),"",INDEX('Policy Characteristics'!A:A,MATCH($C249,'Policy Characteristics'!$C:$C,0)))</f>
        <v>Buildings and Appliances</v>
      </c>
      <c r="B249" s="234" t="str">
        <f>IF(ISBLANK(INDEX('Policy Characteristics'!B:B,MATCH($C249,'Policy Characteristics'!$C:$C,0))),"",INDEX('Policy Characteristics'!B:B,MATCH($C249,'Policy Characteristics'!$C:$C,0)))</f>
        <v>Rebate for Efficient Products</v>
      </c>
      <c r="C249" s="226" t="str">
        <f t="shared" ref="C249:C253" si="16">C$248</f>
        <v>Boolean Rebate Program for Efficient Components</v>
      </c>
      <c r="D249" s="45" t="s">
        <v>780</v>
      </c>
      <c r="E249" s="45"/>
      <c r="F249" s="45" t="s">
        <v>781</v>
      </c>
      <c r="G249" s="45"/>
      <c r="H249" s="43">
        <v>28</v>
      </c>
      <c r="I249" s="261" t="s">
        <v>728</v>
      </c>
      <c r="J249" s="227" t="str">
        <f>IF(ISBLANK(INDEX('Policy Characteristics'!D:D,MATCH($C249,'Policy Characteristics'!$C:$C,0))),"",INDEX('Policy Characteristics'!D:D,MATCH($C249,'Policy Characteristics'!$C:$C,0)))</f>
        <v>Rebate for Efficient Products</v>
      </c>
      <c r="K249" s="226" t="str">
        <f>IF(ISBLANK(INDEX('Policy Characteristics'!E:E,MATCH($C249,'Policy Characteristics'!$C:$C,0))),"",INDEX('Policy Characteristics'!E:E,MATCH($C249,'Policy Characteristics'!$C:$C,0)))</f>
        <v>bldgs rebate</v>
      </c>
      <c r="L249" s="226">
        <f>IF(ISBLANK(INDEX('Policy Characteristics'!F:F,MATCH($C249,'Policy Characteristics'!$C:$C,0))),"",INDEX('Policy Characteristics'!F:F,MATCH($C249,'Policy Characteristics'!$C:$C,0)))</f>
        <v>0</v>
      </c>
      <c r="M249" s="226">
        <f>IF(ISBLANK(INDEX('Policy Characteristics'!G:G,MATCH($C249,'Policy Characteristics'!$C:$C,0))),"",INDEX('Policy Characteristics'!G:G,MATCH($C249,'Policy Characteristics'!$C:$C,0)))</f>
        <v>1</v>
      </c>
      <c r="N249" s="226">
        <f>IF(ISBLANK(INDEX('Policy Characteristics'!H:H,MATCH($C249,'Policy Characteristics'!$C:$C,0))),"",INDEX('Policy Characteristics'!H:H,MATCH($C249,'Policy Characteristics'!$C:$C,0)))</f>
        <v>1</v>
      </c>
      <c r="O249" s="226" t="str">
        <f>IF(ISBLANK(INDEX('Policy Characteristics'!I:I,MATCH($C249,'Policy Characteristics'!$C:$C,0))),"",INDEX('Policy Characteristics'!I:I,MATCH($C249,'Policy Characteristics'!$C:$C,0)))</f>
        <v>on/off</v>
      </c>
      <c r="P249" s="226" t="str">
        <f>IF(ISBLANK(INDEX('Policy Characteristics'!J:J,MATCH($C249,'Policy Characteristics'!$C:$C,0))),"",INDEX('Policy Characteristics'!J:J,MATCH($C249,'Policy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49" s="226" t="str">
        <f>IF(ISBLANK(INDEX('Policy Characteristics'!K:K,MATCH($C249,'Policy Characteristics'!$C:$C,0))),"",INDEX('Policy Characteristics'!K:K,MATCH($C249,'Policy Characteristics'!$C:$C,0)))</f>
        <v>buildings-sector-main.html#rebate</v>
      </c>
      <c r="R249" s="226" t="str">
        <f>IF(ISBLANK(INDEX('Policy Characteristics'!L:L,MATCH($C249,'Policy Characteristics'!$C:$C,0))),"",INDEX('Policy Characteristics'!L:L,MATCH($C249,'Policy Characteristics'!$C:$C,0)))</f>
        <v>rebate-for-efficient-products.html</v>
      </c>
    </row>
    <row r="250" spans="1:18" s="4" customFormat="1">
      <c r="A250" s="226" t="str">
        <f>IF(ISBLANK(INDEX('Policy Characteristics'!A:A,MATCH($C250,'Policy Characteristics'!$C:$C,0))),"",INDEX('Policy Characteristics'!A:A,MATCH($C250,'Policy Characteristics'!$C:$C,0)))</f>
        <v>Buildings and Appliances</v>
      </c>
      <c r="B250" s="234" t="str">
        <f>IF(ISBLANK(INDEX('Policy Characteristics'!B:B,MATCH($C250,'Policy Characteristics'!$C:$C,0))),"",INDEX('Policy Characteristics'!B:B,MATCH($C250,'Policy Characteristics'!$C:$C,0)))</f>
        <v>Rebate for Efficient Products</v>
      </c>
      <c r="C250" s="226" t="str">
        <f t="shared" si="16"/>
        <v>Boolean Rebate Program for Efficient Components</v>
      </c>
      <c r="D250" s="45" t="s">
        <v>792</v>
      </c>
      <c r="E250" s="45"/>
      <c r="F250" s="45" t="s">
        <v>793</v>
      </c>
      <c r="G250" s="45"/>
      <c r="H250" s="43">
        <v>605</v>
      </c>
      <c r="I250" s="261" t="s">
        <v>738</v>
      </c>
      <c r="J250" s="227" t="str">
        <f>IF(ISBLANK(INDEX('Policy Characteristics'!D:D,MATCH($C250,'Policy Characteristics'!$C:$C,0))),"",INDEX('Policy Characteristics'!D:D,MATCH($C250,'Policy Characteristics'!$C:$C,0)))</f>
        <v>Rebate for Efficient Products</v>
      </c>
      <c r="K250" s="226" t="str">
        <f>IF(ISBLANK(INDEX('Policy Characteristics'!E:E,MATCH($C250,'Policy Characteristics'!$C:$C,0))),"",INDEX('Policy Characteristics'!E:E,MATCH($C250,'Policy Characteristics'!$C:$C,0)))</f>
        <v>bldgs rebate</v>
      </c>
      <c r="L250" s="226">
        <f>IF(ISBLANK(INDEX('Policy Characteristics'!F:F,MATCH($C250,'Policy Characteristics'!$C:$C,0))),"",INDEX('Policy Characteristics'!F:F,MATCH($C250,'Policy Characteristics'!$C:$C,0)))</f>
        <v>0</v>
      </c>
      <c r="M250" s="226">
        <f>IF(ISBLANK(INDEX('Policy Characteristics'!G:G,MATCH($C250,'Policy Characteristics'!$C:$C,0))),"",INDEX('Policy Characteristics'!G:G,MATCH($C250,'Policy Characteristics'!$C:$C,0)))</f>
        <v>1</v>
      </c>
      <c r="N250" s="226">
        <f>IF(ISBLANK(INDEX('Policy Characteristics'!H:H,MATCH($C250,'Policy Characteristics'!$C:$C,0))),"",INDEX('Policy Characteristics'!H:H,MATCH($C250,'Policy Characteristics'!$C:$C,0)))</f>
        <v>1</v>
      </c>
      <c r="O250" s="226" t="str">
        <f>IF(ISBLANK(INDEX('Policy Characteristics'!I:I,MATCH($C250,'Policy Characteristics'!$C:$C,0))),"",INDEX('Policy Characteristics'!I:I,MATCH($C250,'Policy Characteristics'!$C:$C,0)))</f>
        <v>on/off</v>
      </c>
      <c r="P250" s="226" t="str">
        <f>IF(ISBLANK(INDEX('Policy Characteristics'!J:J,MATCH($C250,'Policy Characteristics'!$C:$C,0))),"",INDEX('Policy Characteristics'!J:J,MATCH($C250,'Policy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0" s="226" t="str">
        <f>IF(ISBLANK(INDEX('Policy Characteristics'!K:K,MATCH($C250,'Policy Characteristics'!$C:$C,0))),"",INDEX('Policy Characteristics'!K:K,MATCH($C250,'Policy Characteristics'!$C:$C,0)))</f>
        <v>buildings-sector-main.html#rebate</v>
      </c>
      <c r="R250" s="226" t="str">
        <f>IF(ISBLANK(INDEX('Policy Characteristics'!L:L,MATCH($C250,'Policy Characteristics'!$C:$C,0))),"",INDEX('Policy Characteristics'!L:L,MATCH($C250,'Policy Characteristics'!$C:$C,0)))</f>
        <v>rebate-for-efficient-products.html</v>
      </c>
    </row>
    <row r="251" spans="1:18" s="4" customFormat="1">
      <c r="A251" s="226" t="str">
        <f>IF(ISBLANK(INDEX('Policy Characteristics'!A:A,MATCH($C251,'Policy Characteristics'!$C:$C,0))),"",INDEX('Policy Characteristics'!A:A,MATCH($C251,'Policy Characteristics'!$C:$C,0)))</f>
        <v>Buildings and Appliances</v>
      </c>
      <c r="B251" s="234" t="str">
        <f>IF(ISBLANK(INDEX('Policy Characteristics'!B:B,MATCH($C251,'Policy Characteristics'!$C:$C,0))),"",INDEX('Policy Characteristics'!B:B,MATCH($C251,'Policy Characteristics'!$C:$C,0)))</f>
        <v>Rebate for Efficient Products</v>
      </c>
      <c r="C251" s="226" t="str">
        <f t="shared" si="16"/>
        <v>Boolean Rebate Program for Efficient Components</v>
      </c>
      <c r="D251" s="45" t="s">
        <v>782</v>
      </c>
      <c r="E251" s="45"/>
      <c r="F251" s="45" t="s">
        <v>783</v>
      </c>
      <c r="G251" s="45"/>
      <c r="H251" s="43">
        <v>606</v>
      </c>
      <c r="I251" s="261" t="s">
        <v>738</v>
      </c>
      <c r="J251" s="227" t="str">
        <f>IF(ISBLANK(INDEX('Policy Characteristics'!D:D,MATCH($C251,'Policy Characteristics'!$C:$C,0))),"",INDEX('Policy Characteristics'!D:D,MATCH($C251,'Policy Characteristics'!$C:$C,0)))</f>
        <v>Rebate for Efficient Products</v>
      </c>
      <c r="K251" s="226" t="str">
        <f>IF(ISBLANK(INDEX('Policy Characteristics'!E:E,MATCH($C251,'Policy Characteristics'!$C:$C,0))),"",INDEX('Policy Characteristics'!E:E,MATCH($C251,'Policy Characteristics'!$C:$C,0)))</f>
        <v>bldgs rebate</v>
      </c>
      <c r="L251" s="226">
        <f>IF(ISBLANK(INDEX('Policy Characteristics'!F:F,MATCH($C251,'Policy Characteristics'!$C:$C,0))),"",INDEX('Policy Characteristics'!F:F,MATCH($C251,'Policy Characteristics'!$C:$C,0)))</f>
        <v>0</v>
      </c>
      <c r="M251" s="226">
        <f>IF(ISBLANK(INDEX('Policy Characteristics'!G:G,MATCH($C251,'Policy Characteristics'!$C:$C,0))),"",INDEX('Policy Characteristics'!G:G,MATCH($C251,'Policy Characteristics'!$C:$C,0)))</f>
        <v>1</v>
      </c>
      <c r="N251" s="226">
        <f>IF(ISBLANK(INDEX('Policy Characteristics'!H:H,MATCH($C251,'Policy Characteristics'!$C:$C,0))),"",INDEX('Policy Characteristics'!H:H,MATCH($C251,'Policy Characteristics'!$C:$C,0)))</f>
        <v>1</v>
      </c>
      <c r="O251" s="226" t="str">
        <f>IF(ISBLANK(INDEX('Policy Characteristics'!I:I,MATCH($C251,'Policy Characteristics'!$C:$C,0))),"",INDEX('Policy Characteristics'!I:I,MATCH($C251,'Policy Characteristics'!$C:$C,0)))</f>
        <v>on/off</v>
      </c>
      <c r="P251" s="226" t="str">
        <f>IF(ISBLANK(INDEX('Policy Characteristics'!J:J,MATCH($C251,'Policy Characteristics'!$C:$C,0))),"",INDEX('Policy Characteristics'!J:J,MATCH($C251,'Policy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1" s="226" t="str">
        <f>IF(ISBLANK(INDEX('Policy Characteristics'!K:K,MATCH($C251,'Policy Characteristics'!$C:$C,0))),"",INDEX('Policy Characteristics'!K:K,MATCH($C251,'Policy Characteristics'!$C:$C,0)))</f>
        <v>buildings-sector-main.html#rebate</v>
      </c>
      <c r="R251" s="226" t="str">
        <f>IF(ISBLANK(INDEX('Policy Characteristics'!L:L,MATCH($C251,'Policy Characteristics'!$C:$C,0))),"",INDEX('Policy Characteristics'!L:L,MATCH($C251,'Policy Characteristics'!$C:$C,0)))</f>
        <v>rebate-for-efficient-products.html</v>
      </c>
    </row>
    <row r="252" spans="1:18" s="4" customFormat="1">
      <c r="A252" s="226" t="str">
        <f>IF(ISBLANK(INDEX('Policy Characteristics'!A:A,MATCH($C252,'Policy Characteristics'!$C:$C,0))),"",INDEX('Policy Characteristics'!A:A,MATCH($C252,'Policy Characteristics'!$C:$C,0)))</f>
        <v>Buildings and Appliances</v>
      </c>
      <c r="B252" s="234" t="str">
        <f>IF(ISBLANK(INDEX('Policy Characteristics'!B:B,MATCH($C252,'Policy Characteristics'!$C:$C,0))),"",INDEX('Policy Characteristics'!B:B,MATCH($C252,'Policy Characteristics'!$C:$C,0)))</f>
        <v>Rebate for Efficient Products</v>
      </c>
      <c r="C252" s="226" t="str">
        <f t="shared" si="16"/>
        <v>Boolean Rebate Program for Efficient Components</v>
      </c>
      <c r="D252" s="45" t="s">
        <v>784</v>
      </c>
      <c r="E252" s="45"/>
      <c r="F252" s="45" t="s">
        <v>785</v>
      </c>
      <c r="G252" s="45"/>
      <c r="H252" s="43">
        <v>29</v>
      </c>
      <c r="I252" s="261" t="s">
        <v>728</v>
      </c>
      <c r="J252" s="227" t="str">
        <f>IF(ISBLANK(INDEX('Policy Characteristics'!D:D,MATCH($C252,'Policy Characteristics'!$C:$C,0))),"",INDEX('Policy Characteristics'!D:D,MATCH($C252,'Policy Characteristics'!$C:$C,0)))</f>
        <v>Rebate for Efficient Products</v>
      </c>
      <c r="K252" s="226" t="str">
        <f>IF(ISBLANK(INDEX('Policy Characteristics'!E:E,MATCH($C252,'Policy Characteristics'!$C:$C,0))),"",INDEX('Policy Characteristics'!E:E,MATCH($C252,'Policy Characteristics'!$C:$C,0)))</f>
        <v>bldgs rebate</v>
      </c>
      <c r="L252" s="226">
        <f>IF(ISBLANK(INDEX('Policy Characteristics'!F:F,MATCH($C252,'Policy Characteristics'!$C:$C,0))),"",INDEX('Policy Characteristics'!F:F,MATCH($C252,'Policy Characteristics'!$C:$C,0)))</f>
        <v>0</v>
      </c>
      <c r="M252" s="226">
        <f>IF(ISBLANK(INDEX('Policy Characteristics'!G:G,MATCH($C252,'Policy Characteristics'!$C:$C,0))),"",INDEX('Policy Characteristics'!G:G,MATCH($C252,'Policy Characteristics'!$C:$C,0)))</f>
        <v>1</v>
      </c>
      <c r="N252" s="226">
        <f>IF(ISBLANK(INDEX('Policy Characteristics'!H:H,MATCH($C252,'Policy Characteristics'!$C:$C,0))),"",INDEX('Policy Characteristics'!H:H,MATCH($C252,'Policy Characteristics'!$C:$C,0)))</f>
        <v>1</v>
      </c>
      <c r="O252" s="226" t="str">
        <f>IF(ISBLANK(INDEX('Policy Characteristics'!I:I,MATCH($C252,'Policy Characteristics'!$C:$C,0))),"",INDEX('Policy Characteristics'!I:I,MATCH($C252,'Policy Characteristics'!$C:$C,0)))</f>
        <v>on/off</v>
      </c>
      <c r="P252" s="226" t="str">
        <f>IF(ISBLANK(INDEX('Policy Characteristics'!J:J,MATCH($C252,'Policy Characteristics'!$C:$C,0))),"",INDEX('Policy Characteristics'!J:J,MATCH($C252,'Policy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2" s="226" t="str">
        <f>IF(ISBLANK(INDEX('Policy Characteristics'!K:K,MATCH($C252,'Policy Characteristics'!$C:$C,0))),"",INDEX('Policy Characteristics'!K:K,MATCH($C252,'Policy Characteristics'!$C:$C,0)))</f>
        <v>buildings-sector-main.html#rebate</v>
      </c>
      <c r="R252" s="226" t="str">
        <f>IF(ISBLANK(INDEX('Policy Characteristics'!L:L,MATCH($C252,'Policy Characteristics'!$C:$C,0))),"",INDEX('Policy Characteristics'!L:L,MATCH($C252,'Policy Characteristics'!$C:$C,0)))</f>
        <v>rebate-for-efficient-products.html</v>
      </c>
    </row>
    <row r="253" spans="1:18" s="4" customFormat="1">
      <c r="A253" s="226" t="str">
        <f>IF(ISBLANK(INDEX('Policy Characteristics'!A:A,MATCH($C253,'Policy Characteristics'!$C:$C,0))),"",INDEX('Policy Characteristics'!A:A,MATCH($C253,'Policy Characteristics'!$C:$C,0)))</f>
        <v>Buildings and Appliances</v>
      </c>
      <c r="B253" s="234" t="str">
        <f>IF(ISBLANK(INDEX('Policy Characteristics'!B:B,MATCH($C253,'Policy Characteristics'!$C:$C,0))),"",INDEX('Policy Characteristics'!B:B,MATCH($C253,'Policy Characteristics'!$C:$C,0)))</f>
        <v>Rebate for Efficient Products</v>
      </c>
      <c r="C253" s="226" t="str">
        <f t="shared" si="16"/>
        <v>Boolean Rebate Program for Efficient Components</v>
      </c>
      <c r="D253" s="45" t="s">
        <v>786</v>
      </c>
      <c r="E253" s="45"/>
      <c r="F253" s="45" t="s">
        <v>787</v>
      </c>
      <c r="G253" s="45"/>
      <c r="H253" s="43">
        <v>607</v>
      </c>
      <c r="I253" s="261" t="s">
        <v>738</v>
      </c>
      <c r="J253" s="227" t="str">
        <f>IF(ISBLANK(INDEX('Policy Characteristics'!D:D,MATCH($C253,'Policy Characteristics'!$C:$C,0))),"",INDEX('Policy Characteristics'!D:D,MATCH($C253,'Policy Characteristics'!$C:$C,0)))</f>
        <v>Rebate for Efficient Products</v>
      </c>
      <c r="K253" s="226" t="str">
        <f>IF(ISBLANK(INDEX('Policy Characteristics'!E:E,MATCH($C253,'Policy Characteristics'!$C:$C,0))),"",INDEX('Policy Characteristics'!E:E,MATCH($C253,'Policy Characteristics'!$C:$C,0)))</f>
        <v>bldgs rebate</v>
      </c>
      <c r="L253" s="226">
        <f>IF(ISBLANK(INDEX('Policy Characteristics'!F:F,MATCH($C253,'Policy Characteristics'!$C:$C,0))),"",INDEX('Policy Characteristics'!F:F,MATCH($C253,'Policy Characteristics'!$C:$C,0)))</f>
        <v>0</v>
      </c>
      <c r="M253" s="226">
        <f>IF(ISBLANK(INDEX('Policy Characteristics'!G:G,MATCH($C253,'Policy Characteristics'!$C:$C,0))),"",INDEX('Policy Characteristics'!G:G,MATCH($C253,'Policy Characteristics'!$C:$C,0)))</f>
        <v>1</v>
      </c>
      <c r="N253" s="226">
        <f>IF(ISBLANK(INDEX('Policy Characteristics'!H:H,MATCH($C253,'Policy Characteristics'!$C:$C,0))),"",INDEX('Policy Characteristics'!H:H,MATCH($C253,'Policy Characteristics'!$C:$C,0)))</f>
        <v>1</v>
      </c>
      <c r="O253" s="226" t="str">
        <f>IF(ISBLANK(INDEX('Policy Characteristics'!I:I,MATCH($C253,'Policy Characteristics'!$C:$C,0))),"",INDEX('Policy Characteristics'!I:I,MATCH($C253,'Policy Characteristics'!$C:$C,0)))</f>
        <v>on/off</v>
      </c>
      <c r="P253" s="226" t="str">
        <f>IF(ISBLANK(INDEX('Policy Characteristics'!J:J,MATCH($C253,'Policy Characteristics'!$C:$C,0))),"",INDEX('Policy Characteristics'!J:J,MATCH($C253,'Policy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3" s="226" t="str">
        <f>IF(ISBLANK(INDEX('Policy Characteristics'!K:K,MATCH($C253,'Policy Characteristics'!$C:$C,0))),"",INDEX('Policy Characteristics'!K:K,MATCH($C253,'Policy Characteristics'!$C:$C,0)))</f>
        <v>buildings-sector-main.html#rebate</v>
      </c>
      <c r="R253" s="226" t="str">
        <f>IF(ISBLANK(INDEX('Policy Characteristics'!L:L,MATCH($C253,'Policy Characteristics'!$C:$C,0))),"",INDEX('Policy Characteristics'!L:L,MATCH($C253,'Policy Characteristics'!$C:$C,0)))</f>
        <v>rebate-for-efficient-products.html</v>
      </c>
    </row>
    <row r="254" spans="1:18" s="2" customFormat="1">
      <c r="A254" s="226" t="str">
        <f>IF(ISBLANK(INDEX('Policy Characteristics'!A:A,MATCH($C254,'Policy Characteristics'!$C:$C,0))),"",INDEX('Policy Characteristics'!A:A,MATCH($C254,'Policy Characteristics'!$C:$C,0)))</f>
        <v>Electricity Supply</v>
      </c>
      <c r="B254" s="234" t="str">
        <f>IF(ISBLANK(INDEX('Policy Characteristics'!B:B,MATCH($C254,'Policy Characteristics'!$C:$C,0))),"",INDEX('Policy Characteristics'!B:B,MATCH($C254,'Policy Characteristics'!$C:$C,0)))</f>
        <v>Ban New Power Plants</v>
      </c>
      <c r="C254" s="254" t="s">
        <v>232</v>
      </c>
      <c r="D254" s="45" t="s">
        <v>794</v>
      </c>
      <c r="E254" s="45"/>
      <c r="F254" s="45" t="s">
        <v>795</v>
      </c>
      <c r="G254" s="6"/>
      <c r="H254" s="47">
        <v>167</v>
      </c>
      <c r="I254" s="262" t="s">
        <v>728</v>
      </c>
      <c r="J254" s="227" t="str">
        <f>IF(ISBLANK(INDEX('Policy Characteristics'!D:D,MATCH($C254,'Policy Characteristics'!$C:$C,0))),"",INDEX('Policy Characteristics'!D:D,MATCH($C254,'Policy Characteristics'!$C:$C,0)))</f>
        <v>Ban New Power Plants</v>
      </c>
      <c r="K254" s="226" t="str">
        <f>IF(ISBLANK(INDEX('Policy Characteristics'!E:E,MATCH($C254,'Policy Characteristics'!$C:$C,0))),"",INDEX('Policy Characteristics'!E:E,MATCH($C254,'Policy Characteristics'!$C:$C,0)))</f>
        <v>elec ban new power plants</v>
      </c>
      <c r="L254" s="226">
        <f>IF(ISBLANK(INDEX('Policy Characteristics'!F:F,MATCH($C254,'Policy Characteristics'!$C:$C,0))),"",INDEX('Policy Characteristics'!F:F,MATCH($C254,'Policy Characteristics'!$C:$C,0)))</f>
        <v>0</v>
      </c>
      <c r="M254" s="226">
        <f>IF(ISBLANK(INDEX('Policy Characteristics'!G:G,MATCH($C254,'Policy Characteristics'!$C:$C,0))),"",INDEX('Policy Characteristics'!G:G,MATCH($C254,'Policy Characteristics'!$C:$C,0)))</f>
        <v>1</v>
      </c>
      <c r="N254" s="226">
        <f>IF(ISBLANK(INDEX('Policy Characteristics'!H:H,MATCH($C254,'Policy Characteristics'!$C:$C,0))),"",INDEX('Policy Characteristics'!H:H,MATCH($C254,'Policy Characteristics'!$C:$C,0)))</f>
        <v>1</v>
      </c>
      <c r="O254" s="226" t="str">
        <f>IF(ISBLANK(INDEX('Policy Characteristics'!I:I,MATCH($C254,'Policy Characteristics'!$C:$C,0))),"",INDEX('Policy Characteristics'!I:I,MATCH($C254,'Policy Characteristics'!$C:$C,0)))</f>
        <v>on/off</v>
      </c>
      <c r="P254" s="226" t="str">
        <f>IF(ISBLANK(INDEX('Policy Characteristics'!J:J,MATCH($C254,'Policy Characteristics'!$C:$C,0))),"",INDEX('Policy Characteristics'!J:J,MATCH($C254,'Policy Characteristics'!$C:$C,0)))</f>
        <v>**Description:** This policy prevents new capacity of the selected type(s) from being built or deployed.</v>
      </c>
      <c r="Q254" s="226" t="str">
        <f>IF(ISBLANK(INDEX('Policy Characteristics'!K:K,MATCH($C254,'Policy Characteristics'!$C:$C,0))),"",INDEX('Policy Characteristics'!K:K,MATCH($C254,'Policy Characteristics'!$C:$C,0)))</f>
        <v>electricity-sector-main.html#ban</v>
      </c>
      <c r="R254" s="226" t="str">
        <f>IF(ISBLANK(INDEX('Policy Characteristics'!L:L,MATCH($C254,'Policy Characteristics'!$C:$C,0))),"",INDEX('Policy Characteristics'!L:L,MATCH($C254,'Policy Characteristics'!$C:$C,0)))</f>
        <v>ban-new-capacity.html</v>
      </c>
    </row>
    <row r="255" spans="1:18" s="4" customFormat="1">
      <c r="A255" s="226" t="str">
        <f>IF(ISBLANK(INDEX('Policy Characteristics'!A:A,MATCH($C255,'Policy Characteristics'!$C:$C,0))),"",INDEX('Policy Characteristics'!A:A,MATCH($C255,'Policy Characteristics'!$C:$C,0)))</f>
        <v>Electricity Supply</v>
      </c>
      <c r="B255" s="234" t="str">
        <f>IF(ISBLANK(INDEX('Policy Characteristics'!B:B,MATCH($C255,'Policy Characteristics'!$C:$C,0))),"",INDEX('Policy Characteristics'!B:B,MATCH($C255,'Policy Characteristics'!$C:$C,0)))</f>
        <v>Ban New Power Plants</v>
      </c>
      <c r="C255" s="226" t="str">
        <f t="shared" ref="C255:C266" si="17">C$254</f>
        <v>Boolean Ban New Power Plants</v>
      </c>
      <c r="D255" s="6" t="s">
        <v>796</v>
      </c>
      <c r="E255" s="45"/>
      <c r="F255" s="6" t="s">
        <v>797</v>
      </c>
      <c r="G255" s="45"/>
      <c r="H255" s="43">
        <v>168</v>
      </c>
      <c r="I255" s="261" t="s">
        <v>728</v>
      </c>
      <c r="J255" s="227" t="str">
        <f>IF(ISBLANK(INDEX('Policy Characteristics'!D:D,MATCH($C255,'Policy Characteristics'!$C:$C,0))),"",INDEX('Policy Characteristics'!D:D,MATCH($C255,'Policy Characteristics'!$C:$C,0)))</f>
        <v>Ban New Power Plants</v>
      </c>
      <c r="K255" s="226" t="str">
        <f>IF(ISBLANK(INDEX('Policy Characteristics'!E:E,MATCH($C255,'Policy Characteristics'!$C:$C,0))),"",INDEX('Policy Characteristics'!E:E,MATCH($C255,'Policy Characteristics'!$C:$C,0)))</f>
        <v>elec ban new power plants</v>
      </c>
      <c r="L255" s="226">
        <f>IF(ISBLANK(INDEX('Policy Characteristics'!F:F,MATCH($C255,'Policy Characteristics'!$C:$C,0))),"",INDEX('Policy Characteristics'!F:F,MATCH($C255,'Policy Characteristics'!$C:$C,0)))</f>
        <v>0</v>
      </c>
      <c r="M255" s="226">
        <f>IF(ISBLANK(INDEX('Policy Characteristics'!G:G,MATCH($C255,'Policy Characteristics'!$C:$C,0))),"",INDEX('Policy Characteristics'!G:G,MATCH($C255,'Policy Characteristics'!$C:$C,0)))</f>
        <v>1</v>
      </c>
      <c r="N255" s="226">
        <f>IF(ISBLANK(INDEX('Policy Characteristics'!H:H,MATCH($C255,'Policy Characteristics'!$C:$C,0))),"",INDEX('Policy Characteristics'!H:H,MATCH($C255,'Policy Characteristics'!$C:$C,0)))</f>
        <v>1</v>
      </c>
      <c r="O255" s="226" t="str">
        <f>IF(ISBLANK(INDEX('Policy Characteristics'!I:I,MATCH($C255,'Policy Characteristics'!$C:$C,0))),"",INDEX('Policy Characteristics'!I:I,MATCH($C255,'Policy Characteristics'!$C:$C,0)))</f>
        <v>on/off</v>
      </c>
      <c r="P255" s="226" t="str">
        <f>IF(ISBLANK(INDEX('Policy Characteristics'!J:J,MATCH($C255,'Policy Characteristics'!$C:$C,0))),"",INDEX('Policy Characteristics'!J:J,MATCH($C255,'Policy Characteristics'!$C:$C,0)))</f>
        <v>**Description:** This policy prevents new capacity of the selected type(s) from being built or deployed.</v>
      </c>
      <c r="Q255" s="226" t="str">
        <f>IF(ISBLANK(INDEX('Policy Characteristics'!K:K,MATCH($C255,'Policy Characteristics'!$C:$C,0))),"",INDEX('Policy Characteristics'!K:K,MATCH($C255,'Policy Characteristics'!$C:$C,0)))</f>
        <v>electricity-sector-main.html#ban</v>
      </c>
      <c r="R255" s="226" t="str">
        <f>IF(ISBLANK(INDEX('Policy Characteristics'!L:L,MATCH($C255,'Policy Characteristics'!$C:$C,0))),"",INDEX('Policy Characteristics'!L:L,MATCH($C255,'Policy Characteristics'!$C:$C,0)))</f>
        <v>ban-new-capacity.html</v>
      </c>
    </row>
    <row r="256" spans="1:18" s="4" customFormat="1">
      <c r="A256" s="226" t="str">
        <f>IF(ISBLANK(INDEX('Policy Characteristics'!A:A,MATCH($C256,'Policy Characteristics'!$C:$C,0))),"",INDEX('Policy Characteristics'!A:A,MATCH($C256,'Policy Characteristics'!$C:$C,0)))</f>
        <v>Electricity Supply</v>
      </c>
      <c r="B256" s="234" t="str">
        <f>IF(ISBLANK(INDEX('Policy Characteristics'!B:B,MATCH($C256,'Policy Characteristics'!$C:$C,0))),"",INDEX('Policy Characteristics'!B:B,MATCH($C256,'Policy Characteristics'!$C:$C,0)))</f>
        <v>Ban New Power Plants</v>
      </c>
      <c r="C256" s="226" t="str">
        <f t="shared" si="17"/>
        <v>Boolean Ban New Power Plants</v>
      </c>
      <c r="D256" s="6" t="s">
        <v>798</v>
      </c>
      <c r="E256" s="45"/>
      <c r="F256" s="6" t="s">
        <v>799</v>
      </c>
      <c r="G256" s="45"/>
      <c r="H256" s="43">
        <v>1746</v>
      </c>
      <c r="I256" s="261" t="s">
        <v>728</v>
      </c>
      <c r="J256" s="227" t="str">
        <f>IF(ISBLANK(INDEX('Policy Characteristics'!D:D,MATCH($C256,'Policy Characteristics'!$C:$C,0))),"",INDEX('Policy Characteristics'!D:D,MATCH($C256,'Policy Characteristics'!$C:$C,0)))</f>
        <v>Ban New Power Plants</v>
      </c>
      <c r="K256" s="226" t="str">
        <f>IF(ISBLANK(INDEX('Policy Characteristics'!E:E,MATCH($C256,'Policy Characteristics'!$C:$C,0))),"",INDEX('Policy Characteristics'!E:E,MATCH($C256,'Policy Characteristics'!$C:$C,0)))</f>
        <v>elec ban new power plants</v>
      </c>
      <c r="L256" s="226">
        <f>IF(ISBLANK(INDEX('Policy Characteristics'!F:F,MATCH($C256,'Policy Characteristics'!$C:$C,0))),"",INDEX('Policy Characteristics'!F:F,MATCH($C256,'Policy Characteristics'!$C:$C,0)))</f>
        <v>0</v>
      </c>
      <c r="M256" s="226">
        <f>IF(ISBLANK(INDEX('Policy Characteristics'!G:G,MATCH($C256,'Policy Characteristics'!$C:$C,0))),"",INDEX('Policy Characteristics'!G:G,MATCH($C256,'Policy Characteristics'!$C:$C,0)))</f>
        <v>1</v>
      </c>
      <c r="N256" s="226">
        <f>IF(ISBLANK(INDEX('Policy Characteristics'!H:H,MATCH($C256,'Policy Characteristics'!$C:$C,0))),"",INDEX('Policy Characteristics'!H:H,MATCH($C256,'Policy Characteristics'!$C:$C,0)))</f>
        <v>1</v>
      </c>
      <c r="O256" s="226" t="str">
        <f>IF(ISBLANK(INDEX('Policy Characteristics'!I:I,MATCH($C256,'Policy Characteristics'!$C:$C,0))),"",INDEX('Policy Characteristics'!I:I,MATCH($C256,'Policy Characteristics'!$C:$C,0)))</f>
        <v>on/off</v>
      </c>
      <c r="P256" s="226" t="str">
        <f>IF(ISBLANK(INDEX('Policy Characteristics'!J:J,MATCH($C256,'Policy Characteristics'!$C:$C,0))),"",INDEX('Policy Characteristics'!J:J,MATCH($C256,'Policy Characteristics'!$C:$C,0)))</f>
        <v>**Description:** This policy prevents new capacity of the selected type(s) from being built or deployed.</v>
      </c>
      <c r="Q256" s="226" t="str">
        <f>IF(ISBLANK(INDEX('Policy Characteristics'!K:K,MATCH($C256,'Policy Characteristics'!$C:$C,0))),"",INDEX('Policy Characteristics'!K:K,MATCH($C256,'Policy Characteristics'!$C:$C,0)))</f>
        <v>electricity-sector-main.html#ban</v>
      </c>
      <c r="R256" s="226" t="str">
        <f>IF(ISBLANK(INDEX('Policy Characteristics'!L:L,MATCH($C256,'Policy Characteristics'!$C:$C,0))),"",INDEX('Policy Characteristics'!L:L,MATCH($C256,'Policy Characteristics'!$C:$C,0)))</f>
        <v>ban-new-capacity.html</v>
      </c>
    </row>
    <row r="257" spans="1:18" s="4" customFormat="1">
      <c r="A257" s="226" t="str">
        <f>IF(ISBLANK(INDEX('Policy Characteristics'!A:A,MATCH($C257,'Policy Characteristics'!$C:$C,0))),"",INDEX('Policy Characteristics'!A:A,MATCH($C257,'Policy Characteristics'!$C:$C,0)))</f>
        <v>Electricity Supply</v>
      </c>
      <c r="B257" s="234" t="str">
        <f>IF(ISBLANK(INDEX('Policy Characteristics'!B:B,MATCH($C257,'Policy Characteristics'!$C:$C,0))),"",INDEX('Policy Characteristics'!B:B,MATCH($C257,'Policy Characteristics'!$C:$C,0)))</f>
        <v>Ban New Power Plants</v>
      </c>
      <c r="C257" s="226" t="str">
        <f t="shared" si="17"/>
        <v>Boolean Ban New Power Plants</v>
      </c>
      <c r="D257" s="6" t="s">
        <v>800</v>
      </c>
      <c r="E257" s="45"/>
      <c r="F257" s="6" t="s">
        <v>801</v>
      </c>
      <c r="G257" s="45"/>
      <c r="H257" s="47">
        <v>169</v>
      </c>
      <c r="I257" s="261" t="s">
        <v>728</v>
      </c>
      <c r="J257" s="227" t="str">
        <f>IF(ISBLANK(INDEX('Policy Characteristics'!D:D,MATCH($C257,'Policy Characteristics'!$C:$C,0))),"",INDEX('Policy Characteristics'!D:D,MATCH($C257,'Policy Characteristics'!$C:$C,0)))</f>
        <v>Ban New Power Plants</v>
      </c>
      <c r="K257" s="226" t="str">
        <f>IF(ISBLANK(INDEX('Policy Characteristics'!E:E,MATCH($C257,'Policy Characteristics'!$C:$C,0))),"",INDEX('Policy Characteristics'!E:E,MATCH($C257,'Policy Characteristics'!$C:$C,0)))</f>
        <v>elec ban new power plants</v>
      </c>
      <c r="L257" s="226">
        <f>IF(ISBLANK(INDEX('Policy Characteristics'!F:F,MATCH($C257,'Policy Characteristics'!$C:$C,0))),"",INDEX('Policy Characteristics'!F:F,MATCH($C257,'Policy Characteristics'!$C:$C,0)))</f>
        <v>0</v>
      </c>
      <c r="M257" s="226">
        <f>IF(ISBLANK(INDEX('Policy Characteristics'!G:G,MATCH($C257,'Policy Characteristics'!$C:$C,0))),"",INDEX('Policy Characteristics'!G:G,MATCH($C257,'Policy Characteristics'!$C:$C,0)))</f>
        <v>1</v>
      </c>
      <c r="N257" s="226">
        <f>IF(ISBLANK(INDEX('Policy Characteristics'!H:H,MATCH($C257,'Policy Characteristics'!$C:$C,0))),"",INDEX('Policy Characteristics'!H:H,MATCH($C257,'Policy Characteristics'!$C:$C,0)))</f>
        <v>1</v>
      </c>
      <c r="O257" s="226" t="str">
        <f>IF(ISBLANK(INDEX('Policy Characteristics'!I:I,MATCH($C257,'Policy Characteristics'!$C:$C,0))),"",INDEX('Policy Characteristics'!I:I,MATCH($C257,'Policy Characteristics'!$C:$C,0)))</f>
        <v>on/off</v>
      </c>
      <c r="P257" s="226" t="str">
        <f>IF(ISBLANK(INDEX('Policy Characteristics'!J:J,MATCH($C257,'Policy Characteristics'!$C:$C,0))),"",INDEX('Policy Characteristics'!J:J,MATCH($C257,'Policy Characteristics'!$C:$C,0)))</f>
        <v>**Description:** This policy prevents new capacity of the selected type(s) from being built or deployed.</v>
      </c>
      <c r="Q257" s="226" t="str">
        <f>IF(ISBLANK(INDEX('Policy Characteristics'!K:K,MATCH($C257,'Policy Characteristics'!$C:$C,0))),"",INDEX('Policy Characteristics'!K:K,MATCH($C257,'Policy Characteristics'!$C:$C,0)))</f>
        <v>electricity-sector-main.html#ban</v>
      </c>
      <c r="R257" s="226" t="str">
        <f>IF(ISBLANK(INDEX('Policy Characteristics'!L:L,MATCH($C257,'Policy Characteristics'!$C:$C,0))),"",INDEX('Policy Characteristics'!L:L,MATCH($C257,'Policy Characteristics'!$C:$C,0)))</f>
        <v>ban-new-capacity.html</v>
      </c>
    </row>
    <row r="258" spans="1:18" s="4" customFormat="1">
      <c r="A258" s="226" t="str">
        <f>IF(ISBLANK(INDEX('Policy Characteristics'!A:A,MATCH($C258,'Policy Characteristics'!$C:$C,0))),"",INDEX('Policy Characteristics'!A:A,MATCH($C258,'Policy Characteristics'!$C:$C,0)))</f>
        <v>Electricity Supply</v>
      </c>
      <c r="B258" s="234" t="str">
        <f>IF(ISBLANK(INDEX('Policy Characteristics'!B:B,MATCH($C258,'Policy Characteristics'!$C:$C,0))),"",INDEX('Policy Characteristics'!B:B,MATCH($C258,'Policy Characteristics'!$C:$C,0)))</f>
        <v>Ban New Power Plants</v>
      </c>
      <c r="C258" s="226" t="str">
        <f t="shared" si="17"/>
        <v>Boolean Ban New Power Plants</v>
      </c>
      <c r="D258" s="6" t="s">
        <v>802</v>
      </c>
      <c r="E258" s="45"/>
      <c r="F258" s="6" t="s">
        <v>803</v>
      </c>
      <c r="G258" s="45"/>
      <c r="H258" s="43">
        <v>170</v>
      </c>
      <c r="I258" s="261" t="s">
        <v>728</v>
      </c>
      <c r="J258" s="227" t="str">
        <f>IF(ISBLANK(INDEX('Policy Characteristics'!D:D,MATCH($C258,'Policy Characteristics'!$C:$C,0))),"",INDEX('Policy Characteristics'!D:D,MATCH($C258,'Policy Characteristics'!$C:$C,0)))</f>
        <v>Ban New Power Plants</v>
      </c>
      <c r="K258" s="226" t="str">
        <f>IF(ISBLANK(INDEX('Policy Characteristics'!E:E,MATCH($C258,'Policy Characteristics'!$C:$C,0))),"",INDEX('Policy Characteristics'!E:E,MATCH($C258,'Policy Characteristics'!$C:$C,0)))</f>
        <v>elec ban new power plants</v>
      </c>
      <c r="L258" s="226">
        <f>IF(ISBLANK(INDEX('Policy Characteristics'!F:F,MATCH($C258,'Policy Characteristics'!$C:$C,0))),"",INDEX('Policy Characteristics'!F:F,MATCH($C258,'Policy Characteristics'!$C:$C,0)))</f>
        <v>0</v>
      </c>
      <c r="M258" s="226">
        <f>IF(ISBLANK(INDEX('Policy Characteristics'!G:G,MATCH($C258,'Policy Characteristics'!$C:$C,0))),"",INDEX('Policy Characteristics'!G:G,MATCH($C258,'Policy Characteristics'!$C:$C,0)))</f>
        <v>1</v>
      </c>
      <c r="N258" s="226">
        <f>IF(ISBLANK(INDEX('Policy Characteristics'!H:H,MATCH($C258,'Policy Characteristics'!$C:$C,0))),"",INDEX('Policy Characteristics'!H:H,MATCH($C258,'Policy Characteristics'!$C:$C,0)))</f>
        <v>1</v>
      </c>
      <c r="O258" s="226" t="str">
        <f>IF(ISBLANK(INDEX('Policy Characteristics'!I:I,MATCH($C258,'Policy Characteristics'!$C:$C,0))),"",INDEX('Policy Characteristics'!I:I,MATCH($C258,'Policy Characteristics'!$C:$C,0)))</f>
        <v>on/off</v>
      </c>
      <c r="P258" s="226" t="str">
        <f>IF(ISBLANK(INDEX('Policy Characteristics'!J:J,MATCH($C258,'Policy Characteristics'!$C:$C,0))),"",INDEX('Policy Characteristics'!J:J,MATCH($C258,'Policy Characteristics'!$C:$C,0)))</f>
        <v>**Description:** This policy prevents new capacity of the selected type(s) from being built or deployed.</v>
      </c>
      <c r="Q258" s="226" t="str">
        <f>IF(ISBLANK(INDEX('Policy Characteristics'!K:K,MATCH($C258,'Policy Characteristics'!$C:$C,0))),"",INDEX('Policy Characteristics'!K:K,MATCH($C258,'Policy Characteristics'!$C:$C,0)))</f>
        <v>electricity-sector-main.html#ban</v>
      </c>
      <c r="R258" s="226" t="str">
        <f>IF(ISBLANK(INDEX('Policy Characteristics'!L:L,MATCH($C258,'Policy Characteristics'!$C:$C,0))),"",INDEX('Policy Characteristics'!L:L,MATCH($C258,'Policy Characteristics'!$C:$C,0)))</f>
        <v>ban-new-capacity.html</v>
      </c>
    </row>
    <row r="259" spans="1:18" s="4" customFormat="1">
      <c r="A259" s="226" t="str">
        <f>IF(ISBLANK(INDEX('Policy Characteristics'!A:A,MATCH($C259,'Policy Characteristics'!$C:$C,0))),"",INDEX('Policy Characteristics'!A:A,MATCH($C259,'Policy Characteristics'!$C:$C,0)))</f>
        <v>Electricity Supply</v>
      </c>
      <c r="B259" s="234" t="str">
        <f>IF(ISBLANK(INDEX('Policy Characteristics'!B:B,MATCH($C259,'Policy Characteristics'!$C:$C,0))),"",INDEX('Policy Characteristics'!B:B,MATCH($C259,'Policy Characteristics'!$C:$C,0)))</f>
        <v>Ban New Power Plants</v>
      </c>
      <c r="C259" s="226" t="str">
        <f t="shared" si="17"/>
        <v>Boolean Ban New Power Plants</v>
      </c>
      <c r="D259" s="6" t="s">
        <v>804</v>
      </c>
      <c r="E259" s="45"/>
      <c r="F259" s="6" t="s">
        <v>805</v>
      </c>
      <c r="G259" s="45"/>
      <c r="H259" s="43">
        <v>608</v>
      </c>
      <c r="I259" s="261" t="s">
        <v>738</v>
      </c>
      <c r="J259" s="227" t="str">
        <f>IF(ISBLANK(INDEX('Policy Characteristics'!D:D,MATCH($C259,'Policy Characteristics'!$C:$C,0))),"",INDEX('Policy Characteristics'!D:D,MATCH($C259,'Policy Characteristics'!$C:$C,0)))</f>
        <v>Ban New Power Plants</v>
      </c>
      <c r="K259" s="226" t="str">
        <f>IF(ISBLANK(INDEX('Policy Characteristics'!E:E,MATCH($C259,'Policy Characteristics'!$C:$C,0))),"",INDEX('Policy Characteristics'!E:E,MATCH($C259,'Policy Characteristics'!$C:$C,0)))</f>
        <v>elec ban new power plants</v>
      </c>
      <c r="L259" s="226">
        <f>IF(ISBLANK(INDEX('Policy Characteristics'!F:F,MATCH($C259,'Policy Characteristics'!$C:$C,0))),"",INDEX('Policy Characteristics'!F:F,MATCH($C259,'Policy Characteristics'!$C:$C,0)))</f>
        <v>0</v>
      </c>
      <c r="M259" s="226">
        <f>IF(ISBLANK(INDEX('Policy Characteristics'!G:G,MATCH($C259,'Policy Characteristics'!$C:$C,0))),"",INDEX('Policy Characteristics'!G:G,MATCH($C259,'Policy Characteristics'!$C:$C,0)))</f>
        <v>1</v>
      </c>
      <c r="N259" s="226">
        <f>IF(ISBLANK(INDEX('Policy Characteristics'!H:H,MATCH($C259,'Policy Characteristics'!$C:$C,0))),"",INDEX('Policy Characteristics'!H:H,MATCH($C259,'Policy Characteristics'!$C:$C,0)))</f>
        <v>1</v>
      </c>
      <c r="O259" s="226" t="str">
        <f>IF(ISBLANK(INDEX('Policy Characteristics'!I:I,MATCH($C259,'Policy Characteristics'!$C:$C,0))),"",INDEX('Policy Characteristics'!I:I,MATCH($C259,'Policy Characteristics'!$C:$C,0)))</f>
        <v>on/off</v>
      </c>
      <c r="P259" s="226" t="str">
        <f>IF(ISBLANK(INDEX('Policy Characteristics'!J:J,MATCH($C259,'Policy Characteristics'!$C:$C,0))),"",INDEX('Policy Characteristics'!J:J,MATCH($C259,'Policy Characteristics'!$C:$C,0)))</f>
        <v>**Description:** This policy prevents new capacity of the selected type(s) from being built or deployed.</v>
      </c>
      <c r="Q259" s="226" t="str">
        <f>IF(ISBLANK(INDEX('Policy Characteristics'!K:K,MATCH($C259,'Policy Characteristics'!$C:$C,0))),"",INDEX('Policy Characteristics'!K:K,MATCH($C259,'Policy Characteristics'!$C:$C,0)))</f>
        <v>electricity-sector-main.html#ban</v>
      </c>
      <c r="R259" s="226" t="str">
        <f>IF(ISBLANK(INDEX('Policy Characteristics'!L:L,MATCH($C259,'Policy Characteristics'!$C:$C,0))),"",INDEX('Policy Characteristics'!L:L,MATCH($C259,'Policy Characteristics'!$C:$C,0)))</f>
        <v>ban-new-capacity.html</v>
      </c>
    </row>
    <row r="260" spans="1:18" s="4" customFormat="1">
      <c r="A260" s="226" t="str">
        <f>IF(ISBLANK(INDEX('Policy Characteristics'!A:A,MATCH($C260,'Policy Characteristics'!$C:$C,0))),"",INDEX('Policy Characteristics'!A:A,MATCH($C260,'Policy Characteristics'!$C:$C,0)))</f>
        <v>Electricity Supply</v>
      </c>
      <c r="B260" s="234" t="str">
        <f>IF(ISBLANK(INDEX('Policy Characteristics'!B:B,MATCH($C260,'Policy Characteristics'!$C:$C,0))),"",INDEX('Policy Characteristics'!B:B,MATCH($C260,'Policy Characteristics'!$C:$C,0)))</f>
        <v>Ban New Power Plants</v>
      </c>
      <c r="C260" s="226" t="str">
        <f t="shared" si="17"/>
        <v>Boolean Ban New Power Plants</v>
      </c>
      <c r="D260" s="6" t="s">
        <v>806</v>
      </c>
      <c r="E260" s="45"/>
      <c r="F260" s="6" t="s">
        <v>807</v>
      </c>
      <c r="G260" s="45"/>
      <c r="H260" s="43">
        <v>609</v>
      </c>
      <c r="I260" s="261" t="s">
        <v>738</v>
      </c>
      <c r="J260" s="227" t="str">
        <f>IF(ISBLANK(INDEX('Policy Characteristics'!D:D,MATCH($C260,'Policy Characteristics'!$C:$C,0))),"",INDEX('Policy Characteristics'!D:D,MATCH($C260,'Policy Characteristics'!$C:$C,0)))</f>
        <v>Ban New Power Plants</v>
      </c>
      <c r="K260" s="226" t="str">
        <f>IF(ISBLANK(INDEX('Policy Characteristics'!E:E,MATCH($C260,'Policy Characteristics'!$C:$C,0))),"",INDEX('Policy Characteristics'!E:E,MATCH($C260,'Policy Characteristics'!$C:$C,0)))</f>
        <v>elec ban new power plants</v>
      </c>
      <c r="L260" s="226">
        <f>IF(ISBLANK(INDEX('Policy Characteristics'!F:F,MATCH($C260,'Policy Characteristics'!$C:$C,0))),"",INDEX('Policy Characteristics'!F:F,MATCH($C260,'Policy Characteristics'!$C:$C,0)))</f>
        <v>0</v>
      </c>
      <c r="M260" s="226">
        <f>IF(ISBLANK(INDEX('Policy Characteristics'!G:G,MATCH($C260,'Policy Characteristics'!$C:$C,0))),"",INDEX('Policy Characteristics'!G:G,MATCH($C260,'Policy Characteristics'!$C:$C,0)))</f>
        <v>1</v>
      </c>
      <c r="N260" s="226">
        <f>IF(ISBLANK(INDEX('Policy Characteristics'!H:H,MATCH($C260,'Policy Characteristics'!$C:$C,0))),"",INDEX('Policy Characteristics'!H:H,MATCH($C260,'Policy Characteristics'!$C:$C,0)))</f>
        <v>1</v>
      </c>
      <c r="O260" s="226" t="str">
        <f>IF(ISBLANK(INDEX('Policy Characteristics'!I:I,MATCH($C260,'Policy Characteristics'!$C:$C,0))),"",INDEX('Policy Characteristics'!I:I,MATCH($C260,'Policy Characteristics'!$C:$C,0)))</f>
        <v>on/off</v>
      </c>
      <c r="P260" s="226" t="str">
        <f>IF(ISBLANK(INDEX('Policy Characteristics'!J:J,MATCH($C260,'Policy Characteristics'!$C:$C,0))),"",INDEX('Policy Characteristics'!J:J,MATCH($C260,'Policy Characteristics'!$C:$C,0)))</f>
        <v>**Description:** This policy prevents new capacity of the selected type(s) from being built or deployed.</v>
      </c>
      <c r="Q260" s="226" t="str">
        <f>IF(ISBLANK(INDEX('Policy Characteristics'!K:K,MATCH($C260,'Policy Characteristics'!$C:$C,0))),"",INDEX('Policy Characteristics'!K:K,MATCH($C260,'Policy Characteristics'!$C:$C,0)))</f>
        <v>electricity-sector-main.html#ban</v>
      </c>
      <c r="R260" s="226" t="str">
        <f>IF(ISBLANK(INDEX('Policy Characteristics'!L:L,MATCH($C260,'Policy Characteristics'!$C:$C,0))),"",INDEX('Policy Characteristics'!L:L,MATCH($C260,'Policy Characteristics'!$C:$C,0)))</f>
        <v>ban-new-capacity.html</v>
      </c>
    </row>
    <row r="261" spans="1:18" s="4" customFormat="1">
      <c r="A261" s="226" t="str">
        <f>IF(ISBLANK(INDEX('Policy Characteristics'!A:A,MATCH($C261,'Policy Characteristics'!$C:$C,0))),"",INDEX('Policy Characteristics'!A:A,MATCH($C261,'Policy Characteristics'!$C:$C,0)))</f>
        <v>Electricity Supply</v>
      </c>
      <c r="B261" s="234" t="str">
        <f>IF(ISBLANK(INDEX('Policy Characteristics'!B:B,MATCH($C261,'Policy Characteristics'!$C:$C,0))),"",INDEX('Policy Characteristics'!B:B,MATCH($C261,'Policy Characteristics'!$C:$C,0)))</f>
        <v>Ban New Power Plants</v>
      </c>
      <c r="C261" s="226" t="str">
        <f t="shared" si="17"/>
        <v>Boolean Ban New Power Plants</v>
      </c>
      <c r="D261" s="6" t="s">
        <v>808</v>
      </c>
      <c r="E261" s="45"/>
      <c r="F261" s="6" t="s">
        <v>809</v>
      </c>
      <c r="G261" s="45"/>
      <c r="H261" s="43">
        <v>610</v>
      </c>
      <c r="I261" s="261" t="s">
        <v>738</v>
      </c>
      <c r="J261" s="227" t="str">
        <f>IF(ISBLANK(INDEX('Policy Characteristics'!D:D,MATCH($C261,'Policy Characteristics'!$C:$C,0))),"",INDEX('Policy Characteristics'!D:D,MATCH($C261,'Policy Characteristics'!$C:$C,0)))</f>
        <v>Ban New Power Plants</v>
      </c>
      <c r="K261" s="226" t="str">
        <f>IF(ISBLANK(INDEX('Policy Characteristics'!E:E,MATCH($C261,'Policy Characteristics'!$C:$C,0))),"",INDEX('Policy Characteristics'!E:E,MATCH($C261,'Policy Characteristics'!$C:$C,0)))</f>
        <v>elec ban new power plants</v>
      </c>
      <c r="L261" s="226">
        <f>IF(ISBLANK(INDEX('Policy Characteristics'!F:F,MATCH($C261,'Policy Characteristics'!$C:$C,0))),"",INDEX('Policy Characteristics'!F:F,MATCH($C261,'Policy Characteristics'!$C:$C,0)))</f>
        <v>0</v>
      </c>
      <c r="M261" s="226">
        <f>IF(ISBLANK(INDEX('Policy Characteristics'!G:G,MATCH($C261,'Policy Characteristics'!$C:$C,0))),"",INDEX('Policy Characteristics'!G:G,MATCH($C261,'Policy Characteristics'!$C:$C,0)))</f>
        <v>1</v>
      </c>
      <c r="N261" s="226">
        <f>IF(ISBLANK(INDEX('Policy Characteristics'!H:H,MATCH($C261,'Policy Characteristics'!$C:$C,0))),"",INDEX('Policy Characteristics'!H:H,MATCH($C261,'Policy Characteristics'!$C:$C,0)))</f>
        <v>1</v>
      </c>
      <c r="O261" s="226" t="str">
        <f>IF(ISBLANK(INDEX('Policy Characteristics'!I:I,MATCH($C261,'Policy Characteristics'!$C:$C,0))),"",INDEX('Policy Characteristics'!I:I,MATCH($C261,'Policy Characteristics'!$C:$C,0)))</f>
        <v>on/off</v>
      </c>
      <c r="P261" s="226" t="str">
        <f>IF(ISBLANK(INDEX('Policy Characteristics'!J:J,MATCH($C261,'Policy Characteristics'!$C:$C,0))),"",INDEX('Policy Characteristics'!J:J,MATCH($C261,'Policy Characteristics'!$C:$C,0)))</f>
        <v>**Description:** This policy prevents new capacity of the selected type(s) from being built or deployed.</v>
      </c>
      <c r="Q261" s="226" t="str">
        <f>IF(ISBLANK(INDEX('Policy Characteristics'!K:K,MATCH($C261,'Policy Characteristics'!$C:$C,0))),"",INDEX('Policy Characteristics'!K:K,MATCH($C261,'Policy Characteristics'!$C:$C,0)))</f>
        <v>electricity-sector-main.html#ban</v>
      </c>
      <c r="R261" s="226" t="str">
        <f>IF(ISBLANK(INDEX('Policy Characteristics'!L:L,MATCH($C261,'Policy Characteristics'!$C:$C,0))),"",INDEX('Policy Characteristics'!L:L,MATCH($C261,'Policy Characteristics'!$C:$C,0)))</f>
        <v>ban-new-capacity.html</v>
      </c>
    </row>
    <row r="262" spans="1:18" s="4" customFormat="1">
      <c r="A262" s="226" t="str">
        <f>IF(ISBLANK(INDEX('Policy Characteristics'!A:A,MATCH($C262,'Policy Characteristics'!$C:$C,0))),"",INDEX('Policy Characteristics'!A:A,MATCH($C262,'Policy Characteristics'!$C:$C,0)))</f>
        <v>Electricity Supply</v>
      </c>
      <c r="B262" s="234" t="str">
        <f>IF(ISBLANK(INDEX('Policy Characteristics'!B:B,MATCH($C262,'Policy Characteristics'!$C:$C,0))),"",INDEX('Policy Characteristics'!B:B,MATCH($C262,'Policy Characteristics'!$C:$C,0)))</f>
        <v>Ban New Power Plants</v>
      </c>
      <c r="C262" s="226" t="str">
        <f t="shared" si="17"/>
        <v>Boolean Ban New Power Plants</v>
      </c>
      <c r="D262" s="6" t="s">
        <v>810</v>
      </c>
      <c r="E262" s="45"/>
      <c r="F262" s="6" t="s">
        <v>811</v>
      </c>
      <c r="G262" s="45"/>
      <c r="H262" s="43">
        <v>611</v>
      </c>
      <c r="I262" s="261" t="s">
        <v>738</v>
      </c>
      <c r="J262" s="227" t="str">
        <f>IF(ISBLANK(INDEX('Policy Characteristics'!D:D,MATCH($C262,'Policy Characteristics'!$C:$C,0))),"",INDEX('Policy Characteristics'!D:D,MATCH($C262,'Policy Characteristics'!$C:$C,0)))</f>
        <v>Ban New Power Plants</v>
      </c>
      <c r="K262" s="226" t="str">
        <f>IF(ISBLANK(INDEX('Policy Characteristics'!E:E,MATCH($C262,'Policy Characteristics'!$C:$C,0))),"",INDEX('Policy Characteristics'!E:E,MATCH($C262,'Policy Characteristics'!$C:$C,0)))</f>
        <v>elec ban new power plants</v>
      </c>
      <c r="L262" s="226">
        <f>IF(ISBLANK(INDEX('Policy Characteristics'!F:F,MATCH($C262,'Policy Characteristics'!$C:$C,0))),"",INDEX('Policy Characteristics'!F:F,MATCH($C262,'Policy Characteristics'!$C:$C,0)))</f>
        <v>0</v>
      </c>
      <c r="M262" s="226">
        <f>IF(ISBLANK(INDEX('Policy Characteristics'!G:G,MATCH($C262,'Policy Characteristics'!$C:$C,0))),"",INDEX('Policy Characteristics'!G:G,MATCH($C262,'Policy Characteristics'!$C:$C,0)))</f>
        <v>1</v>
      </c>
      <c r="N262" s="226">
        <f>IF(ISBLANK(INDEX('Policy Characteristics'!H:H,MATCH($C262,'Policy Characteristics'!$C:$C,0))),"",INDEX('Policy Characteristics'!H:H,MATCH($C262,'Policy Characteristics'!$C:$C,0)))</f>
        <v>1</v>
      </c>
      <c r="O262" s="226" t="str">
        <f>IF(ISBLANK(INDEX('Policy Characteristics'!I:I,MATCH($C262,'Policy Characteristics'!$C:$C,0))),"",INDEX('Policy Characteristics'!I:I,MATCH($C262,'Policy Characteristics'!$C:$C,0)))</f>
        <v>on/off</v>
      </c>
      <c r="P262" s="226" t="str">
        <f>IF(ISBLANK(INDEX('Policy Characteristics'!J:J,MATCH($C262,'Policy Characteristics'!$C:$C,0))),"",INDEX('Policy Characteristics'!J:J,MATCH($C262,'Policy Characteristics'!$C:$C,0)))</f>
        <v>**Description:** This policy prevents new capacity of the selected type(s) from being built or deployed.</v>
      </c>
      <c r="Q262" s="226" t="str">
        <f>IF(ISBLANK(INDEX('Policy Characteristics'!K:K,MATCH($C262,'Policy Characteristics'!$C:$C,0))),"",INDEX('Policy Characteristics'!K:K,MATCH($C262,'Policy Characteristics'!$C:$C,0)))</f>
        <v>electricity-sector-main.html#ban</v>
      </c>
      <c r="R262" s="226" t="str">
        <f>IF(ISBLANK(INDEX('Policy Characteristics'!L:L,MATCH($C262,'Policy Characteristics'!$C:$C,0))),"",INDEX('Policy Characteristics'!L:L,MATCH($C262,'Policy Characteristics'!$C:$C,0)))</f>
        <v>ban-new-capacity.html</v>
      </c>
    </row>
    <row r="263" spans="1:18" s="4" customFormat="1">
      <c r="A263" s="226" t="str">
        <f>IF(ISBLANK(INDEX('Policy Characteristics'!A:A,MATCH($C263,'Policy Characteristics'!$C:$C,0))),"",INDEX('Policy Characteristics'!A:A,MATCH($C263,'Policy Characteristics'!$C:$C,0)))</f>
        <v>Electricity Supply</v>
      </c>
      <c r="B263" s="234" t="str">
        <f>IF(ISBLANK(INDEX('Policy Characteristics'!B:B,MATCH($C263,'Policy Characteristics'!$C:$C,0))),"",INDEX('Policy Characteristics'!B:B,MATCH($C263,'Policy Characteristics'!$C:$C,0)))</f>
        <v>Ban New Power Plants</v>
      </c>
      <c r="C263" s="226" t="str">
        <f t="shared" ref="C263:C277" si="18">C$254</f>
        <v>Boolean Ban New Power Plants</v>
      </c>
      <c r="D263" s="6" t="s">
        <v>812</v>
      </c>
      <c r="E263" s="45"/>
      <c r="F263" s="6" t="s">
        <v>813</v>
      </c>
      <c r="G263" s="45"/>
      <c r="H263" s="43">
        <v>612</v>
      </c>
      <c r="I263" s="261" t="s">
        <v>738</v>
      </c>
      <c r="J263" s="227" t="str">
        <f>IF(ISBLANK(INDEX('Policy Characteristics'!D:D,MATCH($C263,'Policy Characteristics'!$C:$C,0))),"",INDEX('Policy Characteristics'!D:D,MATCH($C263,'Policy Characteristics'!$C:$C,0)))</f>
        <v>Ban New Power Plants</v>
      </c>
      <c r="K263" s="226" t="str">
        <f>IF(ISBLANK(INDEX('Policy Characteristics'!E:E,MATCH($C263,'Policy Characteristics'!$C:$C,0))),"",INDEX('Policy Characteristics'!E:E,MATCH($C263,'Policy Characteristics'!$C:$C,0)))</f>
        <v>elec ban new power plants</v>
      </c>
      <c r="L263" s="226">
        <f>IF(ISBLANK(INDEX('Policy Characteristics'!F:F,MATCH($C263,'Policy Characteristics'!$C:$C,0))),"",INDEX('Policy Characteristics'!F:F,MATCH($C263,'Policy Characteristics'!$C:$C,0)))</f>
        <v>0</v>
      </c>
      <c r="M263" s="226">
        <f>IF(ISBLANK(INDEX('Policy Characteristics'!G:G,MATCH($C263,'Policy Characteristics'!$C:$C,0))),"",INDEX('Policy Characteristics'!G:G,MATCH($C263,'Policy Characteristics'!$C:$C,0)))</f>
        <v>1</v>
      </c>
      <c r="N263" s="226">
        <f>IF(ISBLANK(INDEX('Policy Characteristics'!H:H,MATCH($C263,'Policy Characteristics'!$C:$C,0))),"",INDEX('Policy Characteristics'!H:H,MATCH($C263,'Policy Characteristics'!$C:$C,0)))</f>
        <v>1</v>
      </c>
      <c r="O263" s="226" t="str">
        <f>IF(ISBLANK(INDEX('Policy Characteristics'!I:I,MATCH($C263,'Policy Characteristics'!$C:$C,0))),"",INDEX('Policy Characteristics'!I:I,MATCH($C263,'Policy Characteristics'!$C:$C,0)))</f>
        <v>on/off</v>
      </c>
      <c r="P263" s="226" t="str">
        <f>IF(ISBLANK(INDEX('Policy Characteristics'!J:J,MATCH($C263,'Policy Characteristics'!$C:$C,0))),"",INDEX('Policy Characteristics'!J:J,MATCH($C263,'Policy Characteristics'!$C:$C,0)))</f>
        <v>**Description:** This policy prevents new capacity of the selected type(s) from being built or deployed.</v>
      </c>
      <c r="Q263" s="226" t="str">
        <f>IF(ISBLANK(INDEX('Policy Characteristics'!K:K,MATCH($C263,'Policy Characteristics'!$C:$C,0))),"",INDEX('Policy Characteristics'!K:K,MATCH($C263,'Policy Characteristics'!$C:$C,0)))</f>
        <v>electricity-sector-main.html#ban</v>
      </c>
      <c r="R263" s="226" t="str">
        <f>IF(ISBLANK(INDEX('Policy Characteristics'!L:L,MATCH($C263,'Policy Characteristics'!$C:$C,0))),"",INDEX('Policy Characteristics'!L:L,MATCH($C263,'Policy Characteristics'!$C:$C,0)))</f>
        <v>ban-new-capacity.html</v>
      </c>
    </row>
    <row r="264" spans="1:18" s="4" customFormat="1">
      <c r="A264" s="226" t="str">
        <f>IF(ISBLANK(INDEX('Policy Characteristics'!A:A,MATCH($C264,'Policy Characteristics'!$C:$C,0))),"",INDEX('Policy Characteristics'!A:A,MATCH($C264,'Policy Characteristics'!$C:$C,0)))</f>
        <v>Electricity Supply</v>
      </c>
      <c r="B264" s="234" t="str">
        <f>IF(ISBLANK(INDEX('Policy Characteristics'!B:B,MATCH($C264,'Policy Characteristics'!$C:$C,0))),"",INDEX('Policy Characteristics'!B:B,MATCH($C264,'Policy Characteristics'!$C:$C,0)))</f>
        <v>Ban New Power Plants</v>
      </c>
      <c r="C264" s="226" t="str">
        <f t="shared" si="17"/>
        <v>Boolean Ban New Power Plants</v>
      </c>
      <c r="D264" s="6" t="s">
        <v>814</v>
      </c>
      <c r="E264" s="45"/>
      <c r="F264" s="6" t="s">
        <v>815</v>
      </c>
      <c r="G264" s="45"/>
      <c r="H264" s="43">
        <v>613</v>
      </c>
      <c r="I264" s="261" t="s">
        <v>728</v>
      </c>
      <c r="J264" s="227" t="str">
        <f>IF(ISBLANK(INDEX('Policy Characteristics'!D:D,MATCH($C264,'Policy Characteristics'!$C:$C,0))),"",INDEX('Policy Characteristics'!D:D,MATCH($C264,'Policy Characteristics'!$C:$C,0)))</f>
        <v>Ban New Power Plants</v>
      </c>
      <c r="K264" s="226" t="str">
        <f>IF(ISBLANK(INDEX('Policy Characteristics'!E:E,MATCH($C264,'Policy Characteristics'!$C:$C,0))),"",INDEX('Policy Characteristics'!E:E,MATCH($C264,'Policy Characteristics'!$C:$C,0)))</f>
        <v>elec ban new power plants</v>
      </c>
      <c r="L264" s="226">
        <f>IF(ISBLANK(INDEX('Policy Characteristics'!F:F,MATCH($C264,'Policy Characteristics'!$C:$C,0))),"",INDEX('Policy Characteristics'!F:F,MATCH($C264,'Policy Characteristics'!$C:$C,0)))</f>
        <v>0</v>
      </c>
      <c r="M264" s="226">
        <f>IF(ISBLANK(INDEX('Policy Characteristics'!G:G,MATCH($C264,'Policy Characteristics'!$C:$C,0))),"",INDEX('Policy Characteristics'!G:G,MATCH($C264,'Policy Characteristics'!$C:$C,0)))</f>
        <v>1</v>
      </c>
      <c r="N264" s="226">
        <f>IF(ISBLANK(INDEX('Policy Characteristics'!H:H,MATCH($C264,'Policy Characteristics'!$C:$C,0))),"",INDEX('Policy Characteristics'!H:H,MATCH($C264,'Policy Characteristics'!$C:$C,0)))</f>
        <v>1</v>
      </c>
      <c r="O264" s="226" t="str">
        <f>IF(ISBLANK(INDEX('Policy Characteristics'!I:I,MATCH($C264,'Policy Characteristics'!$C:$C,0))),"",INDEX('Policy Characteristics'!I:I,MATCH($C264,'Policy Characteristics'!$C:$C,0)))</f>
        <v>on/off</v>
      </c>
      <c r="P264" s="226" t="str">
        <f>IF(ISBLANK(INDEX('Policy Characteristics'!J:J,MATCH($C264,'Policy Characteristics'!$C:$C,0))),"",INDEX('Policy Characteristics'!J:J,MATCH($C264,'Policy Characteristics'!$C:$C,0)))</f>
        <v>**Description:** This policy prevents new capacity of the selected type(s) from being built or deployed.</v>
      </c>
      <c r="Q264" s="226" t="str">
        <f>IF(ISBLANK(INDEX('Policy Characteristics'!K:K,MATCH($C264,'Policy Characteristics'!$C:$C,0))),"",INDEX('Policy Characteristics'!K:K,MATCH($C264,'Policy Characteristics'!$C:$C,0)))</f>
        <v>electricity-sector-main.html#ban</v>
      </c>
      <c r="R264" s="226" t="str">
        <f>IF(ISBLANK(INDEX('Policy Characteristics'!L:L,MATCH($C264,'Policy Characteristics'!$C:$C,0))),"",INDEX('Policy Characteristics'!L:L,MATCH($C264,'Policy Characteristics'!$C:$C,0)))</f>
        <v>ban-new-capacity.html</v>
      </c>
    </row>
    <row r="265" spans="1:18" s="4" customFormat="1">
      <c r="A265" s="226" t="str">
        <f>IF(ISBLANK(INDEX('Policy Characteristics'!A:A,MATCH($C265,'Policy Characteristics'!$C:$C,0))),"",INDEX('Policy Characteristics'!A:A,MATCH($C265,'Policy Characteristics'!$C:$C,0)))</f>
        <v>Electricity Supply</v>
      </c>
      <c r="B265" s="234" t="str">
        <f>IF(ISBLANK(INDEX('Policy Characteristics'!B:B,MATCH($C265,'Policy Characteristics'!$C:$C,0))),"",INDEX('Policy Characteristics'!B:B,MATCH($C265,'Policy Characteristics'!$C:$C,0)))</f>
        <v>Ban New Power Plants</v>
      </c>
      <c r="C265" s="226" t="str">
        <f t="shared" si="17"/>
        <v>Boolean Ban New Power Plants</v>
      </c>
      <c r="D265" s="6" t="s">
        <v>816</v>
      </c>
      <c r="E265" s="45"/>
      <c r="F265" s="6" t="s">
        <v>817</v>
      </c>
      <c r="G265" s="45"/>
      <c r="H265" s="43">
        <v>614</v>
      </c>
      <c r="I265" s="261" t="s">
        <v>728</v>
      </c>
      <c r="J265" s="227" t="str">
        <f>IF(ISBLANK(INDEX('Policy Characteristics'!D:D,MATCH($C265,'Policy Characteristics'!$C:$C,0))),"",INDEX('Policy Characteristics'!D:D,MATCH($C265,'Policy Characteristics'!$C:$C,0)))</f>
        <v>Ban New Power Plants</v>
      </c>
      <c r="K265" s="226" t="str">
        <f>IF(ISBLANK(INDEX('Policy Characteristics'!E:E,MATCH($C265,'Policy Characteristics'!$C:$C,0))),"",INDEX('Policy Characteristics'!E:E,MATCH($C265,'Policy Characteristics'!$C:$C,0)))</f>
        <v>elec ban new power plants</v>
      </c>
      <c r="L265" s="226">
        <f>IF(ISBLANK(INDEX('Policy Characteristics'!F:F,MATCH($C265,'Policy Characteristics'!$C:$C,0))),"",INDEX('Policy Characteristics'!F:F,MATCH($C265,'Policy Characteristics'!$C:$C,0)))</f>
        <v>0</v>
      </c>
      <c r="M265" s="226">
        <f>IF(ISBLANK(INDEX('Policy Characteristics'!G:G,MATCH($C265,'Policy Characteristics'!$C:$C,0))),"",INDEX('Policy Characteristics'!G:G,MATCH($C265,'Policy Characteristics'!$C:$C,0)))</f>
        <v>1</v>
      </c>
      <c r="N265" s="226">
        <f>IF(ISBLANK(INDEX('Policy Characteristics'!H:H,MATCH($C265,'Policy Characteristics'!$C:$C,0))),"",INDEX('Policy Characteristics'!H:H,MATCH($C265,'Policy Characteristics'!$C:$C,0)))</f>
        <v>1</v>
      </c>
      <c r="O265" s="226" t="str">
        <f>IF(ISBLANK(INDEX('Policy Characteristics'!I:I,MATCH($C265,'Policy Characteristics'!$C:$C,0))),"",INDEX('Policy Characteristics'!I:I,MATCH($C265,'Policy Characteristics'!$C:$C,0)))</f>
        <v>on/off</v>
      </c>
      <c r="P265" s="226" t="str">
        <f>IF(ISBLANK(INDEX('Policy Characteristics'!J:J,MATCH($C265,'Policy Characteristics'!$C:$C,0))),"",INDEX('Policy Characteristics'!J:J,MATCH($C265,'Policy Characteristics'!$C:$C,0)))</f>
        <v>**Description:** This policy prevents new capacity of the selected type(s) from being built or deployed.</v>
      </c>
      <c r="Q265" s="226" t="str">
        <f>IF(ISBLANK(INDEX('Policy Characteristics'!K:K,MATCH($C265,'Policy Characteristics'!$C:$C,0))),"",INDEX('Policy Characteristics'!K:K,MATCH($C265,'Policy Characteristics'!$C:$C,0)))</f>
        <v>electricity-sector-main.html#ban</v>
      </c>
      <c r="R265" s="226" t="str">
        <f>IF(ISBLANK(INDEX('Policy Characteristics'!L:L,MATCH($C265,'Policy Characteristics'!$C:$C,0))),"",INDEX('Policy Characteristics'!L:L,MATCH($C265,'Policy Characteristics'!$C:$C,0)))</f>
        <v>ban-new-capacity.html</v>
      </c>
    </row>
    <row r="266" spans="1:18" s="4" customFormat="1">
      <c r="A266" s="226" t="str">
        <f>IF(ISBLANK(INDEX('Policy Characteristics'!A:A,MATCH($C266,'Policy Characteristics'!$C:$C,0))),"",INDEX('Policy Characteristics'!A:A,MATCH($C266,'Policy Characteristics'!$C:$C,0)))</f>
        <v>Electricity Supply</v>
      </c>
      <c r="B266" s="234" t="str">
        <f>IF(ISBLANK(INDEX('Policy Characteristics'!B:B,MATCH($C266,'Policy Characteristics'!$C:$C,0))),"",INDEX('Policy Characteristics'!B:B,MATCH($C266,'Policy Characteristics'!$C:$C,0)))</f>
        <v>Ban New Power Plants</v>
      </c>
      <c r="C266" s="226" t="str">
        <f t="shared" si="17"/>
        <v>Boolean Ban New Power Plants</v>
      </c>
      <c r="D266" s="6" t="s">
        <v>818</v>
      </c>
      <c r="E266" s="45"/>
      <c r="F266" s="6" t="s">
        <v>819</v>
      </c>
      <c r="G266" s="45"/>
      <c r="H266" s="43">
        <v>116</v>
      </c>
      <c r="I266" s="261" t="s">
        <v>728</v>
      </c>
      <c r="J266" s="227" t="str">
        <f>IF(ISBLANK(INDEX('Policy Characteristics'!D:D,MATCH($C266,'Policy Characteristics'!$C:$C,0))),"",INDEX('Policy Characteristics'!D:D,MATCH($C266,'Policy Characteristics'!$C:$C,0)))</f>
        <v>Ban New Power Plants</v>
      </c>
      <c r="K266" s="226" t="str">
        <f>IF(ISBLANK(INDEX('Policy Characteristics'!E:E,MATCH($C266,'Policy Characteristics'!$C:$C,0))),"",INDEX('Policy Characteristics'!E:E,MATCH($C266,'Policy Characteristics'!$C:$C,0)))</f>
        <v>elec ban new power plants</v>
      </c>
      <c r="L266" s="226">
        <f>IF(ISBLANK(INDEX('Policy Characteristics'!F:F,MATCH($C266,'Policy Characteristics'!$C:$C,0))),"",INDEX('Policy Characteristics'!F:F,MATCH($C266,'Policy Characteristics'!$C:$C,0)))</f>
        <v>0</v>
      </c>
      <c r="M266" s="226">
        <f>IF(ISBLANK(INDEX('Policy Characteristics'!G:G,MATCH($C266,'Policy Characteristics'!$C:$C,0))),"",INDEX('Policy Characteristics'!G:G,MATCH($C266,'Policy Characteristics'!$C:$C,0)))</f>
        <v>1</v>
      </c>
      <c r="N266" s="226">
        <f>IF(ISBLANK(INDEX('Policy Characteristics'!H:H,MATCH($C266,'Policy Characteristics'!$C:$C,0))),"",INDEX('Policy Characteristics'!H:H,MATCH($C266,'Policy Characteristics'!$C:$C,0)))</f>
        <v>1</v>
      </c>
      <c r="O266" s="226" t="str">
        <f>IF(ISBLANK(INDEX('Policy Characteristics'!I:I,MATCH($C266,'Policy Characteristics'!$C:$C,0))),"",INDEX('Policy Characteristics'!I:I,MATCH($C266,'Policy Characteristics'!$C:$C,0)))</f>
        <v>on/off</v>
      </c>
      <c r="P266" s="226" t="str">
        <f>IF(ISBLANK(INDEX('Policy Characteristics'!J:J,MATCH($C266,'Policy Characteristics'!$C:$C,0))),"",INDEX('Policy Characteristics'!J:J,MATCH($C266,'Policy Characteristics'!$C:$C,0)))</f>
        <v>**Description:** This policy prevents new capacity of the selected type(s) from being built or deployed.</v>
      </c>
      <c r="Q266" s="226" t="str">
        <f>IF(ISBLANK(INDEX('Policy Characteristics'!K:K,MATCH($C266,'Policy Characteristics'!$C:$C,0))),"",INDEX('Policy Characteristics'!K:K,MATCH($C266,'Policy Characteristics'!$C:$C,0)))</f>
        <v>electricity-sector-main.html#ban</v>
      </c>
      <c r="R266" s="226" t="str">
        <f>IF(ISBLANK(INDEX('Policy Characteristics'!L:L,MATCH($C266,'Policy Characteristics'!$C:$C,0))),"",INDEX('Policy Characteristics'!L:L,MATCH($C266,'Policy Characteristics'!$C:$C,0)))</f>
        <v>ban-new-capacity.html</v>
      </c>
    </row>
    <row r="267" spans="1:18" s="4" customFormat="1">
      <c r="A267" s="226" t="str">
        <f>IF(ISBLANK(INDEX('Policy Characteristics'!A:A,MATCH($C267,'Policy Characteristics'!$C:$C,0))),"",INDEX('Policy Characteristics'!A:A,MATCH($C267,'Policy Characteristics'!$C:$C,0)))</f>
        <v>Electricity Supply</v>
      </c>
      <c r="B267" s="234" t="str">
        <f>IF(ISBLANK(INDEX('Policy Characteristics'!B:B,MATCH($C267,'Policy Characteristics'!$C:$C,0))),"",INDEX('Policy Characteristics'!B:B,MATCH($C267,'Policy Characteristics'!$C:$C,0)))</f>
        <v>Ban New Power Plants</v>
      </c>
      <c r="C267" s="226" t="str">
        <f t="shared" si="18"/>
        <v>Boolean Ban New Power Plants</v>
      </c>
      <c r="D267" s="6" t="s">
        <v>820</v>
      </c>
      <c r="E267" s="45"/>
      <c r="F267" s="6" t="s">
        <v>821</v>
      </c>
      <c r="G267" s="45"/>
      <c r="H267" s="43">
        <v>615</v>
      </c>
      <c r="I267" s="261" t="s">
        <v>738</v>
      </c>
      <c r="J267" s="227" t="str">
        <f>IF(ISBLANK(INDEX('Policy Characteristics'!D:D,MATCH($C267,'Policy Characteristics'!$C:$C,0))),"",INDEX('Policy Characteristics'!D:D,MATCH($C267,'Policy Characteristics'!$C:$C,0)))</f>
        <v>Ban New Power Plants</v>
      </c>
      <c r="K267" s="226" t="str">
        <f>IF(ISBLANK(INDEX('Policy Characteristics'!E:E,MATCH($C267,'Policy Characteristics'!$C:$C,0))),"",INDEX('Policy Characteristics'!E:E,MATCH($C267,'Policy Characteristics'!$C:$C,0)))</f>
        <v>elec ban new power plants</v>
      </c>
      <c r="L267" s="226">
        <f>IF(ISBLANK(INDEX('Policy Characteristics'!F:F,MATCH($C267,'Policy Characteristics'!$C:$C,0))),"",INDEX('Policy Characteristics'!F:F,MATCH($C267,'Policy Characteristics'!$C:$C,0)))</f>
        <v>0</v>
      </c>
      <c r="M267" s="226">
        <f>IF(ISBLANK(INDEX('Policy Characteristics'!G:G,MATCH($C267,'Policy Characteristics'!$C:$C,0))),"",INDEX('Policy Characteristics'!G:G,MATCH($C267,'Policy Characteristics'!$C:$C,0)))</f>
        <v>1</v>
      </c>
      <c r="N267" s="226">
        <f>IF(ISBLANK(INDEX('Policy Characteristics'!H:H,MATCH($C267,'Policy Characteristics'!$C:$C,0))),"",INDEX('Policy Characteristics'!H:H,MATCH($C267,'Policy Characteristics'!$C:$C,0)))</f>
        <v>1</v>
      </c>
      <c r="O267" s="226" t="str">
        <f>IF(ISBLANK(INDEX('Policy Characteristics'!I:I,MATCH($C267,'Policy Characteristics'!$C:$C,0))),"",INDEX('Policy Characteristics'!I:I,MATCH($C267,'Policy Characteristics'!$C:$C,0)))</f>
        <v>on/off</v>
      </c>
      <c r="P267" s="226" t="str">
        <f>IF(ISBLANK(INDEX('Policy Characteristics'!J:J,MATCH($C267,'Policy Characteristics'!$C:$C,0))),"",INDEX('Policy Characteristics'!J:J,MATCH($C267,'Policy Characteristics'!$C:$C,0)))</f>
        <v>**Description:** This policy prevents new capacity of the selected type(s) from being built or deployed.</v>
      </c>
      <c r="Q267" s="226" t="str">
        <f>IF(ISBLANK(INDEX('Policy Characteristics'!K:K,MATCH($C267,'Policy Characteristics'!$C:$C,0))),"",INDEX('Policy Characteristics'!K:K,MATCH($C267,'Policy Characteristics'!$C:$C,0)))</f>
        <v>electricity-sector-main.html#ban</v>
      </c>
      <c r="R267" s="226" t="str">
        <f>IF(ISBLANK(INDEX('Policy Characteristics'!L:L,MATCH($C267,'Policy Characteristics'!$C:$C,0))),"",INDEX('Policy Characteristics'!L:L,MATCH($C267,'Policy Characteristics'!$C:$C,0)))</f>
        <v>ban-new-capacity.html</v>
      </c>
    </row>
    <row r="268" spans="1:18" s="4" customFormat="1">
      <c r="A268" s="226" t="str">
        <f>IF(ISBLANK(INDEX('Policy Characteristics'!A:A,MATCH($C268,'Policy Characteristics'!$C:$C,0))),"",INDEX('Policy Characteristics'!A:A,MATCH($C268,'Policy Characteristics'!$C:$C,0)))</f>
        <v>Electricity Supply</v>
      </c>
      <c r="B268" s="234" t="str">
        <f>IF(ISBLANK(INDEX('Policy Characteristics'!B:B,MATCH($C268,'Policy Characteristics'!$C:$C,0))),"",INDEX('Policy Characteristics'!B:B,MATCH($C268,'Policy Characteristics'!$C:$C,0)))</f>
        <v>Ban New Power Plants</v>
      </c>
      <c r="C268" s="226" t="str">
        <f t="shared" si="18"/>
        <v>Boolean Ban New Power Plants</v>
      </c>
      <c r="D268" s="6" t="s">
        <v>822</v>
      </c>
      <c r="E268" s="45"/>
      <c r="F268" s="6" t="s">
        <v>823</v>
      </c>
      <c r="G268" s="45"/>
      <c r="H268" s="43">
        <v>616</v>
      </c>
      <c r="I268" s="261" t="s">
        <v>738</v>
      </c>
      <c r="J268" s="227" t="str">
        <f>IF(ISBLANK(INDEX('Policy Characteristics'!D:D,MATCH($C268,'Policy Characteristics'!$C:$C,0))),"",INDEX('Policy Characteristics'!D:D,MATCH($C268,'Policy Characteristics'!$C:$C,0)))</f>
        <v>Ban New Power Plants</v>
      </c>
      <c r="K268" s="226" t="str">
        <f>IF(ISBLANK(INDEX('Policy Characteristics'!E:E,MATCH($C268,'Policy Characteristics'!$C:$C,0))),"",INDEX('Policy Characteristics'!E:E,MATCH($C268,'Policy Characteristics'!$C:$C,0)))</f>
        <v>elec ban new power plants</v>
      </c>
      <c r="L268" s="226">
        <f>IF(ISBLANK(INDEX('Policy Characteristics'!F:F,MATCH($C268,'Policy Characteristics'!$C:$C,0))),"",INDEX('Policy Characteristics'!F:F,MATCH($C268,'Policy Characteristics'!$C:$C,0)))</f>
        <v>0</v>
      </c>
      <c r="M268" s="226">
        <f>IF(ISBLANK(INDEX('Policy Characteristics'!G:G,MATCH($C268,'Policy Characteristics'!$C:$C,0))),"",INDEX('Policy Characteristics'!G:G,MATCH($C268,'Policy Characteristics'!$C:$C,0)))</f>
        <v>1</v>
      </c>
      <c r="N268" s="226">
        <f>IF(ISBLANK(INDEX('Policy Characteristics'!H:H,MATCH($C268,'Policy Characteristics'!$C:$C,0))),"",INDEX('Policy Characteristics'!H:H,MATCH($C268,'Policy Characteristics'!$C:$C,0)))</f>
        <v>1</v>
      </c>
      <c r="O268" s="226" t="str">
        <f>IF(ISBLANK(INDEX('Policy Characteristics'!I:I,MATCH($C268,'Policy Characteristics'!$C:$C,0))),"",INDEX('Policy Characteristics'!I:I,MATCH($C268,'Policy Characteristics'!$C:$C,0)))</f>
        <v>on/off</v>
      </c>
      <c r="P268" s="226" t="str">
        <f>IF(ISBLANK(INDEX('Policy Characteristics'!J:J,MATCH($C268,'Policy Characteristics'!$C:$C,0))),"",INDEX('Policy Characteristics'!J:J,MATCH($C268,'Policy Characteristics'!$C:$C,0)))</f>
        <v>**Description:** This policy prevents new capacity of the selected type(s) from being built or deployed.</v>
      </c>
      <c r="Q268" s="226" t="str">
        <f>IF(ISBLANK(INDEX('Policy Characteristics'!K:K,MATCH($C268,'Policy Characteristics'!$C:$C,0))),"",INDEX('Policy Characteristics'!K:K,MATCH($C268,'Policy Characteristics'!$C:$C,0)))</f>
        <v>electricity-sector-main.html#ban</v>
      </c>
      <c r="R268" s="226" t="str">
        <f>IF(ISBLANK(INDEX('Policy Characteristics'!L:L,MATCH($C268,'Policy Characteristics'!$C:$C,0))),"",INDEX('Policy Characteristics'!L:L,MATCH($C268,'Policy Characteristics'!$C:$C,0)))</f>
        <v>ban-new-capacity.html</v>
      </c>
    </row>
    <row r="269" spans="1:18" s="4" customFormat="1">
      <c r="A269" s="226" t="str">
        <f>IF(ISBLANK(INDEX('Policy Characteristics'!A:A,MATCH($C269,'Policy Characteristics'!$C:$C,0))),"",INDEX('Policy Characteristics'!A:A,MATCH($C269,'Policy Characteristics'!$C:$C,0)))</f>
        <v>Electricity Supply</v>
      </c>
      <c r="B269" s="234" t="str">
        <f>IF(ISBLANK(INDEX('Policy Characteristics'!B:B,MATCH($C269,'Policy Characteristics'!$C:$C,0))),"",INDEX('Policy Characteristics'!B:B,MATCH($C269,'Policy Characteristics'!$C:$C,0)))</f>
        <v>Ban New Power Plants</v>
      </c>
      <c r="C269" s="226" t="str">
        <f t="shared" si="18"/>
        <v>Boolean Ban New Power Plants</v>
      </c>
      <c r="D269" s="6" t="s">
        <v>824</v>
      </c>
      <c r="E269" s="45"/>
      <c r="F269" s="6" t="s">
        <v>825</v>
      </c>
      <c r="G269" s="45"/>
      <c r="H269" s="43">
        <v>617</v>
      </c>
      <c r="I269" s="261" t="s">
        <v>738</v>
      </c>
      <c r="J269" s="227" t="str">
        <f>IF(ISBLANK(INDEX('Policy Characteristics'!D:D,MATCH($C269,'Policy Characteristics'!$C:$C,0))),"",INDEX('Policy Characteristics'!D:D,MATCH($C269,'Policy Characteristics'!$C:$C,0)))</f>
        <v>Ban New Power Plants</v>
      </c>
      <c r="K269" s="226" t="str">
        <f>IF(ISBLANK(INDEX('Policy Characteristics'!E:E,MATCH($C269,'Policy Characteristics'!$C:$C,0))),"",INDEX('Policy Characteristics'!E:E,MATCH($C269,'Policy Characteristics'!$C:$C,0)))</f>
        <v>elec ban new power plants</v>
      </c>
      <c r="L269" s="226">
        <f>IF(ISBLANK(INDEX('Policy Characteristics'!F:F,MATCH($C269,'Policy Characteristics'!$C:$C,0))),"",INDEX('Policy Characteristics'!F:F,MATCH($C269,'Policy Characteristics'!$C:$C,0)))</f>
        <v>0</v>
      </c>
      <c r="M269" s="226">
        <f>IF(ISBLANK(INDEX('Policy Characteristics'!G:G,MATCH($C269,'Policy Characteristics'!$C:$C,0))),"",INDEX('Policy Characteristics'!G:G,MATCH($C269,'Policy Characteristics'!$C:$C,0)))</f>
        <v>1</v>
      </c>
      <c r="N269" s="226">
        <f>IF(ISBLANK(INDEX('Policy Characteristics'!H:H,MATCH($C269,'Policy Characteristics'!$C:$C,0))),"",INDEX('Policy Characteristics'!H:H,MATCH($C269,'Policy Characteristics'!$C:$C,0)))</f>
        <v>1</v>
      </c>
      <c r="O269" s="226" t="str">
        <f>IF(ISBLANK(INDEX('Policy Characteristics'!I:I,MATCH($C269,'Policy Characteristics'!$C:$C,0))),"",INDEX('Policy Characteristics'!I:I,MATCH($C269,'Policy Characteristics'!$C:$C,0)))</f>
        <v>on/off</v>
      </c>
      <c r="P269" s="226" t="str">
        <f>IF(ISBLANK(INDEX('Policy Characteristics'!J:J,MATCH($C269,'Policy Characteristics'!$C:$C,0))),"",INDEX('Policy Characteristics'!J:J,MATCH($C269,'Policy Characteristics'!$C:$C,0)))</f>
        <v>**Description:** This policy prevents new capacity of the selected type(s) from being built or deployed.</v>
      </c>
      <c r="Q269" s="226" t="str">
        <f>IF(ISBLANK(INDEX('Policy Characteristics'!K:K,MATCH($C269,'Policy Characteristics'!$C:$C,0))),"",INDEX('Policy Characteristics'!K:K,MATCH($C269,'Policy Characteristics'!$C:$C,0)))</f>
        <v>electricity-sector-main.html#ban</v>
      </c>
      <c r="R269" s="226" t="str">
        <f>IF(ISBLANK(INDEX('Policy Characteristics'!L:L,MATCH($C269,'Policy Characteristics'!$C:$C,0))),"",INDEX('Policy Characteristics'!L:L,MATCH($C269,'Policy Characteristics'!$C:$C,0)))</f>
        <v>ban-new-capacity.html</v>
      </c>
    </row>
    <row r="270" spans="1:18" s="4" customFormat="1">
      <c r="A270" s="226" t="str">
        <f>IF(ISBLANK(INDEX('Policy Characteristics'!A:A,MATCH($C270,'Policy Characteristics'!$C:$C,0))),"",INDEX('Policy Characteristics'!A:A,MATCH($C270,'Policy Characteristics'!$C:$C,0)))</f>
        <v>Electricity Supply</v>
      </c>
      <c r="B270" s="234" t="str">
        <f>IF(ISBLANK(INDEX('Policy Characteristics'!B:B,MATCH($C270,'Policy Characteristics'!$C:$C,0))),"",INDEX('Policy Characteristics'!B:B,MATCH($C270,'Policy Characteristics'!$C:$C,0)))</f>
        <v>Ban New Power Plants</v>
      </c>
      <c r="C270" s="226" t="str">
        <f t="shared" si="18"/>
        <v>Boolean Ban New Power Plants</v>
      </c>
      <c r="D270" s="6" t="s">
        <v>826</v>
      </c>
      <c r="E270" s="45"/>
      <c r="F270" s="6" t="s">
        <v>827</v>
      </c>
      <c r="G270" s="45"/>
      <c r="H270" s="43">
        <v>618</v>
      </c>
      <c r="I270" s="261" t="s">
        <v>728</v>
      </c>
      <c r="J270" s="227" t="str">
        <f>IF(ISBLANK(INDEX('Policy Characteristics'!D:D,MATCH($C270,'Policy Characteristics'!$C:$C,0))),"",INDEX('Policy Characteristics'!D:D,MATCH($C270,'Policy Characteristics'!$C:$C,0)))</f>
        <v>Ban New Power Plants</v>
      </c>
      <c r="K270" s="226" t="str">
        <f>IF(ISBLANK(INDEX('Policy Characteristics'!E:E,MATCH($C270,'Policy Characteristics'!$C:$C,0))),"",INDEX('Policy Characteristics'!E:E,MATCH($C270,'Policy Characteristics'!$C:$C,0)))</f>
        <v>elec ban new power plants</v>
      </c>
      <c r="L270" s="226">
        <f>IF(ISBLANK(INDEX('Policy Characteristics'!F:F,MATCH($C270,'Policy Characteristics'!$C:$C,0))),"",INDEX('Policy Characteristics'!F:F,MATCH($C270,'Policy Characteristics'!$C:$C,0)))</f>
        <v>0</v>
      </c>
      <c r="M270" s="226">
        <f>IF(ISBLANK(INDEX('Policy Characteristics'!G:G,MATCH($C270,'Policy Characteristics'!$C:$C,0))),"",INDEX('Policy Characteristics'!G:G,MATCH($C270,'Policy Characteristics'!$C:$C,0)))</f>
        <v>1</v>
      </c>
      <c r="N270" s="226">
        <f>IF(ISBLANK(INDEX('Policy Characteristics'!H:H,MATCH($C270,'Policy Characteristics'!$C:$C,0))),"",INDEX('Policy Characteristics'!H:H,MATCH($C270,'Policy Characteristics'!$C:$C,0)))</f>
        <v>1</v>
      </c>
      <c r="O270" s="226" t="str">
        <f>IF(ISBLANK(INDEX('Policy Characteristics'!I:I,MATCH($C270,'Policy Characteristics'!$C:$C,0))),"",INDEX('Policy Characteristics'!I:I,MATCH($C270,'Policy Characteristics'!$C:$C,0)))</f>
        <v>on/off</v>
      </c>
      <c r="P270" s="226" t="str">
        <f>IF(ISBLANK(INDEX('Policy Characteristics'!J:J,MATCH($C270,'Policy Characteristics'!$C:$C,0))),"",INDEX('Policy Characteristics'!J:J,MATCH($C270,'Policy Characteristics'!$C:$C,0)))</f>
        <v>**Description:** This policy prevents new capacity of the selected type(s) from being built or deployed.</v>
      </c>
      <c r="Q270" s="226" t="str">
        <f>IF(ISBLANK(INDEX('Policy Characteristics'!K:K,MATCH($C270,'Policy Characteristics'!$C:$C,0))),"",INDEX('Policy Characteristics'!K:K,MATCH($C270,'Policy Characteristics'!$C:$C,0)))</f>
        <v>electricity-sector-main.html#ban</v>
      </c>
      <c r="R270" s="226" t="str">
        <f>IF(ISBLANK(INDEX('Policy Characteristics'!L:L,MATCH($C270,'Policy Characteristics'!$C:$C,0))),"",INDEX('Policy Characteristics'!L:L,MATCH($C270,'Policy Characteristics'!$C:$C,0)))</f>
        <v>ban-new-capacity.html</v>
      </c>
    </row>
    <row r="271" spans="1:18" s="4" customFormat="1">
      <c r="A271" s="226" t="str">
        <f>IF(ISBLANK(INDEX('Policy Characteristics'!A:A,MATCH($C271,'Policy Characteristics'!$C:$C,0))),"",INDEX('Policy Characteristics'!A:A,MATCH($C271,'Policy Characteristics'!$C:$C,0)))</f>
        <v>Electricity Supply</v>
      </c>
      <c r="B271" s="234" t="str">
        <f>IF(ISBLANK(INDEX('Policy Characteristics'!B:B,MATCH($C271,'Policy Characteristics'!$C:$C,0))),"",INDEX('Policy Characteristics'!B:B,MATCH($C271,'Policy Characteristics'!$C:$C,0)))</f>
        <v>Ban New Power Plants</v>
      </c>
      <c r="C271" s="226" t="str">
        <f t="shared" si="18"/>
        <v>Boolean Ban New Power Plants</v>
      </c>
      <c r="D271" s="6" t="s">
        <v>828</v>
      </c>
      <c r="E271" s="45"/>
      <c r="F271" s="6" t="s">
        <v>829</v>
      </c>
      <c r="G271" s="45"/>
      <c r="H271" s="43">
        <v>1747</v>
      </c>
      <c r="I271" s="261" t="s">
        <v>728</v>
      </c>
      <c r="J271" s="227" t="str">
        <f>IF(ISBLANK(INDEX('Policy Characteristics'!D:D,MATCH($C271,'Policy Characteristics'!$C:$C,0))),"",INDEX('Policy Characteristics'!D:D,MATCH($C271,'Policy Characteristics'!$C:$C,0)))</f>
        <v>Ban New Power Plants</v>
      </c>
      <c r="K271" s="226" t="str">
        <f>IF(ISBLANK(INDEX('Policy Characteristics'!E:E,MATCH($C271,'Policy Characteristics'!$C:$C,0))),"",INDEX('Policy Characteristics'!E:E,MATCH($C271,'Policy Characteristics'!$C:$C,0)))</f>
        <v>elec ban new power plants</v>
      </c>
      <c r="L271" s="226">
        <f>IF(ISBLANK(INDEX('Policy Characteristics'!F:F,MATCH($C271,'Policy Characteristics'!$C:$C,0))),"",INDEX('Policy Characteristics'!F:F,MATCH($C271,'Policy Characteristics'!$C:$C,0)))</f>
        <v>0</v>
      </c>
      <c r="M271" s="226">
        <f>IF(ISBLANK(INDEX('Policy Characteristics'!G:G,MATCH($C271,'Policy Characteristics'!$C:$C,0))),"",INDEX('Policy Characteristics'!G:G,MATCH($C271,'Policy Characteristics'!$C:$C,0)))</f>
        <v>1</v>
      </c>
      <c r="N271" s="226">
        <f>IF(ISBLANK(INDEX('Policy Characteristics'!H:H,MATCH($C271,'Policy Characteristics'!$C:$C,0))),"",INDEX('Policy Characteristics'!H:H,MATCH($C271,'Policy Characteristics'!$C:$C,0)))</f>
        <v>1</v>
      </c>
      <c r="O271" s="226" t="str">
        <f>IF(ISBLANK(INDEX('Policy Characteristics'!I:I,MATCH($C271,'Policy Characteristics'!$C:$C,0))),"",INDEX('Policy Characteristics'!I:I,MATCH($C271,'Policy Characteristics'!$C:$C,0)))</f>
        <v>on/off</v>
      </c>
      <c r="P271" s="226" t="str">
        <f>IF(ISBLANK(INDEX('Policy Characteristics'!J:J,MATCH($C271,'Policy Characteristics'!$C:$C,0))),"",INDEX('Policy Characteristics'!J:J,MATCH($C271,'Policy Characteristics'!$C:$C,0)))</f>
        <v>**Description:** This policy prevents new capacity of the selected type(s) from being built or deployed.</v>
      </c>
      <c r="Q271" s="226" t="str">
        <f>IF(ISBLANK(INDEX('Policy Characteristics'!K:K,MATCH($C271,'Policy Characteristics'!$C:$C,0))),"",INDEX('Policy Characteristics'!K:K,MATCH($C271,'Policy Characteristics'!$C:$C,0)))</f>
        <v>electricity-sector-main.html#ban</v>
      </c>
      <c r="R271" s="226" t="str">
        <f>IF(ISBLANK(INDEX('Policy Characteristics'!L:L,MATCH($C271,'Policy Characteristics'!$C:$C,0))),"",INDEX('Policy Characteristics'!L:L,MATCH($C271,'Policy Characteristics'!$C:$C,0)))</f>
        <v>ban-new-capacity.html</v>
      </c>
    </row>
    <row r="272" spans="1:18" s="4" customFormat="1">
      <c r="A272" s="226" t="str">
        <f>IF(ISBLANK(INDEX('Policy Characteristics'!A:A,MATCH($C272,'Policy Characteristics'!$C:$C,0))),"",INDEX('Policy Characteristics'!A:A,MATCH($C272,'Policy Characteristics'!$C:$C,0)))</f>
        <v>Electricity Supply</v>
      </c>
      <c r="B272" s="234" t="str">
        <f>IF(ISBLANK(INDEX('Policy Characteristics'!B:B,MATCH($C272,'Policy Characteristics'!$C:$C,0))),"",INDEX('Policy Characteristics'!B:B,MATCH($C272,'Policy Characteristics'!$C:$C,0)))</f>
        <v>Ban New Power Plants</v>
      </c>
      <c r="C272" s="226" t="str">
        <f t="shared" si="18"/>
        <v>Boolean Ban New Power Plants</v>
      </c>
      <c r="D272" s="6" t="s">
        <v>830</v>
      </c>
      <c r="E272" s="45"/>
      <c r="F272" s="6" t="s">
        <v>831</v>
      </c>
      <c r="G272" s="45"/>
      <c r="H272" s="43">
        <v>1748</v>
      </c>
      <c r="I272" s="261" t="s">
        <v>728</v>
      </c>
      <c r="J272" s="227" t="str">
        <f>IF(ISBLANK(INDEX('Policy Characteristics'!D:D,MATCH($C272,'Policy Characteristics'!$C:$C,0))),"",INDEX('Policy Characteristics'!D:D,MATCH($C272,'Policy Characteristics'!$C:$C,0)))</f>
        <v>Ban New Power Plants</v>
      </c>
      <c r="K272" s="226" t="str">
        <f>IF(ISBLANK(INDEX('Policy Characteristics'!E:E,MATCH($C272,'Policy Characteristics'!$C:$C,0))),"",INDEX('Policy Characteristics'!E:E,MATCH($C272,'Policy Characteristics'!$C:$C,0)))</f>
        <v>elec ban new power plants</v>
      </c>
      <c r="L272" s="226">
        <f>IF(ISBLANK(INDEX('Policy Characteristics'!F:F,MATCH($C272,'Policy Characteristics'!$C:$C,0))),"",INDEX('Policy Characteristics'!F:F,MATCH($C272,'Policy Characteristics'!$C:$C,0)))</f>
        <v>0</v>
      </c>
      <c r="M272" s="226">
        <f>IF(ISBLANK(INDEX('Policy Characteristics'!G:G,MATCH($C272,'Policy Characteristics'!$C:$C,0))),"",INDEX('Policy Characteristics'!G:G,MATCH($C272,'Policy Characteristics'!$C:$C,0)))</f>
        <v>1</v>
      </c>
      <c r="N272" s="226">
        <f>IF(ISBLANK(INDEX('Policy Characteristics'!H:H,MATCH($C272,'Policy Characteristics'!$C:$C,0))),"",INDEX('Policy Characteristics'!H:H,MATCH($C272,'Policy Characteristics'!$C:$C,0)))</f>
        <v>1</v>
      </c>
      <c r="O272" s="226" t="str">
        <f>IF(ISBLANK(INDEX('Policy Characteristics'!I:I,MATCH($C272,'Policy Characteristics'!$C:$C,0))),"",INDEX('Policy Characteristics'!I:I,MATCH($C272,'Policy Characteristics'!$C:$C,0)))</f>
        <v>on/off</v>
      </c>
      <c r="P272" s="226" t="str">
        <f>IF(ISBLANK(INDEX('Policy Characteristics'!J:J,MATCH($C272,'Policy Characteristics'!$C:$C,0))),"",INDEX('Policy Characteristics'!J:J,MATCH($C272,'Policy Characteristics'!$C:$C,0)))</f>
        <v>**Description:** This policy prevents new capacity of the selected type(s) from being built or deployed.</v>
      </c>
      <c r="Q272" s="226" t="str">
        <f>IF(ISBLANK(INDEX('Policy Characteristics'!K:K,MATCH($C272,'Policy Characteristics'!$C:$C,0))),"",INDEX('Policy Characteristics'!K:K,MATCH($C272,'Policy Characteristics'!$C:$C,0)))</f>
        <v>electricity-sector-main.html#ban</v>
      </c>
      <c r="R272" s="226" t="str">
        <f>IF(ISBLANK(INDEX('Policy Characteristics'!L:L,MATCH($C272,'Policy Characteristics'!$C:$C,0))),"",INDEX('Policy Characteristics'!L:L,MATCH($C272,'Policy Characteristics'!$C:$C,0)))</f>
        <v>ban-new-capacity.html</v>
      </c>
    </row>
    <row r="273" spans="1:18" s="4" customFormat="1">
      <c r="A273" s="226" t="str">
        <f>IF(ISBLANK(INDEX('Policy Characteristics'!A:A,MATCH($C273,'Policy Characteristics'!$C:$C,0))),"",INDEX('Policy Characteristics'!A:A,MATCH($C273,'Policy Characteristics'!$C:$C,0)))</f>
        <v>Electricity Supply</v>
      </c>
      <c r="B273" s="234" t="str">
        <f>IF(ISBLANK(INDEX('Policy Characteristics'!B:B,MATCH($C273,'Policy Characteristics'!$C:$C,0))),"",INDEX('Policy Characteristics'!B:B,MATCH($C273,'Policy Characteristics'!$C:$C,0)))</f>
        <v>Ban New Power Plants</v>
      </c>
      <c r="C273" s="226" t="str">
        <f t="shared" si="18"/>
        <v>Boolean Ban New Power Plants</v>
      </c>
      <c r="D273" s="6" t="s">
        <v>832</v>
      </c>
      <c r="E273" s="45"/>
      <c r="F273" s="6" t="s">
        <v>833</v>
      </c>
      <c r="G273" s="45"/>
      <c r="H273" s="43">
        <v>1749</v>
      </c>
      <c r="I273" s="261" t="s">
        <v>728</v>
      </c>
      <c r="J273" s="227" t="str">
        <f>IF(ISBLANK(INDEX('Policy Characteristics'!D:D,MATCH($C273,'Policy Characteristics'!$C:$C,0))),"",INDEX('Policy Characteristics'!D:D,MATCH($C273,'Policy Characteristics'!$C:$C,0)))</f>
        <v>Ban New Power Plants</v>
      </c>
      <c r="K273" s="226" t="str">
        <f>IF(ISBLANK(INDEX('Policy Characteristics'!E:E,MATCH($C273,'Policy Characteristics'!$C:$C,0))),"",INDEX('Policy Characteristics'!E:E,MATCH($C273,'Policy Characteristics'!$C:$C,0)))</f>
        <v>elec ban new power plants</v>
      </c>
      <c r="L273" s="226">
        <f>IF(ISBLANK(INDEX('Policy Characteristics'!F:F,MATCH($C273,'Policy Characteristics'!$C:$C,0))),"",INDEX('Policy Characteristics'!F:F,MATCH($C273,'Policy Characteristics'!$C:$C,0)))</f>
        <v>0</v>
      </c>
      <c r="M273" s="226">
        <f>IF(ISBLANK(INDEX('Policy Characteristics'!G:G,MATCH($C273,'Policy Characteristics'!$C:$C,0))),"",INDEX('Policy Characteristics'!G:G,MATCH($C273,'Policy Characteristics'!$C:$C,0)))</f>
        <v>1</v>
      </c>
      <c r="N273" s="226">
        <f>IF(ISBLANK(INDEX('Policy Characteristics'!H:H,MATCH($C273,'Policy Characteristics'!$C:$C,0))),"",INDEX('Policy Characteristics'!H:H,MATCH($C273,'Policy Characteristics'!$C:$C,0)))</f>
        <v>1</v>
      </c>
      <c r="O273" s="226" t="str">
        <f>IF(ISBLANK(INDEX('Policy Characteristics'!I:I,MATCH($C273,'Policy Characteristics'!$C:$C,0))),"",INDEX('Policy Characteristics'!I:I,MATCH($C273,'Policy Characteristics'!$C:$C,0)))</f>
        <v>on/off</v>
      </c>
      <c r="P273" s="226" t="str">
        <f>IF(ISBLANK(INDEX('Policy Characteristics'!J:J,MATCH($C273,'Policy Characteristics'!$C:$C,0))),"",INDEX('Policy Characteristics'!J:J,MATCH($C273,'Policy Characteristics'!$C:$C,0)))</f>
        <v>**Description:** This policy prevents new capacity of the selected type(s) from being built or deployed.</v>
      </c>
      <c r="Q273" s="226" t="str">
        <f>IF(ISBLANK(INDEX('Policy Characteristics'!K:K,MATCH($C273,'Policy Characteristics'!$C:$C,0))),"",INDEX('Policy Characteristics'!K:K,MATCH($C273,'Policy Characteristics'!$C:$C,0)))</f>
        <v>electricity-sector-main.html#ban</v>
      </c>
      <c r="R273" s="226" t="str">
        <f>IF(ISBLANK(INDEX('Policy Characteristics'!L:L,MATCH($C273,'Policy Characteristics'!$C:$C,0))),"",INDEX('Policy Characteristics'!L:L,MATCH($C273,'Policy Characteristics'!$C:$C,0)))</f>
        <v>ban-new-capacity.html</v>
      </c>
    </row>
    <row r="274" spans="1:18" s="4" customFormat="1">
      <c r="A274" s="226" t="str">
        <f>IF(ISBLANK(INDEX('Policy Characteristics'!A:A,MATCH($C274,'Policy Characteristics'!$C:$C,0))),"",INDEX('Policy Characteristics'!A:A,MATCH($C274,'Policy Characteristics'!$C:$C,0)))</f>
        <v>Electricity Supply</v>
      </c>
      <c r="B274" s="234" t="str">
        <f>IF(ISBLANK(INDEX('Policy Characteristics'!B:B,MATCH($C274,'Policy Characteristics'!$C:$C,0))),"",INDEX('Policy Characteristics'!B:B,MATCH($C274,'Policy Characteristics'!$C:$C,0)))</f>
        <v>Ban New Power Plants</v>
      </c>
      <c r="C274" s="226" t="str">
        <f t="shared" si="18"/>
        <v>Boolean Ban New Power Plants</v>
      </c>
      <c r="D274" s="6" t="s">
        <v>834</v>
      </c>
      <c r="E274" s="45"/>
      <c r="F274" s="6" t="s">
        <v>835</v>
      </c>
      <c r="G274" s="45"/>
      <c r="H274" s="43">
        <v>1750</v>
      </c>
      <c r="I274" s="261" t="s">
        <v>728</v>
      </c>
      <c r="J274" s="227" t="str">
        <f>IF(ISBLANK(INDEX('Policy Characteristics'!D:D,MATCH($C274,'Policy Characteristics'!$C:$C,0))),"",INDEX('Policy Characteristics'!D:D,MATCH($C274,'Policy Characteristics'!$C:$C,0)))</f>
        <v>Ban New Power Plants</v>
      </c>
      <c r="K274" s="226" t="str">
        <f>IF(ISBLANK(INDEX('Policy Characteristics'!E:E,MATCH($C274,'Policy Characteristics'!$C:$C,0))),"",INDEX('Policy Characteristics'!E:E,MATCH($C274,'Policy Characteristics'!$C:$C,0)))</f>
        <v>elec ban new power plants</v>
      </c>
      <c r="L274" s="226">
        <f>IF(ISBLANK(INDEX('Policy Characteristics'!F:F,MATCH($C274,'Policy Characteristics'!$C:$C,0))),"",INDEX('Policy Characteristics'!F:F,MATCH($C274,'Policy Characteristics'!$C:$C,0)))</f>
        <v>0</v>
      </c>
      <c r="M274" s="226">
        <f>IF(ISBLANK(INDEX('Policy Characteristics'!G:G,MATCH($C274,'Policy Characteristics'!$C:$C,0))),"",INDEX('Policy Characteristics'!G:G,MATCH($C274,'Policy Characteristics'!$C:$C,0)))</f>
        <v>1</v>
      </c>
      <c r="N274" s="226">
        <f>IF(ISBLANK(INDEX('Policy Characteristics'!H:H,MATCH($C274,'Policy Characteristics'!$C:$C,0))),"",INDEX('Policy Characteristics'!H:H,MATCH($C274,'Policy Characteristics'!$C:$C,0)))</f>
        <v>1</v>
      </c>
      <c r="O274" s="226" t="str">
        <f>IF(ISBLANK(INDEX('Policy Characteristics'!I:I,MATCH($C274,'Policy Characteristics'!$C:$C,0))),"",INDEX('Policy Characteristics'!I:I,MATCH($C274,'Policy Characteristics'!$C:$C,0)))</f>
        <v>on/off</v>
      </c>
      <c r="P274" s="226" t="str">
        <f>IF(ISBLANK(INDEX('Policy Characteristics'!J:J,MATCH($C274,'Policy Characteristics'!$C:$C,0))),"",INDEX('Policy Characteristics'!J:J,MATCH($C274,'Policy Characteristics'!$C:$C,0)))</f>
        <v>**Description:** This policy prevents new capacity of the selected type(s) from being built or deployed.</v>
      </c>
      <c r="Q274" s="226" t="str">
        <f>IF(ISBLANK(INDEX('Policy Characteristics'!K:K,MATCH($C274,'Policy Characteristics'!$C:$C,0))),"",INDEX('Policy Characteristics'!K:K,MATCH($C274,'Policy Characteristics'!$C:$C,0)))</f>
        <v>electricity-sector-main.html#ban</v>
      </c>
      <c r="R274" s="226" t="str">
        <f>IF(ISBLANK(INDEX('Policy Characteristics'!L:L,MATCH($C274,'Policy Characteristics'!$C:$C,0))),"",INDEX('Policy Characteristics'!L:L,MATCH($C274,'Policy Characteristics'!$C:$C,0)))</f>
        <v>ban-new-capacity.html</v>
      </c>
    </row>
    <row r="275" spans="1:18" s="4" customFormat="1">
      <c r="A275" s="226" t="str">
        <f>IF(ISBLANK(INDEX('Policy Characteristics'!A:A,MATCH($C275,'Policy Characteristics'!$C:$C,0))),"",INDEX('Policy Characteristics'!A:A,MATCH($C275,'Policy Characteristics'!$C:$C,0)))</f>
        <v>Electricity Supply</v>
      </c>
      <c r="B275" s="234" t="str">
        <f>IF(ISBLANK(INDEX('Policy Characteristics'!B:B,MATCH($C275,'Policy Characteristics'!$C:$C,0))),"",INDEX('Policy Characteristics'!B:B,MATCH($C275,'Policy Characteristics'!$C:$C,0)))</f>
        <v>Ban New Power Plants</v>
      </c>
      <c r="C275" s="226" t="str">
        <f t="shared" si="18"/>
        <v>Boolean Ban New Power Plants</v>
      </c>
      <c r="D275" s="6" t="s">
        <v>836</v>
      </c>
      <c r="E275" s="45"/>
      <c r="F275" s="6" t="s">
        <v>837</v>
      </c>
      <c r="G275" s="45"/>
      <c r="H275" s="43">
        <v>1751</v>
      </c>
      <c r="I275" s="261" t="s">
        <v>728</v>
      </c>
      <c r="J275" s="227" t="str">
        <f>IF(ISBLANK(INDEX('Policy Characteristics'!D:D,MATCH($C275,'Policy Characteristics'!$C:$C,0))),"",INDEX('Policy Characteristics'!D:D,MATCH($C275,'Policy Characteristics'!$C:$C,0)))</f>
        <v>Ban New Power Plants</v>
      </c>
      <c r="K275" s="226" t="str">
        <f>IF(ISBLANK(INDEX('Policy Characteristics'!E:E,MATCH($C275,'Policy Characteristics'!$C:$C,0))),"",INDEX('Policy Characteristics'!E:E,MATCH($C275,'Policy Characteristics'!$C:$C,0)))</f>
        <v>elec ban new power plants</v>
      </c>
      <c r="L275" s="226">
        <f>IF(ISBLANK(INDEX('Policy Characteristics'!F:F,MATCH($C275,'Policy Characteristics'!$C:$C,0))),"",INDEX('Policy Characteristics'!F:F,MATCH($C275,'Policy Characteristics'!$C:$C,0)))</f>
        <v>0</v>
      </c>
      <c r="M275" s="226">
        <f>IF(ISBLANK(INDEX('Policy Characteristics'!G:G,MATCH($C275,'Policy Characteristics'!$C:$C,0))),"",INDEX('Policy Characteristics'!G:G,MATCH($C275,'Policy Characteristics'!$C:$C,0)))</f>
        <v>1</v>
      </c>
      <c r="N275" s="226">
        <f>IF(ISBLANK(INDEX('Policy Characteristics'!H:H,MATCH($C275,'Policy Characteristics'!$C:$C,0))),"",INDEX('Policy Characteristics'!H:H,MATCH($C275,'Policy Characteristics'!$C:$C,0)))</f>
        <v>1</v>
      </c>
      <c r="O275" s="226" t="str">
        <f>IF(ISBLANK(INDEX('Policy Characteristics'!I:I,MATCH($C275,'Policy Characteristics'!$C:$C,0))),"",INDEX('Policy Characteristics'!I:I,MATCH($C275,'Policy Characteristics'!$C:$C,0)))</f>
        <v>on/off</v>
      </c>
      <c r="P275" s="226" t="str">
        <f>IF(ISBLANK(INDEX('Policy Characteristics'!J:J,MATCH($C275,'Policy Characteristics'!$C:$C,0))),"",INDEX('Policy Characteristics'!J:J,MATCH($C275,'Policy Characteristics'!$C:$C,0)))</f>
        <v>**Description:** This policy prevents new capacity of the selected type(s) from being built or deployed.</v>
      </c>
      <c r="Q275" s="226" t="str">
        <f>IF(ISBLANK(INDEX('Policy Characteristics'!K:K,MATCH($C275,'Policy Characteristics'!$C:$C,0))),"",INDEX('Policy Characteristics'!K:K,MATCH($C275,'Policy Characteristics'!$C:$C,0)))</f>
        <v>electricity-sector-main.html#ban</v>
      </c>
      <c r="R275" s="226" t="str">
        <f>IF(ISBLANK(INDEX('Policy Characteristics'!L:L,MATCH($C275,'Policy Characteristics'!$C:$C,0))),"",INDEX('Policy Characteristics'!L:L,MATCH($C275,'Policy Characteristics'!$C:$C,0)))</f>
        <v>ban-new-capacity.html</v>
      </c>
    </row>
    <row r="276" spans="1:18" s="4" customFormat="1">
      <c r="A276" s="226" t="str">
        <f>IF(ISBLANK(INDEX('Policy Characteristics'!A:A,MATCH($C276,'Policy Characteristics'!$C:$C,0))),"",INDEX('Policy Characteristics'!A:A,MATCH($C276,'Policy Characteristics'!$C:$C,0)))</f>
        <v>Electricity Supply</v>
      </c>
      <c r="B276" s="234" t="str">
        <f>IF(ISBLANK(INDEX('Policy Characteristics'!B:B,MATCH($C276,'Policy Characteristics'!$C:$C,0))),"",INDEX('Policy Characteristics'!B:B,MATCH($C276,'Policy Characteristics'!$C:$C,0)))</f>
        <v>Ban New Power Plants</v>
      </c>
      <c r="C276" s="226" t="str">
        <f t="shared" si="18"/>
        <v>Boolean Ban New Power Plants</v>
      </c>
      <c r="D276" s="6" t="s">
        <v>838</v>
      </c>
      <c r="E276" s="45"/>
      <c r="F276" s="6" t="s">
        <v>839</v>
      </c>
      <c r="G276" s="45"/>
      <c r="H276" s="43">
        <v>1752</v>
      </c>
      <c r="I276" s="261" t="s">
        <v>728</v>
      </c>
      <c r="J276" s="227" t="str">
        <f>IF(ISBLANK(INDEX('Policy Characteristics'!D:D,MATCH($C276,'Policy Characteristics'!$C:$C,0))),"",INDEX('Policy Characteristics'!D:D,MATCH($C276,'Policy Characteristics'!$C:$C,0)))</f>
        <v>Ban New Power Plants</v>
      </c>
      <c r="K276" s="226" t="str">
        <f>IF(ISBLANK(INDEX('Policy Characteristics'!E:E,MATCH($C276,'Policy Characteristics'!$C:$C,0))),"",INDEX('Policy Characteristics'!E:E,MATCH($C276,'Policy Characteristics'!$C:$C,0)))</f>
        <v>elec ban new power plants</v>
      </c>
      <c r="L276" s="226">
        <f>IF(ISBLANK(INDEX('Policy Characteristics'!F:F,MATCH($C276,'Policy Characteristics'!$C:$C,0))),"",INDEX('Policy Characteristics'!F:F,MATCH($C276,'Policy Characteristics'!$C:$C,0)))</f>
        <v>0</v>
      </c>
      <c r="M276" s="226">
        <f>IF(ISBLANK(INDEX('Policy Characteristics'!G:G,MATCH($C276,'Policy Characteristics'!$C:$C,0))),"",INDEX('Policy Characteristics'!G:G,MATCH($C276,'Policy Characteristics'!$C:$C,0)))</f>
        <v>1</v>
      </c>
      <c r="N276" s="226">
        <f>IF(ISBLANK(INDEX('Policy Characteristics'!H:H,MATCH($C276,'Policy Characteristics'!$C:$C,0))),"",INDEX('Policy Characteristics'!H:H,MATCH($C276,'Policy Characteristics'!$C:$C,0)))</f>
        <v>1</v>
      </c>
      <c r="O276" s="226" t="str">
        <f>IF(ISBLANK(INDEX('Policy Characteristics'!I:I,MATCH($C276,'Policy Characteristics'!$C:$C,0))),"",INDEX('Policy Characteristics'!I:I,MATCH($C276,'Policy Characteristics'!$C:$C,0)))</f>
        <v>on/off</v>
      </c>
      <c r="P276" s="226" t="str">
        <f>IF(ISBLANK(INDEX('Policy Characteristics'!J:J,MATCH($C276,'Policy Characteristics'!$C:$C,0))),"",INDEX('Policy Characteristics'!J:J,MATCH($C276,'Policy Characteristics'!$C:$C,0)))</f>
        <v>**Description:** This policy prevents new capacity of the selected type(s) from being built or deployed.</v>
      </c>
      <c r="Q276" s="226" t="str">
        <f>IF(ISBLANK(INDEX('Policy Characteristics'!K:K,MATCH($C276,'Policy Characteristics'!$C:$C,0))),"",INDEX('Policy Characteristics'!K:K,MATCH($C276,'Policy Characteristics'!$C:$C,0)))</f>
        <v>electricity-sector-main.html#ban</v>
      </c>
      <c r="R276" s="226" t="str">
        <f>IF(ISBLANK(INDEX('Policy Characteristics'!L:L,MATCH($C276,'Policy Characteristics'!$C:$C,0))),"",INDEX('Policy Characteristics'!L:L,MATCH($C276,'Policy Characteristics'!$C:$C,0)))</f>
        <v>ban-new-capacity.html</v>
      </c>
    </row>
    <row r="277" spans="1:18" s="4" customFormat="1">
      <c r="A277" s="226" t="str">
        <f>IF(ISBLANK(INDEX('Policy Characteristics'!A:A,MATCH($C277,'Policy Characteristics'!$C:$C,0))),"",INDEX('Policy Characteristics'!A:A,MATCH($C277,'Policy Characteristics'!$C:$C,0)))</f>
        <v>Electricity Supply</v>
      </c>
      <c r="B277" s="234" t="str">
        <f>IF(ISBLANK(INDEX('Policy Characteristics'!B:B,MATCH($C277,'Policy Characteristics'!$C:$C,0))),"",INDEX('Policy Characteristics'!B:B,MATCH($C277,'Policy Characteristics'!$C:$C,0)))</f>
        <v>Ban New Power Plants</v>
      </c>
      <c r="C277" s="226" t="str">
        <f t="shared" si="18"/>
        <v>Boolean Ban New Power Plants</v>
      </c>
      <c r="D277" s="6" t="s">
        <v>840</v>
      </c>
      <c r="E277" s="45"/>
      <c r="F277" s="6" t="s">
        <v>841</v>
      </c>
      <c r="G277" s="45"/>
      <c r="H277" s="43">
        <v>2236</v>
      </c>
      <c r="I277" s="261" t="s">
        <v>728</v>
      </c>
      <c r="J277" s="227" t="str">
        <f>IF(ISBLANK(INDEX('Policy Characteristics'!D:D,MATCH($C277,'Policy Characteristics'!$C:$C,0))),"",INDEX('Policy Characteristics'!D:D,MATCH($C277,'Policy Characteristics'!$C:$C,0)))</f>
        <v>Ban New Power Plants</v>
      </c>
      <c r="K277" s="226" t="str">
        <f>IF(ISBLANK(INDEX('Policy Characteristics'!E:E,MATCH($C277,'Policy Characteristics'!$C:$C,0))),"",INDEX('Policy Characteristics'!E:E,MATCH($C277,'Policy Characteristics'!$C:$C,0)))</f>
        <v>elec ban new power plants</v>
      </c>
      <c r="L277" s="226">
        <f>IF(ISBLANK(INDEX('Policy Characteristics'!F:F,MATCH($C277,'Policy Characteristics'!$C:$C,0))),"",INDEX('Policy Characteristics'!F:F,MATCH($C277,'Policy Characteristics'!$C:$C,0)))</f>
        <v>0</v>
      </c>
      <c r="M277" s="226">
        <f>IF(ISBLANK(INDEX('Policy Characteristics'!G:G,MATCH($C277,'Policy Characteristics'!$C:$C,0))),"",INDEX('Policy Characteristics'!G:G,MATCH($C277,'Policy Characteristics'!$C:$C,0)))</f>
        <v>1</v>
      </c>
      <c r="N277" s="226">
        <f>IF(ISBLANK(INDEX('Policy Characteristics'!H:H,MATCH($C277,'Policy Characteristics'!$C:$C,0))),"",INDEX('Policy Characteristics'!H:H,MATCH($C277,'Policy Characteristics'!$C:$C,0)))</f>
        <v>1</v>
      </c>
      <c r="O277" s="226" t="str">
        <f>IF(ISBLANK(INDEX('Policy Characteristics'!I:I,MATCH($C277,'Policy Characteristics'!$C:$C,0))),"",INDEX('Policy Characteristics'!I:I,MATCH($C277,'Policy Characteristics'!$C:$C,0)))</f>
        <v>on/off</v>
      </c>
      <c r="P277" s="226" t="str">
        <f>IF(ISBLANK(INDEX('Policy Characteristics'!J:J,MATCH($C277,'Policy Characteristics'!$C:$C,0))),"",INDEX('Policy Characteristics'!J:J,MATCH($C277,'Policy Characteristics'!$C:$C,0)))</f>
        <v>**Description:** This policy prevents new capacity of the selected type(s) from being built or deployed.</v>
      </c>
      <c r="Q277" s="226" t="str">
        <f>IF(ISBLANK(INDEX('Policy Characteristics'!K:K,MATCH($C277,'Policy Characteristics'!$C:$C,0))),"",INDEX('Policy Characteristics'!K:K,MATCH($C277,'Policy Characteristics'!$C:$C,0)))</f>
        <v>electricity-sector-main.html#ban</v>
      </c>
      <c r="R277" s="226" t="str">
        <f>IF(ISBLANK(INDEX('Policy Characteristics'!L:L,MATCH($C277,'Policy Characteristics'!$C:$C,0))),"",INDEX('Policy Characteristics'!L:L,MATCH($C277,'Policy Characteristics'!$C:$C,0)))</f>
        <v>ban-new-capacity.html</v>
      </c>
    </row>
    <row r="278" spans="1:18" s="4" customFormat="1">
      <c r="A278" s="226" t="str">
        <f>IF(ISBLANK(INDEX('Policy Characteristics'!A:A,MATCH($C278,'Policy Characteristics'!$C:$C,0))),"",INDEX('Policy Characteristics'!A:A,MATCH($C278,'Policy Characteristics'!$C:$C,0)))</f>
        <v>Electricity Supply</v>
      </c>
      <c r="B278" s="234" t="str">
        <f>IF(ISBLANK(INDEX('Policy Characteristics'!B:B,MATCH($C278,'Policy Characteristics'!$C:$C,0))),"",INDEX('Policy Characteristics'!B:B,MATCH($C278,'Policy Characteristics'!$C:$C,0)))</f>
        <v>Ban New Power Plant Retrofits</v>
      </c>
      <c r="C278" s="254" t="s">
        <v>238</v>
      </c>
      <c r="D278" s="45" t="s">
        <v>794</v>
      </c>
      <c r="E278" s="45"/>
      <c r="F278" s="45" t="s">
        <v>795</v>
      </c>
      <c r="G278" s="45"/>
      <c r="H278" s="43">
        <v>2436</v>
      </c>
      <c r="I278" s="261" t="s">
        <v>738</v>
      </c>
      <c r="J278" s="227" t="str">
        <f>IF(ISBLANK(INDEX('Policy Characteristics'!D:D,MATCH($C278,'Policy Characteristics'!$C:$C,0))),"",INDEX('Policy Characteristics'!D:D,MATCH($C278,'Policy Characteristics'!$C:$C,0)))</f>
        <v>Ban New Power Plant Retrofits</v>
      </c>
      <c r="K278" s="226" t="str">
        <f>IF(ISBLANK(INDEX('Policy Characteristics'!E:E,MATCH($C278,'Policy Characteristics'!$C:$C,0))),"",INDEX('Policy Characteristics'!E:E,MATCH($C278,'Policy Characteristics'!$C:$C,0)))</f>
        <v>elec ban new power plant retrofits</v>
      </c>
      <c r="L278" s="226">
        <f>IF(ISBLANK(INDEX('Policy Characteristics'!F:F,MATCH($C278,'Policy Characteristics'!$C:$C,0))),"",INDEX('Policy Characteristics'!F:F,MATCH($C278,'Policy Characteristics'!$C:$C,0)))</f>
        <v>0</v>
      </c>
      <c r="M278" s="226">
        <f>IF(ISBLANK(INDEX('Policy Characteristics'!G:G,MATCH($C278,'Policy Characteristics'!$C:$C,0))),"",INDEX('Policy Characteristics'!G:G,MATCH($C278,'Policy Characteristics'!$C:$C,0)))</f>
        <v>1</v>
      </c>
      <c r="N278" s="226">
        <f>IF(ISBLANK(INDEX('Policy Characteristics'!H:H,MATCH($C278,'Policy Characteristics'!$C:$C,0))),"",INDEX('Policy Characteristics'!H:H,MATCH($C278,'Policy Characteristics'!$C:$C,0)))</f>
        <v>1</v>
      </c>
      <c r="O278" s="226" t="str">
        <f>IF(ISBLANK(INDEX('Policy Characteristics'!I:I,MATCH($C278,'Policy Characteristics'!$C:$C,0))),"",INDEX('Policy Characteristics'!I:I,MATCH($C278,'Policy Characteristics'!$C:$C,0)))</f>
        <v>on/off</v>
      </c>
      <c r="P278" s="226" t="str">
        <f>IF(ISBLANK(INDEX('Policy Characteristics'!J:J,MATCH($C278,'Policy Characteristics'!$C:$C,0))),"",INDEX('Policy Characteristics'!J:J,MATCH($C278,'Policy Characteristics'!$C:$C,0)))</f>
        <v>**Description:** This policy prevents new capacity of the selected CCS plant type(s) from being built to replace existing non-CCS plants.</v>
      </c>
      <c r="Q278" s="226" t="str">
        <f>IF(ISBLANK(INDEX('Policy Characteristics'!K:K,MATCH($C278,'Policy Characteristics'!$C:$C,0))),"",INDEX('Policy Characteristics'!K:K,MATCH($C278,'Policy Characteristics'!$C:$C,0)))</f>
        <v/>
      </c>
      <c r="R278" s="226" t="str">
        <f>IF(ISBLANK(INDEX('Policy Characteristics'!L:L,MATCH($C278,'Policy Characteristics'!$C:$C,0))),"",INDEX('Policy Characteristics'!L:L,MATCH($C278,'Policy Characteristics'!$C:$C,0)))</f>
        <v/>
      </c>
    </row>
    <row r="279" spans="1:18" s="4" customFormat="1">
      <c r="A279" s="226" t="str">
        <f>IF(ISBLANK(INDEX('Policy Characteristics'!A:A,MATCH($C279,'Policy Characteristics'!$C:$C,0))),"",INDEX('Policy Characteristics'!A:A,MATCH($C279,'Policy Characteristics'!$C:$C,0)))</f>
        <v>Electricity Supply</v>
      </c>
      <c r="B279" s="234" t="str">
        <f>IF(ISBLANK(INDEX('Policy Characteristics'!B:B,MATCH($C279,'Policy Characteristics'!$C:$C,0))),"",INDEX('Policy Characteristics'!B:B,MATCH($C279,'Policy Characteristics'!$C:$C,0)))</f>
        <v>Ban New Power Plant Retrofits</v>
      </c>
      <c r="C279" s="226" t="str">
        <f>C$278</f>
        <v>Boolean Ban New Power Plant Retrofits</v>
      </c>
      <c r="D279" s="6" t="s">
        <v>796</v>
      </c>
      <c r="E279" s="45"/>
      <c r="F279" s="6" t="s">
        <v>797</v>
      </c>
      <c r="G279" s="45"/>
      <c r="H279" s="43">
        <v>2437</v>
      </c>
      <c r="I279" s="261" t="s">
        <v>738</v>
      </c>
      <c r="J279" s="227" t="str">
        <f>IF(ISBLANK(INDEX('Policy Characteristics'!D:D,MATCH($C279,'Policy Characteristics'!$C:$C,0))),"",INDEX('Policy Characteristics'!D:D,MATCH($C279,'Policy Characteristics'!$C:$C,0)))</f>
        <v>Ban New Power Plant Retrofits</v>
      </c>
      <c r="K279" s="226" t="str">
        <f>IF(ISBLANK(INDEX('Policy Characteristics'!E:E,MATCH($C279,'Policy Characteristics'!$C:$C,0))),"",INDEX('Policy Characteristics'!E:E,MATCH($C279,'Policy Characteristics'!$C:$C,0)))</f>
        <v>elec ban new power plant retrofits</v>
      </c>
      <c r="L279" s="226">
        <f>IF(ISBLANK(INDEX('Policy Characteristics'!F:F,MATCH($C279,'Policy Characteristics'!$C:$C,0))),"",INDEX('Policy Characteristics'!F:F,MATCH($C279,'Policy Characteristics'!$C:$C,0)))</f>
        <v>0</v>
      </c>
      <c r="M279" s="226">
        <f>IF(ISBLANK(INDEX('Policy Characteristics'!G:G,MATCH($C279,'Policy Characteristics'!$C:$C,0))),"",INDEX('Policy Characteristics'!G:G,MATCH($C279,'Policy Characteristics'!$C:$C,0)))</f>
        <v>1</v>
      </c>
      <c r="N279" s="226">
        <f>IF(ISBLANK(INDEX('Policy Characteristics'!H:H,MATCH($C279,'Policy Characteristics'!$C:$C,0))),"",INDEX('Policy Characteristics'!H:H,MATCH($C279,'Policy Characteristics'!$C:$C,0)))</f>
        <v>1</v>
      </c>
      <c r="O279" s="226" t="str">
        <f>IF(ISBLANK(INDEX('Policy Characteristics'!I:I,MATCH($C279,'Policy Characteristics'!$C:$C,0))),"",INDEX('Policy Characteristics'!I:I,MATCH($C279,'Policy Characteristics'!$C:$C,0)))</f>
        <v>on/off</v>
      </c>
      <c r="P279" s="226" t="str">
        <f>IF(ISBLANK(INDEX('Policy Characteristics'!J:J,MATCH($C279,'Policy Characteristics'!$C:$C,0))),"",INDEX('Policy Characteristics'!J:J,MATCH($C279,'Policy Characteristics'!$C:$C,0)))</f>
        <v>**Description:** This policy prevents new capacity of the selected CCS plant type(s) from being built to replace existing non-CCS plants.</v>
      </c>
      <c r="Q279" s="226" t="str">
        <f>IF(ISBLANK(INDEX('Policy Characteristics'!K:K,MATCH($C279,'Policy Characteristics'!$C:$C,0))),"",INDEX('Policy Characteristics'!K:K,MATCH($C279,'Policy Characteristics'!$C:$C,0)))</f>
        <v/>
      </c>
      <c r="R279" s="226" t="str">
        <f>IF(ISBLANK(INDEX('Policy Characteristics'!L:L,MATCH($C279,'Policy Characteristics'!$C:$C,0))),"",INDEX('Policy Characteristics'!L:L,MATCH($C279,'Policy Characteristics'!$C:$C,0)))</f>
        <v/>
      </c>
    </row>
    <row r="280" spans="1:18" s="4" customFormat="1">
      <c r="A280" s="226" t="str">
        <f>IF(ISBLANK(INDEX('Policy Characteristics'!A:A,MATCH($C280,'Policy Characteristics'!$C:$C,0))),"",INDEX('Policy Characteristics'!A:A,MATCH($C280,'Policy Characteristics'!$C:$C,0)))</f>
        <v>Electricity Supply</v>
      </c>
      <c r="B280" s="234" t="str">
        <f>IF(ISBLANK(INDEX('Policy Characteristics'!B:B,MATCH($C280,'Policy Characteristics'!$C:$C,0))),"",INDEX('Policy Characteristics'!B:B,MATCH($C280,'Policy Characteristics'!$C:$C,0)))</f>
        <v>Ban New Power Plant Retrofits</v>
      </c>
      <c r="C280" s="226" t="str">
        <f t="shared" ref="C280:C301" si="19">C$278</f>
        <v>Boolean Ban New Power Plant Retrofits</v>
      </c>
      <c r="D280" s="6" t="s">
        <v>798</v>
      </c>
      <c r="E280" s="45"/>
      <c r="F280" s="6" t="s">
        <v>799</v>
      </c>
      <c r="G280" s="45"/>
      <c r="H280" s="43">
        <v>2438</v>
      </c>
      <c r="I280" s="261" t="s">
        <v>738</v>
      </c>
      <c r="J280" s="227" t="str">
        <f>IF(ISBLANK(INDEX('Policy Characteristics'!D:D,MATCH($C280,'Policy Characteristics'!$C:$C,0))),"",INDEX('Policy Characteristics'!D:D,MATCH($C280,'Policy Characteristics'!$C:$C,0)))</f>
        <v>Ban New Power Plant Retrofits</v>
      </c>
      <c r="K280" s="226" t="str">
        <f>IF(ISBLANK(INDEX('Policy Characteristics'!E:E,MATCH($C280,'Policy Characteristics'!$C:$C,0))),"",INDEX('Policy Characteristics'!E:E,MATCH($C280,'Policy Characteristics'!$C:$C,0)))</f>
        <v>elec ban new power plant retrofits</v>
      </c>
      <c r="L280" s="226">
        <f>IF(ISBLANK(INDEX('Policy Characteristics'!F:F,MATCH($C280,'Policy Characteristics'!$C:$C,0))),"",INDEX('Policy Characteristics'!F:F,MATCH($C280,'Policy Characteristics'!$C:$C,0)))</f>
        <v>0</v>
      </c>
      <c r="M280" s="226">
        <f>IF(ISBLANK(INDEX('Policy Characteristics'!G:G,MATCH($C280,'Policy Characteristics'!$C:$C,0))),"",INDEX('Policy Characteristics'!G:G,MATCH($C280,'Policy Characteristics'!$C:$C,0)))</f>
        <v>1</v>
      </c>
      <c r="N280" s="226">
        <f>IF(ISBLANK(INDEX('Policy Characteristics'!H:H,MATCH($C280,'Policy Characteristics'!$C:$C,0))),"",INDEX('Policy Characteristics'!H:H,MATCH($C280,'Policy Characteristics'!$C:$C,0)))</f>
        <v>1</v>
      </c>
      <c r="O280" s="226" t="str">
        <f>IF(ISBLANK(INDEX('Policy Characteristics'!I:I,MATCH($C280,'Policy Characteristics'!$C:$C,0))),"",INDEX('Policy Characteristics'!I:I,MATCH($C280,'Policy Characteristics'!$C:$C,0)))</f>
        <v>on/off</v>
      </c>
      <c r="P280" s="226" t="str">
        <f>IF(ISBLANK(INDEX('Policy Characteristics'!J:J,MATCH($C280,'Policy Characteristics'!$C:$C,0))),"",INDEX('Policy Characteristics'!J:J,MATCH($C280,'Policy Characteristics'!$C:$C,0)))</f>
        <v>**Description:** This policy prevents new capacity of the selected CCS plant type(s) from being built to replace existing non-CCS plants.</v>
      </c>
      <c r="Q280" s="226" t="str">
        <f>IF(ISBLANK(INDEX('Policy Characteristics'!K:K,MATCH($C280,'Policy Characteristics'!$C:$C,0))),"",INDEX('Policy Characteristics'!K:K,MATCH($C280,'Policy Characteristics'!$C:$C,0)))</f>
        <v/>
      </c>
      <c r="R280" s="226" t="str">
        <f>IF(ISBLANK(INDEX('Policy Characteristics'!L:L,MATCH($C280,'Policy Characteristics'!$C:$C,0))),"",INDEX('Policy Characteristics'!L:L,MATCH($C280,'Policy Characteristics'!$C:$C,0)))</f>
        <v/>
      </c>
    </row>
    <row r="281" spans="1:18" s="4" customFormat="1">
      <c r="A281" s="226" t="str">
        <f>IF(ISBLANK(INDEX('Policy Characteristics'!A:A,MATCH($C281,'Policy Characteristics'!$C:$C,0))),"",INDEX('Policy Characteristics'!A:A,MATCH($C281,'Policy Characteristics'!$C:$C,0)))</f>
        <v>Electricity Supply</v>
      </c>
      <c r="B281" s="234" t="str">
        <f>IF(ISBLANK(INDEX('Policy Characteristics'!B:B,MATCH($C281,'Policy Characteristics'!$C:$C,0))),"",INDEX('Policy Characteristics'!B:B,MATCH($C281,'Policy Characteristics'!$C:$C,0)))</f>
        <v>Ban New Power Plant Retrofits</v>
      </c>
      <c r="C281" s="226" t="str">
        <f t="shared" si="19"/>
        <v>Boolean Ban New Power Plant Retrofits</v>
      </c>
      <c r="D281" s="6" t="s">
        <v>800</v>
      </c>
      <c r="E281" s="45"/>
      <c r="F281" s="6" t="s">
        <v>801</v>
      </c>
      <c r="G281" s="45"/>
      <c r="H281" s="43">
        <v>2439</v>
      </c>
      <c r="I281" s="261" t="s">
        <v>738</v>
      </c>
      <c r="J281" s="227" t="str">
        <f>IF(ISBLANK(INDEX('Policy Characteristics'!D:D,MATCH($C281,'Policy Characteristics'!$C:$C,0))),"",INDEX('Policy Characteristics'!D:D,MATCH($C281,'Policy Characteristics'!$C:$C,0)))</f>
        <v>Ban New Power Plant Retrofits</v>
      </c>
      <c r="K281" s="226" t="str">
        <f>IF(ISBLANK(INDEX('Policy Characteristics'!E:E,MATCH($C281,'Policy Characteristics'!$C:$C,0))),"",INDEX('Policy Characteristics'!E:E,MATCH($C281,'Policy Characteristics'!$C:$C,0)))</f>
        <v>elec ban new power plant retrofits</v>
      </c>
      <c r="L281" s="226">
        <f>IF(ISBLANK(INDEX('Policy Characteristics'!F:F,MATCH($C281,'Policy Characteristics'!$C:$C,0))),"",INDEX('Policy Characteristics'!F:F,MATCH($C281,'Policy Characteristics'!$C:$C,0)))</f>
        <v>0</v>
      </c>
      <c r="M281" s="226">
        <f>IF(ISBLANK(INDEX('Policy Characteristics'!G:G,MATCH($C281,'Policy Characteristics'!$C:$C,0))),"",INDEX('Policy Characteristics'!G:G,MATCH($C281,'Policy Characteristics'!$C:$C,0)))</f>
        <v>1</v>
      </c>
      <c r="N281" s="226">
        <f>IF(ISBLANK(INDEX('Policy Characteristics'!H:H,MATCH($C281,'Policy Characteristics'!$C:$C,0))),"",INDEX('Policy Characteristics'!H:H,MATCH($C281,'Policy Characteristics'!$C:$C,0)))</f>
        <v>1</v>
      </c>
      <c r="O281" s="226" t="str">
        <f>IF(ISBLANK(INDEX('Policy Characteristics'!I:I,MATCH($C281,'Policy Characteristics'!$C:$C,0))),"",INDEX('Policy Characteristics'!I:I,MATCH($C281,'Policy Characteristics'!$C:$C,0)))</f>
        <v>on/off</v>
      </c>
      <c r="P281" s="226" t="str">
        <f>IF(ISBLANK(INDEX('Policy Characteristics'!J:J,MATCH($C281,'Policy Characteristics'!$C:$C,0))),"",INDEX('Policy Characteristics'!J:J,MATCH($C281,'Policy Characteristics'!$C:$C,0)))</f>
        <v>**Description:** This policy prevents new capacity of the selected CCS plant type(s) from being built to replace existing non-CCS plants.</v>
      </c>
      <c r="Q281" s="226" t="str">
        <f>IF(ISBLANK(INDEX('Policy Characteristics'!K:K,MATCH($C281,'Policy Characteristics'!$C:$C,0))),"",INDEX('Policy Characteristics'!K:K,MATCH($C281,'Policy Characteristics'!$C:$C,0)))</f>
        <v/>
      </c>
      <c r="R281" s="226" t="str">
        <f>IF(ISBLANK(INDEX('Policy Characteristics'!L:L,MATCH($C281,'Policy Characteristics'!$C:$C,0))),"",INDEX('Policy Characteristics'!L:L,MATCH($C281,'Policy Characteristics'!$C:$C,0)))</f>
        <v/>
      </c>
    </row>
    <row r="282" spans="1:18" s="4" customFormat="1">
      <c r="A282" s="226" t="str">
        <f>IF(ISBLANK(INDEX('Policy Characteristics'!A:A,MATCH($C282,'Policy Characteristics'!$C:$C,0))),"",INDEX('Policy Characteristics'!A:A,MATCH($C282,'Policy Characteristics'!$C:$C,0)))</f>
        <v>Electricity Supply</v>
      </c>
      <c r="B282" s="234" t="str">
        <f>IF(ISBLANK(INDEX('Policy Characteristics'!B:B,MATCH($C282,'Policy Characteristics'!$C:$C,0))),"",INDEX('Policy Characteristics'!B:B,MATCH($C282,'Policy Characteristics'!$C:$C,0)))</f>
        <v>Ban New Power Plant Retrofits</v>
      </c>
      <c r="C282" s="226" t="str">
        <f t="shared" si="19"/>
        <v>Boolean Ban New Power Plant Retrofits</v>
      </c>
      <c r="D282" s="6" t="s">
        <v>802</v>
      </c>
      <c r="E282" s="45"/>
      <c r="F282" s="6" t="s">
        <v>803</v>
      </c>
      <c r="G282" s="45"/>
      <c r="H282" s="43">
        <v>2440</v>
      </c>
      <c r="I282" s="261" t="s">
        <v>738</v>
      </c>
      <c r="J282" s="227" t="str">
        <f>IF(ISBLANK(INDEX('Policy Characteristics'!D:D,MATCH($C282,'Policy Characteristics'!$C:$C,0))),"",INDEX('Policy Characteristics'!D:D,MATCH($C282,'Policy Characteristics'!$C:$C,0)))</f>
        <v>Ban New Power Plant Retrofits</v>
      </c>
      <c r="K282" s="226" t="str">
        <f>IF(ISBLANK(INDEX('Policy Characteristics'!E:E,MATCH($C282,'Policy Characteristics'!$C:$C,0))),"",INDEX('Policy Characteristics'!E:E,MATCH($C282,'Policy Characteristics'!$C:$C,0)))</f>
        <v>elec ban new power plant retrofits</v>
      </c>
      <c r="L282" s="226">
        <f>IF(ISBLANK(INDEX('Policy Characteristics'!F:F,MATCH($C282,'Policy Characteristics'!$C:$C,0))),"",INDEX('Policy Characteristics'!F:F,MATCH($C282,'Policy Characteristics'!$C:$C,0)))</f>
        <v>0</v>
      </c>
      <c r="M282" s="226">
        <f>IF(ISBLANK(INDEX('Policy Characteristics'!G:G,MATCH($C282,'Policy Characteristics'!$C:$C,0))),"",INDEX('Policy Characteristics'!G:G,MATCH($C282,'Policy Characteristics'!$C:$C,0)))</f>
        <v>1</v>
      </c>
      <c r="N282" s="226">
        <f>IF(ISBLANK(INDEX('Policy Characteristics'!H:H,MATCH($C282,'Policy Characteristics'!$C:$C,0))),"",INDEX('Policy Characteristics'!H:H,MATCH($C282,'Policy Characteristics'!$C:$C,0)))</f>
        <v>1</v>
      </c>
      <c r="O282" s="226" t="str">
        <f>IF(ISBLANK(INDEX('Policy Characteristics'!I:I,MATCH($C282,'Policy Characteristics'!$C:$C,0))),"",INDEX('Policy Characteristics'!I:I,MATCH($C282,'Policy Characteristics'!$C:$C,0)))</f>
        <v>on/off</v>
      </c>
      <c r="P282" s="226" t="str">
        <f>IF(ISBLANK(INDEX('Policy Characteristics'!J:J,MATCH($C282,'Policy Characteristics'!$C:$C,0))),"",INDEX('Policy Characteristics'!J:J,MATCH($C282,'Policy Characteristics'!$C:$C,0)))</f>
        <v>**Description:** This policy prevents new capacity of the selected CCS plant type(s) from being built to replace existing non-CCS plants.</v>
      </c>
      <c r="Q282" s="226" t="str">
        <f>IF(ISBLANK(INDEX('Policy Characteristics'!K:K,MATCH($C282,'Policy Characteristics'!$C:$C,0))),"",INDEX('Policy Characteristics'!K:K,MATCH($C282,'Policy Characteristics'!$C:$C,0)))</f>
        <v/>
      </c>
      <c r="R282" s="226" t="str">
        <f>IF(ISBLANK(INDEX('Policy Characteristics'!L:L,MATCH($C282,'Policy Characteristics'!$C:$C,0))),"",INDEX('Policy Characteristics'!L:L,MATCH($C282,'Policy Characteristics'!$C:$C,0)))</f>
        <v/>
      </c>
    </row>
    <row r="283" spans="1:18" s="4" customFormat="1">
      <c r="A283" s="226" t="str">
        <f>IF(ISBLANK(INDEX('Policy Characteristics'!A:A,MATCH($C283,'Policy Characteristics'!$C:$C,0))),"",INDEX('Policy Characteristics'!A:A,MATCH($C283,'Policy Characteristics'!$C:$C,0)))</f>
        <v>Electricity Supply</v>
      </c>
      <c r="B283" s="234" t="str">
        <f>IF(ISBLANK(INDEX('Policy Characteristics'!B:B,MATCH($C283,'Policy Characteristics'!$C:$C,0))),"",INDEX('Policy Characteristics'!B:B,MATCH($C283,'Policy Characteristics'!$C:$C,0)))</f>
        <v>Ban New Power Plant Retrofits</v>
      </c>
      <c r="C283" s="226" t="str">
        <f t="shared" si="19"/>
        <v>Boolean Ban New Power Plant Retrofits</v>
      </c>
      <c r="D283" s="6" t="s">
        <v>804</v>
      </c>
      <c r="E283" s="45"/>
      <c r="F283" s="6" t="s">
        <v>805</v>
      </c>
      <c r="G283" s="45"/>
      <c r="H283" s="43">
        <v>2441</v>
      </c>
      <c r="I283" s="261" t="s">
        <v>738</v>
      </c>
      <c r="J283" s="227" t="str">
        <f>IF(ISBLANK(INDEX('Policy Characteristics'!D:D,MATCH($C283,'Policy Characteristics'!$C:$C,0))),"",INDEX('Policy Characteristics'!D:D,MATCH($C283,'Policy Characteristics'!$C:$C,0)))</f>
        <v>Ban New Power Plant Retrofits</v>
      </c>
      <c r="K283" s="226" t="str">
        <f>IF(ISBLANK(INDEX('Policy Characteristics'!E:E,MATCH($C283,'Policy Characteristics'!$C:$C,0))),"",INDEX('Policy Characteristics'!E:E,MATCH($C283,'Policy Characteristics'!$C:$C,0)))</f>
        <v>elec ban new power plant retrofits</v>
      </c>
      <c r="L283" s="226">
        <f>IF(ISBLANK(INDEX('Policy Characteristics'!F:F,MATCH($C283,'Policy Characteristics'!$C:$C,0))),"",INDEX('Policy Characteristics'!F:F,MATCH($C283,'Policy Characteristics'!$C:$C,0)))</f>
        <v>0</v>
      </c>
      <c r="M283" s="226">
        <f>IF(ISBLANK(INDEX('Policy Characteristics'!G:G,MATCH($C283,'Policy Characteristics'!$C:$C,0))),"",INDEX('Policy Characteristics'!G:G,MATCH($C283,'Policy Characteristics'!$C:$C,0)))</f>
        <v>1</v>
      </c>
      <c r="N283" s="226">
        <f>IF(ISBLANK(INDEX('Policy Characteristics'!H:H,MATCH($C283,'Policy Characteristics'!$C:$C,0))),"",INDEX('Policy Characteristics'!H:H,MATCH($C283,'Policy Characteristics'!$C:$C,0)))</f>
        <v>1</v>
      </c>
      <c r="O283" s="226" t="str">
        <f>IF(ISBLANK(INDEX('Policy Characteristics'!I:I,MATCH($C283,'Policy Characteristics'!$C:$C,0))),"",INDEX('Policy Characteristics'!I:I,MATCH($C283,'Policy Characteristics'!$C:$C,0)))</f>
        <v>on/off</v>
      </c>
      <c r="P283" s="226" t="str">
        <f>IF(ISBLANK(INDEX('Policy Characteristics'!J:J,MATCH($C283,'Policy Characteristics'!$C:$C,0))),"",INDEX('Policy Characteristics'!J:J,MATCH($C283,'Policy Characteristics'!$C:$C,0)))</f>
        <v>**Description:** This policy prevents new capacity of the selected CCS plant type(s) from being built to replace existing non-CCS plants.</v>
      </c>
      <c r="Q283" s="226" t="str">
        <f>IF(ISBLANK(INDEX('Policy Characteristics'!K:K,MATCH($C283,'Policy Characteristics'!$C:$C,0))),"",INDEX('Policy Characteristics'!K:K,MATCH($C283,'Policy Characteristics'!$C:$C,0)))</f>
        <v/>
      </c>
      <c r="R283" s="226" t="str">
        <f>IF(ISBLANK(INDEX('Policy Characteristics'!L:L,MATCH($C283,'Policy Characteristics'!$C:$C,0))),"",INDEX('Policy Characteristics'!L:L,MATCH($C283,'Policy Characteristics'!$C:$C,0)))</f>
        <v/>
      </c>
    </row>
    <row r="284" spans="1:18" s="4" customFormat="1">
      <c r="A284" s="226" t="str">
        <f>IF(ISBLANK(INDEX('Policy Characteristics'!A:A,MATCH($C284,'Policy Characteristics'!$C:$C,0))),"",INDEX('Policy Characteristics'!A:A,MATCH($C284,'Policy Characteristics'!$C:$C,0)))</f>
        <v>Electricity Supply</v>
      </c>
      <c r="B284" s="234" t="str">
        <f>IF(ISBLANK(INDEX('Policy Characteristics'!B:B,MATCH($C284,'Policy Characteristics'!$C:$C,0))),"",INDEX('Policy Characteristics'!B:B,MATCH($C284,'Policy Characteristics'!$C:$C,0)))</f>
        <v>Ban New Power Plant Retrofits</v>
      </c>
      <c r="C284" s="226" t="str">
        <f t="shared" si="19"/>
        <v>Boolean Ban New Power Plant Retrofits</v>
      </c>
      <c r="D284" s="6" t="s">
        <v>806</v>
      </c>
      <c r="E284" s="45"/>
      <c r="F284" s="6" t="s">
        <v>807</v>
      </c>
      <c r="G284" s="45"/>
      <c r="H284" s="43">
        <v>2442</v>
      </c>
      <c r="I284" s="261" t="s">
        <v>738</v>
      </c>
      <c r="J284" s="227" t="str">
        <f>IF(ISBLANK(INDEX('Policy Characteristics'!D:D,MATCH($C284,'Policy Characteristics'!$C:$C,0))),"",INDEX('Policy Characteristics'!D:D,MATCH($C284,'Policy Characteristics'!$C:$C,0)))</f>
        <v>Ban New Power Plant Retrofits</v>
      </c>
      <c r="K284" s="226" t="str">
        <f>IF(ISBLANK(INDEX('Policy Characteristics'!E:E,MATCH($C284,'Policy Characteristics'!$C:$C,0))),"",INDEX('Policy Characteristics'!E:E,MATCH($C284,'Policy Characteristics'!$C:$C,0)))</f>
        <v>elec ban new power plant retrofits</v>
      </c>
      <c r="L284" s="226">
        <f>IF(ISBLANK(INDEX('Policy Characteristics'!F:F,MATCH($C284,'Policy Characteristics'!$C:$C,0))),"",INDEX('Policy Characteristics'!F:F,MATCH($C284,'Policy Characteristics'!$C:$C,0)))</f>
        <v>0</v>
      </c>
      <c r="M284" s="226">
        <f>IF(ISBLANK(INDEX('Policy Characteristics'!G:G,MATCH($C284,'Policy Characteristics'!$C:$C,0))),"",INDEX('Policy Characteristics'!G:G,MATCH($C284,'Policy Characteristics'!$C:$C,0)))</f>
        <v>1</v>
      </c>
      <c r="N284" s="226">
        <f>IF(ISBLANK(INDEX('Policy Characteristics'!H:H,MATCH($C284,'Policy Characteristics'!$C:$C,0))),"",INDEX('Policy Characteristics'!H:H,MATCH($C284,'Policy Characteristics'!$C:$C,0)))</f>
        <v>1</v>
      </c>
      <c r="O284" s="226" t="str">
        <f>IF(ISBLANK(INDEX('Policy Characteristics'!I:I,MATCH($C284,'Policy Characteristics'!$C:$C,0))),"",INDEX('Policy Characteristics'!I:I,MATCH($C284,'Policy Characteristics'!$C:$C,0)))</f>
        <v>on/off</v>
      </c>
      <c r="P284" s="226" t="str">
        <f>IF(ISBLANK(INDEX('Policy Characteristics'!J:J,MATCH($C284,'Policy Characteristics'!$C:$C,0))),"",INDEX('Policy Characteristics'!J:J,MATCH($C284,'Policy Characteristics'!$C:$C,0)))</f>
        <v>**Description:** This policy prevents new capacity of the selected CCS plant type(s) from being built to replace existing non-CCS plants.</v>
      </c>
      <c r="Q284" s="226" t="str">
        <f>IF(ISBLANK(INDEX('Policy Characteristics'!K:K,MATCH($C284,'Policy Characteristics'!$C:$C,0))),"",INDEX('Policy Characteristics'!K:K,MATCH($C284,'Policy Characteristics'!$C:$C,0)))</f>
        <v/>
      </c>
      <c r="R284" s="226" t="str">
        <f>IF(ISBLANK(INDEX('Policy Characteristics'!L:L,MATCH($C284,'Policy Characteristics'!$C:$C,0))),"",INDEX('Policy Characteristics'!L:L,MATCH($C284,'Policy Characteristics'!$C:$C,0)))</f>
        <v/>
      </c>
    </row>
    <row r="285" spans="1:18" s="4" customFormat="1">
      <c r="A285" s="226" t="str">
        <f>IF(ISBLANK(INDEX('Policy Characteristics'!A:A,MATCH($C285,'Policy Characteristics'!$C:$C,0))),"",INDEX('Policy Characteristics'!A:A,MATCH($C285,'Policy Characteristics'!$C:$C,0)))</f>
        <v>Electricity Supply</v>
      </c>
      <c r="B285" s="234" t="str">
        <f>IF(ISBLANK(INDEX('Policy Characteristics'!B:B,MATCH($C285,'Policy Characteristics'!$C:$C,0))),"",INDEX('Policy Characteristics'!B:B,MATCH($C285,'Policy Characteristics'!$C:$C,0)))</f>
        <v>Ban New Power Plant Retrofits</v>
      </c>
      <c r="C285" s="226" t="str">
        <f t="shared" si="19"/>
        <v>Boolean Ban New Power Plant Retrofits</v>
      </c>
      <c r="D285" s="6" t="s">
        <v>808</v>
      </c>
      <c r="E285" s="45"/>
      <c r="F285" s="6" t="s">
        <v>809</v>
      </c>
      <c r="G285" s="45"/>
      <c r="H285" s="43">
        <v>2443</v>
      </c>
      <c r="I285" s="261" t="s">
        <v>738</v>
      </c>
      <c r="J285" s="227" t="str">
        <f>IF(ISBLANK(INDEX('Policy Characteristics'!D:D,MATCH($C285,'Policy Characteristics'!$C:$C,0))),"",INDEX('Policy Characteristics'!D:D,MATCH($C285,'Policy Characteristics'!$C:$C,0)))</f>
        <v>Ban New Power Plant Retrofits</v>
      </c>
      <c r="K285" s="226" t="str">
        <f>IF(ISBLANK(INDEX('Policy Characteristics'!E:E,MATCH($C285,'Policy Characteristics'!$C:$C,0))),"",INDEX('Policy Characteristics'!E:E,MATCH($C285,'Policy Characteristics'!$C:$C,0)))</f>
        <v>elec ban new power plant retrofits</v>
      </c>
      <c r="L285" s="226">
        <f>IF(ISBLANK(INDEX('Policy Characteristics'!F:F,MATCH($C285,'Policy Characteristics'!$C:$C,0))),"",INDEX('Policy Characteristics'!F:F,MATCH($C285,'Policy Characteristics'!$C:$C,0)))</f>
        <v>0</v>
      </c>
      <c r="M285" s="226">
        <f>IF(ISBLANK(INDEX('Policy Characteristics'!G:G,MATCH($C285,'Policy Characteristics'!$C:$C,0))),"",INDEX('Policy Characteristics'!G:G,MATCH($C285,'Policy Characteristics'!$C:$C,0)))</f>
        <v>1</v>
      </c>
      <c r="N285" s="226">
        <f>IF(ISBLANK(INDEX('Policy Characteristics'!H:H,MATCH($C285,'Policy Characteristics'!$C:$C,0))),"",INDEX('Policy Characteristics'!H:H,MATCH($C285,'Policy Characteristics'!$C:$C,0)))</f>
        <v>1</v>
      </c>
      <c r="O285" s="226" t="str">
        <f>IF(ISBLANK(INDEX('Policy Characteristics'!I:I,MATCH($C285,'Policy Characteristics'!$C:$C,0))),"",INDEX('Policy Characteristics'!I:I,MATCH($C285,'Policy Characteristics'!$C:$C,0)))</f>
        <v>on/off</v>
      </c>
      <c r="P285" s="226" t="str">
        <f>IF(ISBLANK(INDEX('Policy Characteristics'!J:J,MATCH($C285,'Policy Characteristics'!$C:$C,0))),"",INDEX('Policy Characteristics'!J:J,MATCH($C285,'Policy Characteristics'!$C:$C,0)))</f>
        <v>**Description:** This policy prevents new capacity of the selected CCS plant type(s) from being built to replace existing non-CCS plants.</v>
      </c>
      <c r="Q285" s="226" t="str">
        <f>IF(ISBLANK(INDEX('Policy Characteristics'!K:K,MATCH($C285,'Policy Characteristics'!$C:$C,0))),"",INDEX('Policy Characteristics'!K:K,MATCH($C285,'Policy Characteristics'!$C:$C,0)))</f>
        <v/>
      </c>
      <c r="R285" s="226" t="str">
        <f>IF(ISBLANK(INDEX('Policy Characteristics'!L:L,MATCH($C285,'Policy Characteristics'!$C:$C,0))),"",INDEX('Policy Characteristics'!L:L,MATCH($C285,'Policy Characteristics'!$C:$C,0)))</f>
        <v/>
      </c>
    </row>
    <row r="286" spans="1:18" s="4" customFormat="1">
      <c r="A286" s="226" t="str">
        <f>IF(ISBLANK(INDEX('Policy Characteristics'!A:A,MATCH($C286,'Policy Characteristics'!$C:$C,0))),"",INDEX('Policy Characteristics'!A:A,MATCH($C286,'Policy Characteristics'!$C:$C,0)))</f>
        <v>Electricity Supply</v>
      </c>
      <c r="B286" s="234" t="str">
        <f>IF(ISBLANK(INDEX('Policy Characteristics'!B:B,MATCH($C286,'Policy Characteristics'!$C:$C,0))),"",INDEX('Policy Characteristics'!B:B,MATCH($C286,'Policy Characteristics'!$C:$C,0)))</f>
        <v>Ban New Power Plant Retrofits</v>
      </c>
      <c r="C286" s="226" t="str">
        <f t="shared" si="19"/>
        <v>Boolean Ban New Power Plant Retrofits</v>
      </c>
      <c r="D286" s="6" t="s">
        <v>810</v>
      </c>
      <c r="E286" s="45"/>
      <c r="F286" s="6" t="s">
        <v>811</v>
      </c>
      <c r="G286" s="45"/>
      <c r="H286" s="43">
        <v>2444</v>
      </c>
      <c r="I286" s="261" t="s">
        <v>738</v>
      </c>
      <c r="J286" s="227" t="str">
        <f>IF(ISBLANK(INDEX('Policy Characteristics'!D:D,MATCH($C286,'Policy Characteristics'!$C:$C,0))),"",INDEX('Policy Characteristics'!D:D,MATCH($C286,'Policy Characteristics'!$C:$C,0)))</f>
        <v>Ban New Power Plant Retrofits</v>
      </c>
      <c r="K286" s="226" t="str">
        <f>IF(ISBLANK(INDEX('Policy Characteristics'!E:E,MATCH($C286,'Policy Characteristics'!$C:$C,0))),"",INDEX('Policy Characteristics'!E:E,MATCH($C286,'Policy Characteristics'!$C:$C,0)))</f>
        <v>elec ban new power plant retrofits</v>
      </c>
      <c r="L286" s="226">
        <f>IF(ISBLANK(INDEX('Policy Characteristics'!F:F,MATCH($C286,'Policy Characteristics'!$C:$C,0))),"",INDEX('Policy Characteristics'!F:F,MATCH($C286,'Policy Characteristics'!$C:$C,0)))</f>
        <v>0</v>
      </c>
      <c r="M286" s="226">
        <f>IF(ISBLANK(INDEX('Policy Characteristics'!G:G,MATCH($C286,'Policy Characteristics'!$C:$C,0))),"",INDEX('Policy Characteristics'!G:G,MATCH($C286,'Policy Characteristics'!$C:$C,0)))</f>
        <v>1</v>
      </c>
      <c r="N286" s="226">
        <f>IF(ISBLANK(INDEX('Policy Characteristics'!H:H,MATCH($C286,'Policy Characteristics'!$C:$C,0))),"",INDEX('Policy Characteristics'!H:H,MATCH($C286,'Policy Characteristics'!$C:$C,0)))</f>
        <v>1</v>
      </c>
      <c r="O286" s="226" t="str">
        <f>IF(ISBLANK(INDEX('Policy Characteristics'!I:I,MATCH($C286,'Policy Characteristics'!$C:$C,0))),"",INDEX('Policy Characteristics'!I:I,MATCH($C286,'Policy Characteristics'!$C:$C,0)))</f>
        <v>on/off</v>
      </c>
      <c r="P286" s="226" t="str">
        <f>IF(ISBLANK(INDEX('Policy Characteristics'!J:J,MATCH($C286,'Policy Characteristics'!$C:$C,0))),"",INDEX('Policy Characteristics'!J:J,MATCH($C286,'Policy Characteristics'!$C:$C,0)))</f>
        <v>**Description:** This policy prevents new capacity of the selected CCS plant type(s) from being built to replace existing non-CCS plants.</v>
      </c>
      <c r="Q286" s="226" t="str">
        <f>IF(ISBLANK(INDEX('Policy Characteristics'!K:K,MATCH($C286,'Policy Characteristics'!$C:$C,0))),"",INDEX('Policy Characteristics'!K:K,MATCH($C286,'Policy Characteristics'!$C:$C,0)))</f>
        <v/>
      </c>
      <c r="R286" s="226" t="str">
        <f>IF(ISBLANK(INDEX('Policy Characteristics'!L:L,MATCH($C286,'Policy Characteristics'!$C:$C,0))),"",INDEX('Policy Characteristics'!L:L,MATCH($C286,'Policy Characteristics'!$C:$C,0)))</f>
        <v/>
      </c>
    </row>
    <row r="287" spans="1:18" s="4" customFormat="1">
      <c r="A287" s="226" t="str">
        <f>IF(ISBLANK(INDEX('Policy Characteristics'!A:A,MATCH($C287,'Policy Characteristics'!$C:$C,0))),"",INDEX('Policy Characteristics'!A:A,MATCH($C287,'Policy Characteristics'!$C:$C,0)))</f>
        <v>Electricity Supply</v>
      </c>
      <c r="B287" s="234" t="str">
        <f>IF(ISBLANK(INDEX('Policy Characteristics'!B:B,MATCH($C287,'Policy Characteristics'!$C:$C,0))),"",INDEX('Policy Characteristics'!B:B,MATCH($C287,'Policy Characteristics'!$C:$C,0)))</f>
        <v>Ban New Power Plant Retrofits</v>
      </c>
      <c r="C287" s="226" t="str">
        <f t="shared" si="19"/>
        <v>Boolean Ban New Power Plant Retrofits</v>
      </c>
      <c r="D287" s="6" t="s">
        <v>812</v>
      </c>
      <c r="E287" s="45"/>
      <c r="F287" s="6" t="s">
        <v>813</v>
      </c>
      <c r="G287" s="45"/>
      <c r="H287" s="43">
        <v>2445</v>
      </c>
      <c r="I287" s="261" t="s">
        <v>738</v>
      </c>
      <c r="J287" s="227" t="str">
        <f>IF(ISBLANK(INDEX('Policy Characteristics'!D:D,MATCH($C287,'Policy Characteristics'!$C:$C,0))),"",INDEX('Policy Characteristics'!D:D,MATCH($C287,'Policy Characteristics'!$C:$C,0)))</f>
        <v>Ban New Power Plant Retrofits</v>
      </c>
      <c r="K287" s="226" t="str">
        <f>IF(ISBLANK(INDEX('Policy Characteristics'!E:E,MATCH($C287,'Policy Characteristics'!$C:$C,0))),"",INDEX('Policy Characteristics'!E:E,MATCH($C287,'Policy Characteristics'!$C:$C,0)))</f>
        <v>elec ban new power plant retrofits</v>
      </c>
      <c r="L287" s="226">
        <f>IF(ISBLANK(INDEX('Policy Characteristics'!F:F,MATCH($C287,'Policy Characteristics'!$C:$C,0))),"",INDEX('Policy Characteristics'!F:F,MATCH($C287,'Policy Characteristics'!$C:$C,0)))</f>
        <v>0</v>
      </c>
      <c r="M287" s="226">
        <f>IF(ISBLANK(INDEX('Policy Characteristics'!G:G,MATCH($C287,'Policy Characteristics'!$C:$C,0))),"",INDEX('Policy Characteristics'!G:G,MATCH($C287,'Policy Characteristics'!$C:$C,0)))</f>
        <v>1</v>
      </c>
      <c r="N287" s="226">
        <f>IF(ISBLANK(INDEX('Policy Characteristics'!H:H,MATCH($C287,'Policy Characteristics'!$C:$C,0))),"",INDEX('Policy Characteristics'!H:H,MATCH($C287,'Policy Characteristics'!$C:$C,0)))</f>
        <v>1</v>
      </c>
      <c r="O287" s="226" t="str">
        <f>IF(ISBLANK(INDEX('Policy Characteristics'!I:I,MATCH($C287,'Policy Characteristics'!$C:$C,0))),"",INDEX('Policy Characteristics'!I:I,MATCH($C287,'Policy Characteristics'!$C:$C,0)))</f>
        <v>on/off</v>
      </c>
      <c r="P287" s="226" t="str">
        <f>IF(ISBLANK(INDEX('Policy Characteristics'!J:J,MATCH($C287,'Policy Characteristics'!$C:$C,0))),"",INDEX('Policy Characteristics'!J:J,MATCH($C287,'Policy Characteristics'!$C:$C,0)))</f>
        <v>**Description:** This policy prevents new capacity of the selected CCS plant type(s) from being built to replace existing non-CCS plants.</v>
      </c>
      <c r="Q287" s="226" t="str">
        <f>IF(ISBLANK(INDEX('Policy Characteristics'!K:K,MATCH($C287,'Policy Characteristics'!$C:$C,0))),"",INDEX('Policy Characteristics'!K:K,MATCH($C287,'Policy Characteristics'!$C:$C,0)))</f>
        <v/>
      </c>
      <c r="R287" s="226" t="str">
        <f>IF(ISBLANK(INDEX('Policy Characteristics'!L:L,MATCH($C287,'Policy Characteristics'!$C:$C,0))),"",INDEX('Policy Characteristics'!L:L,MATCH($C287,'Policy Characteristics'!$C:$C,0)))</f>
        <v/>
      </c>
    </row>
    <row r="288" spans="1:18" s="4" customFormat="1">
      <c r="A288" s="226" t="str">
        <f>IF(ISBLANK(INDEX('Policy Characteristics'!A:A,MATCH($C288,'Policy Characteristics'!$C:$C,0))),"",INDEX('Policy Characteristics'!A:A,MATCH($C288,'Policy Characteristics'!$C:$C,0)))</f>
        <v>Electricity Supply</v>
      </c>
      <c r="B288" s="234" t="str">
        <f>IF(ISBLANK(INDEX('Policy Characteristics'!B:B,MATCH($C288,'Policy Characteristics'!$C:$C,0))),"",INDEX('Policy Characteristics'!B:B,MATCH($C288,'Policy Characteristics'!$C:$C,0)))</f>
        <v>Ban New Power Plant Retrofits</v>
      </c>
      <c r="C288" s="226" t="str">
        <f t="shared" si="19"/>
        <v>Boolean Ban New Power Plant Retrofits</v>
      </c>
      <c r="D288" s="6" t="s">
        <v>814</v>
      </c>
      <c r="E288" s="45"/>
      <c r="F288" s="6" t="s">
        <v>815</v>
      </c>
      <c r="G288" s="45"/>
      <c r="H288" s="43">
        <v>2446</v>
      </c>
      <c r="I288" s="261" t="s">
        <v>738</v>
      </c>
      <c r="J288" s="227" t="str">
        <f>IF(ISBLANK(INDEX('Policy Characteristics'!D:D,MATCH($C288,'Policy Characteristics'!$C:$C,0))),"",INDEX('Policy Characteristics'!D:D,MATCH($C288,'Policy Characteristics'!$C:$C,0)))</f>
        <v>Ban New Power Plant Retrofits</v>
      </c>
      <c r="K288" s="226" t="str">
        <f>IF(ISBLANK(INDEX('Policy Characteristics'!E:E,MATCH($C288,'Policy Characteristics'!$C:$C,0))),"",INDEX('Policy Characteristics'!E:E,MATCH($C288,'Policy Characteristics'!$C:$C,0)))</f>
        <v>elec ban new power plant retrofits</v>
      </c>
      <c r="L288" s="226">
        <f>IF(ISBLANK(INDEX('Policy Characteristics'!F:F,MATCH($C288,'Policy Characteristics'!$C:$C,0))),"",INDEX('Policy Characteristics'!F:F,MATCH($C288,'Policy Characteristics'!$C:$C,0)))</f>
        <v>0</v>
      </c>
      <c r="M288" s="226">
        <f>IF(ISBLANK(INDEX('Policy Characteristics'!G:G,MATCH($C288,'Policy Characteristics'!$C:$C,0))),"",INDEX('Policy Characteristics'!G:G,MATCH($C288,'Policy Characteristics'!$C:$C,0)))</f>
        <v>1</v>
      </c>
      <c r="N288" s="226">
        <f>IF(ISBLANK(INDEX('Policy Characteristics'!H:H,MATCH($C288,'Policy Characteristics'!$C:$C,0))),"",INDEX('Policy Characteristics'!H:H,MATCH($C288,'Policy Characteristics'!$C:$C,0)))</f>
        <v>1</v>
      </c>
      <c r="O288" s="226" t="str">
        <f>IF(ISBLANK(INDEX('Policy Characteristics'!I:I,MATCH($C288,'Policy Characteristics'!$C:$C,0))),"",INDEX('Policy Characteristics'!I:I,MATCH($C288,'Policy Characteristics'!$C:$C,0)))</f>
        <v>on/off</v>
      </c>
      <c r="P288" s="226" t="str">
        <f>IF(ISBLANK(INDEX('Policy Characteristics'!J:J,MATCH($C288,'Policy Characteristics'!$C:$C,0))),"",INDEX('Policy Characteristics'!J:J,MATCH($C288,'Policy Characteristics'!$C:$C,0)))</f>
        <v>**Description:** This policy prevents new capacity of the selected CCS plant type(s) from being built to replace existing non-CCS plants.</v>
      </c>
      <c r="Q288" s="226" t="str">
        <f>IF(ISBLANK(INDEX('Policy Characteristics'!K:K,MATCH($C288,'Policy Characteristics'!$C:$C,0))),"",INDEX('Policy Characteristics'!K:K,MATCH($C288,'Policy Characteristics'!$C:$C,0)))</f>
        <v/>
      </c>
      <c r="R288" s="226" t="str">
        <f>IF(ISBLANK(INDEX('Policy Characteristics'!L:L,MATCH($C288,'Policy Characteristics'!$C:$C,0))),"",INDEX('Policy Characteristics'!L:L,MATCH($C288,'Policy Characteristics'!$C:$C,0)))</f>
        <v/>
      </c>
    </row>
    <row r="289" spans="1:18" s="4" customFormat="1">
      <c r="A289" s="226" t="str">
        <f>IF(ISBLANK(INDEX('Policy Characteristics'!A:A,MATCH($C289,'Policy Characteristics'!$C:$C,0))),"",INDEX('Policy Characteristics'!A:A,MATCH($C289,'Policy Characteristics'!$C:$C,0)))</f>
        <v>Electricity Supply</v>
      </c>
      <c r="B289" s="234" t="str">
        <f>IF(ISBLANK(INDEX('Policy Characteristics'!B:B,MATCH($C289,'Policy Characteristics'!$C:$C,0))),"",INDEX('Policy Characteristics'!B:B,MATCH($C289,'Policy Characteristics'!$C:$C,0)))</f>
        <v>Ban New Power Plant Retrofits</v>
      </c>
      <c r="C289" s="226" t="str">
        <f t="shared" si="19"/>
        <v>Boolean Ban New Power Plant Retrofits</v>
      </c>
      <c r="D289" s="6" t="s">
        <v>816</v>
      </c>
      <c r="E289" s="45"/>
      <c r="F289" s="6" t="s">
        <v>817</v>
      </c>
      <c r="G289" s="45"/>
      <c r="H289" s="43">
        <v>2447</v>
      </c>
      <c r="I289" s="261" t="s">
        <v>738</v>
      </c>
      <c r="J289" s="227" t="str">
        <f>IF(ISBLANK(INDEX('Policy Characteristics'!D:D,MATCH($C289,'Policy Characteristics'!$C:$C,0))),"",INDEX('Policy Characteristics'!D:D,MATCH($C289,'Policy Characteristics'!$C:$C,0)))</f>
        <v>Ban New Power Plant Retrofits</v>
      </c>
      <c r="K289" s="226" t="str">
        <f>IF(ISBLANK(INDEX('Policy Characteristics'!E:E,MATCH($C289,'Policy Characteristics'!$C:$C,0))),"",INDEX('Policy Characteristics'!E:E,MATCH($C289,'Policy Characteristics'!$C:$C,0)))</f>
        <v>elec ban new power plant retrofits</v>
      </c>
      <c r="L289" s="226">
        <f>IF(ISBLANK(INDEX('Policy Characteristics'!F:F,MATCH($C289,'Policy Characteristics'!$C:$C,0))),"",INDEX('Policy Characteristics'!F:F,MATCH($C289,'Policy Characteristics'!$C:$C,0)))</f>
        <v>0</v>
      </c>
      <c r="M289" s="226">
        <f>IF(ISBLANK(INDEX('Policy Characteristics'!G:G,MATCH($C289,'Policy Characteristics'!$C:$C,0))),"",INDEX('Policy Characteristics'!G:G,MATCH($C289,'Policy Characteristics'!$C:$C,0)))</f>
        <v>1</v>
      </c>
      <c r="N289" s="226">
        <f>IF(ISBLANK(INDEX('Policy Characteristics'!H:H,MATCH($C289,'Policy Characteristics'!$C:$C,0))),"",INDEX('Policy Characteristics'!H:H,MATCH($C289,'Policy Characteristics'!$C:$C,0)))</f>
        <v>1</v>
      </c>
      <c r="O289" s="226" t="str">
        <f>IF(ISBLANK(INDEX('Policy Characteristics'!I:I,MATCH($C289,'Policy Characteristics'!$C:$C,0))),"",INDEX('Policy Characteristics'!I:I,MATCH($C289,'Policy Characteristics'!$C:$C,0)))</f>
        <v>on/off</v>
      </c>
      <c r="P289" s="226" t="str">
        <f>IF(ISBLANK(INDEX('Policy Characteristics'!J:J,MATCH($C289,'Policy Characteristics'!$C:$C,0))),"",INDEX('Policy Characteristics'!J:J,MATCH($C289,'Policy Characteristics'!$C:$C,0)))</f>
        <v>**Description:** This policy prevents new capacity of the selected CCS plant type(s) from being built to replace existing non-CCS plants.</v>
      </c>
      <c r="Q289" s="226" t="str">
        <f>IF(ISBLANK(INDEX('Policy Characteristics'!K:K,MATCH($C289,'Policy Characteristics'!$C:$C,0))),"",INDEX('Policy Characteristics'!K:K,MATCH($C289,'Policy Characteristics'!$C:$C,0)))</f>
        <v/>
      </c>
      <c r="R289" s="226" t="str">
        <f>IF(ISBLANK(INDEX('Policy Characteristics'!L:L,MATCH($C289,'Policy Characteristics'!$C:$C,0))),"",INDEX('Policy Characteristics'!L:L,MATCH($C289,'Policy Characteristics'!$C:$C,0)))</f>
        <v/>
      </c>
    </row>
    <row r="290" spans="1:18" s="4" customFormat="1">
      <c r="A290" s="226" t="str">
        <f>IF(ISBLANK(INDEX('Policy Characteristics'!A:A,MATCH($C290,'Policy Characteristics'!$C:$C,0))),"",INDEX('Policy Characteristics'!A:A,MATCH($C290,'Policy Characteristics'!$C:$C,0)))</f>
        <v>Electricity Supply</v>
      </c>
      <c r="B290" s="234" t="str">
        <f>IF(ISBLANK(INDEX('Policy Characteristics'!B:B,MATCH($C290,'Policy Characteristics'!$C:$C,0))),"",INDEX('Policy Characteristics'!B:B,MATCH($C290,'Policy Characteristics'!$C:$C,0)))</f>
        <v>Ban New Power Plant Retrofits</v>
      </c>
      <c r="C290" s="226" t="str">
        <f t="shared" si="19"/>
        <v>Boolean Ban New Power Plant Retrofits</v>
      </c>
      <c r="D290" s="6" t="s">
        <v>818</v>
      </c>
      <c r="E290" s="45"/>
      <c r="F290" s="6" t="s">
        <v>819</v>
      </c>
      <c r="G290" s="45"/>
      <c r="H290" s="43">
        <v>2448</v>
      </c>
      <c r="I290" s="261" t="s">
        <v>738</v>
      </c>
      <c r="J290" s="227" t="str">
        <f>IF(ISBLANK(INDEX('Policy Characteristics'!D:D,MATCH($C290,'Policy Characteristics'!$C:$C,0))),"",INDEX('Policy Characteristics'!D:D,MATCH($C290,'Policy Characteristics'!$C:$C,0)))</f>
        <v>Ban New Power Plant Retrofits</v>
      </c>
      <c r="K290" s="226" t="str">
        <f>IF(ISBLANK(INDEX('Policy Characteristics'!E:E,MATCH($C290,'Policy Characteristics'!$C:$C,0))),"",INDEX('Policy Characteristics'!E:E,MATCH($C290,'Policy Characteristics'!$C:$C,0)))</f>
        <v>elec ban new power plant retrofits</v>
      </c>
      <c r="L290" s="226">
        <f>IF(ISBLANK(INDEX('Policy Characteristics'!F:F,MATCH($C290,'Policy Characteristics'!$C:$C,0))),"",INDEX('Policy Characteristics'!F:F,MATCH($C290,'Policy Characteristics'!$C:$C,0)))</f>
        <v>0</v>
      </c>
      <c r="M290" s="226">
        <f>IF(ISBLANK(INDEX('Policy Characteristics'!G:G,MATCH($C290,'Policy Characteristics'!$C:$C,0))),"",INDEX('Policy Characteristics'!G:G,MATCH($C290,'Policy Characteristics'!$C:$C,0)))</f>
        <v>1</v>
      </c>
      <c r="N290" s="226">
        <f>IF(ISBLANK(INDEX('Policy Characteristics'!H:H,MATCH($C290,'Policy Characteristics'!$C:$C,0))),"",INDEX('Policy Characteristics'!H:H,MATCH($C290,'Policy Characteristics'!$C:$C,0)))</f>
        <v>1</v>
      </c>
      <c r="O290" s="226" t="str">
        <f>IF(ISBLANK(INDEX('Policy Characteristics'!I:I,MATCH($C290,'Policy Characteristics'!$C:$C,0))),"",INDEX('Policy Characteristics'!I:I,MATCH($C290,'Policy Characteristics'!$C:$C,0)))</f>
        <v>on/off</v>
      </c>
      <c r="P290" s="226" t="str">
        <f>IF(ISBLANK(INDEX('Policy Characteristics'!J:J,MATCH($C290,'Policy Characteristics'!$C:$C,0))),"",INDEX('Policy Characteristics'!J:J,MATCH($C290,'Policy Characteristics'!$C:$C,0)))</f>
        <v>**Description:** This policy prevents new capacity of the selected CCS plant type(s) from being built to replace existing non-CCS plants.</v>
      </c>
      <c r="Q290" s="226" t="str">
        <f>IF(ISBLANK(INDEX('Policy Characteristics'!K:K,MATCH($C290,'Policy Characteristics'!$C:$C,0))),"",INDEX('Policy Characteristics'!K:K,MATCH($C290,'Policy Characteristics'!$C:$C,0)))</f>
        <v/>
      </c>
      <c r="R290" s="226" t="str">
        <f>IF(ISBLANK(INDEX('Policy Characteristics'!L:L,MATCH($C290,'Policy Characteristics'!$C:$C,0))),"",INDEX('Policy Characteristics'!L:L,MATCH($C290,'Policy Characteristics'!$C:$C,0)))</f>
        <v/>
      </c>
    </row>
    <row r="291" spans="1:18" s="4" customFormat="1">
      <c r="A291" s="226" t="str">
        <f>IF(ISBLANK(INDEX('Policy Characteristics'!A:A,MATCH($C291,'Policy Characteristics'!$C:$C,0))),"",INDEX('Policy Characteristics'!A:A,MATCH($C291,'Policy Characteristics'!$C:$C,0)))</f>
        <v>Electricity Supply</v>
      </c>
      <c r="B291" s="234" t="str">
        <f>IF(ISBLANK(INDEX('Policy Characteristics'!B:B,MATCH($C291,'Policy Characteristics'!$C:$C,0))),"",INDEX('Policy Characteristics'!B:B,MATCH($C291,'Policy Characteristics'!$C:$C,0)))</f>
        <v>Ban New Power Plant Retrofits</v>
      </c>
      <c r="C291" s="226" t="str">
        <f t="shared" si="19"/>
        <v>Boolean Ban New Power Plant Retrofits</v>
      </c>
      <c r="D291" s="6" t="s">
        <v>820</v>
      </c>
      <c r="E291" s="45"/>
      <c r="F291" s="6" t="s">
        <v>821</v>
      </c>
      <c r="G291" s="45"/>
      <c r="H291" s="43">
        <v>2449</v>
      </c>
      <c r="I291" s="261" t="s">
        <v>738</v>
      </c>
      <c r="J291" s="227" t="str">
        <f>IF(ISBLANK(INDEX('Policy Characteristics'!D:D,MATCH($C291,'Policy Characteristics'!$C:$C,0))),"",INDEX('Policy Characteristics'!D:D,MATCH($C291,'Policy Characteristics'!$C:$C,0)))</f>
        <v>Ban New Power Plant Retrofits</v>
      </c>
      <c r="K291" s="226" t="str">
        <f>IF(ISBLANK(INDEX('Policy Characteristics'!E:E,MATCH($C291,'Policy Characteristics'!$C:$C,0))),"",INDEX('Policy Characteristics'!E:E,MATCH($C291,'Policy Characteristics'!$C:$C,0)))</f>
        <v>elec ban new power plant retrofits</v>
      </c>
      <c r="L291" s="226">
        <f>IF(ISBLANK(INDEX('Policy Characteristics'!F:F,MATCH($C291,'Policy Characteristics'!$C:$C,0))),"",INDEX('Policy Characteristics'!F:F,MATCH($C291,'Policy Characteristics'!$C:$C,0)))</f>
        <v>0</v>
      </c>
      <c r="M291" s="226">
        <f>IF(ISBLANK(INDEX('Policy Characteristics'!G:G,MATCH($C291,'Policy Characteristics'!$C:$C,0))),"",INDEX('Policy Characteristics'!G:G,MATCH($C291,'Policy Characteristics'!$C:$C,0)))</f>
        <v>1</v>
      </c>
      <c r="N291" s="226">
        <f>IF(ISBLANK(INDEX('Policy Characteristics'!H:H,MATCH($C291,'Policy Characteristics'!$C:$C,0))),"",INDEX('Policy Characteristics'!H:H,MATCH($C291,'Policy Characteristics'!$C:$C,0)))</f>
        <v>1</v>
      </c>
      <c r="O291" s="226" t="str">
        <f>IF(ISBLANK(INDEX('Policy Characteristics'!I:I,MATCH($C291,'Policy Characteristics'!$C:$C,0))),"",INDEX('Policy Characteristics'!I:I,MATCH($C291,'Policy Characteristics'!$C:$C,0)))</f>
        <v>on/off</v>
      </c>
      <c r="P291" s="226" t="str">
        <f>IF(ISBLANK(INDEX('Policy Characteristics'!J:J,MATCH($C291,'Policy Characteristics'!$C:$C,0))),"",INDEX('Policy Characteristics'!J:J,MATCH($C291,'Policy Characteristics'!$C:$C,0)))</f>
        <v>**Description:** This policy prevents new capacity of the selected CCS plant type(s) from being built to replace existing non-CCS plants.</v>
      </c>
      <c r="Q291" s="226" t="str">
        <f>IF(ISBLANK(INDEX('Policy Characteristics'!K:K,MATCH($C291,'Policy Characteristics'!$C:$C,0))),"",INDEX('Policy Characteristics'!K:K,MATCH($C291,'Policy Characteristics'!$C:$C,0)))</f>
        <v/>
      </c>
      <c r="R291" s="226" t="str">
        <f>IF(ISBLANK(INDEX('Policy Characteristics'!L:L,MATCH($C291,'Policy Characteristics'!$C:$C,0))),"",INDEX('Policy Characteristics'!L:L,MATCH($C291,'Policy Characteristics'!$C:$C,0)))</f>
        <v/>
      </c>
    </row>
    <row r="292" spans="1:18" s="4" customFormat="1">
      <c r="A292" s="226" t="str">
        <f>IF(ISBLANK(INDEX('Policy Characteristics'!A:A,MATCH($C292,'Policy Characteristics'!$C:$C,0))),"",INDEX('Policy Characteristics'!A:A,MATCH($C292,'Policy Characteristics'!$C:$C,0)))</f>
        <v>Electricity Supply</v>
      </c>
      <c r="B292" s="234" t="str">
        <f>IF(ISBLANK(INDEX('Policy Characteristics'!B:B,MATCH($C292,'Policy Characteristics'!$C:$C,0))),"",INDEX('Policy Characteristics'!B:B,MATCH($C292,'Policy Characteristics'!$C:$C,0)))</f>
        <v>Ban New Power Plant Retrofits</v>
      </c>
      <c r="C292" s="226" t="str">
        <f t="shared" si="19"/>
        <v>Boolean Ban New Power Plant Retrofits</v>
      </c>
      <c r="D292" s="6" t="s">
        <v>822</v>
      </c>
      <c r="E292" s="45"/>
      <c r="F292" s="6" t="s">
        <v>823</v>
      </c>
      <c r="G292" s="45"/>
      <c r="H292" s="43">
        <v>2450</v>
      </c>
      <c r="I292" s="261" t="s">
        <v>738</v>
      </c>
      <c r="J292" s="227" t="str">
        <f>IF(ISBLANK(INDEX('Policy Characteristics'!D:D,MATCH($C292,'Policy Characteristics'!$C:$C,0))),"",INDEX('Policy Characteristics'!D:D,MATCH($C292,'Policy Characteristics'!$C:$C,0)))</f>
        <v>Ban New Power Plant Retrofits</v>
      </c>
      <c r="K292" s="226" t="str">
        <f>IF(ISBLANK(INDEX('Policy Characteristics'!E:E,MATCH($C292,'Policy Characteristics'!$C:$C,0))),"",INDEX('Policy Characteristics'!E:E,MATCH($C292,'Policy Characteristics'!$C:$C,0)))</f>
        <v>elec ban new power plant retrofits</v>
      </c>
      <c r="L292" s="226">
        <f>IF(ISBLANK(INDEX('Policy Characteristics'!F:F,MATCH($C292,'Policy Characteristics'!$C:$C,0))),"",INDEX('Policy Characteristics'!F:F,MATCH($C292,'Policy Characteristics'!$C:$C,0)))</f>
        <v>0</v>
      </c>
      <c r="M292" s="226">
        <f>IF(ISBLANK(INDEX('Policy Characteristics'!G:G,MATCH($C292,'Policy Characteristics'!$C:$C,0))),"",INDEX('Policy Characteristics'!G:G,MATCH($C292,'Policy Characteristics'!$C:$C,0)))</f>
        <v>1</v>
      </c>
      <c r="N292" s="226">
        <f>IF(ISBLANK(INDEX('Policy Characteristics'!H:H,MATCH($C292,'Policy Characteristics'!$C:$C,0))),"",INDEX('Policy Characteristics'!H:H,MATCH($C292,'Policy Characteristics'!$C:$C,0)))</f>
        <v>1</v>
      </c>
      <c r="O292" s="226" t="str">
        <f>IF(ISBLANK(INDEX('Policy Characteristics'!I:I,MATCH($C292,'Policy Characteristics'!$C:$C,0))),"",INDEX('Policy Characteristics'!I:I,MATCH($C292,'Policy Characteristics'!$C:$C,0)))</f>
        <v>on/off</v>
      </c>
      <c r="P292" s="226" t="str">
        <f>IF(ISBLANK(INDEX('Policy Characteristics'!J:J,MATCH($C292,'Policy Characteristics'!$C:$C,0))),"",INDEX('Policy Characteristics'!J:J,MATCH($C292,'Policy Characteristics'!$C:$C,0)))</f>
        <v>**Description:** This policy prevents new capacity of the selected CCS plant type(s) from being built to replace existing non-CCS plants.</v>
      </c>
      <c r="Q292" s="226" t="str">
        <f>IF(ISBLANK(INDEX('Policy Characteristics'!K:K,MATCH($C292,'Policy Characteristics'!$C:$C,0))),"",INDEX('Policy Characteristics'!K:K,MATCH($C292,'Policy Characteristics'!$C:$C,0)))</f>
        <v/>
      </c>
      <c r="R292" s="226" t="str">
        <f>IF(ISBLANK(INDEX('Policy Characteristics'!L:L,MATCH($C292,'Policy Characteristics'!$C:$C,0))),"",INDEX('Policy Characteristics'!L:L,MATCH($C292,'Policy Characteristics'!$C:$C,0)))</f>
        <v/>
      </c>
    </row>
    <row r="293" spans="1:18" s="4" customFormat="1">
      <c r="A293" s="226" t="str">
        <f>IF(ISBLANK(INDEX('Policy Characteristics'!A:A,MATCH($C293,'Policy Characteristics'!$C:$C,0))),"",INDEX('Policy Characteristics'!A:A,MATCH($C293,'Policy Characteristics'!$C:$C,0)))</f>
        <v>Electricity Supply</v>
      </c>
      <c r="B293" s="234" t="str">
        <f>IF(ISBLANK(INDEX('Policy Characteristics'!B:B,MATCH($C293,'Policy Characteristics'!$C:$C,0))),"",INDEX('Policy Characteristics'!B:B,MATCH($C293,'Policy Characteristics'!$C:$C,0)))</f>
        <v>Ban New Power Plant Retrofits</v>
      </c>
      <c r="C293" s="226" t="str">
        <f t="shared" si="19"/>
        <v>Boolean Ban New Power Plant Retrofits</v>
      </c>
      <c r="D293" s="6" t="s">
        <v>824</v>
      </c>
      <c r="E293" s="45"/>
      <c r="F293" s="6" t="s">
        <v>825</v>
      </c>
      <c r="G293" s="45"/>
      <c r="H293" s="43">
        <v>2451</v>
      </c>
      <c r="I293" s="261" t="s">
        <v>738</v>
      </c>
      <c r="J293" s="227" t="str">
        <f>IF(ISBLANK(INDEX('Policy Characteristics'!D:D,MATCH($C293,'Policy Characteristics'!$C:$C,0))),"",INDEX('Policy Characteristics'!D:D,MATCH($C293,'Policy Characteristics'!$C:$C,0)))</f>
        <v>Ban New Power Plant Retrofits</v>
      </c>
      <c r="K293" s="226" t="str">
        <f>IF(ISBLANK(INDEX('Policy Characteristics'!E:E,MATCH($C293,'Policy Characteristics'!$C:$C,0))),"",INDEX('Policy Characteristics'!E:E,MATCH($C293,'Policy Characteristics'!$C:$C,0)))</f>
        <v>elec ban new power plant retrofits</v>
      </c>
      <c r="L293" s="226">
        <f>IF(ISBLANK(INDEX('Policy Characteristics'!F:F,MATCH($C293,'Policy Characteristics'!$C:$C,0))),"",INDEX('Policy Characteristics'!F:F,MATCH($C293,'Policy Characteristics'!$C:$C,0)))</f>
        <v>0</v>
      </c>
      <c r="M293" s="226">
        <f>IF(ISBLANK(INDEX('Policy Characteristics'!G:G,MATCH($C293,'Policy Characteristics'!$C:$C,0))),"",INDEX('Policy Characteristics'!G:G,MATCH($C293,'Policy Characteristics'!$C:$C,0)))</f>
        <v>1</v>
      </c>
      <c r="N293" s="226">
        <f>IF(ISBLANK(INDEX('Policy Characteristics'!H:H,MATCH($C293,'Policy Characteristics'!$C:$C,0))),"",INDEX('Policy Characteristics'!H:H,MATCH($C293,'Policy Characteristics'!$C:$C,0)))</f>
        <v>1</v>
      </c>
      <c r="O293" s="226" t="str">
        <f>IF(ISBLANK(INDEX('Policy Characteristics'!I:I,MATCH($C293,'Policy Characteristics'!$C:$C,0))),"",INDEX('Policy Characteristics'!I:I,MATCH($C293,'Policy Characteristics'!$C:$C,0)))</f>
        <v>on/off</v>
      </c>
      <c r="P293" s="226" t="str">
        <f>IF(ISBLANK(INDEX('Policy Characteristics'!J:J,MATCH($C293,'Policy Characteristics'!$C:$C,0))),"",INDEX('Policy Characteristics'!J:J,MATCH($C293,'Policy Characteristics'!$C:$C,0)))</f>
        <v>**Description:** This policy prevents new capacity of the selected CCS plant type(s) from being built to replace existing non-CCS plants.</v>
      </c>
      <c r="Q293" s="226" t="str">
        <f>IF(ISBLANK(INDEX('Policy Characteristics'!K:K,MATCH($C293,'Policy Characteristics'!$C:$C,0))),"",INDEX('Policy Characteristics'!K:K,MATCH($C293,'Policy Characteristics'!$C:$C,0)))</f>
        <v/>
      </c>
      <c r="R293" s="226" t="str">
        <f>IF(ISBLANK(INDEX('Policy Characteristics'!L:L,MATCH($C293,'Policy Characteristics'!$C:$C,0))),"",INDEX('Policy Characteristics'!L:L,MATCH($C293,'Policy Characteristics'!$C:$C,0)))</f>
        <v/>
      </c>
    </row>
    <row r="294" spans="1:18" s="4" customFormat="1">
      <c r="A294" s="226" t="str">
        <f>IF(ISBLANK(INDEX('Policy Characteristics'!A:A,MATCH($C294,'Policy Characteristics'!$C:$C,0))),"",INDEX('Policy Characteristics'!A:A,MATCH($C294,'Policy Characteristics'!$C:$C,0)))</f>
        <v>Electricity Supply</v>
      </c>
      <c r="B294" s="234" t="str">
        <f>IF(ISBLANK(INDEX('Policy Characteristics'!B:B,MATCH($C294,'Policy Characteristics'!$C:$C,0))),"",INDEX('Policy Characteristics'!B:B,MATCH($C294,'Policy Characteristics'!$C:$C,0)))</f>
        <v>Ban New Power Plant Retrofits</v>
      </c>
      <c r="C294" s="226" t="str">
        <f t="shared" si="19"/>
        <v>Boolean Ban New Power Plant Retrofits</v>
      </c>
      <c r="D294" s="6" t="s">
        <v>826</v>
      </c>
      <c r="E294" s="45"/>
      <c r="F294" s="6" t="s">
        <v>827</v>
      </c>
      <c r="G294" s="45"/>
      <c r="H294" s="43">
        <v>2452</v>
      </c>
      <c r="I294" s="261" t="s">
        <v>738</v>
      </c>
      <c r="J294" s="227" t="str">
        <f>IF(ISBLANK(INDEX('Policy Characteristics'!D:D,MATCH($C294,'Policy Characteristics'!$C:$C,0))),"",INDEX('Policy Characteristics'!D:D,MATCH($C294,'Policy Characteristics'!$C:$C,0)))</f>
        <v>Ban New Power Plant Retrofits</v>
      </c>
      <c r="K294" s="226" t="str">
        <f>IF(ISBLANK(INDEX('Policy Characteristics'!E:E,MATCH($C294,'Policy Characteristics'!$C:$C,0))),"",INDEX('Policy Characteristics'!E:E,MATCH($C294,'Policy Characteristics'!$C:$C,0)))</f>
        <v>elec ban new power plant retrofits</v>
      </c>
      <c r="L294" s="226">
        <f>IF(ISBLANK(INDEX('Policy Characteristics'!F:F,MATCH($C294,'Policy Characteristics'!$C:$C,0))),"",INDEX('Policy Characteristics'!F:F,MATCH($C294,'Policy Characteristics'!$C:$C,0)))</f>
        <v>0</v>
      </c>
      <c r="M294" s="226">
        <f>IF(ISBLANK(INDEX('Policy Characteristics'!G:G,MATCH($C294,'Policy Characteristics'!$C:$C,0))),"",INDEX('Policy Characteristics'!G:G,MATCH($C294,'Policy Characteristics'!$C:$C,0)))</f>
        <v>1</v>
      </c>
      <c r="N294" s="226">
        <f>IF(ISBLANK(INDEX('Policy Characteristics'!H:H,MATCH($C294,'Policy Characteristics'!$C:$C,0))),"",INDEX('Policy Characteristics'!H:H,MATCH($C294,'Policy Characteristics'!$C:$C,0)))</f>
        <v>1</v>
      </c>
      <c r="O294" s="226" t="str">
        <f>IF(ISBLANK(INDEX('Policy Characteristics'!I:I,MATCH($C294,'Policy Characteristics'!$C:$C,0))),"",INDEX('Policy Characteristics'!I:I,MATCH($C294,'Policy Characteristics'!$C:$C,0)))</f>
        <v>on/off</v>
      </c>
      <c r="P294" s="226" t="str">
        <f>IF(ISBLANK(INDEX('Policy Characteristics'!J:J,MATCH($C294,'Policy Characteristics'!$C:$C,0))),"",INDEX('Policy Characteristics'!J:J,MATCH($C294,'Policy Characteristics'!$C:$C,0)))</f>
        <v>**Description:** This policy prevents new capacity of the selected CCS plant type(s) from being built to replace existing non-CCS plants.</v>
      </c>
      <c r="Q294" s="226" t="str">
        <f>IF(ISBLANK(INDEX('Policy Characteristics'!K:K,MATCH($C294,'Policy Characteristics'!$C:$C,0))),"",INDEX('Policy Characteristics'!K:K,MATCH($C294,'Policy Characteristics'!$C:$C,0)))</f>
        <v/>
      </c>
      <c r="R294" s="226" t="str">
        <f>IF(ISBLANK(INDEX('Policy Characteristics'!L:L,MATCH($C294,'Policy Characteristics'!$C:$C,0))),"",INDEX('Policy Characteristics'!L:L,MATCH($C294,'Policy Characteristics'!$C:$C,0)))</f>
        <v/>
      </c>
    </row>
    <row r="295" spans="1:18" s="4" customFormat="1">
      <c r="A295" s="226" t="str">
        <f>IF(ISBLANK(INDEX('Policy Characteristics'!A:A,MATCH($C295,'Policy Characteristics'!$C:$C,0))),"",INDEX('Policy Characteristics'!A:A,MATCH($C295,'Policy Characteristics'!$C:$C,0)))</f>
        <v>Electricity Supply</v>
      </c>
      <c r="B295" s="234" t="str">
        <f>IF(ISBLANK(INDEX('Policy Characteristics'!B:B,MATCH($C295,'Policy Characteristics'!$C:$C,0))),"",INDEX('Policy Characteristics'!B:B,MATCH($C295,'Policy Characteristics'!$C:$C,0)))</f>
        <v>Ban New Power Plant Retrofits</v>
      </c>
      <c r="C295" s="226" t="str">
        <f t="shared" si="19"/>
        <v>Boolean Ban New Power Plant Retrofits</v>
      </c>
      <c r="D295" s="6" t="s">
        <v>828</v>
      </c>
      <c r="E295" s="45"/>
      <c r="F295" s="6" t="s">
        <v>829</v>
      </c>
      <c r="G295" s="45"/>
      <c r="H295" s="43">
        <v>2453</v>
      </c>
      <c r="I295" s="261" t="s">
        <v>728</v>
      </c>
      <c r="J295" s="227" t="str">
        <f>IF(ISBLANK(INDEX('Policy Characteristics'!D:D,MATCH($C295,'Policy Characteristics'!$C:$C,0))),"",INDEX('Policy Characteristics'!D:D,MATCH($C295,'Policy Characteristics'!$C:$C,0)))</f>
        <v>Ban New Power Plant Retrofits</v>
      </c>
      <c r="K295" s="226" t="str">
        <f>IF(ISBLANK(INDEX('Policy Characteristics'!E:E,MATCH($C295,'Policy Characteristics'!$C:$C,0))),"",INDEX('Policy Characteristics'!E:E,MATCH($C295,'Policy Characteristics'!$C:$C,0)))</f>
        <v>elec ban new power plant retrofits</v>
      </c>
      <c r="L295" s="226">
        <f>IF(ISBLANK(INDEX('Policy Characteristics'!F:F,MATCH($C295,'Policy Characteristics'!$C:$C,0))),"",INDEX('Policy Characteristics'!F:F,MATCH($C295,'Policy Characteristics'!$C:$C,0)))</f>
        <v>0</v>
      </c>
      <c r="M295" s="226">
        <f>IF(ISBLANK(INDEX('Policy Characteristics'!G:G,MATCH($C295,'Policy Characteristics'!$C:$C,0))),"",INDEX('Policy Characteristics'!G:G,MATCH($C295,'Policy Characteristics'!$C:$C,0)))</f>
        <v>1</v>
      </c>
      <c r="N295" s="226">
        <f>IF(ISBLANK(INDEX('Policy Characteristics'!H:H,MATCH($C295,'Policy Characteristics'!$C:$C,0))),"",INDEX('Policy Characteristics'!H:H,MATCH($C295,'Policy Characteristics'!$C:$C,0)))</f>
        <v>1</v>
      </c>
      <c r="O295" s="226" t="str">
        <f>IF(ISBLANK(INDEX('Policy Characteristics'!I:I,MATCH($C295,'Policy Characteristics'!$C:$C,0))),"",INDEX('Policy Characteristics'!I:I,MATCH($C295,'Policy Characteristics'!$C:$C,0)))</f>
        <v>on/off</v>
      </c>
      <c r="P295" s="226" t="str">
        <f>IF(ISBLANK(INDEX('Policy Characteristics'!J:J,MATCH($C295,'Policy Characteristics'!$C:$C,0))),"",INDEX('Policy Characteristics'!J:J,MATCH($C295,'Policy Characteristics'!$C:$C,0)))</f>
        <v>**Description:** This policy prevents new capacity of the selected CCS plant type(s) from being built to replace existing non-CCS plants.</v>
      </c>
      <c r="Q295" s="226" t="str">
        <f>IF(ISBLANK(INDEX('Policy Characteristics'!K:K,MATCH($C295,'Policy Characteristics'!$C:$C,0))),"",INDEX('Policy Characteristics'!K:K,MATCH($C295,'Policy Characteristics'!$C:$C,0)))</f>
        <v/>
      </c>
      <c r="R295" s="226" t="str">
        <f>IF(ISBLANK(INDEX('Policy Characteristics'!L:L,MATCH($C295,'Policy Characteristics'!$C:$C,0))),"",INDEX('Policy Characteristics'!L:L,MATCH($C295,'Policy Characteristics'!$C:$C,0)))</f>
        <v/>
      </c>
    </row>
    <row r="296" spans="1:18" s="4" customFormat="1">
      <c r="A296" s="226" t="str">
        <f>IF(ISBLANK(INDEX('Policy Characteristics'!A:A,MATCH($C296,'Policy Characteristics'!$C:$C,0))),"",INDEX('Policy Characteristics'!A:A,MATCH($C296,'Policy Characteristics'!$C:$C,0)))</f>
        <v>Electricity Supply</v>
      </c>
      <c r="B296" s="234" t="str">
        <f>IF(ISBLANK(INDEX('Policy Characteristics'!B:B,MATCH($C296,'Policy Characteristics'!$C:$C,0))),"",INDEX('Policy Characteristics'!B:B,MATCH($C296,'Policy Characteristics'!$C:$C,0)))</f>
        <v>Ban New Power Plant Retrofits</v>
      </c>
      <c r="C296" s="226" t="str">
        <f t="shared" si="19"/>
        <v>Boolean Ban New Power Plant Retrofits</v>
      </c>
      <c r="D296" s="6" t="s">
        <v>830</v>
      </c>
      <c r="E296" s="45"/>
      <c r="F296" s="6" t="s">
        <v>831</v>
      </c>
      <c r="G296" s="45"/>
      <c r="H296" s="43">
        <v>2454</v>
      </c>
      <c r="I296" s="261" t="s">
        <v>728</v>
      </c>
      <c r="J296" s="227" t="str">
        <f>IF(ISBLANK(INDEX('Policy Characteristics'!D:D,MATCH($C296,'Policy Characteristics'!$C:$C,0))),"",INDEX('Policy Characteristics'!D:D,MATCH($C296,'Policy Characteristics'!$C:$C,0)))</f>
        <v>Ban New Power Plant Retrofits</v>
      </c>
      <c r="K296" s="226" t="str">
        <f>IF(ISBLANK(INDEX('Policy Characteristics'!E:E,MATCH($C296,'Policy Characteristics'!$C:$C,0))),"",INDEX('Policy Characteristics'!E:E,MATCH($C296,'Policy Characteristics'!$C:$C,0)))</f>
        <v>elec ban new power plant retrofits</v>
      </c>
      <c r="L296" s="226">
        <f>IF(ISBLANK(INDEX('Policy Characteristics'!F:F,MATCH($C296,'Policy Characteristics'!$C:$C,0))),"",INDEX('Policy Characteristics'!F:F,MATCH($C296,'Policy Characteristics'!$C:$C,0)))</f>
        <v>0</v>
      </c>
      <c r="M296" s="226">
        <f>IF(ISBLANK(INDEX('Policy Characteristics'!G:G,MATCH($C296,'Policy Characteristics'!$C:$C,0))),"",INDEX('Policy Characteristics'!G:G,MATCH($C296,'Policy Characteristics'!$C:$C,0)))</f>
        <v>1</v>
      </c>
      <c r="N296" s="226">
        <f>IF(ISBLANK(INDEX('Policy Characteristics'!H:H,MATCH($C296,'Policy Characteristics'!$C:$C,0))),"",INDEX('Policy Characteristics'!H:H,MATCH($C296,'Policy Characteristics'!$C:$C,0)))</f>
        <v>1</v>
      </c>
      <c r="O296" s="226" t="str">
        <f>IF(ISBLANK(INDEX('Policy Characteristics'!I:I,MATCH($C296,'Policy Characteristics'!$C:$C,0))),"",INDEX('Policy Characteristics'!I:I,MATCH($C296,'Policy Characteristics'!$C:$C,0)))</f>
        <v>on/off</v>
      </c>
      <c r="P296" s="226" t="str">
        <f>IF(ISBLANK(INDEX('Policy Characteristics'!J:J,MATCH($C296,'Policy Characteristics'!$C:$C,0))),"",INDEX('Policy Characteristics'!J:J,MATCH($C296,'Policy Characteristics'!$C:$C,0)))</f>
        <v>**Description:** This policy prevents new capacity of the selected CCS plant type(s) from being built to replace existing non-CCS plants.</v>
      </c>
      <c r="Q296" s="226" t="str">
        <f>IF(ISBLANK(INDEX('Policy Characteristics'!K:K,MATCH($C296,'Policy Characteristics'!$C:$C,0))),"",INDEX('Policy Characteristics'!K:K,MATCH($C296,'Policy Characteristics'!$C:$C,0)))</f>
        <v/>
      </c>
      <c r="R296" s="226" t="str">
        <f>IF(ISBLANK(INDEX('Policy Characteristics'!L:L,MATCH($C296,'Policy Characteristics'!$C:$C,0))),"",INDEX('Policy Characteristics'!L:L,MATCH($C296,'Policy Characteristics'!$C:$C,0)))</f>
        <v/>
      </c>
    </row>
    <row r="297" spans="1:18" s="4" customFormat="1">
      <c r="A297" s="226" t="str">
        <f>IF(ISBLANK(INDEX('Policy Characteristics'!A:A,MATCH($C297,'Policy Characteristics'!$C:$C,0))),"",INDEX('Policy Characteristics'!A:A,MATCH($C297,'Policy Characteristics'!$C:$C,0)))</f>
        <v>Electricity Supply</v>
      </c>
      <c r="B297" s="234" t="str">
        <f>IF(ISBLANK(INDEX('Policy Characteristics'!B:B,MATCH($C297,'Policy Characteristics'!$C:$C,0))),"",INDEX('Policy Characteristics'!B:B,MATCH($C297,'Policy Characteristics'!$C:$C,0)))</f>
        <v>Ban New Power Plant Retrofits</v>
      </c>
      <c r="C297" s="226" t="str">
        <f t="shared" si="19"/>
        <v>Boolean Ban New Power Plant Retrofits</v>
      </c>
      <c r="D297" s="6" t="s">
        <v>832</v>
      </c>
      <c r="E297" s="45"/>
      <c r="F297" s="6" t="s">
        <v>833</v>
      </c>
      <c r="G297" s="45"/>
      <c r="H297" s="43">
        <v>2455</v>
      </c>
      <c r="I297" s="261" t="s">
        <v>728</v>
      </c>
      <c r="J297" s="227" t="str">
        <f>IF(ISBLANK(INDEX('Policy Characteristics'!D:D,MATCH($C297,'Policy Characteristics'!$C:$C,0))),"",INDEX('Policy Characteristics'!D:D,MATCH($C297,'Policy Characteristics'!$C:$C,0)))</f>
        <v>Ban New Power Plant Retrofits</v>
      </c>
      <c r="K297" s="226" t="str">
        <f>IF(ISBLANK(INDEX('Policy Characteristics'!E:E,MATCH($C297,'Policy Characteristics'!$C:$C,0))),"",INDEX('Policy Characteristics'!E:E,MATCH($C297,'Policy Characteristics'!$C:$C,0)))</f>
        <v>elec ban new power plant retrofits</v>
      </c>
      <c r="L297" s="226">
        <f>IF(ISBLANK(INDEX('Policy Characteristics'!F:F,MATCH($C297,'Policy Characteristics'!$C:$C,0))),"",INDEX('Policy Characteristics'!F:F,MATCH($C297,'Policy Characteristics'!$C:$C,0)))</f>
        <v>0</v>
      </c>
      <c r="M297" s="226">
        <f>IF(ISBLANK(INDEX('Policy Characteristics'!G:G,MATCH($C297,'Policy Characteristics'!$C:$C,0))),"",INDEX('Policy Characteristics'!G:G,MATCH($C297,'Policy Characteristics'!$C:$C,0)))</f>
        <v>1</v>
      </c>
      <c r="N297" s="226">
        <f>IF(ISBLANK(INDEX('Policy Characteristics'!H:H,MATCH($C297,'Policy Characteristics'!$C:$C,0))),"",INDEX('Policy Characteristics'!H:H,MATCH($C297,'Policy Characteristics'!$C:$C,0)))</f>
        <v>1</v>
      </c>
      <c r="O297" s="226" t="str">
        <f>IF(ISBLANK(INDEX('Policy Characteristics'!I:I,MATCH($C297,'Policy Characteristics'!$C:$C,0))),"",INDEX('Policy Characteristics'!I:I,MATCH($C297,'Policy Characteristics'!$C:$C,0)))</f>
        <v>on/off</v>
      </c>
      <c r="P297" s="226" t="str">
        <f>IF(ISBLANK(INDEX('Policy Characteristics'!J:J,MATCH($C297,'Policy Characteristics'!$C:$C,0))),"",INDEX('Policy Characteristics'!J:J,MATCH($C297,'Policy Characteristics'!$C:$C,0)))</f>
        <v>**Description:** This policy prevents new capacity of the selected CCS plant type(s) from being built to replace existing non-CCS plants.</v>
      </c>
      <c r="Q297" s="226" t="str">
        <f>IF(ISBLANK(INDEX('Policy Characteristics'!K:K,MATCH($C297,'Policy Characteristics'!$C:$C,0))),"",INDEX('Policy Characteristics'!K:K,MATCH($C297,'Policy Characteristics'!$C:$C,0)))</f>
        <v/>
      </c>
      <c r="R297" s="226" t="str">
        <f>IF(ISBLANK(INDEX('Policy Characteristics'!L:L,MATCH($C297,'Policy Characteristics'!$C:$C,0))),"",INDEX('Policy Characteristics'!L:L,MATCH($C297,'Policy Characteristics'!$C:$C,0)))</f>
        <v/>
      </c>
    </row>
    <row r="298" spans="1:18" s="4" customFormat="1">
      <c r="A298" s="226" t="str">
        <f>IF(ISBLANK(INDEX('Policy Characteristics'!A:A,MATCH($C298,'Policy Characteristics'!$C:$C,0))),"",INDEX('Policy Characteristics'!A:A,MATCH($C298,'Policy Characteristics'!$C:$C,0)))</f>
        <v>Electricity Supply</v>
      </c>
      <c r="B298" s="234" t="str">
        <f>IF(ISBLANK(INDEX('Policy Characteristics'!B:B,MATCH($C298,'Policy Characteristics'!$C:$C,0))),"",INDEX('Policy Characteristics'!B:B,MATCH($C298,'Policy Characteristics'!$C:$C,0)))</f>
        <v>Ban New Power Plant Retrofits</v>
      </c>
      <c r="C298" s="226" t="str">
        <f t="shared" si="19"/>
        <v>Boolean Ban New Power Plant Retrofits</v>
      </c>
      <c r="D298" s="6" t="s">
        <v>834</v>
      </c>
      <c r="E298" s="45"/>
      <c r="F298" s="6" t="s">
        <v>835</v>
      </c>
      <c r="G298" s="45"/>
      <c r="H298" s="43">
        <v>2456</v>
      </c>
      <c r="I298" s="261" t="s">
        <v>728</v>
      </c>
      <c r="J298" s="227" t="str">
        <f>IF(ISBLANK(INDEX('Policy Characteristics'!D:D,MATCH($C298,'Policy Characteristics'!$C:$C,0))),"",INDEX('Policy Characteristics'!D:D,MATCH($C298,'Policy Characteristics'!$C:$C,0)))</f>
        <v>Ban New Power Plant Retrofits</v>
      </c>
      <c r="K298" s="226" t="str">
        <f>IF(ISBLANK(INDEX('Policy Characteristics'!E:E,MATCH($C298,'Policy Characteristics'!$C:$C,0))),"",INDEX('Policy Characteristics'!E:E,MATCH($C298,'Policy Characteristics'!$C:$C,0)))</f>
        <v>elec ban new power plant retrofits</v>
      </c>
      <c r="L298" s="226">
        <f>IF(ISBLANK(INDEX('Policy Characteristics'!F:F,MATCH($C298,'Policy Characteristics'!$C:$C,0))),"",INDEX('Policy Characteristics'!F:F,MATCH($C298,'Policy Characteristics'!$C:$C,0)))</f>
        <v>0</v>
      </c>
      <c r="M298" s="226">
        <f>IF(ISBLANK(INDEX('Policy Characteristics'!G:G,MATCH($C298,'Policy Characteristics'!$C:$C,0))),"",INDEX('Policy Characteristics'!G:G,MATCH($C298,'Policy Characteristics'!$C:$C,0)))</f>
        <v>1</v>
      </c>
      <c r="N298" s="226">
        <f>IF(ISBLANK(INDEX('Policy Characteristics'!H:H,MATCH($C298,'Policy Characteristics'!$C:$C,0))),"",INDEX('Policy Characteristics'!H:H,MATCH($C298,'Policy Characteristics'!$C:$C,0)))</f>
        <v>1</v>
      </c>
      <c r="O298" s="226" t="str">
        <f>IF(ISBLANK(INDEX('Policy Characteristics'!I:I,MATCH($C298,'Policy Characteristics'!$C:$C,0))),"",INDEX('Policy Characteristics'!I:I,MATCH($C298,'Policy Characteristics'!$C:$C,0)))</f>
        <v>on/off</v>
      </c>
      <c r="P298" s="226" t="str">
        <f>IF(ISBLANK(INDEX('Policy Characteristics'!J:J,MATCH($C298,'Policy Characteristics'!$C:$C,0))),"",INDEX('Policy Characteristics'!J:J,MATCH($C298,'Policy Characteristics'!$C:$C,0)))</f>
        <v>**Description:** This policy prevents new capacity of the selected CCS plant type(s) from being built to replace existing non-CCS plants.</v>
      </c>
      <c r="Q298" s="226" t="str">
        <f>IF(ISBLANK(INDEX('Policy Characteristics'!K:K,MATCH($C298,'Policy Characteristics'!$C:$C,0))),"",INDEX('Policy Characteristics'!K:K,MATCH($C298,'Policy Characteristics'!$C:$C,0)))</f>
        <v/>
      </c>
      <c r="R298" s="226" t="str">
        <f>IF(ISBLANK(INDEX('Policy Characteristics'!L:L,MATCH($C298,'Policy Characteristics'!$C:$C,0))),"",INDEX('Policy Characteristics'!L:L,MATCH($C298,'Policy Characteristics'!$C:$C,0)))</f>
        <v/>
      </c>
    </row>
    <row r="299" spans="1:18" s="4" customFormat="1">
      <c r="A299" s="226" t="str">
        <f>IF(ISBLANK(INDEX('Policy Characteristics'!A:A,MATCH($C299,'Policy Characteristics'!$C:$C,0))),"",INDEX('Policy Characteristics'!A:A,MATCH($C299,'Policy Characteristics'!$C:$C,0)))</f>
        <v>Electricity Supply</v>
      </c>
      <c r="B299" s="234" t="str">
        <f>IF(ISBLANK(INDEX('Policy Characteristics'!B:B,MATCH($C299,'Policy Characteristics'!$C:$C,0))),"",INDEX('Policy Characteristics'!B:B,MATCH($C299,'Policy Characteristics'!$C:$C,0)))</f>
        <v>Ban New Power Plant Retrofits</v>
      </c>
      <c r="C299" s="226" t="str">
        <f t="shared" si="19"/>
        <v>Boolean Ban New Power Plant Retrofits</v>
      </c>
      <c r="D299" s="6" t="s">
        <v>836</v>
      </c>
      <c r="E299" s="45"/>
      <c r="F299" s="6" t="s">
        <v>837</v>
      </c>
      <c r="G299" s="45"/>
      <c r="H299" s="43">
        <v>2457</v>
      </c>
      <c r="I299" s="261" t="s">
        <v>738</v>
      </c>
      <c r="J299" s="227" t="str">
        <f>IF(ISBLANK(INDEX('Policy Characteristics'!D:D,MATCH($C299,'Policy Characteristics'!$C:$C,0))),"",INDEX('Policy Characteristics'!D:D,MATCH($C299,'Policy Characteristics'!$C:$C,0)))</f>
        <v>Ban New Power Plant Retrofits</v>
      </c>
      <c r="K299" s="226" t="str">
        <f>IF(ISBLANK(INDEX('Policy Characteristics'!E:E,MATCH($C299,'Policy Characteristics'!$C:$C,0))),"",INDEX('Policy Characteristics'!E:E,MATCH($C299,'Policy Characteristics'!$C:$C,0)))</f>
        <v>elec ban new power plant retrofits</v>
      </c>
      <c r="L299" s="226">
        <f>IF(ISBLANK(INDEX('Policy Characteristics'!F:F,MATCH($C299,'Policy Characteristics'!$C:$C,0))),"",INDEX('Policy Characteristics'!F:F,MATCH($C299,'Policy Characteristics'!$C:$C,0)))</f>
        <v>0</v>
      </c>
      <c r="M299" s="226">
        <f>IF(ISBLANK(INDEX('Policy Characteristics'!G:G,MATCH($C299,'Policy Characteristics'!$C:$C,0))),"",INDEX('Policy Characteristics'!G:G,MATCH($C299,'Policy Characteristics'!$C:$C,0)))</f>
        <v>1</v>
      </c>
      <c r="N299" s="226">
        <f>IF(ISBLANK(INDEX('Policy Characteristics'!H:H,MATCH($C299,'Policy Characteristics'!$C:$C,0))),"",INDEX('Policy Characteristics'!H:H,MATCH($C299,'Policy Characteristics'!$C:$C,0)))</f>
        <v>1</v>
      </c>
      <c r="O299" s="226" t="str">
        <f>IF(ISBLANK(INDEX('Policy Characteristics'!I:I,MATCH($C299,'Policy Characteristics'!$C:$C,0))),"",INDEX('Policy Characteristics'!I:I,MATCH($C299,'Policy Characteristics'!$C:$C,0)))</f>
        <v>on/off</v>
      </c>
      <c r="P299" s="226" t="str">
        <f>IF(ISBLANK(INDEX('Policy Characteristics'!J:J,MATCH($C299,'Policy Characteristics'!$C:$C,0))),"",INDEX('Policy Characteristics'!J:J,MATCH($C299,'Policy Characteristics'!$C:$C,0)))</f>
        <v>**Description:** This policy prevents new capacity of the selected CCS plant type(s) from being built to replace existing non-CCS plants.</v>
      </c>
      <c r="Q299" s="226" t="str">
        <f>IF(ISBLANK(INDEX('Policy Characteristics'!K:K,MATCH($C299,'Policy Characteristics'!$C:$C,0))),"",INDEX('Policy Characteristics'!K:K,MATCH($C299,'Policy Characteristics'!$C:$C,0)))</f>
        <v/>
      </c>
      <c r="R299" s="226" t="str">
        <f>IF(ISBLANK(INDEX('Policy Characteristics'!L:L,MATCH($C299,'Policy Characteristics'!$C:$C,0))),"",INDEX('Policy Characteristics'!L:L,MATCH($C299,'Policy Characteristics'!$C:$C,0)))</f>
        <v/>
      </c>
    </row>
    <row r="300" spans="1:18" s="4" customFormat="1">
      <c r="A300" s="226" t="str">
        <f>IF(ISBLANK(INDEX('Policy Characteristics'!A:A,MATCH($C300,'Policy Characteristics'!$C:$C,0))),"",INDEX('Policy Characteristics'!A:A,MATCH($C300,'Policy Characteristics'!$C:$C,0)))</f>
        <v>Electricity Supply</v>
      </c>
      <c r="B300" s="234" t="str">
        <f>IF(ISBLANK(INDEX('Policy Characteristics'!B:B,MATCH($C300,'Policy Characteristics'!$C:$C,0))),"",INDEX('Policy Characteristics'!B:B,MATCH($C300,'Policy Characteristics'!$C:$C,0)))</f>
        <v>Ban New Power Plant Retrofits</v>
      </c>
      <c r="C300" s="226" t="str">
        <f t="shared" si="19"/>
        <v>Boolean Ban New Power Plant Retrofits</v>
      </c>
      <c r="D300" s="6" t="s">
        <v>838</v>
      </c>
      <c r="E300" s="45"/>
      <c r="F300" s="6" t="s">
        <v>839</v>
      </c>
      <c r="G300" s="45"/>
      <c r="H300" s="43">
        <v>2458</v>
      </c>
      <c r="I300" s="261" t="s">
        <v>738</v>
      </c>
      <c r="J300" s="227" t="str">
        <f>IF(ISBLANK(INDEX('Policy Characteristics'!D:D,MATCH($C300,'Policy Characteristics'!$C:$C,0))),"",INDEX('Policy Characteristics'!D:D,MATCH($C300,'Policy Characteristics'!$C:$C,0)))</f>
        <v>Ban New Power Plant Retrofits</v>
      </c>
      <c r="K300" s="226" t="str">
        <f>IF(ISBLANK(INDEX('Policy Characteristics'!E:E,MATCH($C300,'Policy Characteristics'!$C:$C,0))),"",INDEX('Policy Characteristics'!E:E,MATCH($C300,'Policy Characteristics'!$C:$C,0)))</f>
        <v>elec ban new power plant retrofits</v>
      </c>
      <c r="L300" s="226">
        <f>IF(ISBLANK(INDEX('Policy Characteristics'!F:F,MATCH($C300,'Policy Characteristics'!$C:$C,0))),"",INDEX('Policy Characteristics'!F:F,MATCH($C300,'Policy Characteristics'!$C:$C,0)))</f>
        <v>0</v>
      </c>
      <c r="M300" s="226">
        <f>IF(ISBLANK(INDEX('Policy Characteristics'!G:G,MATCH($C300,'Policy Characteristics'!$C:$C,0))),"",INDEX('Policy Characteristics'!G:G,MATCH($C300,'Policy Characteristics'!$C:$C,0)))</f>
        <v>1</v>
      </c>
      <c r="N300" s="226">
        <f>IF(ISBLANK(INDEX('Policy Characteristics'!H:H,MATCH($C300,'Policy Characteristics'!$C:$C,0))),"",INDEX('Policy Characteristics'!H:H,MATCH($C300,'Policy Characteristics'!$C:$C,0)))</f>
        <v>1</v>
      </c>
      <c r="O300" s="226" t="str">
        <f>IF(ISBLANK(INDEX('Policy Characteristics'!I:I,MATCH($C300,'Policy Characteristics'!$C:$C,0))),"",INDEX('Policy Characteristics'!I:I,MATCH($C300,'Policy Characteristics'!$C:$C,0)))</f>
        <v>on/off</v>
      </c>
      <c r="P300" s="226" t="str">
        <f>IF(ISBLANK(INDEX('Policy Characteristics'!J:J,MATCH($C300,'Policy Characteristics'!$C:$C,0))),"",INDEX('Policy Characteristics'!J:J,MATCH($C300,'Policy Characteristics'!$C:$C,0)))</f>
        <v>**Description:** This policy prevents new capacity of the selected CCS plant type(s) from being built to replace existing non-CCS plants.</v>
      </c>
      <c r="Q300" s="226" t="str">
        <f>IF(ISBLANK(INDEX('Policy Characteristics'!K:K,MATCH($C300,'Policy Characteristics'!$C:$C,0))),"",INDEX('Policy Characteristics'!K:K,MATCH($C300,'Policy Characteristics'!$C:$C,0)))</f>
        <v/>
      </c>
      <c r="R300" s="226" t="str">
        <f>IF(ISBLANK(INDEX('Policy Characteristics'!L:L,MATCH($C300,'Policy Characteristics'!$C:$C,0))),"",INDEX('Policy Characteristics'!L:L,MATCH($C300,'Policy Characteristics'!$C:$C,0)))</f>
        <v/>
      </c>
    </row>
    <row r="301" spans="1:18" s="4" customFormat="1">
      <c r="A301" s="226" t="str">
        <f>IF(ISBLANK(INDEX('Policy Characteristics'!A:A,MATCH($C301,'Policy Characteristics'!$C:$C,0))),"",INDEX('Policy Characteristics'!A:A,MATCH($C301,'Policy Characteristics'!$C:$C,0)))</f>
        <v>Electricity Supply</v>
      </c>
      <c r="B301" s="234" t="str">
        <f>IF(ISBLANK(INDEX('Policy Characteristics'!B:B,MATCH($C301,'Policy Characteristics'!$C:$C,0))),"",INDEX('Policy Characteristics'!B:B,MATCH($C301,'Policy Characteristics'!$C:$C,0)))</f>
        <v>Ban New Power Plant Retrofits</v>
      </c>
      <c r="C301" s="226" t="str">
        <f t="shared" si="19"/>
        <v>Boolean Ban New Power Plant Retrofits</v>
      </c>
      <c r="D301" s="6" t="s">
        <v>840</v>
      </c>
      <c r="E301" s="45"/>
      <c r="F301" s="6" t="s">
        <v>841</v>
      </c>
      <c r="G301" s="45"/>
      <c r="H301" s="43">
        <v>2459</v>
      </c>
      <c r="I301" s="261" t="s">
        <v>738</v>
      </c>
      <c r="J301" s="227" t="str">
        <f>IF(ISBLANK(INDEX('Policy Characteristics'!D:D,MATCH($C301,'Policy Characteristics'!$C:$C,0))),"",INDEX('Policy Characteristics'!D:D,MATCH($C301,'Policy Characteristics'!$C:$C,0)))</f>
        <v>Ban New Power Plant Retrofits</v>
      </c>
      <c r="K301" s="226" t="str">
        <f>IF(ISBLANK(INDEX('Policy Characteristics'!E:E,MATCH($C301,'Policy Characteristics'!$C:$C,0))),"",INDEX('Policy Characteristics'!E:E,MATCH($C301,'Policy Characteristics'!$C:$C,0)))</f>
        <v>elec ban new power plant retrofits</v>
      </c>
      <c r="L301" s="226">
        <f>IF(ISBLANK(INDEX('Policy Characteristics'!F:F,MATCH($C301,'Policy Characteristics'!$C:$C,0))),"",INDEX('Policy Characteristics'!F:F,MATCH($C301,'Policy Characteristics'!$C:$C,0)))</f>
        <v>0</v>
      </c>
      <c r="M301" s="226">
        <f>IF(ISBLANK(INDEX('Policy Characteristics'!G:G,MATCH($C301,'Policy Characteristics'!$C:$C,0))),"",INDEX('Policy Characteristics'!G:G,MATCH($C301,'Policy Characteristics'!$C:$C,0)))</f>
        <v>1</v>
      </c>
      <c r="N301" s="226">
        <f>IF(ISBLANK(INDEX('Policy Characteristics'!H:H,MATCH($C301,'Policy Characteristics'!$C:$C,0))),"",INDEX('Policy Characteristics'!H:H,MATCH($C301,'Policy Characteristics'!$C:$C,0)))</f>
        <v>1</v>
      </c>
      <c r="O301" s="226" t="str">
        <f>IF(ISBLANK(INDEX('Policy Characteristics'!I:I,MATCH($C301,'Policy Characteristics'!$C:$C,0))),"",INDEX('Policy Characteristics'!I:I,MATCH($C301,'Policy Characteristics'!$C:$C,0)))</f>
        <v>on/off</v>
      </c>
      <c r="P301" s="226" t="str">
        <f>IF(ISBLANK(INDEX('Policy Characteristics'!J:J,MATCH($C301,'Policy Characteristics'!$C:$C,0))),"",INDEX('Policy Characteristics'!J:J,MATCH($C301,'Policy Characteristics'!$C:$C,0)))</f>
        <v>**Description:** This policy prevents new capacity of the selected CCS plant type(s) from being built to replace existing non-CCS plants.</v>
      </c>
      <c r="Q301" s="226" t="str">
        <f>IF(ISBLANK(INDEX('Policy Characteristics'!K:K,MATCH($C301,'Policy Characteristics'!$C:$C,0))),"",INDEX('Policy Characteristics'!K:K,MATCH($C301,'Policy Characteristics'!$C:$C,0)))</f>
        <v/>
      </c>
      <c r="R301" s="226" t="str">
        <f>IF(ISBLANK(INDEX('Policy Characteristics'!L:L,MATCH($C301,'Policy Characteristics'!$C:$C,0))),"",INDEX('Policy Characteristics'!L:L,MATCH($C301,'Policy Characteristics'!$C:$C,0)))</f>
        <v/>
      </c>
    </row>
    <row r="302" spans="1:18" s="4" customFormat="1">
      <c r="A302" s="226" t="str">
        <f>IF(ISBLANK(INDEX('Policy Characteristics'!A:A,MATCH($C302,'Policy Characteristics'!$C:$C,0))),"",INDEX('Policy Characteristics'!A:A,MATCH($C302,'Policy Characteristics'!$C:$C,0)))</f>
        <v>Electricity Supply</v>
      </c>
      <c r="B302" s="234" t="str">
        <f>IF(ISBLANK(INDEX('Policy Characteristics'!B:B,MATCH($C302,'Policy Characteristics'!$C:$C,0))),"",INDEX('Policy Characteristics'!B:B,MATCH($C302,'Policy Characteristics'!$C:$C,0)))</f>
        <v>Clean Electricity Standard</v>
      </c>
      <c r="C302" t="s">
        <v>242</v>
      </c>
      <c r="D302" s="45"/>
      <c r="E302" s="45"/>
      <c r="F302" s="45"/>
      <c r="G302" s="45"/>
      <c r="H302" s="43">
        <v>508</v>
      </c>
      <c r="I302" s="261" t="s">
        <v>728</v>
      </c>
      <c r="J302" s="227" t="str">
        <f>IF(ISBLANK(INDEX('Policy Characteristics'!D:D,MATCH($C302,'Policy Characteristics'!$C:$C,0))),"",INDEX('Policy Characteristics'!D:D,MATCH($C302,'Policy Characteristics'!$C:$C,0)))</f>
        <v>Clean Electricity Standard</v>
      </c>
      <c r="K302" s="226" t="str">
        <f>IF(ISBLANK(INDEX('Policy Characteristics'!E:E,MATCH($C302,'Policy Characteristics'!$C:$C,0))),"",INDEX('Policy Characteristics'!E:E,MATCH($C302,'Policy Characteristics'!$C:$C,0)))</f>
        <v>elec renewable portfolio standards</v>
      </c>
      <c r="L302" s="233">
        <f>IF(ISBLANK(INDEX('Policy Characteristics'!F:F,MATCH($C302,'Policy Characteristics'!$C:$C,0))),"",INDEX('Policy Characteristics'!F:F,MATCH($C302,'Policy Characteristics'!$C:$C,0)))</f>
        <v>0</v>
      </c>
      <c r="M302" s="233">
        <f>IF(ISBLANK(INDEX('Policy Characteristics'!G:G,MATCH($C302,'Policy Characteristics'!$C:$C,0))),"",INDEX('Policy Characteristics'!G:G,MATCH($C302,'Policy Characteristics'!$C:$C,0)))</f>
        <v>1</v>
      </c>
      <c r="N302" s="233">
        <f>IF(ISBLANK(INDEX('Policy Characteristics'!H:H,MATCH($C302,'Policy Characteristics'!$C:$C,0))),"",INDEX('Policy Characteristics'!H:H,MATCH($C302,'Policy Characteristics'!$C:$C,0)))</f>
        <v>0.01</v>
      </c>
      <c r="O302" s="226" t="str">
        <f>IF(ISBLANK(INDEX('Policy Characteristics'!I:I,MATCH($C302,'Policy Characteristics'!$C:$C,0))),"",INDEX('Policy Characteristics'!I:I,MATCH($C302,'Policy Characteristics'!$C:$C,0)))</f>
        <v>% of electricity generation</v>
      </c>
      <c r="P302" s="226" t="str">
        <f>IF(ISBLANK(INDEX('Policy Characteristics'!J:J,MATCH($C302,'Policy Characteristics'!$C:$C,0))),"",INDEX('Policy Characteristics'!J:J,MATCH($C302,'Policy Characteristics'!$C:$C,0)))</f>
        <v>**Description:** This policy specifies the fraction of electricity generation that must come from qualifying carbon-free sources (wind, solar, biomass, hydro, and geothermal) in 2050.  This policy has no effect until the user-set value exceeds the existing fraction of carbon-free electricity and any carbon-free electricity standards which have been enacted at the state level, which in total reaches 47% in 2050 as a generation-weighted national average. By default, the implementation schedule is set to start at roughly 42% in 2024, matching the BAU share of clean electricity in that year. If you set this policy to a value less than 100%, you should be sure to adjust the 2023 implementation schedule value accordingly. For example, if your chosen lever setting is 80%, the fraction of policy achieved in 2024 should be 42% * 80% (or 33.6%), and the fraction of policy achieved in 2050 should be 100%.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According to Korea’s 11th Basic Plan for Long-term Electricity Supply and Demand, the share of carbon-free electricity(renewable, nuclear, clean hydrogen &amp; ammonia) is projected to reach around 70% by 2038.
Korea’s renewable energy share is expected to reach 18.8% (120.9 TWh) in 2030 and 29.2% (205.7 TWh) in 2038. At very high CES values, the associated policy costs are highly uncertain and should be complemented with other modeling.</v>
      </c>
      <c r="Q302" s="226" t="str">
        <f>IF(ISBLANK(INDEX('Policy Characteristics'!K:K,MATCH($C302,'Policy Characteristics'!$C:$C,0))),"",INDEX('Policy Characteristics'!K:K,MATCH($C302,'Policy Characteristics'!$C:$C,0)))</f>
        <v>electricity-sector-main.html#ces</v>
      </c>
      <c r="R302" s="226" t="str">
        <f>IF(ISBLANK(INDEX('Policy Characteristics'!L:L,MATCH($C302,'Policy Characteristics'!$C:$C,0))),"",INDEX('Policy Characteristics'!L:L,MATCH($C302,'Policy Characteristics'!$C:$C,0)))</f>
        <v>clean-energy-standard.html</v>
      </c>
    </row>
    <row r="303" spans="1:18" s="4" customFormat="1" ht="28.8">
      <c r="A303" s="226" t="str">
        <f>IF(ISBLANK(INDEX('Policy Characteristics'!A:A,MATCH($C303,'Policy Characteristics'!$C:$C,0))),"",INDEX('Policy Characteristics'!A:A,MATCH($C303,'Policy Characteristics'!$C:$C,0)))</f>
        <v>Electricity Supply</v>
      </c>
      <c r="B303" s="234" t="str">
        <f>IF(ISBLANK(INDEX('Policy Characteristics'!B:B,MATCH($C303,'Policy Characteristics'!$C:$C,0))),"",INDEX('Policy Characteristics'!B:B,MATCH($C303,'Policy Characteristics'!$C:$C,0)))</f>
        <v>Clean Electricity Standard Foresight</v>
      </c>
      <c r="C303" s="1" t="s">
        <v>250</v>
      </c>
      <c r="D303" s="45"/>
      <c r="E303" s="45"/>
      <c r="F303" s="45"/>
      <c r="G303" s="45"/>
      <c r="H303" s="43">
        <v>2234</v>
      </c>
      <c r="I303" s="261" t="s">
        <v>738</v>
      </c>
      <c r="J303" s="227" t="str">
        <f>IF(ISBLANK(INDEX('Policy Characteristics'!D:D,MATCH($C303,'Policy Characteristics'!$C:$C,0))),"",INDEX('Policy Characteristics'!D:D,MATCH($C303,'Policy Characteristics'!$C:$C,0)))</f>
        <v/>
      </c>
      <c r="K303" s="226" t="str">
        <f>IF(ISBLANK(INDEX('Policy Characteristics'!E:E,MATCH($C303,'Policy Characteristics'!$C:$C,0))),"",INDEX('Policy Characteristics'!E:E,MATCH($C303,'Policy Characteristics'!$C:$C,0)))</f>
        <v/>
      </c>
      <c r="L303" s="266">
        <f>IF(ISBLANK(INDEX('Policy Characteristics'!F:F,MATCH($C303,'Policy Characteristics'!$C:$C,0))),"",INDEX('Policy Characteristics'!F:F,MATCH($C303,'Policy Characteristics'!$C:$C,0)))</f>
        <v>0</v>
      </c>
      <c r="M303" s="266">
        <f>IF(ISBLANK(INDEX('Policy Characteristics'!G:G,MATCH($C303,'Policy Characteristics'!$C:$C,0))),"",INDEX('Policy Characteristics'!G:G,MATCH($C303,'Policy Characteristics'!$C:$C,0)))</f>
        <v>1</v>
      </c>
      <c r="N303" s="266">
        <f>IF(ISBLANK(INDEX('Policy Characteristics'!H:H,MATCH($C303,'Policy Characteristics'!$C:$C,0))),"",INDEX('Policy Characteristics'!H:H,MATCH($C303,'Policy Characteristics'!$C:$C,0)))</f>
        <v>1</v>
      </c>
      <c r="O303" s="226" t="str">
        <f>IF(ISBLANK(INDEX('Policy Characteristics'!I:I,MATCH($C303,'Policy Characteristics'!$C:$C,0))),"",INDEX('Policy Characteristics'!I:I,MATCH($C303,'Policy Characteristics'!$C:$C,0)))</f>
        <v>on/off</v>
      </c>
      <c r="P303" s="226" t="str">
        <f>IF(ISBLANK(INDEX('Policy Characteristics'!J:J,MATCH($C303,'Policy Characteristics'!$C:$C,0))),"",INDEX('Policy Characteristics'!J:J,MATCH($C303,'Policy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303" s="226" t="str">
        <f>IF(ISBLANK(INDEX('Policy Characteristics'!K:K,MATCH($C303,'Policy Characteristics'!$C:$C,0))),"",INDEX('Policy Characteristics'!K:K,MATCH($C303,'Policy Characteristics'!$C:$C,0)))</f>
        <v/>
      </c>
      <c r="R303" s="226" t="str">
        <f>IF(ISBLANK(INDEX('Policy Characteristics'!L:L,MATCH($C303,'Policy Characteristics'!$C:$C,0))),"",INDEX('Policy Characteristics'!L:L,MATCH($C303,'Policy Characteristics'!$C:$C,0)))</f>
        <v/>
      </c>
    </row>
    <row r="304" spans="1:18" s="4" customFormat="1">
      <c r="A304" s="226" t="str">
        <f>IF(ISBLANK(INDEX('Policy Characteristics'!A:A,MATCH($C304,'Policy Characteristics'!$C:$C,0))),"",INDEX('Policy Characteristics'!A:A,MATCH($C304,'Policy Characteristics'!$C:$C,0)))</f>
        <v>Electricity Supply</v>
      </c>
      <c r="B304" s="234" t="str">
        <f>IF(ISBLANK(INDEX('Policy Characteristics'!B:B,MATCH($C304,'Policy Characteristics'!$C:$C,0))),"",INDEX('Policy Characteristics'!B:B,MATCH($C304,'Policy Characteristics'!$C:$C,0)))</f>
        <v xml:space="preserve">Lift the Clean Electricity Standard Alternative Compliance Payment </v>
      </c>
      <c r="C304" s="1" t="s">
        <v>253</v>
      </c>
      <c r="D304" s="45"/>
      <c r="E304" s="45"/>
      <c r="F304" s="45"/>
      <c r="G304" s="45"/>
      <c r="H304" s="43">
        <v>2285</v>
      </c>
      <c r="I304" s="261" t="s">
        <v>738</v>
      </c>
      <c r="J304" s="227" t="str">
        <f>IF(ISBLANK(INDEX('Policy Characteristics'!D:D,MATCH($C304,'Policy Characteristics'!$C:$C,0))),"",INDEX('Policy Characteristics'!D:D,MATCH($C304,'Policy Characteristics'!$C:$C,0)))</f>
        <v>Clean Electricity Standard</v>
      </c>
      <c r="K304" s="226" t="str">
        <f>IF(ISBLANK(INDEX('Policy Characteristics'!E:E,MATCH($C304,'Policy Characteristics'!$C:$C,0))),"",INDEX('Policy Characteristics'!E:E,MATCH($C304,'Policy Characteristics'!$C:$C,0)))</f>
        <v>elec non BAU RACP</v>
      </c>
      <c r="L304" s="266">
        <f>IF(ISBLANK(INDEX('Policy Characteristics'!F:F,MATCH($C304,'Policy Characteristics'!$C:$C,0))),"",INDEX('Policy Characteristics'!F:F,MATCH($C304,'Policy Characteristics'!$C:$C,0)))</f>
        <v>0</v>
      </c>
      <c r="M304" s="266">
        <f>IF(ISBLANK(INDEX('Policy Characteristics'!G:G,MATCH($C304,'Policy Characteristics'!$C:$C,0))),"",INDEX('Policy Characteristics'!G:G,MATCH($C304,'Policy Characteristics'!$C:$C,0)))</f>
        <v>1</v>
      </c>
      <c r="N304" s="266">
        <f>IF(ISBLANK(INDEX('Policy Characteristics'!H:H,MATCH($C304,'Policy Characteristics'!$C:$C,0))),"",INDEX('Policy Characteristics'!H:H,MATCH($C304,'Policy Characteristics'!$C:$C,0)))</f>
        <v>1</v>
      </c>
      <c r="O304" s="226" t="str">
        <f>IF(ISBLANK(INDEX('Policy Characteristics'!I:I,MATCH($C304,'Policy Characteristics'!$C:$C,0))),"",INDEX('Policy Characteristics'!I:I,MATCH($C304,'Policy Characteristics'!$C:$C,0)))</f>
        <v>on/off</v>
      </c>
      <c r="P304" s="226" t="str">
        <f>IF(ISBLANK(INDEX('Policy Characteristics'!J:J,MATCH($C304,'Policy Characteristics'!$C:$C,0))),"",INDEX('Policy Characteristics'!J:J,MATCH($C304,'Policy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304" s="226" t="str">
        <f>IF(ISBLANK(INDEX('Policy Characteristics'!K:K,MATCH($C304,'Policy Characteristics'!$C:$C,0))),"",INDEX('Policy Characteristics'!K:K,MATCH($C304,'Policy Characteristics'!$C:$C,0)))</f>
        <v/>
      </c>
      <c r="R304" s="226" t="str">
        <f>IF(ISBLANK(INDEX('Policy Characteristics'!L:L,MATCH($C304,'Policy Characteristics'!$C:$C,0))),"",INDEX('Policy Characteristics'!L:L,MATCH($C304,'Policy Characteristics'!$C:$C,0)))</f>
        <v/>
      </c>
    </row>
    <row r="305" spans="1:18" s="2" customFormat="1">
      <c r="A305" s="226" t="str">
        <f>IF(ISBLANK(INDEX('Policy Characteristics'!A:A,MATCH($C305,'Policy Characteristics'!$C:$C,0))),"",INDEX('Policy Characteristics'!A:A,MATCH($C305,'Policy Characteristics'!$C:$C,0)))</f>
        <v>Electricity Supply</v>
      </c>
      <c r="B305" s="234" t="str">
        <f>IF(ISBLANK(INDEX('Policy Characteristics'!B:B,MATCH($C305,'Policy Characteristics'!$C:$C,0))),"",INDEX('Policy Characteristics'!B:B,MATCH($C305,'Policy Characteristics'!$C:$C,0)))</f>
        <v>Change Electricity Exports</v>
      </c>
      <c r="C305" s="254" t="s">
        <v>257</v>
      </c>
      <c r="D305" s="6"/>
      <c r="E305" s="6"/>
      <c r="F305" s="6"/>
      <c r="G305" s="6"/>
      <c r="H305" s="47">
        <v>148</v>
      </c>
      <c r="I305" s="261" t="s">
        <v>728</v>
      </c>
      <c r="J305" s="227" t="str">
        <f>IF(ISBLANK(INDEX('Policy Characteristics'!D:D,MATCH($C305,'Policy Characteristics'!$C:$C,0))),"",INDEX('Policy Characteristics'!D:D,MATCH($C305,'Policy Characteristics'!$C:$C,0)))</f>
        <v>Electricity Imports and Exports</v>
      </c>
      <c r="K305" s="226" t="str">
        <f>IF(ISBLANK(INDEX('Policy Characteristics'!E:E,MATCH($C305,'Policy Characteristics'!$C:$C,0))),"",INDEX('Policy Characteristics'!E:E,MATCH($C305,'Policy Characteristics'!$C:$C,0)))</f>
        <v>elec change exports</v>
      </c>
      <c r="L305" s="233">
        <f>IF(ISBLANK(INDEX('Policy Characteristics'!F:F,MATCH($C305,'Policy Characteristics'!$C:$C,0))),"",INDEX('Policy Characteristics'!F:F,MATCH($C305,'Policy Characteristics'!$C:$C,0)))</f>
        <v>-0.5</v>
      </c>
      <c r="M305" s="233">
        <f>IF(ISBLANK(INDEX('Policy Characteristics'!G:G,MATCH($C305,'Policy Characteristics'!$C:$C,0))),"",INDEX('Policy Characteristics'!G:G,MATCH($C305,'Policy Characteristics'!$C:$C,0)))</f>
        <v>1</v>
      </c>
      <c r="N305" s="233">
        <f>IF(ISBLANK(INDEX('Policy Characteristics'!H:H,MATCH($C305,'Policy Characteristics'!$C:$C,0))),"",INDEX('Policy Characteristics'!H:H,MATCH($C305,'Policy Characteristics'!$C:$C,0)))</f>
        <v>0.02</v>
      </c>
      <c r="O305" s="226" t="str">
        <f>IF(ISBLANK(INDEX('Policy Characteristics'!I:I,MATCH($C305,'Policy Characteristics'!$C:$C,0))),"",INDEX('Policy Characteristics'!I:I,MATCH($C305,'Policy Characteristics'!$C:$C,0)))</f>
        <v>% change in exports</v>
      </c>
      <c r="P305" s="226" t="str">
        <f>IF(ISBLANK(INDEX('Policy Characteristics'!J:J,MATCH($C305,'Policy Characteristics'!$C:$C,0))),"",INDEX('Policy Characteristics'!J:J,MATCH($C305,'Policy Characteristics'!$C:$C,0)))</f>
        <v>**Description:** This policy increases or decreases the amount of electricity exported from the current country to Canada and Mexico.  It does not cause the construction or removal of transmission lines linking these countries. // **Guidance for setting values:** South Korea does not export electricity to foreign countries.</v>
      </c>
      <c r="Q305" s="226" t="str">
        <f>IF(ISBLANK(INDEX('Policy Characteristics'!K:K,MATCH($C305,'Policy Characteristics'!$C:$C,0))),"",INDEX('Policy Characteristics'!K:K,MATCH($C305,'Policy Characteristics'!$C:$C,0)))</f>
        <v>electricity-sector-main.html#elec-exports</v>
      </c>
      <c r="R305" s="226" t="str">
        <f>IF(ISBLANK(INDEX('Policy Characteristics'!L:L,MATCH($C305,'Policy Characteristics'!$C:$C,0))),"",INDEX('Policy Characteristics'!L:L,MATCH($C305,'Policy Characteristics'!$C:$C,0)))</f>
        <v>electricity-imports-exports.html</v>
      </c>
    </row>
    <row r="306" spans="1:18" s="2" customFormat="1">
      <c r="A306" s="226" t="str">
        <f>IF(ISBLANK(INDEX('Policy Characteristics'!A:A,MATCH($C306,'Policy Characteristics'!$C:$C,0))),"",INDEX('Policy Characteristics'!A:A,MATCH($C306,'Policy Characteristics'!$C:$C,0)))</f>
        <v>Electricity Supply</v>
      </c>
      <c r="B306" s="234" t="str">
        <f>IF(ISBLANK(INDEX('Policy Characteristics'!B:B,MATCH($C306,'Policy Characteristics'!$C:$C,0))),"",INDEX('Policy Characteristics'!B:B,MATCH($C306,'Policy Characteristics'!$C:$C,0)))</f>
        <v>Change Electricity Imports</v>
      </c>
      <c r="C306" s="254" t="s">
        <v>266</v>
      </c>
      <c r="D306" s="45" t="s">
        <v>794</v>
      </c>
      <c r="E306" s="45"/>
      <c r="F306" s="45" t="s">
        <v>795</v>
      </c>
      <c r="G306" s="6"/>
      <c r="H306" s="47">
        <v>149</v>
      </c>
      <c r="I306" s="261" t="s">
        <v>728</v>
      </c>
      <c r="J306" s="227" t="str">
        <f>IF(ISBLANK(INDEX('Policy Characteristics'!D:D,MATCH($C306,'Policy Characteristics'!$C:$C,0))),"",INDEX('Policy Characteristics'!D:D,MATCH($C306,'Policy Characteristics'!$C:$C,0)))</f>
        <v>Electricity Imports and Exports</v>
      </c>
      <c r="K306" s="226" t="str">
        <f>IF(ISBLANK(INDEX('Policy Characteristics'!E:E,MATCH($C306,'Policy Characteristics'!$C:$C,0))),"",INDEX('Policy Characteristics'!E:E,MATCH($C306,'Policy Characteristics'!$C:$C,0)))</f>
        <v>elec change imports</v>
      </c>
      <c r="L306" s="233">
        <f>IF(ISBLANK(INDEX('Policy Characteristics'!F:F,MATCH($C306,'Policy Characteristics'!$C:$C,0))),"",INDEX('Policy Characteristics'!F:F,MATCH($C306,'Policy Characteristics'!$C:$C,0)))</f>
        <v>-0.5</v>
      </c>
      <c r="M306" s="233">
        <f>IF(ISBLANK(INDEX('Policy Characteristics'!G:G,MATCH($C306,'Policy Characteristics'!$C:$C,0))),"",INDEX('Policy Characteristics'!G:G,MATCH($C306,'Policy Characteristics'!$C:$C,0)))</f>
        <v>1</v>
      </c>
      <c r="N306" s="233">
        <f>IF(ISBLANK(INDEX('Policy Characteristics'!H:H,MATCH($C306,'Policy Characteristics'!$C:$C,0))),"",INDEX('Policy Characteristics'!H:H,MATCH($C306,'Policy Characteristics'!$C:$C,0)))</f>
        <v>0.02</v>
      </c>
      <c r="O306" s="226" t="str">
        <f>IF(ISBLANK(INDEX('Policy Characteristics'!I:I,MATCH($C306,'Policy Characteristics'!$C:$C,0))),"",INDEX('Policy Characteristics'!I:I,MATCH($C306,'Policy Characteristics'!$C:$C,0)))</f>
        <v>% change in imports</v>
      </c>
      <c r="P306" s="226" t="str">
        <f>IF(ISBLANK(INDEX('Policy Characteristics'!J:J,MATCH($C306,'Policy Characteristics'!$C:$C,0))),"",INDEX('Policy Characteristics'!J:J,MATCH($C306,'Policy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06" s="226" t="str">
        <f>IF(ISBLANK(INDEX('Policy Characteristics'!K:K,MATCH($C306,'Policy Characteristics'!$C:$C,0))),"",INDEX('Policy Characteristics'!K:K,MATCH($C306,'Policy Characteristics'!$C:$C,0)))</f>
        <v>electricity-sector-main.html#elec-imports</v>
      </c>
      <c r="R306" s="226" t="str">
        <f>IF(ISBLANK(INDEX('Policy Characteristics'!L:L,MATCH($C306,'Policy Characteristics'!$C:$C,0))),"",INDEX('Policy Characteristics'!L:L,MATCH($C306,'Policy Characteristics'!$C:$C,0)))</f>
        <v>electricity-imports-exports.html</v>
      </c>
    </row>
    <row r="307" spans="1:18" s="2" customFormat="1">
      <c r="A307" s="226" t="str">
        <f>IF(ISBLANK(INDEX('Policy Characteristics'!A:A,MATCH($C307,'Policy Characteristics'!$C:$C,0))),"",INDEX('Policy Characteristics'!A:A,MATCH($C307,'Policy Characteristics'!$C:$C,0)))</f>
        <v>Electricity Supply</v>
      </c>
      <c r="B307" s="234" t="str">
        <f>IF(ISBLANK(INDEX('Policy Characteristics'!B:B,MATCH($C307,'Policy Characteristics'!$C:$C,0))),"",INDEX('Policy Characteristics'!B:B,MATCH($C307,'Policy Characteristics'!$C:$C,0)))</f>
        <v>Change Electricity Imports</v>
      </c>
      <c r="C307" s="226" t="str">
        <f t="shared" ref="C307:C329" si="20">C$306</f>
        <v>Percent Change in Electricity Imports</v>
      </c>
      <c r="D307" s="6" t="s">
        <v>796</v>
      </c>
      <c r="E307" s="45"/>
      <c r="F307" s="6" t="s">
        <v>797</v>
      </c>
      <c r="G307" s="6"/>
      <c r="H307" s="47">
        <v>526</v>
      </c>
      <c r="I307" s="261" t="s">
        <v>728</v>
      </c>
      <c r="J307" s="227" t="str">
        <f>IF(ISBLANK(INDEX('Policy Characteristics'!D:D,MATCH($C307,'Policy Characteristics'!$C:$C,0))),"",INDEX('Policy Characteristics'!D:D,MATCH($C307,'Policy Characteristics'!$C:$C,0)))</f>
        <v>Electricity Imports and Exports</v>
      </c>
      <c r="K307" s="226" t="str">
        <f>IF(ISBLANK(INDEX('Policy Characteristics'!E:E,MATCH($C307,'Policy Characteristics'!$C:$C,0))),"",INDEX('Policy Characteristics'!E:E,MATCH($C307,'Policy Characteristics'!$C:$C,0)))</f>
        <v>elec change imports</v>
      </c>
      <c r="L307" s="233">
        <f>IF(ISBLANK(INDEX('Policy Characteristics'!F:F,MATCH($C307,'Policy Characteristics'!$C:$C,0))),"",INDEX('Policy Characteristics'!F:F,MATCH($C307,'Policy Characteristics'!$C:$C,0)))</f>
        <v>-0.5</v>
      </c>
      <c r="M307" s="233">
        <f>IF(ISBLANK(INDEX('Policy Characteristics'!G:G,MATCH($C307,'Policy Characteristics'!$C:$C,0))),"",INDEX('Policy Characteristics'!G:G,MATCH($C307,'Policy Characteristics'!$C:$C,0)))</f>
        <v>1</v>
      </c>
      <c r="N307" s="233">
        <f>IF(ISBLANK(INDEX('Policy Characteristics'!H:H,MATCH($C307,'Policy Characteristics'!$C:$C,0))),"",INDEX('Policy Characteristics'!H:H,MATCH($C307,'Policy Characteristics'!$C:$C,0)))</f>
        <v>0.02</v>
      </c>
      <c r="O307" s="226" t="str">
        <f>IF(ISBLANK(INDEX('Policy Characteristics'!I:I,MATCH($C307,'Policy Characteristics'!$C:$C,0))),"",INDEX('Policy Characteristics'!I:I,MATCH($C307,'Policy Characteristics'!$C:$C,0)))</f>
        <v>% change in imports</v>
      </c>
      <c r="P307" s="226" t="str">
        <f>IF(ISBLANK(INDEX('Policy Characteristics'!J:J,MATCH($C307,'Policy Characteristics'!$C:$C,0))),"",INDEX('Policy Characteristics'!J:J,MATCH($C307,'Policy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07" s="226" t="str">
        <f>IF(ISBLANK(INDEX('Policy Characteristics'!K:K,MATCH($C307,'Policy Characteristics'!$C:$C,0))),"",INDEX('Policy Characteristics'!K:K,MATCH($C307,'Policy Characteristics'!$C:$C,0)))</f>
        <v>electricity-sector-main.html#elec-imports</v>
      </c>
      <c r="R307" s="226" t="str">
        <f>IF(ISBLANK(INDEX('Policy Characteristics'!L:L,MATCH($C307,'Policy Characteristics'!$C:$C,0))),"",INDEX('Policy Characteristics'!L:L,MATCH($C307,'Policy Characteristics'!$C:$C,0)))</f>
        <v>electricity-imports-exports.html</v>
      </c>
    </row>
    <row r="308" spans="1:18" s="2" customFormat="1">
      <c r="A308" s="226" t="str">
        <f>IF(ISBLANK(INDEX('Policy Characteristics'!A:A,MATCH($C308,'Policy Characteristics'!$C:$C,0))),"",INDEX('Policy Characteristics'!A:A,MATCH($C308,'Policy Characteristics'!$C:$C,0)))</f>
        <v>Electricity Supply</v>
      </c>
      <c r="B308" s="234" t="str">
        <f>IF(ISBLANK(INDEX('Policy Characteristics'!B:B,MATCH($C308,'Policy Characteristics'!$C:$C,0))),"",INDEX('Policy Characteristics'!B:B,MATCH($C308,'Policy Characteristics'!$C:$C,0)))</f>
        <v>Change Electricity Imports</v>
      </c>
      <c r="C308" s="226" t="str">
        <f t="shared" si="20"/>
        <v>Percent Change in Electricity Imports</v>
      </c>
      <c r="D308" s="6" t="s">
        <v>798</v>
      </c>
      <c r="E308" s="45"/>
      <c r="F308" s="6" t="s">
        <v>799</v>
      </c>
      <c r="G308" s="6"/>
      <c r="H308" s="47">
        <v>1753</v>
      </c>
      <c r="I308" s="261" t="s">
        <v>728</v>
      </c>
      <c r="J308" s="227" t="str">
        <f>IF(ISBLANK(INDEX('Policy Characteristics'!D:D,MATCH($C308,'Policy Characteristics'!$C:$C,0))),"",INDEX('Policy Characteristics'!D:D,MATCH($C308,'Policy Characteristics'!$C:$C,0)))</f>
        <v>Electricity Imports and Exports</v>
      </c>
      <c r="K308" s="226" t="str">
        <f>IF(ISBLANK(INDEX('Policy Characteristics'!E:E,MATCH($C308,'Policy Characteristics'!$C:$C,0))),"",INDEX('Policy Characteristics'!E:E,MATCH($C308,'Policy Characteristics'!$C:$C,0)))</f>
        <v>elec change imports</v>
      </c>
      <c r="L308" s="233">
        <f>IF(ISBLANK(INDEX('Policy Characteristics'!F:F,MATCH($C308,'Policy Characteristics'!$C:$C,0))),"",INDEX('Policy Characteristics'!F:F,MATCH($C308,'Policy Characteristics'!$C:$C,0)))</f>
        <v>-0.5</v>
      </c>
      <c r="M308" s="233">
        <f>IF(ISBLANK(INDEX('Policy Characteristics'!G:G,MATCH($C308,'Policy Characteristics'!$C:$C,0))),"",INDEX('Policy Characteristics'!G:G,MATCH($C308,'Policy Characteristics'!$C:$C,0)))</f>
        <v>1</v>
      </c>
      <c r="N308" s="233">
        <f>IF(ISBLANK(INDEX('Policy Characteristics'!H:H,MATCH($C308,'Policy Characteristics'!$C:$C,0))),"",INDEX('Policy Characteristics'!H:H,MATCH($C308,'Policy Characteristics'!$C:$C,0)))</f>
        <v>0.02</v>
      </c>
      <c r="O308" s="226" t="str">
        <f>IF(ISBLANK(INDEX('Policy Characteristics'!I:I,MATCH($C308,'Policy Characteristics'!$C:$C,0))),"",INDEX('Policy Characteristics'!I:I,MATCH($C308,'Policy Characteristics'!$C:$C,0)))</f>
        <v>% change in imports</v>
      </c>
      <c r="P308" s="226" t="str">
        <f>IF(ISBLANK(INDEX('Policy Characteristics'!J:J,MATCH($C308,'Policy Characteristics'!$C:$C,0))),"",INDEX('Policy Characteristics'!J:J,MATCH($C308,'Policy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08" s="226" t="str">
        <f>IF(ISBLANK(INDEX('Policy Characteristics'!K:K,MATCH($C308,'Policy Characteristics'!$C:$C,0))),"",INDEX('Policy Characteristics'!K:K,MATCH($C308,'Policy Characteristics'!$C:$C,0)))</f>
        <v>electricity-sector-main.html#elec-imports</v>
      </c>
      <c r="R308" s="226" t="str">
        <f>IF(ISBLANK(INDEX('Policy Characteristics'!L:L,MATCH($C308,'Policy Characteristics'!$C:$C,0))),"",INDEX('Policy Characteristics'!L:L,MATCH($C308,'Policy Characteristics'!$C:$C,0)))</f>
        <v>electricity-imports-exports.html</v>
      </c>
    </row>
    <row r="309" spans="1:18" s="2" customFormat="1">
      <c r="A309" s="226" t="str">
        <f>IF(ISBLANK(INDEX('Policy Characteristics'!A:A,MATCH($C309,'Policy Characteristics'!$C:$C,0))),"",INDEX('Policy Characteristics'!A:A,MATCH($C309,'Policy Characteristics'!$C:$C,0)))</f>
        <v>Electricity Supply</v>
      </c>
      <c r="B309" s="234" t="str">
        <f>IF(ISBLANK(INDEX('Policy Characteristics'!B:B,MATCH($C309,'Policy Characteristics'!$C:$C,0))),"",INDEX('Policy Characteristics'!B:B,MATCH($C309,'Policy Characteristics'!$C:$C,0)))</f>
        <v>Change Electricity Imports</v>
      </c>
      <c r="C309" s="226" t="str">
        <f t="shared" si="20"/>
        <v>Percent Change in Electricity Imports</v>
      </c>
      <c r="D309" s="6" t="s">
        <v>800</v>
      </c>
      <c r="E309" s="45"/>
      <c r="F309" s="6" t="s">
        <v>801</v>
      </c>
      <c r="G309" s="6"/>
      <c r="H309" s="47">
        <v>527</v>
      </c>
      <c r="I309" s="261" t="s">
        <v>728</v>
      </c>
      <c r="J309" s="227" t="str">
        <f>IF(ISBLANK(INDEX('Policy Characteristics'!D:D,MATCH($C309,'Policy Characteristics'!$C:$C,0))),"",INDEX('Policy Characteristics'!D:D,MATCH($C309,'Policy Characteristics'!$C:$C,0)))</f>
        <v>Electricity Imports and Exports</v>
      </c>
      <c r="K309" s="226" t="str">
        <f>IF(ISBLANK(INDEX('Policy Characteristics'!E:E,MATCH($C309,'Policy Characteristics'!$C:$C,0))),"",INDEX('Policy Characteristics'!E:E,MATCH($C309,'Policy Characteristics'!$C:$C,0)))</f>
        <v>elec change imports</v>
      </c>
      <c r="L309" s="233">
        <f>IF(ISBLANK(INDEX('Policy Characteristics'!F:F,MATCH($C309,'Policy Characteristics'!$C:$C,0))),"",INDEX('Policy Characteristics'!F:F,MATCH($C309,'Policy Characteristics'!$C:$C,0)))</f>
        <v>-0.5</v>
      </c>
      <c r="M309" s="233">
        <f>IF(ISBLANK(INDEX('Policy Characteristics'!G:G,MATCH($C309,'Policy Characteristics'!$C:$C,0))),"",INDEX('Policy Characteristics'!G:G,MATCH($C309,'Policy Characteristics'!$C:$C,0)))</f>
        <v>1</v>
      </c>
      <c r="N309" s="233">
        <f>IF(ISBLANK(INDEX('Policy Characteristics'!H:H,MATCH($C309,'Policy Characteristics'!$C:$C,0))),"",INDEX('Policy Characteristics'!H:H,MATCH($C309,'Policy Characteristics'!$C:$C,0)))</f>
        <v>0.02</v>
      </c>
      <c r="O309" s="226" t="str">
        <f>IF(ISBLANK(INDEX('Policy Characteristics'!I:I,MATCH($C309,'Policy Characteristics'!$C:$C,0))),"",INDEX('Policy Characteristics'!I:I,MATCH($C309,'Policy Characteristics'!$C:$C,0)))</f>
        <v>% change in imports</v>
      </c>
      <c r="P309" s="226" t="str">
        <f>IF(ISBLANK(INDEX('Policy Characteristics'!J:J,MATCH($C309,'Policy Characteristics'!$C:$C,0))),"",INDEX('Policy Characteristics'!J:J,MATCH($C309,'Policy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09" s="226" t="str">
        <f>IF(ISBLANK(INDEX('Policy Characteristics'!K:K,MATCH($C309,'Policy Characteristics'!$C:$C,0))),"",INDEX('Policy Characteristics'!K:K,MATCH($C309,'Policy Characteristics'!$C:$C,0)))</f>
        <v>electricity-sector-main.html#elec-imports</v>
      </c>
      <c r="R309" s="226" t="str">
        <f>IF(ISBLANK(INDEX('Policy Characteristics'!L:L,MATCH($C309,'Policy Characteristics'!$C:$C,0))),"",INDEX('Policy Characteristics'!L:L,MATCH($C309,'Policy Characteristics'!$C:$C,0)))</f>
        <v>electricity-imports-exports.html</v>
      </c>
    </row>
    <row r="310" spans="1:18" s="2" customFormat="1">
      <c r="A310" s="226" t="str">
        <f>IF(ISBLANK(INDEX('Policy Characteristics'!A:A,MATCH($C310,'Policy Characteristics'!$C:$C,0))),"",INDEX('Policy Characteristics'!A:A,MATCH($C310,'Policy Characteristics'!$C:$C,0)))</f>
        <v>Electricity Supply</v>
      </c>
      <c r="B310" s="234" t="str">
        <f>IF(ISBLANK(INDEX('Policy Characteristics'!B:B,MATCH($C310,'Policy Characteristics'!$C:$C,0))),"",INDEX('Policy Characteristics'!B:B,MATCH($C310,'Policy Characteristics'!$C:$C,0)))</f>
        <v>Change Electricity Imports</v>
      </c>
      <c r="C310" s="226" t="str">
        <f t="shared" si="20"/>
        <v>Percent Change in Electricity Imports</v>
      </c>
      <c r="D310" s="6" t="s">
        <v>802</v>
      </c>
      <c r="E310" s="45"/>
      <c r="F310" s="6" t="s">
        <v>803</v>
      </c>
      <c r="G310" s="6"/>
      <c r="H310" s="47">
        <v>528</v>
      </c>
      <c r="I310" s="261" t="s">
        <v>728</v>
      </c>
      <c r="J310" s="227" t="str">
        <f>IF(ISBLANK(INDEX('Policy Characteristics'!D:D,MATCH($C310,'Policy Characteristics'!$C:$C,0))),"",INDEX('Policy Characteristics'!D:D,MATCH($C310,'Policy Characteristics'!$C:$C,0)))</f>
        <v>Electricity Imports and Exports</v>
      </c>
      <c r="K310" s="226" t="str">
        <f>IF(ISBLANK(INDEX('Policy Characteristics'!E:E,MATCH($C310,'Policy Characteristics'!$C:$C,0))),"",INDEX('Policy Characteristics'!E:E,MATCH($C310,'Policy Characteristics'!$C:$C,0)))</f>
        <v>elec change imports</v>
      </c>
      <c r="L310" s="233">
        <f>IF(ISBLANK(INDEX('Policy Characteristics'!F:F,MATCH($C310,'Policy Characteristics'!$C:$C,0))),"",INDEX('Policy Characteristics'!F:F,MATCH($C310,'Policy Characteristics'!$C:$C,0)))</f>
        <v>-0.5</v>
      </c>
      <c r="M310" s="233">
        <f>IF(ISBLANK(INDEX('Policy Characteristics'!G:G,MATCH($C310,'Policy Characteristics'!$C:$C,0))),"",INDEX('Policy Characteristics'!G:G,MATCH($C310,'Policy Characteristics'!$C:$C,0)))</f>
        <v>1</v>
      </c>
      <c r="N310" s="233">
        <f>IF(ISBLANK(INDEX('Policy Characteristics'!H:H,MATCH($C310,'Policy Characteristics'!$C:$C,0))),"",INDEX('Policy Characteristics'!H:H,MATCH($C310,'Policy Characteristics'!$C:$C,0)))</f>
        <v>0.02</v>
      </c>
      <c r="O310" s="226" t="str">
        <f>IF(ISBLANK(INDEX('Policy Characteristics'!I:I,MATCH($C310,'Policy Characteristics'!$C:$C,0))),"",INDEX('Policy Characteristics'!I:I,MATCH($C310,'Policy Characteristics'!$C:$C,0)))</f>
        <v>% change in imports</v>
      </c>
      <c r="P310" s="226" t="str">
        <f>IF(ISBLANK(INDEX('Policy Characteristics'!J:J,MATCH($C310,'Policy Characteristics'!$C:$C,0))),"",INDEX('Policy Characteristics'!J:J,MATCH($C310,'Policy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10" s="226" t="str">
        <f>IF(ISBLANK(INDEX('Policy Characteristics'!K:K,MATCH($C310,'Policy Characteristics'!$C:$C,0))),"",INDEX('Policy Characteristics'!K:K,MATCH($C310,'Policy Characteristics'!$C:$C,0)))</f>
        <v>electricity-sector-main.html#elec-imports</v>
      </c>
      <c r="R310" s="226" t="str">
        <f>IF(ISBLANK(INDEX('Policy Characteristics'!L:L,MATCH($C310,'Policy Characteristics'!$C:$C,0))),"",INDEX('Policy Characteristics'!L:L,MATCH($C310,'Policy Characteristics'!$C:$C,0)))</f>
        <v>electricity-imports-exports.html</v>
      </c>
    </row>
    <row r="311" spans="1:18" s="2" customFormat="1">
      <c r="A311" s="226" t="str">
        <f>IF(ISBLANK(INDEX('Policy Characteristics'!A:A,MATCH($C311,'Policy Characteristics'!$C:$C,0))),"",INDEX('Policy Characteristics'!A:A,MATCH($C311,'Policy Characteristics'!$C:$C,0)))</f>
        <v>Electricity Supply</v>
      </c>
      <c r="B311" s="234" t="str">
        <f>IF(ISBLANK(INDEX('Policy Characteristics'!B:B,MATCH($C311,'Policy Characteristics'!$C:$C,0))),"",INDEX('Policy Characteristics'!B:B,MATCH($C311,'Policy Characteristics'!$C:$C,0)))</f>
        <v>Change Electricity Imports</v>
      </c>
      <c r="C311" s="226" t="str">
        <f t="shared" si="20"/>
        <v>Percent Change in Electricity Imports</v>
      </c>
      <c r="D311" s="6" t="s">
        <v>804</v>
      </c>
      <c r="E311" s="45"/>
      <c r="F311" s="6" t="s">
        <v>805</v>
      </c>
      <c r="G311" s="6"/>
      <c r="H311" s="47">
        <v>529</v>
      </c>
      <c r="I311" s="261" t="s">
        <v>728</v>
      </c>
      <c r="J311" s="227" t="str">
        <f>IF(ISBLANK(INDEX('Policy Characteristics'!D:D,MATCH($C311,'Policy Characteristics'!$C:$C,0))),"",INDEX('Policy Characteristics'!D:D,MATCH($C311,'Policy Characteristics'!$C:$C,0)))</f>
        <v>Electricity Imports and Exports</v>
      </c>
      <c r="K311" s="226" t="str">
        <f>IF(ISBLANK(INDEX('Policy Characteristics'!E:E,MATCH($C311,'Policy Characteristics'!$C:$C,0))),"",INDEX('Policy Characteristics'!E:E,MATCH($C311,'Policy Characteristics'!$C:$C,0)))</f>
        <v>elec change imports</v>
      </c>
      <c r="L311" s="233">
        <f>IF(ISBLANK(INDEX('Policy Characteristics'!F:F,MATCH($C311,'Policy Characteristics'!$C:$C,0))),"",INDEX('Policy Characteristics'!F:F,MATCH($C311,'Policy Characteristics'!$C:$C,0)))</f>
        <v>-0.5</v>
      </c>
      <c r="M311" s="233">
        <f>IF(ISBLANK(INDEX('Policy Characteristics'!G:G,MATCH($C311,'Policy Characteristics'!$C:$C,0))),"",INDEX('Policy Characteristics'!G:G,MATCH($C311,'Policy Characteristics'!$C:$C,0)))</f>
        <v>1</v>
      </c>
      <c r="N311" s="233">
        <f>IF(ISBLANK(INDEX('Policy Characteristics'!H:H,MATCH($C311,'Policy Characteristics'!$C:$C,0))),"",INDEX('Policy Characteristics'!H:H,MATCH($C311,'Policy Characteristics'!$C:$C,0)))</f>
        <v>0.02</v>
      </c>
      <c r="O311" s="226" t="str">
        <f>IF(ISBLANK(INDEX('Policy Characteristics'!I:I,MATCH($C311,'Policy Characteristics'!$C:$C,0))),"",INDEX('Policy Characteristics'!I:I,MATCH($C311,'Policy Characteristics'!$C:$C,0)))</f>
        <v>% change in imports</v>
      </c>
      <c r="P311" s="226" t="str">
        <f>IF(ISBLANK(INDEX('Policy Characteristics'!J:J,MATCH($C311,'Policy Characteristics'!$C:$C,0))),"",INDEX('Policy Characteristics'!J:J,MATCH($C311,'Policy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11" s="226" t="str">
        <f>IF(ISBLANK(INDEX('Policy Characteristics'!K:K,MATCH($C311,'Policy Characteristics'!$C:$C,0))),"",INDEX('Policy Characteristics'!K:K,MATCH($C311,'Policy Characteristics'!$C:$C,0)))</f>
        <v>electricity-sector-main.html#elec-imports</v>
      </c>
      <c r="R311" s="226" t="str">
        <f>IF(ISBLANK(INDEX('Policy Characteristics'!L:L,MATCH($C311,'Policy Characteristics'!$C:$C,0))),"",INDEX('Policy Characteristics'!L:L,MATCH($C311,'Policy Characteristics'!$C:$C,0)))</f>
        <v>electricity-imports-exports.html</v>
      </c>
    </row>
    <row r="312" spans="1:18" s="2" customFormat="1">
      <c r="A312" s="226" t="str">
        <f>IF(ISBLANK(INDEX('Policy Characteristics'!A:A,MATCH($C312,'Policy Characteristics'!$C:$C,0))),"",INDEX('Policy Characteristics'!A:A,MATCH($C312,'Policy Characteristics'!$C:$C,0)))</f>
        <v>Electricity Supply</v>
      </c>
      <c r="B312" s="234" t="str">
        <f>IF(ISBLANK(INDEX('Policy Characteristics'!B:B,MATCH($C312,'Policy Characteristics'!$C:$C,0))),"",INDEX('Policy Characteristics'!B:B,MATCH($C312,'Policy Characteristics'!$C:$C,0)))</f>
        <v>Change Electricity Imports</v>
      </c>
      <c r="C312" s="226" t="str">
        <f t="shared" si="20"/>
        <v>Percent Change in Electricity Imports</v>
      </c>
      <c r="D312" s="6" t="s">
        <v>806</v>
      </c>
      <c r="E312" s="45"/>
      <c r="F312" s="6" t="s">
        <v>807</v>
      </c>
      <c r="G312" s="6"/>
      <c r="H312" s="47">
        <v>530</v>
      </c>
      <c r="I312" s="261" t="s">
        <v>728</v>
      </c>
      <c r="J312" s="227" t="str">
        <f>IF(ISBLANK(INDEX('Policy Characteristics'!D:D,MATCH($C312,'Policy Characteristics'!$C:$C,0))),"",INDEX('Policy Characteristics'!D:D,MATCH($C312,'Policy Characteristics'!$C:$C,0)))</f>
        <v>Electricity Imports and Exports</v>
      </c>
      <c r="K312" s="226" t="str">
        <f>IF(ISBLANK(INDEX('Policy Characteristics'!E:E,MATCH($C312,'Policy Characteristics'!$C:$C,0))),"",INDEX('Policy Characteristics'!E:E,MATCH($C312,'Policy Characteristics'!$C:$C,0)))</f>
        <v>elec change imports</v>
      </c>
      <c r="L312" s="233">
        <f>IF(ISBLANK(INDEX('Policy Characteristics'!F:F,MATCH($C312,'Policy Characteristics'!$C:$C,0))),"",INDEX('Policy Characteristics'!F:F,MATCH($C312,'Policy Characteristics'!$C:$C,0)))</f>
        <v>-0.5</v>
      </c>
      <c r="M312" s="233">
        <f>IF(ISBLANK(INDEX('Policy Characteristics'!G:G,MATCH($C312,'Policy Characteristics'!$C:$C,0))),"",INDEX('Policy Characteristics'!G:G,MATCH($C312,'Policy Characteristics'!$C:$C,0)))</f>
        <v>1</v>
      </c>
      <c r="N312" s="233">
        <f>IF(ISBLANK(INDEX('Policy Characteristics'!H:H,MATCH($C312,'Policy Characteristics'!$C:$C,0))),"",INDEX('Policy Characteristics'!H:H,MATCH($C312,'Policy Characteristics'!$C:$C,0)))</f>
        <v>0.02</v>
      </c>
      <c r="O312" s="226" t="str">
        <f>IF(ISBLANK(INDEX('Policy Characteristics'!I:I,MATCH($C312,'Policy Characteristics'!$C:$C,0))),"",INDEX('Policy Characteristics'!I:I,MATCH($C312,'Policy Characteristics'!$C:$C,0)))</f>
        <v>% change in imports</v>
      </c>
      <c r="P312" s="226" t="str">
        <f>IF(ISBLANK(INDEX('Policy Characteristics'!J:J,MATCH($C312,'Policy Characteristics'!$C:$C,0))),"",INDEX('Policy Characteristics'!J:J,MATCH($C312,'Policy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12" s="226" t="str">
        <f>IF(ISBLANK(INDEX('Policy Characteristics'!K:K,MATCH($C312,'Policy Characteristics'!$C:$C,0))),"",INDEX('Policy Characteristics'!K:K,MATCH($C312,'Policy Characteristics'!$C:$C,0)))</f>
        <v>electricity-sector-main.html#elec-imports</v>
      </c>
      <c r="R312" s="226" t="str">
        <f>IF(ISBLANK(INDEX('Policy Characteristics'!L:L,MATCH($C312,'Policy Characteristics'!$C:$C,0))),"",INDEX('Policy Characteristics'!L:L,MATCH($C312,'Policy Characteristics'!$C:$C,0)))</f>
        <v>electricity-imports-exports.html</v>
      </c>
    </row>
    <row r="313" spans="1:18" s="2" customFormat="1">
      <c r="A313" s="226" t="str">
        <f>IF(ISBLANK(INDEX('Policy Characteristics'!A:A,MATCH($C313,'Policy Characteristics'!$C:$C,0))),"",INDEX('Policy Characteristics'!A:A,MATCH($C313,'Policy Characteristics'!$C:$C,0)))</f>
        <v>Electricity Supply</v>
      </c>
      <c r="B313" s="234" t="str">
        <f>IF(ISBLANK(INDEX('Policy Characteristics'!B:B,MATCH($C313,'Policy Characteristics'!$C:$C,0))),"",INDEX('Policy Characteristics'!B:B,MATCH($C313,'Policy Characteristics'!$C:$C,0)))</f>
        <v>Change Electricity Imports</v>
      </c>
      <c r="C313" s="226" t="str">
        <f t="shared" si="20"/>
        <v>Percent Change in Electricity Imports</v>
      </c>
      <c r="D313" s="6" t="s">
        <v>808</v>
      </c>
      <c r="E313" s="45"/>
      <c r="F313" s="6" t="s">
        <v>809</v>
      </c>
      <c r="G313" s="6"/>
      <c r="H313" s="47">
        <v>531</v>
      </c>
      <c r="I313" s="261" t="s">
        <v>738</v>
      </c>
      <c r="J313" s="227" t="str">
        <f>IF(ISBLANK(INDEX('Policy Characteristics'!D:D,MATCH($C313,'Policy Characteristics'!$C:$C,0))),"",INDEX('Policy Characteristics'!D:D,MATCH($C313,'Policy Characteristics'!$C:$C,0)))</f>
        <v>Electricity Imports and Exports</v>
      </c>
      <c r="K313" s="226" t="str">
        <f>IF(ISBLANK(INDEX('Policy Characteristics'!E:E,MATCH($C313,'Policy Characteristics'!$C:$C,0))),"",INDEX('Policy Characteristics'!E:E,MATCH($C313,'Policy Characteristics'!$C:$C,0)))</f>
        <v>elec change imports</v>
      </c>
      <c r="L313" s="233">
        <f>IF(ISBLANK(INDEX('Policy Characteristics'!F:F,MATCH($C313,'Policy Characteristics'!$C:$C,0))),"",INDEX('Policy Characteristics'!F:F,MATCH($C313,'Policy Characteristics'!$C:$C,0)))</f>
        <v>-0.5</v>
      </c>
      <c r="M313" s="233">
        <f>IF(ISBLANK(INDEX('Policy Characteristics'!G:G,MATCH($C313,'Policy Characteristics'!$C:$C,0))),"",INDEX('Policy Characteristics'!G:G,MATCH($C313,'Policy Characteristics'!$C:$C,0)))</f>
        <v>1</v>
      </c>
      <c r="N313" s="233">
        <f>IF(ISBLANK(INDEX('Policy Characteristics'!H:H,MATCH($C313,'Policy Characteristics'!$C:$C,0))),"",INDEX('Policy Characteristics'!H:H,MATCH($C313,'Policy Characteristics'!$C:$C,0)))</f>
        <v>0.02</v>
      </c>
      <c r="O313" s="226" t="str">
        <f>IF(ISBLANK(INDEX('Policy Characteristics'!I:I,MATCH($C313,'Policy Characteristics'!$C:$C,0))),"",INDEX('Policy Characteristics'!I:I,MATCH($C313,'Policy Characteristics'!$C:$C,0)))</f>
        <v>% change in imports</v>
      </c>
      <c r="P313" s="226" t="str">
        <f>IF(ISBLANK(INDEX('Policy Characteristics'!J:J,MATCH($C313,'Policy Characteristics'!$C:$C,0))),"",INDEX('Policy Characteristics'!J:J,MATCH($C313,'Policy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13" s="226" t="str">
        <f>IF(ISBLANK(INDEX('Policy Characteristics'!K:K,MATCH($C313,'Policy Characteristics'!$C:$C,0))),"",INDEX('Policy Characteristics'!K:K,MATCH($C313,'Policy Characteristics'!$C:$C,0)))</f>
        <v>electricity-sector-main.html#elec-imports</v>
      </c>
      <c r="R313" s="226" t="str">
        <f>IF(ISBLANK(INDEX('Policy Characteristics'!L:L,MATCH($C313,'Policy Characteristics'!$C:$C,0))),"",INDEX('Policy Characteristics'!L:L,MATCH($C313,'Policy Characteristics'!$C:$C,0)))</f>
        <v>electricity-imports-exports.html</v>
      </c>
    </row>
    <row r="314" spans="1:18" s="2" customFormat="1">
      <c r="A314" s="226" t="str">
        <f>IF(ISBLANK(INDEX('Policy Characteristics'!A:A,MATCH($C314,'Policy Characteristics'!$C:$C,0))),"",INDEX('Policy Characteristics'!A:A,MATCH($C314,'Policy Characteristics'!$C:$C,0)))</f>
        <v>Electricity Supply</v>
      </c>
      <c r="B314" s="234" t="str">
        <f>IF(ISBLANK(INDEX('Policy Characteristics'!B:B,MATCH($C314,'Policy Characteristics'!$C:$C,0))),"",INDEX('Policy Characteristics'!B:B,MATCH($C314,'Policy Characteristics'!$C:$C,0)))</f>
        <v>Change Electricity Imports</v>
      </c>
      <c r="C314" s="226" t="str">
        <f t="shared" si="20"/>
        <v>Percent Change in Electricity Imports</v>
      </c>
      <c r="D314" s="6" t="s">
        <v>810</v>
      </c>
      <c r="E314" s="45"/>
      <c r="F314" s="6" t="s">
        <v>811</v>
      </c>
      <c r="G314" s="6"/>
      <c r="H314" s="47">
        <v>532</v>
      </c>
      <c r="I314" s="261" t="s">
        <v>728</v>
      </c>
      <c r="J314" s="227" t="str">
        <f>IF(ISBLANK(INDEX('Policy Characteristics'!D:D,MATCH($C314,'Policy Characteristics'!$C:$C,0))),"",INDEX('Policy Characteristics'!D:D,MATCH($C314,'Policy Characteristics'!$C:$C,0)))</f>
        <v>Electricity Imports and Exports</v>
      </c>
      <c r="K314" s="226" t="str">
        <f>IF(ISBLANK(INDEX('Policy Characteristics'!E:E,MATCH($C314,'Policy Characteristics'!$C:$C,0))),"",INDEX('Policy Characteristics'!E:E,MATCH($C314,'Policy Characteristics'!$C:$C,0)))</f>
        <v>elec change imports</v>
      </c>
      <c r="L314" s="233">
        <f>IF(ISBLANK(INDEX('Policy Characteristics'!F:F,MATCH($C314,'Policy Characteristics'!$C:$C,0))),"",INDEX('Policy Characteristics'!F:F,MATCH($C314,'Policy Characteristics'!$C:$C,0)))</f>
        <v>-0.5</v>
      </c>
      <c r="M314" s="233">
        <f>IF(ISBLANK(INDEX('Policy Characteristics'!G:G,MATCH($C314,'Policy Characteristics'!$C:$C,0))),"",INDEX('Policy Characteristics'!G:G,MATCH($C314,'Policy Characteristics'!$C:$C,0)))</f>
        <v>1</v>
      </c>
      <c r="N314" s="233">
        <f>IF(ISBLANK(INDEX('Policy Characteristics'!H:H,MATCH($C314,'Policy Characteristics'!$C:$C,0))),"",INDEX('Policy Characteristics'!H:H,MATCH($C314,'Policy Characteristics'!$C:$C,0)))</f>
        <v>0.02</v>
      </c>
      <c r="O314" s="226" t="str">
        <f>IF(ISBLANK(INDEX('Policy Characteristics'!I:I,MATCH($C314,'Policy Characteristics'!$C:$C,0))),"",INDEX('Policy Characteristics'!I:I,MATCH($C314,'Policy Characteristics'!$C:$C,0)))</f>
        <v>% change in imports</v>
      </c>
      <c r="P314" s="226" t="str">
        <f>IF(ISBLANK(INDEX('Policy Characteristics'!J:J,MATCH($C314,'Policy Characteristics'!$C:$C,0))),"",INDEX('Policy Characteristics'!J:J,MATCH($C314,'Policy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14" s="226" t="str">
        <f>IF(ISBLANK(INDEX('Policy Characteristics'!K:K,MATCH($C314,'Policy Characteristics'!$C:$C,0))),"",INDEX('Policy Characteristics'!K:K,MATCH($C314,'Policy Characteristics'!$C:$C,0)))</f>
        <v>electricity-sector-main.html#elec-imports</v>
      </c>
      <c r="R314" s="226" t="str">
        <f>IF(ISBLANK(INDEX('Policy Characteristics'!L:L,MATCH($C314,'Policy Characteristics'!$C:$C,0))),"",INDEX('Policy Characteristics'!L:L,MATCH($C314,'Policy Characteristics'!$C:$C,0)))</f>
        <v>electricity-imports-exports.html</v>
      </c>
    </row>
    <row r="315" spans="1:18" s="2" customFormat="1">
      <c r="A315" s="226" t="str">
        <f>IF(ISBLANK(INDEX('Policy Characteristics'!A:A,MATCH($C315,'Policy Characteristics'!$C:$C,0))),"",INDEX('Policy Characteristics'!A:A,MATCH($C315,'Policy Characteristics'!$C:$C,0)))</f>
        <v>Electricity Supply</v>
      </c>
      <c r="B315" s="234" t="str">
        <f>IF(ISBLANK(INDEX('Policy Characteristics'!B:B,MATCH($C315,'Policy Characteristics'!$C:$C,0))),"",INDEX('Policy Characteristics'!B:B,MATCH($C315,'Policy Characteristics'!$C:$C,0)))</f>
        <v>Change Electricity Imports</v>
      </c>
      <c r="C315" s="226" t="str">
        <f t="shared" si="20"/>
        <v>Percent Change in Electricity Imports</v>
      </c>
      <c r="D315" s="6" t="s">
        <v>812</v>
      </c>
      <c r="E315" s="45"/>
      <c r="F315" s="6" t="s">
        <v>813</v>
      </c>
      <c r="G315" s="6"/>
      <c r="H315" s="47">
        <v>533</v>
      </c>
      <c r="I315" s="261" t="s">
        <v>738</v>
      </c>
      <c r="J315" s="227" t="str">
        <f>IF(ISBLANK(INDEX('Policy Characteristics'!D:D,MATCH($C315,'Policy Characteristics'!$C:$C,0))),"",INDEX('Policy Characteristics'!D:D,MATCH($C315,'Policy Characteristics'!$C:$C,0)))</f>
        <v>Electricity Imports and Exports</v>
      </c>
      <c r="K315" s="226" t="str">
        <f>IF(ISBLANK(INDEX('Policy Characteristics'!E:E,MATCH($C315,'Policy Characteristics'!$C:$C,0))),"",INDEX('Policy Characteristics'!E:E,MATCH($C315,'Policy Characteristics'!$C:$C,0)))</f>
        <v>elec change imports</v>
      </c>
      <c r="L315" s="233">
        <f>IF(ISBLANK(INDEX('Policy Characteristics'!F:F,MATCH($C315,'Policy Characteristics'!$C:$C,0))),"",INDEX('Policy Characteristics'!F:F,MATCH($C315,'Policy Characteristics'!$C:$C,0)))</f>
        <v>-0.5</v>
      </c>
      <c r="M315" s="233">
        <f>IF(ISBLANK(INDEX('Policy Characteristics'!G:G,MATCH($C315,'Policy Characteristics'!$C:$C,0))),"",INDEX('Policy Characteristics'!G:G,MATCH($C315,'Policy Characteristics'!$C:$C,0)))</f>
        <v>1</v>
      </c>
      <c r="N315" s="233">
        <f>IF(ISBLANK(INDEX('Policy Characteristics'!H:H,MATCH($C315,'Policy Characteristics'!$C:$C,0))),"",INDEX('Policy Characteristics'!H:H,MATCH($C315,'Policy Characteristics'!$C:$C,0)))</f>
        <v>0.02</v>
      </c>
      <c r="O315" s="226" t="str">
        <f>IF(ISBLANK(INDEX('Policy Characteristics'!I:I,MATCH($C315,'Policy Characteristics'!$C:$C,0))),"",INDEX('Policy Characteristics'!I:I,MATCH($C315,'Policy Characteristics'!$C:$C,0)))</f>
        <v>% change in imports</v>
      </c>
      <c r="P315" s="226" t="str">
        <f>IF(ISBLANK(INDEX('Policy Characteristics'!J:J,MATCH($C315,'Policy Characteristics'!$C:$C,0))),"",INDEX('Policy Characteristics'!J:J,MATCH($C315,'Policy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15" s="226" t="str">
        <f>IF(ISBLANK(INDEX('Policy Characteristics'!K:K,MATCH($C315,'Policy Characteristics'!$C:$C,0))),"",INDEX('Policy Characteristics'!K:K,MATCH($C315,'Policy Characteristics'!$C:$C,0)))</f>
        <v>electricity-sector-main.html#elec-imports</v>
      </c>
      <c r="R315" s="226" t="str">
        <f>IF(ISBLANK(INDEX('Policy Characteristics'!L:L,MATCH($C315,'Policy Characteristics'!$C:$C,0))),"",INDEX('Policy Characteristics'!L:L,MATCH($C315,'Policy Characteristics'!$C:$C,0)))</f>
        <v>electricity-imports-exports.html</v>
      </c>
    </row>
    <row r="316" spans="1:18" s="2" customFormat="1">
      <c r="A316" s="226" t="str">
        <f>IF(ISBLANK(INDEX('Policy Characteristics'!A:A,MATCH($C316,'Policy Characteristics'!$C:$C,0))),"",INDEX('Policy Characteristics'!A:A,MATCH($C316,'Policy Characteristics'!$C:$C,0)))</f>
        <v>Electricity Supply</v>
      </c>
      <c r="B316" s="234" t="str">
        <f>IF(ISBLANK(INDEX('Policy Characteristics'!B:B,MATCH($C316,'Policy Characteristics'!$C:$C,0))),"",INDEX('Policy Characteristics'!B:B,MATCH($C316,'Policy Characteristics'!$C:$C,0)))</f>
        <v>Change Electricity Imports</v>
      </c>
      <c r="C316" s="226" t="str">
        <f t="shared" si="20"/>
        <v>Percent Change in Electricity Imports</v>
      </c>
      <c r="D316" s="6" t="s">
        <v>814</v>
      </c>
      <c r="E316" s="45"/>
      <c r="F316" s="6" t="s">
        <v>815</v>
      </c>
      <c r="G316" s="6"/>
      <c r="H316" s="47">
        <v>534</v>
      </c>
      <c r="I316" s="261" t="s">
        <v>728</v>
      </c>
      <c r="J316" s="227" t="str">
        <f>IF(ISBLANK(INDEX('Policy Characteristics'!D:D,MATCH($C316,'Policy Characteristics'!$C:$C,0))),"",INDEX('Policy Characteristics'!D:D,MATCH($C316,'Policy Characteristics'!$C:$C,0)))</f>
        <v>Electricity Imports and Exports</v>
      </c>
      <c r="K316" s="226" t="str">
        <f>IF(ISBLANK(INDEX('Policy Characteristics'!E:E,MATCH($C316,'Policy Characteristics'!$C:$C,0))),"",INDEX('Policy Characteristics'!E:E,MATCH($C316,'Policy Characteristics'!$C:$C,0)))</f>
        <v>elec change imports</v>
      </c>
      <c r="L316" s="233">
        <f>IF(ISBLANK(INDEX('Policy Characteristics'!F:F,MATCH($C316,'Policy Characteristics'!$C:$C,0))),"",INDEX('Policy Characteristics'!F:F,MATCH($C316,'Policy Characteristics'!$C:$C,0)))</f>
        <v>-0.5</v>
      </c>
      <c r="M316" s="233">
        <f>IF(ISBLANK(INDEX('Policy Characteristics'!G:G,MATCH($C316,'Policy Characteristics'!$C:$C,0))),"",INDEX('Policy Characteristics'!G:G,MATCH($C316,'Policy Characteristics'!$C:$C,0)))</f>
        <v>1</v>
      </c>
      <c r="N316" s="233">
        <f>IF(ISBLANK(INDEX('Policy Characteristics'!H:H,MATCH($C316,'Policy Characteristics'!$C:$C,0))),"",INDEX('Policy Characteristics'!H:H,MATCH($C316,'Policy Characteristics'!$C:$C,0)))</f>
        <v>0.02</v>
      </c>
      <c r="O316" s="226" t="str">
        <f>IF(ISBLANK(INDEX('Policy Characteristics'!I:I,MATCH($C316,'Policy Characteristics'!$C:$C,0))),"",INDEX('Policy Characteristics'!I:I,MATCH($C316,'Policy Characteristics'!$C:$C,0)))</f>
        <v>% change in imports</v>
      </c>
      <c r="P316" s="226" t="str">
        <f>IF(ISBLANK(INDEX('Policy Characteristics'!J:J,MATCH($C316,'Policy Characteristics'!$C:$C,0))),"",INDEX('Policy Characteristics'!J:J,MATCH($C316,'Policy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16" s="226" t="str">
        <f>IF(ISBLANK(INDEX('Policy Characteristics'!K:K,MATCH($C316,'Policy Characteristics'!$C:$C,0))),"",INDEX('Policy Characteristics'!K:K,MATCH($C316,'Policy Characteristics'!$C:$C,0)))</f>
        <v>electricity-sector-main.html#elec-imports</v>
      </c>
      <c r="R316" s="226" t="str">
        <f>IF(ISBLANK(INDEX('Policy Characteristics'!L:L,MATCH($C316,'Policy Characteristics'!$C:$C,0))),"",INDEX('Policy Characteristics'!L:L,MATCH($C316,'Policy Characteristics'!$C:$C,0)))</f>
        <v>electricity-imports-exports.html</v>
      </c>
    </row>
    <row r="317" spans="1:18" s="2" customFormat="1">
      <c r="A317" s="226" t="str">
        <f>IF(ISBLANK(INDEX('Policy Characteristics'!A:A,MATCH($C317,'Policy Characteristics'!$C:$C,0))),"",INDEX('Policy Characteristics'!A:A,MATCH($C317,'Policy Characteristics'!$C:$C,0)))</f>
        <v>Electricity Supply</v>
      </c>
      <c r="B317" s="234" t="str">
        <f>IF(ISBLANK(INDEX('Policy Characteristics'!B:B,MATCH($C317,'Policy Characteristics'!$C:$C,0))),"",INDEX('Policy Characteristics'!B:B,MATCH($C317,'Policy Characteristics'!$C:$C,0)))</f>
        <v>Change Electricity Imports</v>
      </c>
      <c r="C317" s="226" t="str">
        <f t="shared" si="20"/>
        <v>Percent Change in Electricity Imports</v>
      </c>
      <c r="D317" s="6" t="s">
        <v>816</v>
      </c>
      <c r="E317" s="45"/>
      <c r="F317" s="6" t="s">
        <v>817</v>
      </c>
      <c r="G317" s="6"/>
      <c r="H317" s="47">
        <v>535</v>
      </c>
      <c r="I317" s="261" t="s">
        <v>738</v>
      </c>
      <c r="J317" s="227" t="str">
        <f>IF(ISBLANK(INDEX('Policy Characteristics'!D:D,MATCH($C317,'Policy Characteristics'!$C:$C,0))),"",INDEX('Policy Characteristics'!D:D,MATCH($C317,'Policy Characteristics'!$C:$C,0)))</f>
        <v>Electricity Imports and Exports</v>
      </c>
      <c r="K317" s="226" t="str">
        <f>IF(ISBLANK(INDEX('Policy Characteristics'!E:E,MATCH($C317,'Policy Characteristics'!$C:$C,0))),"",INDEX('Policy Characteristics'!E:E,MATCH($C317,'Policy Characteristics'!$C:$C,0)))</f>
        <v>elec change imports</v>
      </c>
      <c r="L317" s="233">
        <f>IF(ISBLANK(INDEX('Policy Characteristics'!F:F,MATCH($C317,'Policy Characteristics'!$C:$C,0))),"",INDEX('Policy Characteristics'!F:F,MATCH($C317,'Policy Characteristics'!$C:$C,0)))</f>
        <v>-0.5</v>
      </c>
      <c r="M317" s="233">
        <f>IF(ISBLANK(INDEX('Policy Characteristics'!G:G,MATCH($C317,'Policy Characteristics'!$C:$C,0))),"",INDEX('Policy Characteristics'!G:G,MATCH($C317,'Policy Characteristics'!$C:$C,0)))</f>
        <v>1</v>
      </c>
      <c r="N317" s="233">
        <f>IF(ISBLANK(INDEX('Policy Characteristics'!H:H,MATCH($C317,'Policy Characteristics'!$C:$C,0))),"",INDEX('Policy Characteristics'!H:H,MATCH($C317,'Policy Characteristics'!$C:$C,0)))</f>
        <v>0.02</v>
      </c>
      <c r="O317" s="226" t="str">
        <f>IF(ISBLANK(INDEX('Policy Characteristics'!I:I,MATCH($C317,'Policy Characteristics'!$C:$C,0))),"",INDEX('Policy Characteristics'!I:I,MATCH($C317,'Policy Characteristics'!$C:$C,0)))</f>
        <v>% change in imports</v>
      </c>
      <c r="P317" s="226" t="str">
        <f>IF(ISBLANK(INDEX('Policy Characteristics'!J:J,MATCH($C317,'Policy Characteristics'!$C:$C,0))),"",INDEX('Policy Characteristics'!J:J,MATCH($C317,'Policy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17" s="226" t="str">
        <f>IF(ISBLANK(INDEX('Policy Characteristics'!K:K,MATCH($C317,'Policy Characteristics'!$C:$C,0))),"",INDEX('Policy Characteristics'!K:K,MATCH($C317,'Policy Characteristics'!$C:$C,0)))</f>
        <v>electricity-sector-main.html#elec-imports</v>
      </c>
      <c r="R317" s="226" t="str">
        <f>IF(ISBLANK(INDEX('Policy Characteristics'!L:L,MATCH($C317,'Policy Characteristics'!$C:$C,0))),"",INDEX('Policy Characteristics'!L:L,MATCH($C317,'Policy Characteristics'!$C:$C,0)))</f>
        <v>electricity-imports-exports.html</v>
      </c>
    </row>
    <row r="318" spans="1:18" s="2" customFormat="1">
      <c r="A318" s="226" t="str">
        <f>IF(ISBLANK(INDEX('Policy Characteristics'!A:A,MATCH($C318,'Policy Characteristics'!$C:$C,0))),"",INDEX('Policy Characteristics'!A:A,MATCH($C318,'Policy Characteristics'!$C:$C,0)))</f>
        <v>Electricity Supply</v>
      </c>
      <c r="B318" s="234" t="str">
        <f>IF(ISBLANK(INDEX('Policy Characteristics'!B:B,MATCH($C318,'Policy Characteristics'!$C:$C,0))),"",INDEX('Policy Characteristics'!B:B,MATCH($C318,'Policy Characteristics'!$C:$C,0)))</f>
        <v>Change Electricity Imports</v>
      </c>
      <c r="C318" s="226" t="str">
        <f t="shared" si="20"/>
        <v>Percent Change in Electricity Imports</v>
      </c>
      <c r="D318" s="6" t="s">
        <v>818</v>
      </c>
      <c r="E318" s="45"/>
      <c r="F318" s="6" t="s">
        <v>819</v>
      </c>
      <c r="G318" s="6"/>
      <c r="H318" s="47">
        <v>536</v>
      </c>
      <c r="I318" s="261" t="s">
        <v>738</v>
      </c>
      <c r="J318" s="227" t="str">
        <f>IF(ISBLANK(INDEX('Policy Characteristics'!D:D,MATCH($C318,'Policy Characteristics'!$C:$C,0))),"",INDEX('Policy Characteristics'!D:D,MATCH($C318,'Policy Characteristics'!$C:$C,0)))</f>
        <v>Electricity Imports and Exports</v>
      </c>
      <c r="K318" s="226" t="str">
        <f>IF(ISBLANK(INDEX('Policy Characteristics'!E:E,MATCH($C318,'Policy Characteristics'!$C:$C,0))),"",INDEX('Policy Characteristics'!E:E,MATCH($C318,'Policy Characteristics'!$C:$C,0)))</f>
        <v>elec change imports</v>
      </c>
      <c r="L318" s="233">
        <f>IF(ISBLANK(INDEX('Policy Characteristics'!F:F,MATCH($C318,'Policy Characteristics'!$C:$C,0))),"",INDEX('Policy Characteristics'!F:F,MATCH($C318,'Policy Characteristics'!$C:$C,0)))</f>
        <v>-0.5</v>
      </c>
      <c r="M318" s="233">
        <f>IF(ISBLANK(INDEX('Policy Characteristics'!G:G,MATCH($C318,'Policy Characteristics'!$C:$C,0))),"",INDEX('Policy Characteristics'!G:G,MATCH($C318,'Policy Characteristics'!$C:$C,0)))</f>
        <v>1</v>
      </c>
      <c r="N318" s="233">
        <f>IF(ISBLANK(INDEX('Policy Characteristics'!H:H,MATCH($C318,'Policy Characteristics'!$C:$C,0))),"",INDEX('Policy Characteristics'!H:H,MATCH($C318,'Policy Characteristics'!$C:$C,0)))</f>
        <v>0.02</v>
      </c>
      <c r="O318" s="226" t="str">
        <f>IF(ISBLANK(INDEX('Policy Characteristics'!I:I,MATCH($C318,'Policy Characteristics'!$C:$C,0))),"",INDEX('Policy Characteristics'!I:I,MATCH($C318,'Policy Characteristics'!$C:$C,0)))</f>
        <v>% change in imports</v>
      </c>
      <c r="P318" s="226" t="str">
        <f>IF(ISBLANK(INDEX('Policy Characteristics'!J:J,MATCH($C318,'Policy Characteristics'!$C:$C,0))),"",INDEX('Policy Characteristics'!J:J,MATCH($C318,'Policy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18" s="226" t="str">
        <f>IF(ISBLANK(INDEX('Policy Characteristics'!K:K,MATCH($C318,'Policy Characteristics'!$C:$C,0))),"",INDEX('Policy Characteristics'!K:K,MATCH($C318,'Policy Characteristics'!$C:$C,0)))</f>
        <v>electricity-sector-main.html#elec-imports</v>
      </c>
      <c r="R318" s="226" t="str">
        <f>IF(ISBLANK(INDEX('Policy Characteristics'!L:L,MATCH($C318,'Policy Characteristics'!$C:$C,0))),"",INDEX('Policy Characteristics'!L:L,MATCH($C318,'Policy Characteristics'!$C:$C,0)))</f>
        <v>electricity-imports-exports.html</v>
      </c>
    </row>
    <row r="319" spans="1:18" s="2" customFormat="1">
      <c r="A319" s="226" t="str">
        <f>IF(ISBLANK(INDEX('Policy Characteristics'!A:A,MATCH($C319,'Policy Characteristics'!$C:$C,0))),"",INDEX('Policy Characteristics'!A:A,MATCH($C319,'Policy Characteristics'!$C:$C,0)))</f>
        <v>Electricity Supply</v>
      </c>
      <c r="B319" s="234" t="str">
        <f>IF(ISBLANK(INDEX('Policy Characteristics'!B:B,MATCH($C319,'Policy Characteristics'!$C:$C,0))),"",INDEX('Policy Characteristics'!B:B,MATCH($C319,'Policy Characteristics'!$C:$C,0)))</f>
        <v>Change Electricity Imports</v>
      </c>
      <c r="C319" s="226" t="str">
        <f t="shared" si="20"/>
        <v>Percent Change in Electricity Imports</v>
      </c>
      <c r="D319" s="6" t="s">
        <v>820</v>
      </c>
      <c r="E319" s="45"/>
      <c r="F319" s="6" t="s">
        <v>821</v>
      </c>
      <c r="G319" s="6"/>
      <c r="H319" s="47">
        <v>537</v>
      </c>
      <c r="I319" s="261" t="s">
        <v>738</v>
      </c>
      <c r="J319" s="227" t="str">
        <f>IF(ISBLANK(INDEX('Policy Characteristics'!D:D,MATCH($C319,'Policy Characteristics'!$C:$C,0))),"",INDEX('Policy Characteristics'!D:D,MATCH($C319,'Policy Characteristics'!$C:$C,0)))</f>
        <v>Electricity Imports and Exports</v>
      </c>
      <c r="K319" s="226" t="str">
        <f>IF(ISBLANK(INDEX('Policy Characteristics'!E:E,MATCH($C319,'Policy Characteristics'!$C:$C,0))),"",INDEX('Policy Characteristics'!E:E,MATCH($C319,'Policy Characteristics'!$C:$C,0)))</f>
        <v>elec change imports</v>
      </c>
      <c r="L319" s="233">
        <f>IF(ISBLANK(INDEX('Policy Characteristics'!F:F,MATCH($C319,'Policy Characteristics'!$C:$C,0))),"",INDEX('Policy Characteristics'!F:F,MATCH($C319,'Policy Characteristics'!$C:$C,0)))</f>
        <v>-0.5</v>
      </c>
      <c r="M319" s="233">
        <f>IF(ISBLANK(INDEX('Policy Characteristics'!G:G,MATCH($C319,'Policy Characteristics'!$C:$C,0))),"",INDEX('Policy Characteristics'!G:G,MATCH($C319,'Policy Characteristics'!$C:$C,0)))</f>
        <v>1</v>
      </c>
      <c r="N319" s="233">
        <f>IF(ISBLANK(INDEX('Policy Characteristics'!H:H,MATCH($C319,'Policy Characteristics'!$C:$C,0))),"",INDEX('Policy Characteristics'!H:H,MATCH($C319,'Policy Characteristics'!$C:$C,0)))</f>
        <v>0.02</v>
      </c>
      <c r="O319" s="226" t="str">
        <f>IF(ISBLANK(INDEX('Policy Characteristics'!I:I,MATCH($C319,'Policy Characteristics'!$C:$C,0))),"",INDEX('Policy Characteristics'!I:I,MATCH($C319,'Policy Characteristics'!$C:$C,0)))</f>
        <v>% change in imports</v>
      </c>
      <c r="P319" s="226" t="str">
        <f>IF(ISBLANK(INDEX('Policy Characteristics'!J:J,MATCH($C319,'Policy Characteristics'!$C:$C,0))),"",INDEX('Policy Characteristics'!J:J,MATCH($C319,'Policy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19" s="226" t="str">
        <f>IF(ISBLANK(INDEX('Policy Characteristics'!K:K,MATCH($C319,'Policy Characteristics'!$C:$C,0))),"",INDEX('Policy Characteristics'!K:K,MATCH($C319,'Policy Characteristics'!$C:$C,0)))</f>
        <v>electricity-sector-main.html#elec-imports</v>
      </c>
      <c r="R319" s="226" t="str">
        <f>IF(ISBLANK(INDEX('Policy Characteristics'!L:L,MATCH($C319,'Policy Characteristics'!$C:$C,0))),"",INDEX('Policy Characteristics'!L:L,MATCH($C319,'Policy Characteristics'!$C:$C,0)))</f>
        <v>electricity-imports-exports.html</v>
      </c>
    </row>
    <row r="320" spans="1:18" s="2" customFormat="1">
      <c r="A320" s="226" t="str">
        <f>IF(ISBLANK(INDEX('Policy Characteristics'!A:A,MATCH($C320,'Policy Characteristics'!$C:$C,0))),"",INDEX('Policy Characteristics'!A:A,MATCH($C320,'Policy Characteristics'!$C:$C,0)))</f>
        <v>Electricity Supply</v>
      </c>
      <c r="B320" s="234" t="str">
        <f>IF(ISBLANK(INDEX('Policy Characteristics'!B:B,MATCH($C320,'Policy Characteristics'!$C:$C,0))),"",INDEX('Policy Characteristics'!B:B,MATCH($C320,'Policy Characteristics'!$C:$C,0)))</f>
        <v>Change Electricity Imports</v>
      </c>
      <c r="C320" s="226" t="str">
        <f t="shared" si="20"/>
        <v>Percent Change in Electricity Imports</v>
      </c>
      <c r="D320" s="6" t="s">
        <v>822</v>
      </c>
      <c r="E320" s="45"/>
      <c r="F320" s="6" t="s">
        <v>823</v>
      </c>
      <c r="G320" s="6"/>
      <c r="H320" s="47">
        <v>538</v>
      </c>
      <c r="I320" s="261" t="s">
        <v>738</v>
      </c>
      <c r="J320" s="227" t="str">
        <f>IF(ISBLANK(INDEX('Policy Characteristics'!D:D,MATCH($C320,'Policy Characteristics'!$C:$C,0))),"",INDEX('Policy Characteristics'!D:D,MATCH($C320,'Policy Characteristics'!$C:$C,0)))</f>
        <v>Electricity Imports and Exports</v>
      </c>
      <c r="K320" s="226" t="str">
        <f>IF(ISBLANK(INDEX('Policy Characteristics'!E:E,MATCH($C320,'Policy Characteristics'!$C:$C,0))),"",INDEX('Policy Characteristics'!E:E,MATCH($C320,'Policy Characteristics'!$C:$C,0)))</f>
        <v>elec change imports</v>
      </c>
      <c r="L320" s="233">
        <f>IF(ISBLANK(INDEX('Policy Characteristics'!F:F,MATCH($C320,'Policy Characteristics'!$C:$C,0))),"",INDEX('Policy Characteristics'!F:F,MATCH($C320,'Policy Characteristics'!$C:$C,0)))</f>
        <v>-0.5</v>
      </c>
      <c r="M320" s="233">
        <f>IF(ISBLANK(INDEX('Policy Characteristics'!G:G,MATCH($C320,'Policy Characteristics'!$C:$C,0))),"",INDEX('Policy Characteristics'!G:G,MATCH($C320,'Policy Characteristics'!$C:$C,0)))</f>
        <v>1</v>
      </c>
      <c r="N320" s="233">
        <f>IF(ISBLANK(INDEX('Policy Characteristics'!H:H,MATCH($C320,'Policy Characteristics'!$C:$C,0))),"",INDEX('Policy Characteristics'!H:H,MATCH($C320,'Policy Characteristics'!$C:$C,0)))</f>
        <v>0.02</v>
      </c>
      <c r="O320" s="226" t="str">
        <f>IF(ISBLANK(INDEX('Policy Characteristics'!I:I,MATCH($C320,'Policy Characteristics'!$C:$C,0))),"",INDEX('Policy Characteristics'!I:I,MATCH($C320,'Policy Characteristics'!$C:$C,0)))</f>
        <v>% change in imports</v>
      </c>
      <c r="P320" s="226" t="str">
        <f>IF(ISBLANK(INDEX('Policy Characteristics'!J:J,MATCH($C320,'Policy Characteristics'!$C:$C,0))),"",INDEX('Policy Characteristics'!J:J,MATCH($C320,'Policy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20" s="226" t="str">
        <f>IF(ISBLANK(INDEX('Policy Characteristics'!K:K,MATCH($C320,'Policy Characteristics'!$C:$C,0))),"",INDEX('Policy Characteristics'!K:K,MATCH($C320,'Policy Characteristics'!$C:$C,0)))</f>
        <v>electricity-sector-main.html#elec-imports</v>
      </c>
      <c r="R320" s="226" t="str">
        <f>IF(ISBLANK(INDEX('Policy Characteristics'!L:L,MATCH($C320,'Policy Characteristics'!$C:$C,0))),"",INDEX('Policy Characteristics'!L:L,MATCH($C320,'Policy Characteristics'!$C:$C,0)))</f>
        <v>electricity-imports-exports.html</v>
      </c>
    </row>
    <row r="321" spans="1:19" s="2" customFormat="1">
      <c r="A321" s="226" t="str">
        <f>IF(ISBLANK(INDEX('Policy Characteristics'!A:A,MATCH($C321,'Policy Characteristics'!$C:$C,0))),"",INDEX('Policy Characteristics'!A:A,MATCH($C321,'Policy Characteristics'!$C:$C,0)))</f>
        <v>Electricity Supply</v>
      </c>
      <c r="B321" s="234" t="str">
        <f>IF(ISBLANK(INDEX('Policy Characteristics'!B:B,MATCH($C321,'Policy Characteristics'!$C:$C,0))),"",INDEX('Policy Characteristics'!B:B,MATCH($C321,'Policy Characteristics'!$C:$C,0)))</f>
        <v>Change Electricity Imports</v>
      </c>
      <c r="C321" s="226" t="str">
        <f t="shared" si="20"/>
        <v>Percent Change in Electricity Imports</v>
      </c>
      <c r="D321" s="6" t="s">
        <v>824</v>
      </c>
      <c r="E321" s="45"/>
      <c r="F321" s="6" t="s">
        <v>825</v>
      </c>
      <c r="G321" s="6"/>
      <c r="H321" s="47">
        <v>539</v>
      </c>
      <c r="I321" s="261" t="s">
        <v>738</v>
      </c>
      <c r="J321" s="227" t="str">
        <f>IF(ISBLANK(INDEX('Policy Characteristics'!D:D,MATCH($C321,'Policy Characteristics'!$C:$C,0))),"",INDEX('Policy Characteristics'!D:D,MATCH($C321,'Policy Characteristics'!$C:$C,0)))</f>
        <v>Electricity Imports and Exports</v>
      </c>
      <c r="K321" s="226" t="str">
        <f>IF(ISBLANK(INDEX('Policy Characteristics'!E:E,MATCH($C321,'Policy Characteristics'!$C:$C,0))),"",INDEX('Policy Characteristics'!E:E,MATCH($C321,'Policy Characteristics'!$C:$C,0)))</f>
        <v>elec change imports</v>
      </c>
      <c r="L321" s="233">
        <f>IF(ISBLANK(INDEX('Policy Characteristics'!F:F,MATCH($C321,'Policy Characteristics'!$C:$C,0))),"",INDEX('Policy Characteristics'!F:F,MATCH($C321,'Policy Characteristics'!$C:$C,0)))</f>
        <v>-0.5</v>
      </c>
      <c r="M321" s="233">
        <f>IF(ISBLANK(INDEX('Policy Characteristics'!G:G,MATCH($C321,'Policy Characteristics'!$C:$C,0))),"",INDEX('Policy Characteristics'!G:G,MATCH($C321,'Policy Characteristics'!$C:$C,0)))</f>
        <v>1</v>
      </c>
      <c r="N321" s="233">
        <f>IF(ISBLANK(INDEX('Policy Characteristics'!H:H,MATCH($C321,'Policy Characteristics'!$C:$C,0))),"",INDEX('Policy Characteristics'!H:H,MATCH($C321,'Policy Characteristics'!$C:$C,0)))</f>
        <v>0.02</v>
      </c>
      <c r="O321" s="226" t="str">
        <f>IF(ISBLANK(INDEX('Policy Characteristics'!I:I,MATCH($C321,'Policy Characteristics'!$C:$C,0))),"",INDEX('Policy Characteristics'!I:I,MATCH($C321,'Policy Characteristics'!$C:$C,0)))</f>
        <v>% change in imports</v>
      </c>
      <c r="P321" s="226" t="str">
        <f>IF(ISBLANK(INDEX('Policy Characteristics'!J:J,MATCH($C321,'Policy Characteristics'!$C:$C,0))),"",INDEX('Policy Characteristics'!J:J,MATCH($C321,'Policy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21" s="226" t="str">
        <f>IF(ISBLANK(INDEX('Policy Characteristics'!K:K,MATCH($C321,'Policy Characteristics'!$C:$C,0))),"",INDEX('Policy Characteristics'!K:K,MATCH($C321,'Policy Characteristics'!$C:$C,0)))</f>
        <v>electricity-sector-main.html#elec-imports</v>
      </c>
      <c r="R321" s="226" t="str">
        <f>IF(ISBLANK(INDEX('Policy Characteristics'!L:L,MATCH($C321,'Policy Characteristics'!$C:$C,0))),"",INDEX('Policy Characteristics'!L:L,MATCH($C321,'Policy Characteristics'!$C:$C,0)))</f>
        <v>electricity-imports-exports.html</v>
      </c>
    </row>
    <row r="322" spans="1:19" s="2" customFormat="1">
      <c r="A322" s="226" t="str">
        <f>IF(ISBLANK(INDEX('Policy Characteristics'!A:A,MATCH($C322,'Policy Characteristics'!$C:$C,0))),"",INDEX('Policy Characteristics'!A:A,MATCH($C322,'Policy Characteristics'!$C:$C,0)))</f>
        <v>Electricity Supply</v>
      </c>
      <c r="B322" s="234" t="str">
        <f>IF(ISBLANK(INDEX('Policy Characteristics'!B:B,MATCH($C322,'Policy Characteristics'!$C:$C,0))),"",INDEX('Policy Characteristics'!B:B,MATCH($C322,'Policy Characteristics'!$C:$C,0)))</f>
        <v>Change Electricity Imports</v>
      </c>
      <c r="C322" s="226" t="str">
        <f t="shared" si="20"/>
        <v>Percent Change in Electricity Imports</v>
      </c>
      <c r="D322" s="6" t="s">
        <v>826</v>
      </c>
      <c r="E322" s="45"/>
      <c r="F322" s="6" t="s">
        <v>827</v>
      </c>
      <c r="G322" s="6"/>
      <c r="H322" s="47">
        <v>540</v>
      </c>
      <c r="I322" s="261" t="s">
        <v>738</v>
      </c>
      <c r="J322" s="227" t="str">
        <f>IF(ISBLANK(INDEX('Policy Characteristics'!D:D,MATCH($C322,'Policy Characteristics'!$C:$C,0))),"",INDEX('Policy Characteristics'!D:D,MATCH($C322,'Policy Characteristics'!$C:$C,0)))</f>
        <v>Electricity Imports and Exports</v>
      </c>
      <c r="K322" s="226" t="str">
        <f>IF(ISBLANK(INDEX('Policy Characteristics'!E:E,MATCH($C322,'Policy Characteristics'!$C:$C,0))),"",INDEX('Policy Characteristics'!E:E,MATCH($C322,'Policy Characteristics'!$C:$C,0)))</f>
        <v>elec change imports</v>
      </c>
      <c r="L322" s="233">
        <f>IF(ISBLANK(INDEX('Policy Characteristics'!F:F,MATCH($C322,'Policy Characteristics'!$C:$C,0))),"",INDEX('Policy Characteristics'!F:F,MATCH($C322,'Policy Characteristics'!$C:$C,0)))</f>
        <v>-0.5</v>
      </c>
      <c r="M322" s="233">
        <f>IF(ISBLANK(INDEX('Policy Characteristics'!G:G,MATCH($C322,'Policy Characteristics'!$C:$C,0))),"",INDEX('Policy Characteristics'!G:G,MATCH($C322,'Policy Characteristics'!$C:$C,0)))</f>
        <v>1</v>
      </c>
      <c r="N322" s="233">
        <f>IF(ISBLANK(INDEX('Policy Characteristics'!H:H,MATCH($C322,'Policy Characteristics'!$C:$C,0))),"",INDEX('Policy Characteristics'!H:H,MATCH($C322,'Policy Characteristics'!$C:$C,0)))</f>
        <v>0.02</v>
      </c>
      <c r="O322" s="226" t="str">
        <f>IF(ISBLANK(INDEX('Policy Characteristics'!I:I,MATCH($C322,'Policy Characteristics'!$C:$C,0))),"",INDEX('Policy Characteristics'!I:I,MATCH($C322,'Policy Characteristics'!$C:$C,0)))</f>
        <v>% change in imports</v>
      </c>
      <c r="P322" s="226" t="str">
        <f>IF(ISBLANK(INDEX('Policy Characteristics'!J:J,MATCH($C322,'Policy Characteristics'!$C:$C,0))),"",INDEX('Policy Characteristics'!J:J,MATCH($C322,'Policy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22" s="226" t="str">
        <f>IF(ISBLANK(INDEX('Policy Characteristics'!K:K,MATCH($C322,'Policy Characteristics'!$C:$C,0))),"",INDEX('Policy Characteristics'!K:K,MATCH($C322,'Policy Characteristics'!$C:$C,0)))</f>
        <v>electricity-sector-main.html#elec-imports</v>
      </c>
      <c r="R322" s="226" t="str">
        <f>IF(ISBLANK(INDEX('Policy Characteristics'!L:L,MATCH($C322,'Policy Characteristics'!$C:$C,0))),"",INDEX('Policy Characteristics'!L:L,MATCH($C322,'Policy Characteristics'!$C:$C,0)))</f>
        <v>electricity-imports-exports.html</v>
      </c>
    </row>
    <row r="323" spans="1:19" s="2" customFormat="1">
      <c r="A323" s="226" t="str">
        <f>IF(ISBLANK(INDEX('Policy Characteristics'!A:A,MATCH($C323,'Policy Characteristics'!$C:$C,0))),"",INDEX('Policy Characteristics'!A:A,MATCH($C323,'Policy Characteristics'!$C:$C,0)))</f>
        <v>Electricity Supply</v>
      </c>
      <c r="B323" s="234" t="str">
        <f>IF(ISBLANK(INDEX('Policy Characteristics'!B:B,MATCH($C323,'Policy Characteristics'!$C:$C,0))),"",INDEX('Policy Characteristics'!B:B,MATCH($C323,'Policy Characteristics'!$C:$C,0)))</f>
        <v>Change Electricity Imports</v>
      </c>
      <c r="C323" s="226" t="str">
        <f t="shared" si="20"/>
        <v>Percent Change in Electricity Imports</v>
      </c>
      <c r="D323" s="6" t="s">
        <v>828</v>
      </c>
      <c r="E323" s="45"/>
      <c r="F323" s="6" t="s">
        <v>829</v>
      </c>
      <c r="G323" s="6"/>
      <c r="H323" s="47">
        <v>1754</v>
      </c>
      <c r="I323" s="261" t="s">
        <v>738</v>
      </c>
      <c r="J323" s="227" t="str">
        <f>IF(ISBLANK(INDEX('Policy Characteristics'!D:D,MATCH($C323,'Policy Characteristics'!$C:$C,0))),"",INDEX('Policy Characteristics'!D:D,MATCH($C323,'Policy Characteristics'!$C:$C,0)))</f>
        <v>Electricity Imports and Exports</v>
      </c>
      <c r="K323" s="226" t="str">
        <f>IF(ISBLANK(INDEX('Policy Characteristics'!E:E,MATCH($C323,'Policy Characteristics'!$C:$C,0))),"",INDEX('Policy Characteristics'!E:E,MATCH($C323,'Policy Characteristics'!$C:$C,0)))</f>
        <v>elec change imports</v>
      </c>
      <c r="L323" s="233">
        <f>IF(ISBLANK(INDEX('Policy Characteristics'!F:F,MATCH($C323,'Policy Characteristics'!$C:$C,0))),"",INDEX('Policy Characteristics'!F:F,MATCH($C323,'Policy Characteristics'!$C:$C,0)))</f>
        <v>-0.5</v>
      </c>
      <c r="M323" s="233">
        <f>IF(ISBLANK(INDEX('Policy Characteristics'!G:G,MATCH($C323,'Policy Characteristics'!$C:$C,0))),"",INDEX('Policy Characteristics'!G:G,MATCH($C323,'Policy Characteristics'!$C:$C,0)))</f>
        <v>1</v>
      </c>
      <c r="N323" s="233">
        <f>IF(ISBLANK(INDEX('Policy Characteristics'!H:H,MATCH($C323,'Policy Characteristics'!$C:$C,0))),"",INDEX('Policy Characteristics'!H:H,MATCH($C323,'Policy Characteristics'!$C:$C,0)))</f>
        <v>0.02</v>
      </c>
      <c r="O323" s="226" t="str">
        <f>IF(ISBLANK(INDEX('Policy Characteristics'!I:I,MATCH($C323,'Policy Characteristics'!$C:$C,0))),"",INDEX('Policy Characteristics'!I:I,MATCH($C323,'Policy Characteristics'!$C:$C,0)))</f>
        <v>% change in imports</v>
      </c>
      <c r="P323" s="226" t="str">
        <f>IF(ISBLANK(INDEX('Policy Characteristics'!J:J,MATCH($C323,'Policy Characteristics'!$C:$C,0))),"",INDEX('Policy Characteristics'!J:J,MATCH($C323,'Policy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23" s="226" t="str">
        <f>IF(ISBLANK(INDEX('Policy Characteristics'!K:K,MATCH($C323,'Policy Characteristics'!$C:$C,0))),"",INDEX('Policy Characteristics'!K:K,MATCH($C323,'Policy Characteristics'!$C:$C,0)))</f>
        <v>electricity-sector-main.html#elec-imports</v>
      </c>
      <c r="R323" s="226" t="str">
        <f>IF(ISBLANK(INDEX('Policy Characteristics'!L:L,MATCH($C323,'Policy Characteristics'!$C:$C,0))),"",INDEX('Policy Characteristics'!L:L,MATCH($C323,'Policy Characteristics'!$C:$C,0)))</f>
        <v>electricity-imports-exports.html</v>
      </c>
    </row>
    <row r="324" spans="1:19" s="2" customFormat="1">
      <c r="A324" s="226" t="str">
        <f>IF(ISBLANK(INDEX('Policy Characteristics'!A:A,MATCH($C324,'Policy Characteristics'!$C:$C,0))),"",INDEX('Policy Characteristics'!A:A,MATCH($C324,'Policy Characteristics'!$C:$C,0)))</f>
        <v>Electricity Supply</v>
      </c>
      <c r="B324" s="234" t="str">
        <f>IF(ISBLANK(INDEX('Policy Characteristics'!B:B,MATCH($C324,'Policy Characteristics'!$C:$C,0))),"",INDEX('Policy Characteristics'!B:B,MATCH($C324,'Policy Characteristics'!$C:$C,0)))</f>
        <v>Change Electricity Imports</v>
      </c>
      <c r="C324" s="226" t="str">
        <f t="shared" si="20"/>
        <v>Percent Change in Electricity Imports</v>
      </c>
      <c r="D324" s="6" t="s">
        <v>830</v>
      </c>
      <c r="E324" s="45"/>
      <c r="F324" s="6" t="s">
        <v>831</v>
      </c>
      <c r="G324" s="6"/>
      <c r="H324" s="47">
        <v>1755</v>
      </c>
      <c r="I324" s="261" t="s">
        <v>738</v>
      </c>
      <c r="J324" s="227" t="str">
        <f>IF(ISBLANK(INDEX('Policy Characteristics'!D:D,MATCH($C324,'Policy Characteristics'!$C:$C,0))),"",INDEX('Policy Characteristics'!D:D,MATCH($C324,'Policy Characteristics'!$C:$C,0)))</f>
        <v>Electricity Imports and Exports</v>
      </c>
      <c r="K324" s="226" t="str">
        <f>IF(ISBLANK(INDEX('Policy Characteristics'!E:E,MATCH($C324,'Policy Characteristics'!$C:$C,0))),"",INDEX('Policy Characteristics'!E:E,MATCH($C324,'Policy Characteristics'!$C:$C,0)))</f>
        <v>elec change imports</v>
      </c>
      <c r="L324" s="233">
        <f>IF(ISBLANK(INDEX('Policy Characteristics'!F:F,MATCH($C324,'Policy Characteristics'!$C:$C,0))),"",INDEX('Policy Characteristics'!F:F,MATCH($C324,'Policy Characteristics'!$C:$C,0)))</f>
        <v>-0.5</v>
      </c>
      <c r="M324" s="233">
        <f>IF(ISBLANK(INDEX('Policy Characteristics'!G:G,MATCH($C324,'Policy Characteristics'!$C:$C,0))),"",INDEX('Policy Characteristics'!G:G,MATCH($C324,'Policy Characteristics'!$C:$C,0)))</f>
        <v>1</v>
      </c>
      <c r="N324" s="233">
        <f>IF(ISBLANK(INDEX('Policy Characteristics'!H:H,MATCH($C324,'Policy Characteristics'!$C:$C,0))),"",INDEX('Policy Characteristics'!H:H,MATCH($C324,'Policy Characteristics'!$C:$C,0)))</f>
        <v>0.02</v>
      </c>
      <c r="O324" s="226" t="str">
        <f>IF(ISBLANK(INDEX('Policy Characteristics'!I:I,MATCH($C324,'Policy Characteristics'!$C:$C,0))),"",INDEX('Policy Characteristics'!I:I,MATCH($C324,'Policy Characteristics'!$C:$C,0)))</f>
        <v>% change in imports</v>
      </c>
      <c r="P324" s="226" t="str">
        <f>IF(ISBLANK(INDEX('Policy Characteristics'!J:J,MATCH($C324,'Policy Characteristics'!$C:$C,0))),"",INDEX('Policy Characteristics'!J:J,MATCH($C324,'Policy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24" s="226" t="str">
        <f>IF(ISBLANK(INDEX('Policy Characteristics'!K:K,MATCH($C324,'Policy Characteristics'!$C:$C,0))),"",INDEX('Policy Characteristics'!K:K,MATCH($C324,'Policy Characteristics'!$C:$C,0)))</f>
        <v>electricity-sector-main.html#elec-imports</v>
      </c>
      <c r="R324" s="226" t="str">
        <f>IF(ISBLANK(INDEX('Policy Characteristics'!L:L,MATCH($C324,'Policy Characteristics'!$C:$C,0))),"",INDEX('Policy Characteristics'!L:L,MATCH($C324,'Policy Characteristics'!$C:$C,0)))</f>
        <v>electricity-imports-exports.html</v>
      </c>
    </row>
    <row r="325" spans="1:19" s="2" customFormat="1">
      <c r="A325" s="226" t="str">
        <f>IF(ISBLANK(INDEX('Policy Characteristics'!A:A,MATCH($C325,'Policy Characteristics'!$C:$C,0))),"",INDEX('Policy Characteristics'!A:A,MATCH($C325,'Policy Characteristics'!$C:$C,0)))</f>
        <v>Electricity Supply</v>
      </c>
      <c r="B325" s="234" t="str">
        <f>IF(ISBLANK(INDEX('Policy Characteristics'!B:B,MATCH($C325,'Policy Characteristics'!$C:$C,0))),"",INDEX('Policy Characteristics'!B:B,MATCH($C325,'Policy Characteristics'!$C:$C,0)))</f>
        <v>Change Electricity Imports</v>
      </c>
      <c r="C325" s="226" t="str">
        <f t="shared" si="20"/>
        <v>Percent Change in Electricity Imports</v>
      </c>
      <c r="D325" s="6" t="s">
        <v>832</v>
      </c>
      <c r="E325" s="45"/>
      <c r="F325" s="6" t="s">
        <v>833</v>
      </c>
      <c r="G325" s="6"/>
      <c r="H325" s="47">
        <v>1756</v>
      </c>
      <c r="I325" s="261" t="s">
        <v>738</v>
      </c>
      <c r="J325" s="227" t="str">
        <f>IF(ISBLANK(INDEX('Policy Characteristics'!D:D,MATCH($C325,'Policy Characteristics'!$C:$C,0))),"",INDEX('Policy Characteristics'!D:D,MATCH($C325,'Policy Characteristics'!$C:$C,0)))</f>
        <v>Electricity Imports and Exports</v>
      </c>
      <c r="K325" s="226" t="str">
        <f>IF(ISBLANK(INDEX('Policy Characteristics'!E:E,MATCH($C325,'Policy Characteristics'!$C:$C,0))),"",INDEX('Policy Characteristics'!E:E,MATCH($C325,'Policy Characteristics'!$C:$C,0)))</f>
        <v>elec change imports</v>
      </c>
      <c r="L325" s="233">
        <f>IF(ISBLANK(INDEX('Policy Characteristics'!F:F,MATCH($C325,'Policy Characteristics'!$C:$C,0))),"",INDEX('Policy Characteristics'!F:F,MATCH($C325,'Policy Characteristics'!$C:$C,0)))</f>
        <v>-0.5</v>
      </c>
      <c r="M325" s="233">
        <f>IF(ISBLANK(INDEX('Policy Characteristics'!G:G,MATCH($C325,'Policy Characteristics'!$C:$C,0))),"",INDEX('Policy Characteristics'!G:G,MATCH($C325,'Policy Characteristics'!$C:$C,0)))</f>
        <v>1</v>
      </c>
      <c r="N325" s="233">
        <f>IF(ISBLANK(INDEX('Policy Characteristics'!H:H,MATCH($C325,'Policy Characteristics'!$C:$C,0))),"",INDEX('Policy Characteristics'!H:H,MATCH($C325,'Policy Characteristics'!$C:$C,0)))</f>
        <v>0.02</v>
      </c>
      <c r="O325" s="226" t="str">
        <f>IF(ISBLANK(INDEX('Policy Characteristics'!I:I,MATCH($C325,'Policy Characteristics'!$C:$C,0))),"",INDEX('Policy Characteristics'!I:I,MATCH($C325,'Policy Characteristics'!$C:$C,0)))</f>
        <v>% change in imports</v>
      </c>
      <c r="P325" s="226" t="str">
        <f>IF(ISBLANK(INDEX('Policy Characteristics'!J:J,MATCH($C325,'Policy Characteristics'!$C:$C,0))),"",INDEX('Policy Characteristics'!J:J,MATCH($C325,'Policy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25" s="226" t="str">
        <f>IF(ISBLANK(INDEX('Policy Characteristics'!K:K,MATCH($C325,'Policy Characteristics'!$C:$C,0))),"",INDEX('Policy Characteristics'!K:K,MATCH($C325,'Policy Characteristics'!$C:$C,0)))</f>
        <v>electricity-sector-main.html#elec-imports</v>
      </c>
      <c r="R325" s="226" t="str">
        <f>IF(ISBLANK(INDEX('Policy Characteristics'!L:L,MATCH($C325,'Policy Characteristics'!$C:$C,0))),"",INDEX('Policy Characteristics'!L:L,MATCH($C325,'Policy Characteristics'!$C:$C,0)))</f>
        <v>electricity-imports-exports.html</v>
      </c>
    </row>
    <row r="326" spans="1:19" s="2" customFormat="1">
      <c r="A326" s="226" t="str">
        <f>IF(ISBLANK(INDEX('Policy Characteristics'!A:A,MATCH($C326,'Policy Characteristics'!$C:$C,0))),"",INDEX('Policy Characteristics'!A:A,MATCH($C326,'Policy Characteristics'!$C:$C,0)))</f>
        <v>Electricity Supply</v>
      </c>
      <c r="B326" s="234" t="str">
        <f>IF(ISBLANK(INDEX('Policy Characteristics'!B:B,MATCH($C326,'Policy Characteristics'!$C:$C,0))),"",INDEX('Policy Characteristics'!B:B,MATCH($C326,'Policy Characteristics'!$C:$C,0)))</f>
        <v>Change Electricity Imports</v>
      </c>
      <c r="C326" s="226" t="str">
        <f t="shared" si="20"/>
        <v>Percent Change in Electricity Imports</v>
      </c>
      <c r="D326" s="6" t="s">
        <v>834</v>
      </c>
      <c r="E326" s="45"/>
      <c r="F326" s="6" t="s">
        <v>835</v>
      </c>
      <c r="G326" s="6"/>
      <c r="H326" s="47">
        <v>1757</v>
      </c>
      <c r="I326" s="261" t="s">
        <v>738</v>
      </c>
      <c r="J326" s="227" t="str">
        <f>IF(ISBLANK(INDEX('Policy Characteristics'!D:D,MATCH($C326,'Policy Characteristics'!$C:$C,0))),"",INDEX('Policy Characteristics'!D:D,MATCH($C326,'Policy Characteristics'!$C:$C,0)))</f>
        <v>Electricity Imports and Exports</v>
      </c>
      <c r="K326" s="226" t="str">
        <f>IF(ISBLANK(INDEX('Policy Characteristics'!E:E,MATCH($C326,'Policy Characteristics'!$C:$C,0))),"",INDEX('Policy Characteristics'!E:E,MATCH($C326,'Policy Characteristics'!$C:$C,0)))</f>
        <v>elec change imports</v>
      </c>
      <c r="L326" s="233">
        <f>IF(ISBLANK(INDEX('Policy Characteristics'!F:F,MATCH($C326,'Policy Characteristics'!$C:$C,0))),"",INDEX('Policy Characteristics'!F:F,MATCH($C326,'Policy Characteristics'!$C:$C,0)))</f>
        <v>-0.5</v>
      </c>
      <c r="M326" s="233">
        <f>IF(ISBLANK(INDEX('Policy Characteristics'!G:G,MATCH($C326,'Policy Characteristics'!$C:$C,0))),"",INDEX('Policy Characteristics'!G:G,MATCH($C326,'Policy Characteristics'!$C:$C,0)))</f>
        <v>1</v>
      </c>
      <c r="N326" s="233">
        <f>IF(ISBLANK(INDEX('Policy Characteristics'!H:H,MATCH($C326,'Policy Characteristics'!$C:$C,0))),"",INDEX('Policy Characteristics'!H:H,MATCH($C326,'Policy Characteristics'!$C:$C,0)))</f>
        <v>0.02</v>
      </c>
      <c r="O326" s="226" t="str">
        <f>IF(ISBLANK(INDEX('Policy Characteristics'!I:I,MATCH($C326,'Policy Characteristics'!$C:$C,0))),"",INDEX('Policy Characteristics'!I:I,MATCH($C326,'Policy Characteristics'!$C:$C,0)))</f>
        <v>% change in imports</v>
      </c>
      <c r="P326" s="226" t="str">
        <f>IF(ISBLANK(INDEX('Policy Characteristics'!J:J,MATCH($C326,'Policy Characteristics'!$C:$C,0))),"",INDEX('Policy Characteristics'!J:J,MATCH($C326,'Policy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26" s="226" t="str">
        <f>IF(ISBLANK(INDEX('Policy Characteristics'!K:K,MATCH($C326,'Policy Characteristics'!$C:$C,0))),"",INDEX('Policy Characteristics'!K:K,MATCH($C326,'Policy Characteristics'!$C:$C,0)))</f>
        <v>electricity-sector-main.html#elec-imports</v>
      </c>
      <c r="R326" s="226" t="str">
        <f>IF(ISBLANK(INDEX('Policy Characteristics'!L:L,MATCH($C326,'Policy Characteristics'!$C:$C,0))),"",INDEX('Policy Characteristics'!L:L,MATCH($C326,'Policy Characteristics'!$C:$C,0)))</f>
        <v>electricity-imports-exports.html</v>
      </c>
    </row>
    <row r="327" spans="1:19" s="2" customFormat="1">
      <c r="A327" s="226" t="str">
        <f>IF(ISBLANK(INDEX('Policy Characteristics'!A:A,MATCH($C327,'Policy Characteristics'!$C:$C,0))),"",INDEX('Policy Characteristics'!A:A,MATCH($C327,'Policy Characteristics'!$C:$C,0)))</f>
        <v>Electricity Supply</v>
      </c>
      <c r="B327" s="234" t="str">
        <f>IF(ISBLANK(INDEX('Policy Characteristics'!B:B,MATCH($C327,'Policy Characteristics'!$C:$C,0))),"",INDEX('Policy Characteristics'!B:B,MATCH($C327,'Policy Characteristics'!$C:$C,0)))</f>
        <v>Change Electricity Imports</v>
      </c>
      <c r="C327" s="226" t="str">
        <f t="shared" si="20"/>
        <v>Percent Change in Electricity Imports</v>
      </c>
      <c r="D327" s="6" t="s">
        <v>836</v>
      </c>
      <c r="E327" s="45"/>
      <c r="F327" s="6" t="s">
        <v>837</v>
      </c>
      <c r="G327" s="6"/>
      <c r="H327" s="47">
        <v>1758</v>
      </c>
      <c r="I327" s="261" t="s">
        <v>738</v>
      </c>
      <c r="J327" s="227" t="str">
        <f>IF(ISBLANK(INDEX('Policy Characteristics'!D:D,MATCH($C327,'Policy Characteristics'!$C:$C,0))),"",INDEX('Policy Characteristics'!D:D,MATCH($C327,'Policy Characteristics'!$C:$C,0)))</f>
        <v>Electricity Imports and Exports</v>
      </c>
      <c r="K327" s="226" t="str">
        <f>IF(ISBLANK(INDEX('Policy Characteristics'!E:E,MATCH($C327,'Policy Characteristics'!$C:$C,0))),"",INDEX('Policy Characteristics'!E:E,MATCH($C327,'Policy Characteristics'!$C:$C,0)))</f>
        <v>elec change imports</v>
      </c>
      <c r="L327" s="233">
        <f>IF(ISBLANK(INDEX('Policy Characteristics'!F:F,MATCH($C327,'Policy Characteristics'!$C:$C,0))),"",INDEX('Policy Characteristics'!F:F,MATCH($C327,'Policy Characteristics'!$C:$C,0)))</f>
        <v>-0.5</v>
      </c>
      <c r="M327" s="233">
        <f>IF(ISBLANK(INDEX('Policy Characteristics'!G:G,MATCH($C327,'Policy Characteristics'!$C:$C,0))),"",INDEX('Policy Characteristics'!G:G,MATCH($C327,'Policy Characteristics'!$C:$C,0)))</f>
        <v>1</v>
      </c>
      <c r="N327" s="233">
        <f>IF(ISBLANK(INDEX('Policy Characteristics'!H:H,MATCH($C327,'Policy Characteristics'!$C:$C,0))),"",INDEX('Policy Characteristics'!H:H,MATCH($C327,'Policy Characteristics'!$C:$C,0)))</f>
        <v>0.02</v>
      </c>
      <c r="O327" s="226" t="str">
        <f>IF(ISBLANK(INDEX('Policy Characteristics'!I:I,MATCH($C327,'Policy Characteristics'!$C:$C,0))),"",INDEX('Policy Characteristics'!I:I,MATCH($C327,'Policy Characteristics'!$C:$C,0)))</f>
        <v>% change in imports</v>
      </c>
      <c r="P327" s="226" t="str">
        <f>IF(ISBLANK(INDEX('Policy Characteristics'!J:J,MATCH($C327,'Policy Characteristics'!$C:$C,0))),"",INDEX('Policy Characteristics'!J:J,MATCH($C327,'Policy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27" s="226" t="str">
        <f>IF(ISBLANK(INDEX('Policy Characteristics'!K:K,MATCH($C327,'Policy Characteristics'!$C:$C,0))),"",INDEX('Policy Characteristics'!K:K,MATCH($C327,'Policy Characteristics'!$C:$C,0)))</f>
        <v>electricity-sector-main.html#elec-imports</v>
      </c>
      <c r="R327" s="226" t="str">
        <f>IF(ISBLANK(INDEX('Policy Characteristics'!L:L,MATCH($C327,'Policy Characteristics'!$C:$C,0))),"",INDEX('Policy Characteristics'!L:L,MATCH($C327,'Policy Characteristics'!$C:$C,0)))</f>
        <v>electricity-imports-exports.html</v>
      </c>
    </row>
    <row r="328" spans="1:19" s="2" customFormat="1">
      <c r="A328" s="226" t="str">
        <f>IF(ISBLANK(INDEX('Policy Characteristics'!A:A,MATCH($C328,'Policy Characteristics'!$C:$C,0))),"",INDEX('Policy Characteristics'!A:A,MATCH($C328,'Policy Characteristics'!$C:$C,0)))</f>
        <v>Electricity Supply</v>
      </c>
      <c r="B328" s="234" t="str">
        <f>IF(ISBLANK(INDEX('Policy Characteristics'!B:B,MATCH($C328,'Policy Characteristics'!$C:$C,0))),"",INDEX('Policy Characteristics'!B:B,MATCH($C328,'Policy Characteristics'!$C:$C,0)))</f>
        <v>Change Electricity Imports</v>
      </c>
      <c r="C328" s="226" t="str">
        <f t="shared" si="20"/>
        <v>Percent Change in Electricity Imports</v>
      </c>
      <c r="D328" s="6" t="s">
        <v>838</v>
      </c>
      <c r="E328" s="45"/>
      <c r="F328" s="6" t="s">
        <v>839</v>
      </c>
      <c r="G328" s="6"/>
      <c r="H328" s="47">
        <v>1759</v>
      </c>
      <c r="I328" s="261" t="s">
        <v>738</v>
      </c>
      <c r="J328" s="227" t="str">
        <f>IF(ISBLANK(INDEX('Policy Characteristics'!D:D,MATCH($C328,'Policy Characteristics'!$C:$C,0))),"",INDEX('Policy Characteristics'!D:D,MATCH($C328,'Policy Characteristics'!$C:$C,0)))</f>
        <v>Electricity Imports and Exports</v>
      </c>
      <c r="K328" s="226" t="str">
        <f>IF(ISBLANK(INDEX('Policy Characteristics'!E:E,MATCH($C328,'Policy Characteristics'!$C:$C,0))),"",INDEX('Policy Characteristics'!E:E,MATCH($C328,'Policy Characteristics'!$C:$C,0)))</f>
        <v>elec change imports</v>
      </c>
      <c r="L328" s="233">
        <f>IF(ISBLANK(INDEX('Policy Characteristics'!F:F,MATCH($C328,'Policy Characteristics'!$C:$C,0))),"",INDEX('Policy Characteristics'!F:F,MATCH($C328,'Policy Characteristics'!$C:$C,0)))</f>
        <v>-0.5</v>
      </c>
      <c r="M328" s="233">
        <f>IF(ISBLANK(INDEX('Policy Characteristics'!G:G,MATCH($C328,'Policy Characteristics'!$C:$C,0))),"",INDEX('Policy Characteristics'!G:G,MATCH($C328,'Policy Characteristics'!$C:$C,0)))</f>
        <v>1</v>
      </c>
      <c r="N328" s="233">
        <f>IF(ISBLANK(INDEX('Policy Characteristics'!H:H,MATCH($C328,'Policy Characteristics'!$C:$C,0))),"",INDEX('Policy Characteristics'!H:H,MATCH($C328,'Policy Characteristics'!$C:$C,0)))</f>
        <v>0.02</v>
      </c>
      <c r="O328" s="226" t="str">
        <f>IF(ISBLANK(INDEX('Policy Characteristics'!I:I,MATCH($C328,'Policy Characteristics'!$C:$C,0))),"",INDEX('Policy Characteristics'!I:I,MATCH($C328,'Policy Characteristics'!$C:$C,0)))</f>
        <v>% change in imports</v>
      </c>
      <c r="P328" s="226" t="str">
        <f>IF(ISBLANK(INDEX('Policy Characteristics'!J:J,MATCH($C328,'Policy Characteristics'!$C:$C,0))),"",INDEX('Policy Characteristics'!J:J,MATCH($C328,'Policy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28" s="226" t="str">
        <f>IF(ISBLANK(INDEX('Policy Characteristics'!K:K,MATCH($C328,'Policy Characteristics'!$C:$C,0))),"",INDEX('Policy Characteristics'!K:K,MATCH($C328,'Policy Characteristics'!$C:$C,0)))</f>
        <v>electricity-sector-main.html#elec-imports</v>
      </c>
      <c r="R328" s="226" t="str">
        <f>IF(ISBLANK(INDEX('Policy Characteristics'!L:L,MATCH($C328,'Policy Characteristics'!$C:$C,0))),"",INDEX('Policy Characteristics'!L:L,MATCH($C328,'Policy Characteristics'!$C:$C,0)))</f>
        <v>electricity-imports-exports.html</v>
      </c>
    </row>
    <row r="329" spans="1:19" s="2" customFormat="1">
      <c r="A329" s="226" t="str">
        <f>IF(ISBLANK(INDEX('Policy Characteristics'!A:A,MATCH($C329,'Policy Characteristics'!$C:$C,0))),"",INDEX('Policy Characteristics'!A:A,MATCH($C329,'Policy Characteristics'!$C:$C,0)))</f>
        <v>Electricity Supply</v>
      </c>
      <c r="B329" s="234" t="str">
        <f>IF(ISBLANK(INDEX('Policy Characteristics'!B:B,MATCH($C329,'Policy Characteristics'!$C:$C,0))),"",INDEX('Policy Characteristics'!B:B,MATCH($C329,'Policy Characteristics'!$C:$C,0)))</f>
        <v>Change Electricity Imports</v>
      </c>
      <c r="C329" s="226" t="str">
        <f t="shared" si="20"/>
        <v>Percent Change in Electricity Imports</v>
      </c>
      <c r="D329" s="6" t="s">
        <v>840</v>
      </c>
      <c r="E329" s="45"/>
      <c r="F329" s="6" t="s">
        <v>841</v>
      </c>
      <c r="G329" s="6"/>
      <c r="H329" s="47">
        <v>2237</v>
      </c>
      <c r="I329" s="261" t="s">
        <v>738</v>
      </c>
      <c r="J329" s="227" t="str">
        <f>IF(ISBLANK(INDEX('Policy Characteristics'!D:D,MATCH($C329,'Policy Characteristics'!$C:$C,0))),"",INDEX('Policy Characteristics'!D:D,MATCH($C329,'Policy Characteristics'!$C:$C,0)))</f>
        <v>Electricity Imports and Exports</v>
      </c>
      <c r="K329" s="226" t="str">
        <f>IF(ISBLANK(INDEX('Policy Characteristics'!E:E,MATCH($C329,'Policy Characteristics'!$C:$C,0))),"",INDEX('Policy Characteristics'!E:E,MATCH($C329,'Policy Characteristics'!$C:$C,0)))</f>
        <v>elec change imports</v>
      </c>
      <c r="L329" s="233">
        <f>IF(ISBLANK(INDEX('Policy Characteristics'!F:F,MATCH($C329,'Policy Characteristics'!$C:$C,0))),"",INDEX('Policy Characteristics'!F:F,MATCH($C329,'Policy Characteristics'!$C:$C,0)))</f>
        <v>-0.5</v>
      </c>
      <c r="M329" s="233">
        <f>IF(ISBLANK(INDEX('Policy Characteristics'!G:G,MATCH($C329,'Policy Characteristics'!$C:$C,0))),"",INDEX('Policy Characteristics'!G:G,MATCH($C329,'Policy Characteristics'!$C:$C,0)))</f>
        <v>1</v>
      </c>
      <c r="N329" s="233">
        <f>IF(ISBLANK(INDEX('Policy Characteristics'!H:H,MATCH($C329,'Policy Characteristics'!$C:$C,0))),"",INDEX('Policy Characteristics'!H:H,MATCH($C329,'Policy Characteristics'!$C:$C,0)))</f>
        <v>0.02</v>
      </c>
      <c r="O329" s="226" t="str">
        <f>IF(ISBLANK(INDEX('Policy Characteristics'!I:I,MATCH($C329,'Policy Characteristics'!$C:$C,0))),"",INDEX('Policy Characteristics'!I:I,MATCH($C329,'Policy Characteristics'!$C:$C,0)))</f>
        <v>% change in imports</v>
      </c>
      <c r="P329" s="226" t="str">
        <f>IF(ISBLANK(INDEX('Policy Characteristics'!J:J,MATCH($C329,'Policy Characteristics'!$C:$C,0))),"",INDEX('Policy Characteristics'!J:J,MATCH($C329,'Policy Characteristics'!$C:$C,0)))</f>
        <v>**Description:** This policy increases or decreases the amount of electricity imported to the current country from Canada and Mexico.  It does not cause the construction or removal of transmission lines linking these countries. // **Guidance for setting values:** South Korea does not import electricity from foreign countries.</v>
      </c>
      <c r="Q329" s="226" t="str">
        <f>IF(ISBLANK(INDEX('Policy Characteristics'!K:K,MATCH($C329,'Policy Characteristics'!$C:$C,0))),"",INDEX('Policy Characteristics'!K:K,MATCH($C329,'Policy Characteristics'!$C:$C,0)))</f>
        <v>electricity-sector-main.html#elec-imports</v>
      </c>
      <c r="R329" s="226" t="str">
        <f>IF(ISBLANK(INDEX('Policy Characteristics'!L:L,MATCH($C329,'Policy Characteristics'!$C:$C,0))),"",INDEX('Policy Characteristics'!L:L,MATCH($C329,'Policy Characteristics'!$C:$C,0)))</f>
        <v>electricity-imports-exports.html</v>
      </c>
    </row>
    <row r="330" spans="1:19">
      <c r="A330" s="226" t="str">
        <f>IF(ISBLANK(INDEX('Policy Characteristics'!A:A,MATCH($C330,'Policy Characteristics'!$C:$C,0))),"",INDEX('Policy Characteristics'!A:A,MATCH($C330,'Policy Characteristics'!$C:$C,0)))</f>
        <v>Electricity Supply</v>
      </c>
      <c r="B330" s="234" t="str">
        <f>IF(ISBLANK(INDEX('Policy Characteristics'!B:B,MATCH($C330,'Policy Characteristics'!$C:$C,0))),"",INDEX('Policy Characteristics'!B:B,MATCH($C330,'Policy Characteristics'!$C:$C,0)))</f>
        <v>Non BAU Guaranteed Dispatch</v>
      </c>
      <c r="C330" t="s">
        <v>272</v>
      </c>
      <c r="D330" s="45"/>
      <c r="E330" s="45"/>
      <c r="F330" s="45"/>
      <c r="G330" s="45"/>
      <c r="H330" s="43">
        <v>619</v>
      </c>
      <c r="I330" s="261" t="s">
        <v>738</v>
      </c>
      <c r="J330" s="227" t="str">
        <f>IF(ISBLANK(INDEX('Policy Characteristics'!D:D,MATCH($C330,'Policy Characteristics'!$C:$C,0))),"",INDEX('Policy Characteristics'!D:D,MATCH($C330,'Policy Characteristics'!$C:$C,0)))</f>
        <v>Non BAU Guaranteed Dispatch</v>
      </c>
      <c r="K330" s="226" t="str">
        <f>IF(ISBLANK(INDEX('Policy Characteristics'!E:E,MATCH($C330,'Policy Characteristics'!$C:$C,0))),"",INDEX('Policy Characteristics'!E:E,MATCH($C330,'Policy Characteristics'!$C:$C,0)))</f>
        <v>elec non BAU guaranteed dispatch</v>
      </c>
      <c r="L330" s="233">
        <f>IF(ISBLANK(INDEX('Policy Characteristics'!F:F,MATCH($C330,'Policy Characteristics'!$C:$C,0))),"",INDEX('Policy Characteristics'!F:F,MATCH($C330,'Policy Characteristics'!$C:$C,0)))</f>
        <v>0</v>
      </c>
      <c r="M330" s="233">
        <f>IF(ISBLANK(INDEX('Policy Characteristics'!G:G,MATCH($C330,'Policy Characteristics'!$C:$C,0))),"",INDEX('Policy Characteristics'!G:G,MATCH($C330,'Policy Characteristics'!$C:$C,0)))</f>
        <v>1</v>
      </c>
      <c r="N330" s="233">
        <f>IF(ISBLANK(INDEX('Policy Characteristics'!H:H,MATCH($C330,'Policy Characteristics'!$C:$C,0))),"",INDEX('Policy Characteristics'!H:H,MATCH($C330,'Policy Characteristics'!$C:$C,0)))</f>
        <v>1</v>
      </c>
      <c r="O330" s="226" t="str">
        <f>IF(ISBLANK(INDEX('Policy Characteristics'!I:I,MATCH($C330,'Policy Characteristics'!$C:$C,0))),"",INDEX('Policy Characteristics'!I:I,MATCH($C330,'Policy Characteristics'!$C:$C,0)))</f>
        <v>on/off</v>
      </c>
      <c r="P330" s="226" t="str">
        <f>IF(ISBLANK(INDEX('Policy Characteristics'!J:J,MATCH($C330,'Policy Characteristics'!$C:$C,0))),"",INDEX('Policy Characteristics'!J:J,MATCH($C330,'Policy Characteristics'!$C:$C,0)))</f>
        <v/>
      </c>
      <c r="Q330" s="226" t="str">
        <f>IF(ISBLANK(INDEX('Policy Characteristics'!K:K,MATCH($C330,'Policy Characteristics'!$C:$C,0))),"",INDEX('Policy Characteristics'!K:K,MATCH($C330,'Policy Characteristics'!$C:$C,0)))</f>
        <v/>
      </c>
      <c r="R330" s="226" t="str">
        <f>IF(ISBLANK(INDEX('Policy Characteristics'!L:L,MATCH($C330,'Policy Characteristics'!$C:$C,0))),"",INDEX('Policy Characteristics'!L:L,MATCH($C330,'Policy Characteristics'!$C:$C,0)))</f>
        <v/>
      </c>
    </row>
    <row r="331" spans="1:19">
      <c r="A331" s="226" t="str">
        <f>IF(ISBLANK(INDEX('Policy Characteristics'!A:A,MATCH($C331,'Policy Characteristics'!$C:$C,0))),"",INDEX('Policy Characteristics'!A:A,MATCH($C331,'Policy Characteristics'!$C:$C,0)))</f>
        <v>Electricity Supply</v>
      </c>
      <c r="B331" s="234" t="str">
        <f>IF(ISBLANK(INDEX('Policy Characteristics'!B:B,MATCH($C331,'Policy Characteristics'!$C:$C,0))),"",INDEX('Policy Characteristics'!B:B,MATCH($C331,'Policy Characteristics'!$C:$C,0)))</f>
        <v>Decrease Cost of Capital</v>
      </c>
      <c r="C331" s="1" t="s">
        <v>275</v>
      </c>
      <c r="D331" s="45" t="s">
        <v>794</v>
      </c>
      <c r="E331" s="45"/>
      <c r="F331" s="45" t="s">
        <v>795</v>
      </c>
      <c r="G331" s="6"/>
      <c r="H331" s="43">
        <v>1730</v>
      </c>
      <c r="I331" s="262" t="s">
        <v>738</v>
      </c>
      <c r="J331" s="227" t="str">
        <f>IF(ISBLANK(INDEX('Policy Characteristics'!D:D,MATCH($C331,'Policy Characteristics'!$C:$C,0))),"",INDEX('Policy Characteristics'!D:D,MATCH($C331,'Policy Characteristics'!$C:$C,0)))</f>
        <v>Decrease Electricity Sector Cost of Capital</v>
      </c>
      <c r="K331" s="226" t="str">
        <f>IF(ISBLANK(INDEX('Policy Characteristics'!E:E,MATCH($C331,'Policy Characteristics'!$C:$C,0))),"",INDEX('Policy Characteristics'!E:E,MATCH($C331,'Policy Characteristics'!$C:$C,0)))</f>
        <v>elec power plant cost of capital</v>
      </c>
      <c r="L331" s="226">
        <f>IF(ISBLANK(INDEX('Policy Characteristics'!F:F,MATCH($C331,'Policy Characteristics'!$C:$C,0))),"",INDEX('Policy Characteristics'!F:F,MATCH($C331,'Policy Characteristics'!$C:$C,0)))</f>
        <v>0</v>
      </c>
      <c r="M331" s="302">
        <f>IF(ISBLANK(INDEX('Policy Characteristics'!G:G,MATCH($C331,'Policy Characteristics'!$C:$C,0))),"",INDEX('Policy Characteristics'!G:G,MATCH($C331,'Policy Characteristics'!$C:$C,0)))</f>
        <v>1</v>
      </c>
      <c r="N331" s="226">
        <f>IF(ISBLANK(INDEX('Policy Characteristics'!H:H,MATCH($C331,'Policy Characteristics'!$C:$C,0))),"",INDEX('Policy Characteristics'!H:H,MATCH($C331,'Policy Characteristics'!$C:$C,0)))</f>
        <v>1</v>
      </c>
      <c r="O331" s="226" t="str">
        <f>IF(ISBLANK(INDEX('Policy Characteristics'!I:I,MATCH($C331,'Policy Characteristics'!$C:$C,0))),"",INDEX('Policy Characteristics'!I:I,MATCH($C331,'Policy Characteristics'!$C:$C,0)))</f>
        <v>% decrease</v>
      </c>
      <c r="P331" s="226" t="str">
        <f>IF(ISBLANK(INDEX('Policy Characteristics'!J:J,MATCH($C331,'Policy Characteristics'!$C:$C,0))),"",INDEX('Policy Characteristics'!J:J,MATCH($C331,'Policy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1" s="226" t="str">
        <f>IF(ISBLANK(INDEX('Policy Characteristics'!K:K,MATCH($C331,'Policy Characteristics'!$C:$C,0))),"",INDEX('Policy Characteristics'!K:K,MATCH($C331,'Policy Characteristics'!$C:$C,0)))</f>
        <v/>
      </c>
      <c r="R331" s="226" t="str">
        <f>IF(ISBLANK(INDEX('Policy Characteristics'!L:L,MATCH($C331,'Policy Characteristics'!$C:$C,0))),"",INDEX('Policy Characteristics'!L:L,MATCH($C331,'Policy Characteristics'!$C:$C,0)))</f>
        <v/>
      </c>
      <c r="S331" s="251"/>
    </row>
    <row r="332" spans="1:19">
      <c r="A332" s="226" t="str">
        <f>IF(ISBLANK(INDEX('Policy Characteristics'!A:A,MATCH($C332,'Policy Characteristics'!$C:$C,0))),"",INDEX('Policy Characteristics'!A:A,MATCH($C332,'Policy Characteristics'!$C:$C,0)))</f>
        <v>Electricity Supply</v>
      </c>
      <c r="B332" s="234" t="str">
        <f>IF(ISBLANK(INDEX('Policy Characteristics'!B:B,MATCH($C332,'Policy Characteristics'!$C:$C,0))),"",INDEX('Policy Characteristics'!B:B,MATCH($C332,'Policy Characteristics'!$C:$C,0)))</f>
        <v>Decrease Cost of Capital</v>
      </c>
      <c r="C332" s="226" t="str">
        <f t="shared" ref="C332:C354" si="21">$C$331</f>
        <v>Percentage Decrease in Cost of Capital for Power Plants</v>
      </c>
      <c r="D332" s="6" t="s">
        <v>796</v>
      </c>
      <c r="E332" s="45"/>
      <c r="F332" s="6" t="s">
        <v>797</v>
      </c>
      <c r="G332" s="6"/>
      <c r="H332" s="43">
        <v>1731</v>
      </c>
      <c r="I332" s="262" t="s">
        <v>738</v>
      </c>
      <c r="J332" s="227" t="str">
        <f>IF(ISBLANK(INDEX('Policy Characteristics'!D:D,MATCH($C332,'Policy Characteristics'!$C:$C,0))),"",INDEX('Policy Characteristics'!D:D,MATCH($C332,'Policy Characteristics'!$C:$C,0)))</f>
        <v>Decrease Electricity Sector Cost of Capital</v>
      </c>
      <c r="K332" s="226" t="str">
        <f>IF(ISBLANK(INDEX('Policy Characteristics'!E:E,MATCH($C332,'Policy Characteristics'!$C:$C,0))),"",INDEX('Policy Characteristics'!E:E,MATCH($C332,'Policy Characteristics'!$C:$C,0)))</f>
        <v>elec power plant cost of capital</v>
      </c>
      <c r="L332" s="226">
        <f>IF(ISBLANK(INDEX('Policy Characteristics'!F:F,MATCH($C332,'Policy Characteristics'!$C:$C,0))),"",INDEX('Policy Characteristics'!F:F,MATCH($C332,'Policy Characteristics'!$C:$C,0)))</f>
        <v>0</v>
      </c>
      <c r="M332" s="302">
        <f>IF(ISBLANK(INDEX('Policy Characteristics'!G:G,MATCH($C332,'Policy Characteristics'!$C:$C,0))),"",INDEX('Policy Characteristics'!G:G,MATCH($C332,'Policy Characteristics'!$C:$C,0)))</f>
        <v>1</v>
      </c>
      <c r="N332" s="226">
        <f>IF(ISBLANK(INDEX('Policy Characteristics'!H:H,MATCH($C332,'Policy Characteristics'!$C:$C,0))),"",INDEX('Policy Characteristics'!H:H,MATCH($C332,'Policy Characteristics'!$C:$C,0)))</f>
        <v>1</v>
      </c>
      <c r="O332" s="226" t="str">
        <f>IF(ISBLANK(INDEX('Policy Characteristics'!I:I,MATCH($C332,'Policy Characteristics'!$C:$C,0))),"",INDEX('Policy Characteristics'!I:I,MATCH($C332,'Policy Characteristics'!$C:$C,0)))</f>
        <v>% decrease</v>
      </c>
      <c r="P332" s="226" t="str">
        <f>IF(ISBLANK(INDEX('Policy Characteristics'!J:J,MATCH($C332,'Policy Characteristics'!$C:$C,0))),"",INDEX('Policy Characteristics'!J:J,MATCH($C332,'Policy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2" s="226" t="str">
        <f>IF(ISBLANK(INDEX('Policy Characteristics'!K:K,MATCH($C332,'Policy Characteristics'!$C:$C,0))),"",INDEX('Policy Characteristics'!K:K,MATCH($C332,'Policy Characteristics'!$C:$C,0)))</f>
        <v/>
      </c>
      <c r="R332" s="226" t="str">
        <f>IF(ISBLANK(INDEX('Policy Characteristics'!L:L,MATCH($C332,'Policy Characteristics'!$C:$C,0))),"",INDEX('Policy Characteristics'!L:L,MATCH($C332,'Policy Characteristics'!$C:$C,0)))</f>
        <v/>
      </c>
      <c r="S332" s="251"/>
    </row>
    <row r="333" spans="1:19">
      <c r="A333" s="226" t="str">
        <f>IF(ISBLANK(INDEX('Policy Characteristics'!A:A,MATCH($C333,'Policy Characteristics'!$C:$C,0))),"",INDEX('Policy Characteristics'!A:A,MATCH($C333,'Policy Characteristics'!$C:$C,0)))</f>
        <v>Electricity Supply</v>
      </c>
      <c r="B333" s="234" t="str">
        <f>IF(ISBLANK(INDEX('Policy Characteristics'!B:B,MATCH($C333,'Policy Characteristics'!$C:$C,0))),"",INDEX('Policy Characteristics'!B:B,MATCH($C333,'Policy Characteristics'!$C:$C,0)))</f>
        <v>Decrease Cost of Capital</v>
      </c>
      <c r="C333" s="226" t="str">
        <f t="shared" si="21"/>
        <v>Percentage Decrease in Cost of Capital for Power Plants</v>
      </c>
      <c r="D333" s="6" t="s">
        <v>798</v>
      </c>
      <c r="E333" s="45"/>
      <c r="F333" s="6" t="s">
        <v>799</v>
      </c>
      <c r="G333" s="6"/>
      <c r="H333" s="43">
        <v>1803</v>
      </c>
      <c r="I333" s="262" t="s">
        <v>738</v>
      </c>
      <c r="J333" s="227" t="str">
        <f>IF(ISBLANK(INDEX('Policy Characteristics'!D:D,MATCH($C333,'Policy Characteristics'!$C:$C,0))),"",INDEX('Policy Characteristics'!D:D,MATCH($C333,'Policy Characteristics'!$C:$C,0)))</f>
        <v>Decrease Electricity Sector Cost of Capital</v>
      </c>
      <c r="K333" s="226" t="str">
        <f>IF(ISBLANK(INDEX('Policy Characteristics'!E:E,MATCH($C333,'Policy Characteristics'!$C:$C,0))),"",INDEX('Policy Characteristics'!E:E,MATCH($C333,'Policy Characteristics'!$C:$C,0)))</f>
        <v>elec power plant cost of capital</v>
      </c>
      <c r="L333" s="226">
        <f>IF(ISBLANK(INDEX('Policy Characteristics'!F:F,MATCH($C333,'Policy Characteristics'!$C:$C,0))),"",INDEX('Policy Characteristics'!F:F,MATCH($C333,'Policy Characteristics'!$C:$C,0)))</f>
        <v>0</v>
      </c>
      <c r="M333" s="302">
        <f>IF(ISBLANK(INDEX('Policy Characteristics'!G:G,MATCH($C333,'Policy Characteristics'!$C:$C,0))),"",INDEX('Policy Characteristics'!G:G,MATCH($C333,'Policy Characteristics'!$C:$C,0)))</f>
        <v>1</v>
      </c>
      <c r="N333" s="226">
        <f>IF(ISBLANK(INDEX('Policy Characteristics'!H:H,MATCH($C333,'Policy Characteristics'!$C:$C,0))),"",INDEX('Policy Characteristics'!H:H,MATCH($C333,'Policy Characteristics'!$C:$C,0)))</f>
        <v>1</v>
      </c>
      <c r="O333" s="226" t="str">
        <f>IF(ISBLANK(INDEX('Policy Characteristics'!I:I,MATCH($C333,'Policy Characteristics'!$C:$C,0))),"",INDEX('Policy Characteristics'!I:I,MATCH($C333,'Policy Characteristics'!$C:$C,0)))</f>
        <v>% decrease</v>
      </c>
      <c r="P333" s="226" t="str">
        <f>IF(ISBLANK(INDEX('Policy Characteristics'!J:J,MATCH($C333,'Policy Characteristics'!$C:$C,0))),"",INDEX('Policy Characteristics'!J:J,MATCH($C333,'Policy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3" s="226" t="str">
        <f>IF(ISBLANK(INDEX('Policy Characteristics'!K:K,MATCH($C333,'Policy Characteristics'!$C:$C,0))),"",INDEX('Policy Characteristics'!K:K,MATCH($C333,'Policy Characteristics'!$C:$C,0)))</f>
        <v/>
      </c>
      <c r="R333" s="226" t="str">
        <f>IF(ISBLANK(INDEX('Policy Characteristics'!L:L,MATCH($C333,'Policy Characteristics'!$C:$C,0))),"",INDEX('Policy Characteristics'!L:L,MATCH($C333,'Policy Characteristics'!$C:$C,0)))</f>
        <v/>
      </c>
      <c r="S333" s="251"/>
    </row>
    <row r="334" spans="1:19">
      <c r="A334" s="226" t="str">
        <f>IF(ISBLANK(INDEX('Policy Characteristics'!A:A,MATCH($C334,'Policy Characteristics'!$C:$C,0))),"",INDEX('Policy Characteristics'!A:A,MATCH($C334,'Policy Characteristics'!$C:$C,0)))</f>
        <v>Electricity Supply</v>
      </c>
      <c r="B334" s="234" t="str">
        <f>IF(ISBLANK(INDEX('Policy Characteristics'!B:B,MATCH($C334,'Policy Characteristics'!$C:$C,0))),"",INDEX('Policy Characteristics'!B:B,MATCH($C334,'Policy Characteristics'!$C:$C,0)))</f>
        <v>Decrease Cost of Capital</v>
      </c>
      <c r="C334" s="226" t="str">
        <f t="shared" si="21"/>
        <v>Percentage Decrease in Cost of Capital for Power Plants</v>
      </c>
      <c r="D334" s="6" t="s">
        <v>800</v>
      </c>
      <c r="E334" s="45"/>
      <c r="F334" s="6" t="s">
        <v>801</v>
      </c>
      <c r="G334" s="6"/>
      <c r="H334" s="43">
        <v>1732</v>
      </c>
      <c r="I334" s="262" t="s">
        <v>738</v>
      </c>
      <c r="J334" s="227" t="str">
        <f>IF(ISBLANK(INDEX('Policy Characteristics'!D:D,MATCH($C334,'Policy Characteristics'!$C:$C,0))),"",INDEX('Policy Characteristics'!D:D,MATCH($C334,'Policy Characteristics'!$C:$C,0)))</f>
        <v>Decrease Electricity Sector Cost of Capital</v>
      </c>
      <c r="K334" s="226" t="str">
        <f>IF(ISBLANK(INDEX('Policy Characteristics'!E:E,MATCH($C334,'Policy Characteristics'!$C:$C,0))),"",INDEX('Policy Characteristics'!E:E,MATCH($C334,'Policy Characteristics'!$C:$C,0)))</f>
        <v>elec power plant cost of capital</v>
      </c>
      <c r="L334" s="226">
        <f>IF(ISBLANK(INDEX('Policy Characteristics'!F:F,MATCH($C334,'Policy Characteristics'!$C:$C,0))),"",INDEX('Policy Characteristics'!F:F,MATCH($C334,'Policy Characteristics'!$C:$C,0)))</f>
        <v>0</v>
      </c>
      <c r="M334" s="302">
        <f>IF(ISBLANK(INDEX('Policy Characteristics'!G:G,MATCH($C334,'Policy Characteristics'!$C:$C,0))),"",INDEX('Policy Characteristics'!G:G,MATCH($C334,'Policy Characteristics'!$C:$C,0)))</f>
        <v>1</v>
      </c>
      <c r="N334" s="226">
        <f>IF(ISBLANK(INDEX('Policy Characteristics'!H:H,MATCH($C334,'Policy Characteristics'!$C:$C,0))),"",INDEX('Policy Characteristics'!H:H,MATCH($C334,'Policy Characteristics'!$C:$C,0)))</f>
        <v>1</v>
      </c>
      <c r="O334" s="226" t="str">
        <f>IF(ISBLANK(INDEX('Policy Characteristics'!I:I,MATCH($C334,'Policy Characteristics'!$C:$C,0))),"",INDEX('Policy Characteristics'!I:I,MATCH($C334,'Policy Characteristics'!$C:$C,0)))</f>
        <v>% decrease</v>
      </c>
      <c r="P334" s="226" t="str">
        <f>IF(ISBLANK(INDEX('Policy Characteristics'!J:J,MATCH($C334,'Policy Characteristics'!$C:$C,0))),"",INDEX('Policy Characteristics'!J:J,MATCH($C334,'Policy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4" s="226" t="str">
        <f>IF(ISBLANK(INDEX('Policy Characteristics'!K:K,MATCH($C334,'Policy Characteristics'!$C:$C,0))),"",INDEX('Policy Characteristics'!K:K,MATCH($C334,'Policy Characteristics'!$C:$C,0)))</f>
        <v/>
      </c>
      <c r="R334" s="226" t="str">
        <f>IF(ISBLANK(INDEX('Policy Characteristics'!L:L,MATCH($C334,'Policy Characteristics'!$C:$C,0))),"",INDEX('Policy Characteristics'!L:L,MATCH($C334,'Policy Characteristics'!$C:$C,0)))</f>
        <v/>
      </c>
      <c r="S334" s="251"/>
    </row>
    <row r="335" spans="1:19">
      <c r="A335" s="226" t="str">
        <f>IF(ISBLANK(INDEX('Policy Characteristics'!A:A,MATCH($C335,'Policy Characteristics'!$C:$C,0))),"",INDEX('Policy Characteristics'!A:A,MATCH($C335,'Policy Characteristics'!$C:$C,0)))</f>
        <v>Electricity Supply</v>
      </c>
      <c r="B335" s="234" t="str">
        <f>IF(ISBLANK(INDEX('Policy Characteristics'!B:B,MATCH($C335,'Policy Characteristics'!$C:$C,0))),"",INDEX('Policy Characteristics'!B:B,MATCH($C335,'Policy Characteristics'!$C:$C,0)))</f>
        <v>Decrease Cost of Capital</v>
      </c>
      <c r="C335" s="226" t="str">
        <f t="shared" si="21"/>
        <v>Percentage Decrease in Cost of Capital for Power Plants</v>
      </c>
      <c r="D335" s="6" t="s">
        <v>802</v>
      </c>
      <c r="E335" s="45"/>
      <c r="F335" s="6" t="s">
        <v>803</v>
      </c>
      <c r="G335" s="6"/>
      <c r="H335" s="43">
        <v>1733</v>
      </c>
      <c r="I335" s="262" t="s">
        <v>728</v>
      </c>
      <c r="J335" s="227" t="str">
        <f>IF(ISBLANK(INDEX('Policy Characteristics'!D:D,MATCH($C335,'Policy Characteristics'!$C:$C,0))),"",INDEX('Policy Characteristics'!D:D,MATCH($C335,'Policy Characteristics'!$C:$C,0)))</f>
        <v>Decrease Electricity Sector Cost of Capital</v>
      </c>
      <c r="K335" s="226" t="str">
        <f>IF(ISBLANK(INDEX('Policy Characteristics'!E:E,MATCH($C335,'Policy Characteristics'!$C:$C,0))),"",INDEX('Policy Characteristics'!E:E,MATCH($C335,'Policy Characteristics'!$C:$C,0)))</f>
        <v>elec power plant cost of capital</v>
      </c>
      <c r="L335" s="226">
        <f>IF(ISBLANK(INDEX('Policy Characteristics'!F:F,MATCH($C335,'Policy Characteristics'!$C:$C,0))),"",INDEX('Policy Characteristics'!F:F,MATCH($C335,'Policy Characteristics'!$C:$C,0)))</f>
        <v>0</v>
      </c>
      <c r="M335" s="302">
        <f>IF(ISBLANK(INDEX('Policy Characteristics'!G:G,MATCH($C335,'Policy Characteristics'!$C:$C,0))),"",INDEX('Policy Characteristics'!G:G,MATCH($C335,'Policy Characteristics'!$C:$C,0)))</f>
        <v>1</v>
      </c>
      <c r="N335" s="226">
        <f>IF(ISBLANK(INDEX('Policy Characteristics'!H:H,MATCH($C335,'Policy Characteristics'!$C:$C,0))),"",INDEX('Policy Characteristics'!H:H,MATCH($C335,'Policy Characteristics'!$C:$C,0)))</f>
        <v>1</v>
      </c>
      <c r="O335" s="226" t="str">
        <f>IF(ISBLANK(INDEX('Policy Characteristics'!I:I,MATCH($C335,'Policy Characteristics'!$C:$C,0))),"",INDEX('Policy Characteristics'!I:I,MATCH($C335,'Policy Characteristics'!$C:$C,0)))</f>
        <v>% decrease</v>
      </c>
      <c r="P335" s="226" t="str">
        <f>IF(ISBLANK(INDEX('Policy Characteristics'!J:J,MATCH($C335,'Policy Characteristics'!$C:$C,0))),"",INDEX('Policy Characteristics'!J:J,MATCH($C335,'Policy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5" s="226" t="str">
        <f>IF(ISBLANK(INDEX('Policy Characteristics'!K:K,MATCH($C335,'Policy Characteristics'!$C:$C,0))),"",INDEX('Policy Characteristics'!K:K,MATCH($C335,'Policy Characteristics'!$C:$C,0)))</f>
        <v/>
      </c>
      <c r="R335" s="226" t="str">
        <f>IF(ISBLANK(INDEX('Policy Characteristics'!L:L,MATCH($C335,'Policy Characteristics'!$C:$C,0))),"",INDEX('Policy Characteristics'!L:L,MATCH($C335,'Policy Characteristics'!$C:$C,0)))</f>
        <v/>
      </c>
      <c r="S335" s="251"/>
    </row>
    <row r="336" spans="1:19">
      <c r="A336" s="226" t="str">
        <f>IF(ISBLANK(INDEX('Policy Characteristics'!A:A,MATCH($C336,'Policy Characteristics'!$C:$C,0))),"",INDEX('Policy Characteristics'!A:A,MATCH($C336,'Policy Characteristics'!$C:$C,0)))</f>
        <v>Electricity Supply</v>
      </c>
      <c r="B336" s="234" t="str">
        <f>IF(ISBLANK(INDEX('Policy Characteristics'!B:B,MATCH($C336,'Policy Characteristics'!$C:$C,0))),"",INDEX('Policy Characteristics'!B:B,MATCH($C336,'Policy Characteristics'!$C:$C,0)))</f>
        <v>Decrease Cost of Capital</v>
      </c>
      <c r="C336" s="226" t="str">
        <f t="shared" si="21"/>
        <v>Percentage Decrease in Cost of Capital for Power Plants</v>
      </c>
      <c r="D336" s="6" t="s">
        <v>804</v>
      </c>
      <c r="E336" s="45"/>
      <c r="F336" s="6" t="s">
        <v>805</v>
      </c>
      <c r="G336" s="6"/>
      <c r="H336" s="43">
        <v>1734</v>
      </c>
      <c r="I336" s="262" t="s">
        <v>728</v>
      </c>
      <c r="J336" s="227" t="str">
        <f>IF(ISBLANK(INDEX('Policy Characteristics'!D:D,MATCH($C336,'Policy Characteristics'!$C:$C,0))),"",INDEX('Policy Characteristics'!D:D,MATCH($C336,'Policy Characteristics'!$C:$C,0)))</f>
        <v>Decrease Electricity Sector Cost of Capital</v>
      </c>
      <c r="K336" s="226" t="str">
        <f>IF(ISBLANK(INDEX('Policy Characteristics'!E:E,MATCH($C336,'Policy Characteristics'!$C:$C,0))),"",INDEX('Policy Characteristics'!E:E,MATCH($C336,'Policy Characteristics'!$C:$C,0)))</f>
        <v>elec power plant cost of capital</v>
      </c>
      <c r="L336" s="226">
        <f>IF(ISBLANK(INDEX('Policy Characteristics'!F:F,MATCH($C336,'Policy Characteristics'!$C:$C,0))),"",INDEX('Policy Characteristics'!F:F,MATCH($C336,'Policy Characteristics'!$C:$C,0)))</f>
        <v>0</v>
      </c>
      <c r="M336" s="302">
        <f>IF(ISBLANK(INDEX('Policy Characteristics'!G:G,MATCH($C336,'Policy Characteristics'!$C:$C,0))),"",INDEX('Policy Characteristics'!G:G,MATCH($C336,'Policy Characteristics'!$C:$C,0)))</f>
        <v>1</v>
      </c>
      <c r="N336" s="226">
        <f>IF(ISBLANK(INDEX('Policy Characteristics'!H:H,MATCH($C336,'Policy Characteristics'!$C:$C,0))),"",INDEX('Policy Characteristics'!H:H,MATCH($C336,'Policy Characteristics'!$C:$C,0)))</f>
        <v>1</v>
      </c>
      <c r="O336" s="226" t="str">
        <f>IF(ISBLANK(INDEX('Policy Characteristics'!I:I,MATCH($C336,'Policy Characteristics'!$C:$C,0))),"",INDEX('Policy Characteristics'!I:I,MATCH($C336,'Policy Characteristics'!$C:$C,0)))</f>
        <v>% decrease</v>
      </c>
      <c r="P336" s="226" t="str">
        <f>IF(ISBLANK(INDEX('Policy Characteristics'!J:J,MATCH($C336,'Policy Characteristics'!$C:$C,0))),"",INDEX('Policy Characteristics'!J:J,MATCH($C336,'Policy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6" s="226" t="str">
        <f>IF(ISBLANK(INDEX('Policy Characteristics'!K:K,MATCH($C336,'Policy Characteristics'!$C:$C,0))),"",INDEX('Policy Characteristics'!K:K,MATCH($C336,'Policy Characteristics'!$C:$C,0)))</f>
        <v/>
      </c>
      <c r="R336" s="226" t="str">
        <f>IF(ISBLANK(INDEX('Policy Characteristics'!L:L,MATCH($C336,'Policy Characteristics'!$C:$C,0))),"",INDEX('Policy Characteristics'!L:L,MATCH($C336,'Policy Characteristics'!$C:$C,0)))</f>
        <v/>
      </c>
      <c r="S336" s="251"/>
    </row>
    <row r="337" spans="1:19">
      <c r="A337" s="226" t="str">
        <f>IF(ISBLANK(INDEX('Policy Characteristics'!A:A,MATCH($C337,'Policy Characteristics'!$C:$C,0))),"",INDEX('Policy Characteristics'!A:A,MATCH($C337,'Policy Characteristics'!$C:$C,0)))</f>
        <v>Electricity Supply</v>
      </c>
      <c r="B337" s="234" t="str">
        <f>IF(ISBLANK(INDEX('Policy Characteristics'!B:B,MATCH($C337,'Policy Characteristics'!$C:$C,0))),"",INDEX('Policy Characteristics'!B:B,MATCH($C337,'Policy Characteristics'!$C:$C,0)))</f>
        <v>Decrease Cost of Capital</v>
      </c>
      <c r="C337" s="226" t="str">
        <f t="shared" si="21"/>
        <v>Percentage Decrease in Cost of Capital for Power Plants</v>
      </c>
      <c r="D337" s="6" t="s">
        <v>806</v>
      </c>
      <c r="E337" s="45"/>
      <c r="F337" s="6" t="s">
        <v>807</v>
      </c>
      <c r="G337" s="6"/>
      <c r="H337" s="43">
        <v>1735</v>
      </c>
      <c r="I337" s="262" t="s">
        <v>728</v>
      </c>
      <c r="J337" s="227" t="str">
        <f>IF(ISBLANK(INDEX('Policy Characteristics'!D:D,MATCH($C337,'Policy Characteristics'!$C:$C,0))),"",INDEX('Policy Characteristics'!D:D,MATCH($C337,'Policy Characteristics'!$C:$C,0)))</f>
        <v>Decrease Electricity Sector Cost of Capital</v>
      </c>
      <c r="K337" s="226" t="str">
        <f>IF(ISBLANK(INDEX('Policy Characteristics'!E:E,MATCH($C337,'Policy Characteristics'!$C:$C,0))),"",INDEX('Policy Characteristics'!E:E,MATCH($C337,'Policy Characteristics'!$C:$C,0)))</f>
        <v>elec power plant cost of capital</v>
      </c>
      <c r="L337" s="226">
        <f>IF(ISBLANK(INDEX('Policy Characteristics'!F:F,MATCH($C337,'Policy Characteristics'!$C:$C,0))),"",INDEX('Policy Characteristics'!F:F,MATCH($C337,'Policy Characteristics'!$C:$C,0)))</f>
        <v>0</v>
      </c>
      <c r="M337" s="302">
        <f>IF(ISBLANK(INDEX('Policy Characteristics'!G:G,MATCH($C337,'Policy Characteristics'!$C:$C,0))),"",INDEX('Policy Characteristics'!G:G,MATCH($C337,'Policy Characteristics'!$C:$C,0)))</f>
        <v>1</v>
      </c>
      <c r="N337" s="226">
        <f>IF(ISBLANK(INDEX('Policy Characteristics'!H:H,MATCH($C337,'Policy Characteristics'!$C:$C,0))),"",INDEX('Policy Characteristics'!H:H,MATCH($C337,'Policy Characteristics'!$C:$C,0)))</f>
        <v>1</v>
      </c>
      <c r="O337" s="226" t="str">
        <f>IF(ISBLANK(INDEX('Policy Characteristics'!I:I,MATCH($C337,'Policy Characteristics'!$C:$C,0))),"",INDEX('Policy Characteristics'!I:I,MATCH($C337,'Policy Characteristics'!$C:$C,0)))</f>
        <v>% decrease</v>
      </c>
      <c r="P337" s="226" t="str">
        <f>IF(ISBLANK(INDEX('Policy Characteristics'!J:J,MATCH($C337,'Policy Characteristics'!$C:$C,0))),"",INDEX('Policy Characteristics'!J:J,MATCH($C337,'Policy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7" s="226" t="str">
        <f>IF(ISBLANK(INDEX('Policy Characteristics'!K:K,MATCH($C337,'Policy Characteristics'!$C:$C,0))),"",INDEX('Policy Characteristics'!K:K,MATCH($C337,'Policy Characteristics'!$C:$C,0)))</f>
        <v/>
      </c>
      <c r="R337" s="226" t="str">
        <f>IF(ISBLANK(INDEX('Policy Characteristics'!L:L,MATCH($C337,'Policy Characteristics'!$C:$C,0))),"",INDEX('Policy Characteristics'!L:L,MATCH($C337,'Policy Characteristics'!$C:$C,0)))</f>
        <v/>
      </c>
      <c r="S337" s="251"/>
    </row>
    <row r="338" spans="1:19">
      <c r="A338" s="226" t="str">
        <f>IF(ISBLANK(INDEX('Policy Characteristics'!A:A,MATCH($C338,'Policy Characteristics'!$C:$C,0))),"",INDEX('Policy Characteristics'!A:A,MATCH($C338,'Policy Characteristics'!$C:$C,0)))</f>
        <v>Electricity Supply</v>
      </c>
      <c r="B338" s="234" t="str">
        <f>IF(ISBLANK(INDEX('Policy Characteristics'!B:B,MATCH($C338,'Policy Characteristics'!$C:$C,0))),"",INDEX('Policy Characteristics'!B:B,MATCH($C338,'Policy Characteristics'!$C:$C,0)))</f>
        <v>Decrease Cost of Capital</v>
      </c>
      <c r="C338" s="226" t="str">
        <f t="shared" si="21"/>
        <v>Percentage Decrease in Cost of Capital for Power Plants</v>
      </c>
      <c r="D338" s="6" t="s">
        <v>808</v>
      </c>
      <c r="E338" s="45"/>
      <c r="F338" s="6" t="s">
        <v>809</v>
      </c>
      <c r="G338" s="6"/>
      <c r="H338" s="43">
        <v>1736</v>
      </c>
      <c r="I338" s="262" t="s">
        <v>728</v>
      </c>
      <c r="J338" s="227" t="str">
        <f>IF(ISBLANK(INDEX('Policy Characteristics'!D:D,MATCH($C338,'Policy Characteristics'!$C:$C,0))),"",INDEX('Policy Characteristics'!D:D,MATCH($C338,'Policy Characteristics'!$C:$C,0)))</f>
        <v>Decrease Electricity Sector Cost of Capital</v>
      </c>
      <c r="K338" s="226" t="str">
        <f>IF(ISBLANK(INDEX('Policy Characteristics'!E:E,MATCH($C338,'Policy Characteristics'!$C:$C,0))),"",INDEX('Policy Characteristics'!E:E,MATCH($C338,'Policy Characteristics'!$C:$C,0)))</f>
        <v>elec power plant cost of capital</v>
      </c>
      <c r="L338" s="226">
        <f>IF(ISBLANK(INDEX('Policy Characteristics'!F:F,MATCH($C338,'Policy Characteristics'!$C:$C,0))),"",INDEX('Policy Characteristics'!F:F,MATCH($C338,'Policy Characteristics'!$C:$C,0)))</f>
        <v>0</v>
      </c>
      <c r="M338" s="302">
        <f>IF(ISBLANK(INDEX('Policy Characteristics'!G:G,MATCH($C338,'Policy Characteristics'!$C:$C,0))),"",INDEX('Policy Characteristics'!G:G,MATCH($C338,'Policy Characteristics'!$C:$C,0)))</f>
        <v>1</v>
      </c>
      <c r="N338" s="226">
        <f>IF(ISBLANK(INDEX('Policy Characteristics'!H:H,MATCH($C338,'Policy Characteristics'!$C:$C,0))),"",INDEX('Policy Characteristics'!H:H,MATCH($C338,'Policy Characteristics'!$C:$C,0)))</f>
        <v>1</v>
      </c>
      <c r="O338" s="226" t="str">
        <f>IF(ISBLANK(INDEX('Policy Characteristics'!I:I,MATCH($C338,'Policy Characteristics'!$C:$C,0))),"",INDEX('Policy Characteristics'!I:I,MATCH($C338,'Policy Characteristics'!$C:$C,0)))</f>
        <v>% decrease</v>
      </c>
      <c r="P338" s="226" t="str">
        <f>IF(ISBLANK(INDEX('Policy Characteristics'!J:J,MATCH($C338,'Policy Characteristics'!$C:$C,0))),"",INDEX('Policy Characteristics'!J:J,MATCH($C338,'Policy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8" s="226" t="str">
        <f>IF(ISBLANK(INDEX('Policy Characteristics'!K:K,MATCH($C338,'Policy Characteristics'!$C:$C,0))),"",INDEX('Policy Characteristics'!K:K,MATCH($C338,'Policy Characteristics'!$C:$C,0)))</f>
        <v/>
      </c>
      <c r="R338" s="226" t="str">
        <f>IF(ISBLANK(INDEX('Policy Characteristics'!L:L,MATCH($C338,'Policy Characteristics'!$C:$C,0))),"",INDEX('Policy Characteristics'!L:L,MATCH($C338,'Policy Characteristics'!$C:$C,0)))</f>
        <v/>
      </c>
      <c r="S338" s="251"/>
    </row>
    <row r="339" spans="1:19">
      <c r="A339" s="226" t="str">
        <f>IF(ISBLANK(INDEX('Policy Characteristics'!A:A,MATCH($C339,'Policy Characteristics'!$C:$C,0))),"",INDEX('Policy Characteristics'!A:A,MATCH($C339,'Policy Characteristics'!$C:$C,0)))</f>
        <v>Electricity Supply</v>
      </c>
      <c r="B339" s="234" t="str">
        <f>IF(ISBLANK(INDEX('Policy Characteristics'!B:B,MATCH($C339,'Policy Characteristics'!$C:$C,0))),"",INDEX('Policy Characteristics'!B:B,MATCH($C339,'Policy Characteristics'!$C:$C,0)))</f>
        <v>Decrease Cost of Capital</v>
      </c>
      <c r="C339" s="226" t="str">
        <f t="shared" si="21"/>
        <v>Percentage Decrease in Cost of Capital for Power Plants</v>
      </c>
      <c r="D339" s="6" t="s">
        <v>810</v>
      </c>
      <c r="E339" s="45"/>
      <c r="F339" s="6" t="s">
        <v>811</v>
      </c>
      <c r="G339" s="6"/>
      <c r="H339" s="43">
        <v>1737</v>
      </c>
      <c r="I339" s="262" t="s">
        <v>728</v>
      </c>
      <c r="J339" s="227" t="str">
        <f>IF(ISBLANK(INDEX('Policy Characteristics'!D:D,MATCH($C339,'Policy Characteristics'!$C:$C,0))),"",INDEX('Policy Characteristics'!D:D,MATCH($C339,'Policy Characteristics'!$C:$C,0)))</f>
        <v>Decrease Electricity Sector Cost of Capital</v>
      </c>
      <c r="K339" s="226" t="str">
        <f>IF(ISBLANK(INDEX('Policy Characteristics'!E:E,MATCH($C339,'Policy Characteristics'!$C:$C,0))),"",INDEX('Policy Characteristics'!E:E,MATCH($C339,'Policy Characteristics'!$C:$C,0)))</f>
        <v>elec power plant cost of capital</v>
      </c>
      <c r="L339" s="226">
        <f>IF(ISBLANK(INDEX('Policy Characteristics'!F:F,MATCH($C339,'Policy Characteristics'!$C:$C,0))),"",INDEX('Policy Characteristics'!F:F,MATCH($C339,'Policy Characteristics'!$C:$C,0)))</f>
        <v>0</v>
      </c>
      <c r="M339" s="302">
        <f>IF(ISBLANK(INDEX('Policy Characteristics'!G:G,MATCH($C339,'Policy Characteristics'!$C:$C,0))),"",INDEX('Policy Characteristics'!G:G,MATCH($C339,'Policy Characteristics'!$C:$C,0)))</f>
        <v>1</v>
      </c>
      <c r="N339" s="226">
        <f>IF(ISBLANK(INDEX('Policy Characteristics'!H:H,MATCH($C339,'Policy Characteristics'!$C:$C,0))),"",INDEX('Policy Characteristics'!H:H,MATCH($C339,'Policy Characteristics'!$C:$C,0)))</f>
        <v>1</v>
      </c>
      <c r="O339" s="226" t="str">
        <f>IF(ISBLANK(INDEX('Policy Characteristics'!I:I,MATCH($C339,'Policy Characteristics'!$C:$C,0))),"",INDEX('Policy Characteristics'!I:I,MATCH($C339,'Policy Characteristics'!$C:$C,0)))</f>
        <v>% decrease</v>
      </c>
      <c r="P339" s="226" t="str">
        <f>IF(ISBLANK(INDEX('Policy Characteristics'!J:J,MATCH($C339,'Policy Characteristics'!$C:$C,0))),"",INDEX('Policy Characteristics'!J:J,MATCH($C339,'Policy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9" s="226" t="str">
        <f>IF(ISBLANK(INDEX('Policy Characteristics'!K:K,MATCH($C339,'Policy Characteristics'!$C:$C,0))),"",INDEX('Policy Characteristics'!K:K,MATCH($C339,'Policy Characteristics'!$C:$C,0)))</f>
        <v/>
      </c>
      <c r="R339" s="226" t="str">
        <f>IF(ISBLANK(INDEX('Policy Characteristics'!L:L,MATCH($C339,'Policy Characteristics'!$C:$C,0))),"",INDEX('Policy Characteristics'!L:L,MATCH($C339,'Policy Characteristics'!$C:$C,0)))</f>
        <v/>
      </c>
      <c r="S339" s="251"/>
    </row>
    <row r="340" spans="1:19">
      <c r="A340" s="226" t="str">
        <f>IF(ISBLANK(INDEX('Policy Characteristics'!A:A,MATCH($C340,'Policy Characteristics'!$C:$C,0))),"",INDEX('Policy Characteristics'!A:A,MATCH($C340,'Policy Characteristics'!$C:$C,0)))</f>
        <v>Electricity Supply</v>
      </c>
      <c r="B340" s="234" t="str">
        <f>IF(ISBLANK(INDEX('Policy Characteristics'!B:B,MATCH($C340,'Policy Characteristics'!$C:$C,0))),"",INDEX('Policy Characteristics'!B:B,MATCH($C340,'Policy Characteristics'!$C:$C,0)))</f>
        <v>Decrease Cost of Capital</v>
      </c>
      <c r="C340" s="226" t="str">
        <f t="shared" si="21"/>
        <v>Percentage Decrease in Cost of Capital for Power Plants</v>
      </c>
      <c r="D340" s="6" t="s">
        <v>812</v>
      </c>
      <c r="E340" s="45"/>
      <c r="F340" s="6" t="s">
        <v>813</v>
      </c>
      <c r="G340" s="6"/>
      <c r="H340" s="43">
        <v>1738</v>
      </c>
      <c r="I340" s="262" t="s">
        <v>728</v>
      </c>
      <c r="J340" s="227" t="str">
        <f>IF(ISBLANK(INDEX('Policy Characteristics'!D:D,MATCH($C340,'Policy Characteristics'!$C:$C,0))),"",INDEX('Policy Characteristics'!D:D,MATCH($C340,'Policy Characteristics'!$C:$C,0)))</f>
        <v>Decrease Electricity Sector Cost of Capital</v>
      </c>
      <c r="K340" s="226" t="str">
        <f>IF(ISBLANK(INDEX('Policy Characteristics'!E:E,MATCH($C340,'Policy Characteristics'!$C:$C,0))),"",INDEX('Policy Characteristics'!E:E,MATCH($C340,'Policy Characteristics'!$C:$C,0)))</f>
        <v>elec power plant cost of capital</v>
      </c>
      <c r="L340" s="226">
        <f>IF(ISBLANK(INDEX('Policy Characteristics'!F:F,MATCH($C340,'Policy Characteristics'!$C:$C,0))),"",INDEX('Policy Characteristics'!F:F,MATCH($C340,'Policy Characteristics'!$C:$C,0)))</f>
        <v>0</v>
      </c>
      <c r="M340" s="302">
        <f>IF(ISBLANK(INDEX('Policy Characteristics'!G:G,MATCH($C340,'Policy Characteristics'!$C:$C,0))),"",INDEX('Policy Characteristics'!G:G,MATCH($C340,'Policy Characteristics'!$C:$C,0)))</f>
        <v>1</v>
      </c>
      <c r="N340" s="226">
        <f>IF(ISBLANK(INDEX('Policy Characteristics'!H:H,MATCH($C340,'Policy Characteristics'!$C:$C,0))),"",INDEX('Policy Characteristics'!H:H,MATCH($C340,'Policy Characteristics'!$C:$C,0)))</f>
        <v>1</v>
      </c>
      <c r="O340" s="226" t="str">
        <f>IF(ISBLANK(INDEX('Policy Characteristics'!I:I,MATCH($C340,'Policy Characteristics'!$C:$C,0))),"",INDEX('Policy Characteristics'!I:I,MATCH($C340,'Policy Characteristics'!$C:$C,0)))</f>
        <v>% decrease</v>
      </c>
      <c r="P340" s="226" t="str">
        <f>IF(ISBLANK(INDEX('Policy Characteristics'!J:J,MATCH($C340,'Policy Characteristics'!$C:$C,0))),"",INDEX('Policy Characteristics'!J:J,MATCH($C340,'Policy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0" s="226" t="str">
        <f>IF(ISBLANK(INDEX('Policy Characteristics'!K:K,MATCH($C340,'Policy Characteristics'!$C:$C,0))),"",INDEX('Policy Characteristics'!K:K,MATCH($C340,'Policy Characteristics'!$C:$C,0)))</f>
        <v/>
      </c>
      <c r="R340" s="226" t="str">
        <f>IF(ISBLANK(INDEX('Policy Characteristics'!L:L,MATCH($C340,'Policy Characteristics'!$C:$C,0))),"",INDEX('Policy Characteristics'!L:L,MATCH($C340,'Policy Characteristics'!$C:$C,0)))</f>
        <v/>
      </c>
      <c r="S340" s="251"/>
    </row>
    <row r="341" spans="1:19">
      <c r="A341" s="226" t="str">
        <f>IF(ISBLANK(INDEX('Policy Characteristics'!A:A,MATCH($C341,'Policy Characteristics'!$C:$C,0))),"",INDEX('Policy Characteristics'!A:A,MATCH($C341,'Policy Characteristics'!$C:$C,0)))</f>
        <v>Electricity Supply</v>
      </c>
      <c r="B341" s="234" t="str">
        <f>IF(ISBLANK(INDEX('Policy Characteristics'!B:B,MATCH($C341,'Policy Characteristics'!$C:$C,0))),"",INDEX('Policy Characteristics'!B:B,MATCH($C341,'Policy Characteristics'!$C:$C,0)))</f>
        <v>Decrease Cost of Capital</v>
      </c>
      <c r="C341" s="226" t="str">
        <f t="shared" si="21"/>
        <v>Percentage Decrease in Cost of Capital for Power Plants</v>
      </c>
      <c r="D341" s="6" t="s">
        <v>814</v>
      </c>
      <c r="E341" s="45"/>
      <c r="F341" s="6" t="s">
        <v>815</v>
      </c>
      <c r="G341" s="6"/>
      <c r="H341" s="43">
        <v>1739</v>
      </c>
      <c r="I341" s="262" t="s">
        <v>738</v>
      </c>
      <c r="J341" s="227" t="str">
        <f>IF(ISBLANK(INDEX('Policy Characteristics'!D:D,MATCH($C341,'Policy Characteristics'!$C:$C,0))),"",INDEX('Policy Characteristics'!D:D,MATCH($C341,'Policy Characteristics'!$C:$C,0)))</f>
        <v>Decrease Electricity Sector Cost of Capital</v>
      </c>
      <c r="K341" s="226" t="str">
        <f>IF(ISBLANK(INDEX('Policy Characteristics'!E:E,MATCH($C341,'Policy Characteristics'!$C:$C,0))),"",INDEX('Policy Characteristics'!E:E,MATCH($C341,'Policy Characteristics'!$C:$C,0)))</f>
        <v>elec power plant cost of capital</v>
      </c>
      <c r="L341" s="226">
        <f>IF(ISBLANK(INDEX('Policy Characteristics'!F:F,MATCH($C341,'Policy Characteristics'!$C:$C,0))),"",INDEX('Policy Characteristics'!F:F,MATCH($C341,'Policy Characteristics'!$C:$C,0)))</f>
        <v>0</v>
      </c>
      <c r="M341" s="302">
        <f>IF(ISBLANK(INDEX('Policy Characteristics'!G:G,MATCH($C341,'Policy Characteristics'!$C:$C,0))),"",INDEX('Policy Characteristics'!G:G,MATCH($C341,'Policy Characteristics'!$C:$C,0)))</f>
        <v>1</v>
      </c>
      <c r="N341" s="226">
        <f>IF(ISBLANK(INDEX('Policy Characteristics'!H:H,MATCH($C341,'Policy Characteristics'!$C:$C,0))),"",INDEX('Policy Characteristics'!H:H,MATCH($C341,'Policy Characteristics'!$C:$C,0)))</f>
        <v>1</v>
      </c>
      <c r="O341" s="226" t="str">
        <f>IF(ISBLANK(INDEX('Policy Characteristics'!I:I,MATCH($C341,'Policy Characteristics'!$C:$C,0))),"",INDEX('Policy Characteristics'!I:I,MATCH($C341,'Policy Characteristics'!$C:$C,0)))</f>
        <v>% decrease</v>
      </c>
      <c r="P341" s="226" t="str">
        <f>IF(ISBLANK(INDEX('Policy Characteristics'!J:J,MATCH($C341,'Policy Characteristics'!$C:$C,0))),"",INDEX('Policy Characteristics'!J:J,MATCH($C341,'Policy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1" s="226" t="str">
        <f>IF(ISBLANK(INDEX('Policy Characteristics'!K:K,MATCH($C341,'Policy Characteristics'!$C:$C,0))),"",INDEX('Policy Characteristics'!K:K,MATCH($C341,'Policy Characteristics'!$C:$C,0)))</f>
        <v/>
      </c>
      <c r="R341" s="226" t="str">
        <f>IF(ISBLANK(INDEX('Policy Characteristics'!L:L,MATCH($C341,'Policy Characteristics'!$C:$C,0))),"",INDEX('Policy Characteristics'!L:L,MATCH($C341,'Policy Characteristics'!$C:$C,0)))</f>
        <v/>
      </c>
      <c r="S341" s="251"/>
    </row>
    <row r="342" spans="1:19">
      <c r="A342" s="226" t="str">
        <f>IF(ISBLANK(INDEX('Policy Characteristics'!A:A,MATCH($C342,'Policy Characteristics'!$C:$C,0))),"",INDEX('Policy Characteristics'!A:A,MATCH($C342,'Policy Characteristics'!$C:$C,0)))</f>
        <v>Electricity Supply</v>
      </c>
      <c r="B342" s="234" t="str">
        <f>IF(ISBLANK(INDEX('Policy Characteristics'!B:B,MATCH($C342,'Policy Characteristics'!$C:$C,0))),"",INDEX('Policy Characteristics'!B:B,MATCH($C342,'Policy Characteristics'!$C:$C,0)))</f>
        <v>Decrease Cost of Capital</v>
      </c>
      <c r="C342" s="226" t="str">
        <f t="shared" si="21"/>
        <v>Percentage Decrease in Cost of Capital for Power Plants</v>
      </c>
      <c r="D342" s="6" t="s">
        <v>816</v>
      </c>
      <c r="E342" s="45"/>
      <c r="F342" s="6" t="s">
        <v>817</v>
      </c>
      <c r="G342" s="6"/>
      <c r="H342" s="43">
        <v>1740</v>
      </c>
      <c r="I342" s="262" t="s">
        <v>738</v>
      </c>
      <c r="J342" s="227" t="str">
        <f>IF(ISBLANK(INDEX('Policy Characteristics'!D:D,MATCH($C342,'Policy Characteristics'!$C:$C,0))),"",INDEX('Policy Characteristics'!D:D,MATCH($C342,'Policy Characteristics'!$C:$C,0)))</f>
        <v>Decrease Electricity Sector Cost of Capital</v>
      </c>
      <c r="K342" s="226" t="str">
        <f>IF(ISBLANK(INDEX('Policy Characteristics'!E:E,MATCH($C342,'Policy Characteristics'!$C:$C,0))),"",INDEX('Policy Characteristics'!E:E,MATCH($C342,'Policy Characteristics'!$C:$C,0)))</f>
        <v>elec power plant cost of capital</v>
      </c>
      <c r="L342" s="226">
        <f>IF(ISBLANK(INDEX('Policy Characteristics'!F:F,MATCH($C342,'Policy Characteristics'!$C:$C,0))),"",INDEX('Policy Characteristics'!F:F,MATCH($C342,'Policy Characteristics'!$C:$C,0)))</f>
        <v>0</v>
      </c>
      <c r="M342" s="302">
        <f>IF(ISBLANK(INDEX('Policy Characteristics'!G:G,MATCH($C342,'Policy Characteristics'!$C:$C,0))),"",INDEX('Policy Characteristics'!G:G,MATCH($C342,'Policy Characteristics'!$C:$C,0)))</f>
        <v>1</v>
      </c>
      <c r="N342" s="226">
        <f>IF(ISBLANK(INDEX('Policy Characteristics'!H:H,MATCH($C342,'Policy Characteristics'!$C:$C,0))),"",INDEX('Policy Characteristics'!H:H,MATCH($C342,'Policy Characteristics'!$C:$C,0)))</f>
        <v>1</v>
      </c>
      <c r="O342" s="226" t="str">
        <f>IF(ISBLANK(INDEX('Policy Characteristics'!I:I,MATCH($C342,'Policy Characteristics'!$C:$C,0))),"",INDEX('Policy Characteristics'!I:I,MATCH($C342,'Policy Characteristics'!$C:$C,0)))</f>
        <v>% decrease</v>
      </c>
      <c r="P342" s="226" t="str">
        <f>IF(ISBLANK(INDEX('Policy Characteristics'!J:J,MATCH($C342,'Policy Characteristics'!$C:$C,0))),"",INDEX('Policy Characteristics'!J:J,MATCH($C342,'Policy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2" s="226" t="str">
        <f>IF(ISBLANK(INDEX('Policy Characteristics'!K:K,MATCH($C342,'Policy Characteristics'!$C:$C,0))),"",INDEX('Policy Characteristics'!K:K,MATCH($C342,'Policy Characteristics'!$C:$C,0)))</f>
        <v/>
      </c>
      <c r="R342" s="226" t="str">
        <f>IF(ISBLANK(INDEX('Policy Characteristics'!L:L,MATCH($C342,'Policy Characteristics'!$C:$C,0))),"",INDEX('Policy Characteristics'!L:L,MATCH($C342,'Policy Characteristics'!$C:$C,0)))</f>
        <v/>
      </c>
      <c r="S342" s="251"/>
    </row>
    <row r="343" spans="1:19">
      <c r="A343" s="226" t="str">
        <f>IF(ISBLANK(INDEX('Policy Characteristics'!A:A,MATCH($C343,'Policy Characteristics'!$C:$C,0))),"",INDEX('Policy Characteristics'!A:A,MATCH($C343,'Policy Characteristics'!$C:$C,0)))</f>
        <v>Electricity Supply</v>
      </c>
      <c r="B343" s="234" t="str">
        <f>IF(ISBLANK(INDEX('Policy Characteristics'!B:B,MATCH($C343,'Policy Characteristics'!$C:$C,0))),"",INDEX('Policy Characteristics'!B:B,MATCH($C343,'Policy Characteristics'!$C:$C,0)))</f>
        <v>Decrease Cost of Capital</v>
      </c>
      <c r="C343" s="226" t="str">
        <f t="shared" si="21"/>
        <v>Percentage Decrease in Cost of Capital for Power Plants</v>
      </c>
      <c r="D343" s="6" t="s">
        <v>818</v>
      </c>
      <c r="E343" s="45"/>
      <c r="F343" s="6" t="s">
        <v>819</v>
      </c>
      <c r="G343" s="6"/>
      <c r="H343" s="43">
        <v>1741</v>
      </c>
      <c r="I343" s="262" t="s">
        <v>738</v>
      </c>
      <c r="J343" s="227" t="str">
        <f>IF(ISBLANK(INDEX('Policy Characteristics'!D:D,MATCH($C343,'Policy Characteristics'!$C:$C,0))),"",INDEX('Policy Characteristics'!D:D,MATCH($C343,'Policy Characteristics'!$C:$C,0)))</f>
        <v>Decrease Electricity Sector Cost of Capital</v>
      </c>
      <c r="K343" s="226" t="str">
        <f>IF(ISBLANK(INDEX('Policy Characteristics'!E:E,MATCH($C343,'Policy Characteristics'!$C:$C,0))),"",INDEX('Policy Characteristics'!E:E,MATCH($C343,'Policy Characteristics'!$C:$C,0)))</f>
        <v>elec power plant cost of capital</v>
      </c>
      <c r="L343" s="226">
        <f>IF(ISBLANK(INDEX('Policy Characteristics'!F:F,MATCH($C343,'Policy Characteristics'!$C:$C,0))),"",INDEX('Policy Characteristics'!F:F,MATCH($C343,'Policy Characteristics'!$C:$C,0)))</f>
        <v>0</v>
      </c>
      <c r="M343" s="302">
        <f>IF(ISBLANK(INDEX('Policy Characteristics'!G:G,MATCH($C343,'Policy Characteristics'!$C:$C,0))),"",INDEX('Policy Characteristics'!G:G,MATCH($C343,'Policy Characteristics'!$C:$C,0)))</f>
        <v>1</v>
      </c>
      <c r="N343" s="226">
        <f>IF(ISBLANK(INDEX('Policy Characteristics'!H:H,MATCH($C343,'Policy Characteristics'!$C:$C,0))),"",INDEX('Policy Characteristics'!H:H,MATCH($C343,'Policy Characteristics'!$C:$C,0)))</f>
        <v>1</v>
      </c>
      <c r="O343" s="226" t="str">
        <f>IF(ISBLANK(INDEX('Policy Characteristics'!I:I,MATCH($C343,'Policy Characteristics'!$C:$C,0))),"",INDEX('Policy Characteristics'!I:I,MATCH($C343,'Policy Characteristics'!$C:$C,0)))</f>
        <v>% decrease</v>
      </c>
      <c r="P343" s="226" t="str">
        <f>IF(ISBLANK(INDEX('Policy Characteristics'!J:J,MATCH($C343,'Policy Characteristics'!$C:$C,0))),"",INDEX('Policy Characteristics'!J:J,MATCH($C343,'Policy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3" s="226" t="str">
        <f>IF(ISBLANK(INDEX('Policy Characteristics'!K:K,MATCH($C343,'Policy Characteristics'!$C:$C,0))),"",INDEX('Policy Characteristics'!K:K,MATCH($C343,'Policy Characteristics'!$C:$C,0)))</f>
        <v/>
      </c>
      <c r="R343" s="226" t="str">
        <f>IF(ISBLANK(INDEX('Policy Characteristics'!L:L,MATCH($C343,'Policy Characteristics'!$C:$C,0))),"",INDEX('Policy Characteristics'!L:L,MATCH($C343,'Policy Characteristics'!$C:$C,0)))</f>
        <v/>
      </c>
      <c r="S343" s="251"/>
    </row>
    <row r="344" spans="1:19">
      <c r="A344" s="226" t="str">
        <f>IF(ISBLANK(INDEX('Policy Characteristics'!A:A,MATCH($C344,'Policy Characteristics'!$C:$C,0))),"",INDEX('Policy Characteristics'!A:A,MATCH($C344,'Policy Characteristics'!$C:$C,0)))</f>
        <v>Electricity Supply</v>
      </c>
      <c r="B344" s="234" t="str">
        <f>IF(ISBLANK(INDEX('Policy Characteristics'!B:B,MATCH($C344,'Policy Characteristics'!$C:$C,0))),"",INDEX('Policy Characteristics'!B:B,MATCH($C344,'Policy Characteristics'!$C:$C,0)))</f>
        <v>Decrease Cost of Capital</v>
      </c>
      <c r="C344" s="226" t="str">
        <f t="shared" si="21"/>
        <v>Percentage Decrease in Cost of Capital for Power Plants</v>
      </c>
      <c r="D344" s="6" t="s">
        <v>820</v>
      </c>
      <c r="E344" s="45"/>
      <c r="F344" s="6" t="s">
        <v>821</v>
      </c>
      <c r="G344" s="6"/>
      <c r="H344" s="43">
        <v>1742</v>
      </c>
      <c r="I344" s="262" t="s">
        <v>728</v>
      </c>
      <c r="J344" s="227" t="str">
        <f>IF(ISBLANK(INDEX('Policy Characteristics'!D:D,MATCH($C344,'Policy Characteristics'!$C:$C,0))),"",INDEX('Policy Characteristics'!D:D,MATCH($C344,'Policy Characteristics'!$C:$C,0)))</f>
        <v>Decrease Electricity Sector Cost of Capital</v>
      </c>
      <c r="K344" s="226" t="str">
        <f>IF(ISBLANK(INDEX('Policy Characteristics'!E:E,MATCH($C344,'Policy Characteristics'!$C:$C,0))),"",INDEX('Policy Characteristics'!E:E,MATCH($C344,'Policy Characteristics'!$C:$C,0)))</f>
        <v>elec power plant cost of capital</v>
      </c>
      <c r="L344" s="226">
        <f>IF(ISBLANK(INDEX('Policy Characteristics'!F:F,MATCH($C344,'Policy Characteristics'!$C:$C,0))),"",INDEX('Policy Characteristics'!F:F,MATCH($C344,'Policy Characteristics'!$C:$C,0)))</f>
        <v>0</v>
      </c>
      <c r="M344" s="302">
        <f>IF(ISBLANK(INDEX('Policy Characteristics'!G:G,MATCH($C344,'Policy Characteristics'!$C:$C,0))),"",INDEX('Policy Characteristics'!G:G,MATCH($C344,'Policy Characteristics'!$C:$C,0)))</f>
        <v>1</v>
      </c>
      <c r="N344" s="226">
        <f>IF(ISBLANK(INDEX('Policy Characteristics'!H:H,MATCH($C344,'Policy Characteristics'!$C:$C,0))),"",INDEX('Policy Characteristics'!H:H,MATCH($C344,'Policy Characteristics'!$C:$C,0)))</f>
        <v>1</v>
      </c>
      <c r="O344" s="226" t="str">
        <f>IF(ISBLANK(INDEX('Policy Characteristics'!I:I,MATCH($C344,'Policy Characteristics'!$C:$C,0))),"",INDEX('Policy Characteristics'!I:I,MATCH($C344,'Policy Characteristics'!$C:$C,0)))</f>
        <v>% decrease</v>
      </c>
      <c r="P344" s="226" t="str">
        <f>IF(ISBLANK(INDEX('Policy Characteristics'!J:J,MATCH($C344,'Policy Characteristics'!$C:$C,0))),"",INDEX('Policy Characteristics'!J:J,MATCH($C344,'Policy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4" s="226" t="str">
        <f>IF(ISBLANK(INDEX('Policy Characteristics'!K:K,MATCH($C344,'Policy Characteristics'!$C:$C,0))),"",INDEX('Policy Characteristics'!K:K,MATCH($C344,'Policy Characteristics'!$C:$C,0)))</f>
        <v/>
      </c>
      <c r="R344" s="226" t="str">
        <f>IF(ISBLANK(INDEX('Policy Characteristics'!L:L,MATCH($C344,'Policy Characteristics'!$C:$C,0))),"",INDEX('Policy Characteristics'!L:L,MATCH($C344,'Policy Characteristics'!$C:$C,0)))</f>
        <v/>
      </c>
      <c r="S344" s="251"/>
    </row>
    <row r="345" spans="1:19">
      <c r="A345" s="226" t="str">
        <f>IF(ISBLANK(INDEX('Policy Characteristics'!A:A,MATCH($C345,'Policy Characteristics'!$C:$C,0))),"",INDEX('Policy Characteristics'!A:A,MATCH($C345,'Policy Characteristics'!$C:$C,0)))</f>
        <v>Electricity Supply</v>
      </c>
      <c r="B345" s="234" t="str">
        <f>IF(ISBLANK(INDEX('Policy Characteristics'!B:B,MATCH($C345,'Policy Characteristics'!$C:$C,0))),"",INDEX('Policy Characteristics'!B:B,MATCH($C345,'Policy Characteristics'!$C:$C,0)))</f>
        <v>Decrease Cost of Capital</v>
      </c>
      <c r="C345" s="226" t="str">
        <f t="shared" si="21"/>
        <v>Percentage Decrease in Cost of Capital for Power Plants</v>
      </c>
      <c r="D345" s="6" t="s">
        <v>822</v>
      </c>
      <c r="E345" s="45"/>
      <c r="F345" s="6" t="s">
        <v>823</v>
      </c>
      <c r="G345" s="6"/>
      <c r="H345" s="43">
        <v>1743</v>
      </c>
      <c r="I345" s="262" t="s">
        <v>738</v>
      </c>
      <c r="J345" s="227" t="str">
        <f>IF(ISBLANK(INDEX('Policy Characteristics'!D:D,MATCH($C345,'Policy Characteristics'!$C:$C,0))),"",INDEX('Policy Characteristics'!D:D,MATCH($C345,'Policy Characteristics'!$C:$C,0)))</f>
        <v>Decrease Electricity Sector Cost of Capital</v>
      </c>
      <c r="K345" s="226" t="str">
        <f>IF(ISBLANK(INDEX('Policy Characteristics'!E:E,MATCH($C345,'Policy Characteristics'!$C:$C,0))),"",INDEX('Policy Characteristics'!E:E,MATCH($C345,'Policy Characteristics'!$C:$C,0)))</f>
        <v>elec power plant cost of capital</v>
      </c>
      <c r="L345" s="226">
        <f>IF(ISBLANK(INDEX('Policy Characteristics'!F:F,MATCH($C345,'Policy Characteristics'!$C:$C,0))),"",INDEX('Policy Characteristics'!F:F,MATCH($C345,'Policy Characteristics'!$C:$C,0)))</f>
        <v>0</v>
      </c>
      <c r="M345" s="302">
        <f>IF(ISBLANK(INDEX('Policy Characteristics'!G:G,MATCH($C345,'Policy Characteristics'!$C:$C,0))),"",INDEX('Policy Characteristics'!G:G,MATCH($C345,'Policy Characteristics'!$C:$C,0)))</f>
        <v>1</v>
      </c>
      <c r="N345" s="226">
        <f>IF(ISBLANK(INDEX('Policy Characteristics'!H:H,MATCH($C345,'Policy Characteristics'!$C:$C,0))),"",INDEX('Policy Characteristics'!H:H,MATCH($C345,'Policy Characteristics'!$C:$C,0)))</f>
        <v>1</v>
      </c>
      <c r="O345" s="226" t="str">
        <f>IF(ISBLANK(INDEX('Policy Characteristics'!I:I,MATCH($C345,'Policy Characteristics'!$C:$C,0))),"",INDEX('Policy Characteristics'!I:I,MATCH($C345,'Policy Characteristics'!$C:$C,0)))</f>
        <v>% decrease</v>
      </c>
      <c r="P345" s="226" t="str">
        <f>IF(ISBLANK(INDEX('Policy Characteristics'!J:J,MATCH($C345,'Policy Characteristics'!$C:$C,0))),"",INDEX('Policy Characteristics'!J:J,MATCH($C345,'Policy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5" s="226" t="str">
        <f>IF(ISBLANK(INDEX('Policy Characteristics'!K:K,MATCH($C345,'Policy Characteristics'!$C:$C,0))),"",INDEX('Policy Characteristics'!K:K,MATCH($C345,'Policy Characteristics'!$C:$C,0)))</f>
        <v/>
      </c>
      <c r="R345" s="226" t="str">
        <f>IF(ISBLANK(INDEX('Policy Characteristics'!L:L,MATCH($C345,'Policy Characteristics'!$C:$C,0))),"",INDEX('Policy Characteristics'!L:L,MATCH($C345,'Policy Characteristics'!$C:$C,0)))</f>
        <v/>
      </c>
      <c r="S345" s="251"/>
    </row>
    <row r="346" spans="1:19">
      <c r="A346" s="226" t="str">
        <f>IF(ISBLANK(INDEX('Policy Characteristics'!A:A,MATCH($C346,'Policy Characteristics'!$C:$C,0))),"",INDEX('Policy Characteristics'!A:A,MATCH($C346,'Policy Characteristics'!$C:$C,0)))</f>
        <v>Electricity Supply</v>
      </c>
      <c r="B346" s="234" t="str">
        <f>IF(ISBLANK(INDEX('Policy Characteristics'!B:B,MATCH($C346,'Policy Characteristics'!$C:$C,0))),"",INDEX('Policy Characteristics'!B:B,MATCH($C346,'Policy Characteristics'!$C:$C,0)))</f>
        <v>Decrease Cost of Capital</v>
      </c>
      <c r="C346" s="226" t="str">
        <f t="shared" si="21"/>
        <v>Percentage Decrease in Cost of Capital for Power Plants</v>
      </c>
      <c r="D346" s="6" t="s">
        <v>824</v>
      </c>
      <c r="E346" s="45"/>
      <c r="F346" s="6" t="s">
        <v>825</v>
      </c>
      <c r="G346" s="6"/>
      <c r="H346" s="43">
        <v>1744</v>
      </c>
      <c r="I346" s="262" t="s">
        <v>738</v>
      </c>
      <c r="J346" s="227" t="str">
        <f>IF(ISBLANK(INDEX('Policy Characteristics'!D:D,MATCH($C346,'Policy Characteristics'!$C:$C,0))),"",INDEX('Policy Characteristics'!D:D,MATCH($C346,'Policy Characteristics'!$C:$C,0)))</f>
        <v>Decrease Electricity Sector Cost of Capital</v>
      </c>
      <c r="K346" s="226" t="str">
        <f>IF(ISBLANK(INDEX('Policy Characteristics'!E:E,MATCH($C346,'Policy Characteristics'!$C:$C,0))),"",INDEX('Policy Characteristics'!E:E,MATCH($C346,'Policy Characteristics'!$C:$C,0)))</f>
        <v>elec power plant cost of capital</v>
      </c>
      <c r="L346" s="226">
        <f>IF(ISBLANK(INDEX('Policy Characteristics'!F:F,MATCH($C346,'Policy Characteristics'!$C:$C,0))),"",INDEX('Policy Characteristics'!F:F,MATCH($C346,'Policy Characteristics'!$C:$C,0)))</f>
        <v>0</v>
      </c>
      <c r="M346" s="302">
        <f>IF(ISBLANK(INDEX('Policy Characteristics'!G:G,MATCH($C346,'Policy Characteristics'!$C:$C,0))),"",INDEX('Policy Characteristics'!G:G,MATCH($C346,'Policy Characteristics'!$C:$C,0)))</f>
        <v>1</v>
      </c>
      <c r="N346" s="226">
        <f>IF(ISBLANK(INDEX('Policy Characteristics'!H:H,MATCH($C346,'Policy Characteristics'!$C:$C,0))),"",INDEX('Policy Characteristics'!H:H,MATCH($C346,'Policy Characteristics'!$C:$C,0)))</f>
        <v>1</v>
      </c>
      <c r="O346" s="226" t="str">
        <f>IF(ISBLANK(INDEX('Policy Characteristics'!I:I,MATCH($C346,'Policy Characteristics'!$C:$C,0))),"",INDEX('Policy Characteristics'!I:I,MATCH($C346,'Policy Characteristics'!$C:$C,0)))</f>
        <v>% decrease</v>
      </c>
      <c r="P346" s="226" t="str">
        <f>IF(ISBLANK(INDEX('Policy Characteristics'!J:J,MATCH($C346,'Policy Characteristics'!$C:$C,0))),"",INDEX('Policy Characteristics'!J:J,MATCH($C346,'Policy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6" s="226" t="str">
        <f>IF(ISBLANK(INDEX('Policy Characteristics'!K:K,MATCH($C346,'Policy Characteristics'!$C:$C,0))),"",INDEX('Policy Characteristics'!K:K,MATCH($C346,'Policy Characteristics'!$C:$C,0)))</f>
        <v/>
      </c>
      <c r="R346" s="226" t="str">
        <f>IF(ISBLANK(INDEX('Policy Characteristics'!L:L,MATCH($C346,'Policy Characteristics'!$C:$C,0))),"",INDEX('Policy Characteristics'!L:L,MATCH($C346,'Policy Characteristics'!$C:$C,0)))</f>
        <v/>
      </c>
      <c r="S346" s="251"/>
    </row>
    <row r="347" spans="1:19">
      <c r="A347" s="226" t="str">
        <f>IF(ISBLANK(INDEX('Policy Characteristics'!A:A,MATCH($C347,'Policy Characteristics'!$C:$C,0))),"",INDEX('Policy Characteristics'!A:A,MATCH($C347,'Policy Characteristics'!$C:$C,0)))</f>
        <v>Electricity Supply</v>
      </c>
      <c r="B347" s="234" t="str">
        <f>IF(ISBLANK(INDEX('Policy Characteristics'!B:B,MATCH($C347,'Policy Characteristics'!$C:$C,0))),"",INDEX('Policy Characteristics'!B:B,MATCH($C347,'Policy Characteristics'!$C:$C,0)))</f>
        <v>Decrease Cost of Capital</v>
      </c>
      <c r="C347" s="226" t="str">
        <f t="shared" si="21"/>
        <v>Percentage Decrease in Cost of Capital for Power Plants</v>
      </c>
      <c r="D347" s="6" t="s">
        <v>826</v>
      </c>
      <c r="E347" s="45"/>
      <c r="F347" s="6" t="s">
        <v>827</v>
      </c>
      <c r="G347" s="6"/>
      <c r="H347" s="43">
        <v>1745</v>
      </c>
      <c r="I347" s="262" t="s">
        <v>738</v>
      </c>
      <c r="J347" s="227" t="str">
        <f>IF(ISBLANK(INDEX('Policy Characteristics'!D:D,MATCH($C347,'Policy Characteristics'!$C:$C,0))),"",INDEX('Policy Characteristics'!D:D,MATCH($C347,'Policy Characteristics'!$C:$C,0)))</f>
        <v>Decrease Electricity Sector Cost of Capital</v>
      </c>
      <c r="K347" s="226" t="str">
        <f>IF(ISBLANK(INDEX('Policy Characteristics'!E:E,MATCH($C347,'Policy Characteristics'!$C:$C,0))),"",INDEX('Policy Characteristics'!E:E,MATCH($C347,'Policy Characteristics'!$C:$C,0)))</f>
        <v>elec power plant cost of capital</v>
      </c>
      <c r="L347" s="226">
        <f>IF(ISBLANK(INDEX('Policy Characteristics'!F:F,MATCH($C347,'Policy Characteristics'!$C:$C,0))),"",INDEX('Policy Characteristics'!F:F,MATCH($C347,'Policy Characteristics'!$C:$C,0)))</f>
        <v>0</v>
      </c>
      <c r="M347" s="302">
        <f>IF(ISBLANK(INDEX('Policy Characteristics'!G:G,MATCH($C347,'Policy Characteristics'!$C:$C,0))),"",INDEX('Policy Characteristics'!G:G,MATCH($C347,'Policy Characteristics'!$C:$C,0)))</f>
        <v>1</v>
      </c>
      <c r="N347" s="226">
        <f>IF(ISBLANK(INDEX('Policy Characteristics'!H:H,MATCH($C347,'Policy Characteristics'!$C:$C,0))),"",INDEX('Policy Characteristics'!H:H,MATCH($C347,'Policy Characteristics'!$C:$C,0)))</f>
        <v>1</v>
      </c>
      <c r="O347" s="226" t="str">
        <f>IF(ISBLANK(INDEX('Policy Characteristics'!I:I,MATCH($C347,'Policy Characteristics'!$C:$C,0))),"",INDEX('Policy Characteristics'!I:I,MATCH($C347,'Policy Characteristics'!$C:$C,0)))</f>
        <v>% decrease</v>
      </c>
      <c r="P347" s="226" t="str">
        <f>IF(ISBLANK(INDEX('Policy Characteristics'!J:J,MATCH($C347,'Policy Characteristics'!$C:$C,0))),"",INDEX('Policy Characteristics'!J:J,MATCH($C347,'Policy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7" s="226" t="str">
        <f>IF(ISBLANK(INDEX('Policy Characteristics'!K:K,MATCH($C347,'Policy Characteristics'!$C:$C,0))),"",INDEX('Policy Characteristics'!K:K,MATCH($C347,'Policy Characteristics'!$C:$C,0)))</f>
        <v/>
      </c>
      <c r="R347" s="226" t="str">
        <f>IF(ISBLANK(INDEX('Policy Characteristics'!L:L,MATCH($C347,'Policy Characteristics'!$C:$C,0))),"",INDEX('Policy Characteristics'!L:L,MATCH($C347,'Policy Characteristics'!$C:$C,0)))</f>
        <v/>
      </c>
      <c r="S347" s="251"/>
    </row>
    <row r="348" spans="1:19">
      <c r="A348" s="226" t="str">
        <f>IF(ISBLANK(INDEX('Policy Characteristics'!A:A,MATCH($C348,'Policy Characteristics'!$C:$C,0))),"",INDEX('Policy Characteristics'!A:A,MATCH($C348,'Policy Characteristics'!$C:$C,0)))</f>
        <v>Electricity Supply</v>
      </c>
      <c r="B348" s="234" t="str">
        <f>IF(ISBLANK(INDEX('Policy Characteristics'!B:B,MATCH($C348,'Policy Characteristics'!$C:$C,0))),"",INDEX('Policy Characteristics'!B:B,MATCH($C348,'Policy Characteristics'!$C:$C,0)))</f>
        <v>Decrease Cost of Capital</v>
      </c>
      <c r="C348" s="226" t="str">
        <f t="shared" si="21"/>
        <v>Percentage Decrease in Cost of Capital for Power Plants</v>
      </c>
      <c r="D348" s="6" t="s">
        <v>828</v>
      </c>
      <c r="E348" s="45"/>
      <c r="F348" s="6" t="s">
        <v>829</v>
      </c>
      <c r="G348" s="6"/>
      <c r="H348" s="43">
        <v>1804</v>
      </c>
      <c r="I348" s="262" t="s">
        <v>728</v>
      </c>
      <c r="J348" s="227" t="str">
        <f>IF(ISBLANK(INDEX('Policy Characteristics'!D:D,MATCH($C348,'Policy Characteristics'!$C:$C,0))),"",INDEX('Policy Characteristics'!D:D,MATCH($C348,'Policy Characteristics'!$C:$C,0)))</f>
        <v>Decrease Electricity Sector Cost of Capital</v>
      </c>
      <c r="K348" s="226" t="str">
        <f>IF(ISBLANK(INDEX('Policy Characteristics'!E:E,MATCH($C348,'Policy Characteristics'!$C:$C,0))),"",INDEX('Policy Characteristics'!E:E,MATCH($C348,'Policy Characteristics'!$C:$C,0)))</f>
        <v>elec power plant cost of capital</v>
      </c>
      <c r="L348" s="226">
        <f>IF(ISBLANK(INDEX('Policy Characteristics'!F:F,MATCH($C348,'Policy Characteristics'!$C:$C,0))),"",INDEX('Policy Characteristics'!F:F,MATCH($C348,'Policy Characteristics'!$C:$C,0)))</f>
        <v>0</v>
      </c>
      <c r="M348" s="302">
        <f>IF(ISBLANK(INDEX('Policy Characteristics'!G:G,MATCH($C348,'Policy Characteristics'!$C:$C,0))),"",INDEX('Policy Characteristics'!G:G,MATCH($C348,'Policy Characteristics'!$C:$C,0)))</f>
        <v>1</v>
      </c>
      <c r="N348" s="226">
        <f>IF(ISBLANK(INDEX('Policy Characteristics'!H:H,MATCH($C348,'Policy Characteristics'!$C:$C,0))),"",INDEX('Policy Characteristics'!H:H,MATCH($C348,'Policy Characteristics'!$C:$C,0)))</f>
        <v>1</v>
      </c>
      <c r="O348" s="226" t="str">
        <f>IF(ISBLANK(INDEX('Policy Characteristics'!I:I,MATCH($C348,'Policy Characteristics'!$C:$C,0))),"",INDEX('Policy Characteristics'!I:I,MATCH($C348,'Policy Characteristics'!$C:$C,0)))</f>
        <v>% decrease</v>
      </c>
      <c r="P348" s="226" t="str">
        <f>IF(ISBLANK(INDEX('Policy Characteristics'!J:J,MATCH($C348,'Policy Characteristics'!$C:$C,0))),"",INDEX('Policy Characteristics'!J:J,MATCH($C348,'Policy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8" s="226" t="str">
        <f>IF(ISBLANK(INDEX('Policy Characteristics'!K:K,MATCH($C348,'Policy Characteristics'!$C:$C,0))),"",INDEX('Policy Characteristics'!K:K,MATCH($C348,'Policy Characteristics'!$C:$C,0)))</f>
        <v/>
      </c>
      <c r="R348" s="226" t="str">
        <f>IF(ISBLANK(INDEX('Policy Characteristics'!L:L,MATCH($C348,'Policy Characteristics'!$C:$C,0))),"",INDEX('Policy Characteristics'!L:L,MATCH($C348,'Policy Characteristics'!$C:$C,0)))</f>
        <v/>
      </c>
      <c r="S348" s="251"/>
    </row>
    <row r="349" spans="1:19">
      <c r="A349" s="226" t="str">
        <f>IF(ISBLANK(INDEX('Policy Characteristics'!A:A,MATCH($C349,'Policy Characteristics'!$C:$C,0))),"",INDEX('Policy Characteristics'!A:A,MATCH($C349,'Policy Characteristics'!$C:$C,0)))</f>
        <v>Electricity Supply</v>
      </c>
      <c r="B349" s="234" t="str">
        <f>IF(ISBLANK(INDEX('Policy Characteristics'!B:B,MATCH($C349,'Policy Characteristics'!$C:$C,0))),"",INDEX('Policy Characteristics'!B:B,MATCH($C349,'Policy Characteristics'!$C:$C,0)))</f>
        <v>Decrease Cost of Capital</v>
      </c>
      <c r="C349" s="226" t="str">
        <f t="shared" si="21"/>
        <v>Percentage Decrease in Cost of Capital for Power Plants</v>
      </c>
      <c r="D349" s="6" t="s">
        <v>830</v>
      </c>
      <c r="E349" s="45"/>
      <c r="F349" s="6" t="s">
        <v>831</v>
      </c>
      <c r="G349" s="6"/>
      <c r="H349" s="43">
        <v>1805</v>
      </c>
      <c r="I349" s="262" t="s">
        <v>728</v>
      </c>
      <c r="J349" s="227" t="str">
        <f>IF(ISBLANK(INDEX('Policy Characteristics'!D:D,MATCH($C349,'Policy Characteristics'!$C:$C,0))),"",INDEX('Policy Characteristics'!D:D,MATCH($C349,'Policy Characteristics'!$C:$C,0)))</f>
        <v>Decrease Electricity Sector Cost of Capital</v>
      </c>
      <c r="K349" s="226" t="str">
        <f>IF(ISBLANK(INDEX('Policy Characteristics'!E:E,MATCH($C349,'Policy Characteristics'!$C:$C,0))),"",INDEX('Policy Characteristics'!E:E,MATCH($C349,'Policy Characteristics'!$C:$C,0)))</f>
        <v>elec power plant cost of capital</v>
      </c>
      <c r="L349" s="226">
        <f>IF(ISBLANK(INDEX('Policy Characteristics'!F:F,MATCH($C349,'Policy Characteristics'!$C:$C,0))),"",INDEX('Policy Characteristics'!F:F,MATCH($C349,'Policy Characteristics'!$C:$C,0)))</f>
        <v>0</v>
      </c>
      <c r="M349" s="302">
        <f>IF(ISBLANK(INDEX('Policy Characteristics'!G:G,MATCH($C349,'Policy Characteristics'!$C:$C,0))),"",INDEX('Policy Characteristics'!G:G,MATCH($C349,'Policy Characteristics'!$C:$C,0)))</f>
        <v>1</v>
      </c>
      <c r="N349" s="226">
        <f>IF(ISBLANK(INDEX('Policy Characteristics'!H:H,MATCH($C349,'Policy Characteristics'!$C:$C,0))),"",INDEX('Policy Characteristics'!H:H,MATCH($C349,'Policy Characteristics'!$C:$C,0)))</f>
        <v>1</v>
      </c>
      <c r="O349" s="226" t="str">
        <f>IF(ISBLANK(INDEX('Policy Characteristics'!I:I,MATCH($C349,'Policy Characteristics'!$C:$C,0))),"",INDEX('Policy Characteristics'!I:I,MATCH($C349,'Policy Characteristics'!$C:$C,0)))</f>
        <v>% decrease</v>
      </c>
      <c r="P349" s="226" t="str">
        <f>IF(ISBLANK(INDEX('Policy Characteristics'!J:J,MATCH($C349,'Policy Characteristics'!$C:$C,0))),"",INDEX('Policy Characteristics'!J:J,MATCH($C349,'Policy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9" s="226" t="str">
        <f>IF(ISBLANK(INDEX('Policy Characteristics'!K:K,MATCH($C349,'Policy Characteristics'!$C:$C,0))),"",INDEX('Policy Characteristics'!K:K,MATCH($C349,'Policy Characteristics'!$C:$C,0)))</f>
        <v/>
      </c>
      <c r="R349" s="226" t="str">
        <f>IF(ISBLANK(INDEX('Policy Characteristics'!L:L,MATCH($C349,'Policy Characteristics'!$C:$C,0))),"",INDEX('Policy Characteristics'!L:L,MATCH($C349,'Policy Characteristics'!$C:$C,0)))</f>
        <v/>
      </c>
      <c r="S349" s="251"/>
    </row>
    <row r="350" spans="1:19">
      <c r="A350" s="226" t="str">
        <f>IF(ISBLANK(INDEX('Policy Characteristics'!A:A,MATCH($C350,'Policy Characteristics'!$C:$C,0))),"",INDEX('Policy Characteristics'!A:A,MATCH($C350,'Policy Characteristics'!$C:$C,0)))</f>
        <v>Electricity Supply</v>
      </c>
      <c r="B350" s="234" t="str">
        <f>IF(ISBLANK(INDEX('Policy Characteristics'!B:B,MATCH($C350,'Policy Characteristics'!$C:$C,0))),"",INDEX('Policy Characteristics'!B:B,MATCH($C350,'Policy Characteristics'!$C:$C,0)))</f>
        <v>Decrease Cost of Capital</v>
      </c>
      <c r="C350" s="226" t="str">
        <f t="shared" si="21"/>
        <v>Percentage Decrease in Cost of Capital for Power Plants</v>
      </c>
      <c r="D350" s="6" t="s">
        <v>832</v>
      </c>
      <c r="E350" s="45"/>
      <c r="F350" s="6" t="s">
        <v>833</v>
      </c>
      <c r="G350" s="6"/>
      <c r="H350" s="43">
        <v>1806</v>
      </c>
      <c r="I350" s="262" t="s">
        <v>728</v>
      </c>
      <c r="J350" s="227" t="str">
        <f>IF(ISBLANK(INDEX('Policy Characteristics'!D:D,MATCH($C350,'Policy Characteristics'!$C:$C,0))),"",INDEX('Policy Characteristics'!D:D,MATCH($C350,'Policy Characteristics'!$C:$C,0)))</f>
        <v>Decrease Electricity Sector Cost of Capital</v>
      </c>
      <c r="K350" s="226" t="str">
        <f>IF(ISBLANK(INDEX('Policy Characteristics'!E:E,MATCH($C350,'Policy Characteristics'!$C:$C,0))),"",INDEX('Policy Characteristics'!E:E,MATCH($C350,'Policy Characteristics'!$C:$C,0)))</f>
        <v>elec power plant cost of capital</v>
      </c>
      <c r="L350" s="226">
        <f>IF(ISBLANK(INDEX('Policy Characteristics'!F:F,MATCH($C350,'Policy Characteristics'!$C:$C,0))),"",INDEX('Policy Characteristics'!F:F,MATCH($C350,'Policy Characteristics'!$C:$C,0)))</f>
        <v>0</v>
      </c>
      <c r="M350" s="302">
        <f>IF(ISBLANK(INDEX('Policy Characteristics'!G:G,MATCH($C350,'Policy Characteristics'!$C:$C,0))),"",INDEX('Policy Characteristics'!G:G,MATCH($C350,'Policy Characteristics'!$C:$C,0)))</f>
        <v>1</v>
      </c>
      <c r="N350" s="226">
        <f>IF(ISBLANK(INDEX('Policy Characteristics'!H:H,MATCH($C350,'Policy Characteristics'!$C:$C,0))),"",INDEX('Policy Characteristics'!H:H,MATCH($C350,'Policy Characteristics'!$C:$C,0)))</f>
        <v>1</v>
      </c>
      <c r="O350" s="226" t="str">
        <f>IF(ISBLANK(INDEX('Policy Characteristics'!I:I,MATCH($C350,'Policy Characteristics'!$C:$C,0))),"",INDEX('Policy Characteristics'!I:I,MATCH($C350,'Policy Characteristics'!$C:$C,0)))</f>
        <v>% decrease</v>
      </c>
      <c r="P350" s="226" t="str">
        <f>IF(ISBLANK(INDEX('Policy Characteristics'!J:J,MATCH($C350,'Policy Characteristics'!$C:$C,0))),"",INDEX('Policy Characteristics'!J:J,MATCH($C350,'Policy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0" s="226" t="str">
        <f>IF(ISBLANK(INDEX('Policy Characteristics'!K:K,MATCH($C350,'Policy Characteristics'!$C:$C,0))),"",INDEX('Policy Characteristics'!K:K,MATCH($C350,'Policy Characteristics'!$C:$C,0)))</f>
        <v/>
      </c>
      <c r="R350" s="226" t="str">
        <f>IF(ISBLANK(INDEX('Policy Characteristics'!L:L,MATCH($C350,'Policy Characteristics'!$C:$C,0))),"",INDEX('Policy Characteristics'!L:L,MATCH($C350,'Policy Characteristics'!$C:$C,0)))</f>
        <v/>
      </c>
      <c r="S350" s="251"/>
    </row>
    <row r="351" spans="1:19">
      <c r="A351" s="226" t="str">
        <f>IF(ISBLANK(INDEX('Policy Characteristics'!A:A,MATCH($C351,'Policy Characteristics'!$C:$C,0))),"",INDEX('Policy Characteristics'!A:A,MATCH($C351,'Policy Characteristics'!$C:$C,0)))</f>
        <v>Electricity Supply</v>
      </c>
      <c r="B351" s="234" t="str">
        <f>IF(ISBLANK(INDEX('Policy Characteristics'!B:B,MATCH($C351,'Policy Characteristics'!$C:$C,0))),"",INDEX('Policy Characteristics'!B:B,MATCH($C351,'Policy Characteristics'!$C:$C,0)))</f>
        <v>Decrease Cost of Capital</v>
      </c>
      <c r="C351" s="226" t="str">
        <f t="shared" si="21"/>
        <v>Percentage Decrease in Cost of Capital for Power Plants</v>
      </c>
      <c r="D351" s="6" t="s">
        <v>834</v>
      </c>
      <c r="E351" s="45"/>
      <c r="F351" s="6" t="s">
        <v>835</v>
      </c>
      <c r="G351" s="6"/>
      <c r="H351" s="43">
        <v>1807</v>
      </c>
      <c r="I351" s="262" t="s">
        <v>728</v>
      </c>
      <c r="J351" s="227" t="str">
        <f>IF(ISBLANK(INDEX('Policy Characteristics'!D:D,MATCH($C351,'Policy Characteristics'!$C:$C,0))),"",INDEX('Policy Characteristics'!D:D,MATCH($C351,'Policy Characteristics'!$C:$C,0)))</f>
        <v>Decrease Electricity Sector Cost of Capital</v>
      </c>
      <c r="K351" s="226" t="str">
        <f>IF(ISBLANK(INDEX('Policy Characteristics'!E:E,MATCH($C351,'Policy Characteristics'!$C:$C,0))),"",INDEX('Policy Characteristics'!E:E,MATCH($C351,'Policy Characteristics'!$C:$C,0)))</f>
        <v>elec power plant cost of capital</v>
      </c>
      <c r="L351" s="226">
        <f>IF(ISBLANK(INDEX('Policy Characteristics'!F:F,MATCH($C351,'Policy Characteristics'!$C:$C,0))),"",INDEX('Policy Characteristics'!F:F,MATCH($C351,'Policy Characteristics'!$C:$C,0)))</f>
        <v>0</v>
      </c>
      <c r="M351" s="302">
        <f>IF(ISBLANK(INDEX('Policy Characteristics'!G:G,MATCH($C351,'Policy Characteristics'!$C:$C,0))),"",INDEX('Policy Characteristics'!G:G,MATCH($C351,'Policy Characteristics'!$C:$C,0)))</f>
        <v>1</v>
      </c>
      <c r="N351" s="226">
        <f>IF(ISBLANK(INDEX('Policy Characteristics'!H:H,MATCH($C351,'Policy Characteristics'!$C:$C,0))),"",INDEX('Policy Characteristics'!H:H,MATCH($C351,'Policy Characteristics'!$C:$C,0)))</f>
        <v>1</v>
      </c>
      <c r="O351" s="226" t="str">
        <f>IF(ISBLANK(INDEX('Policy Characteristics'!I:I,MATCH($C351,'Policy Characteristics'!$C:$C,0))),"",INDEX('Policy Characteristics'!I:I,MATCH($C351,'Policy Characteristics'!$C:$C,0)))</f>
        <v>% decrease</v>
      </c>
      <c r="P351" s="226" t="str">
        <f>IF(ISBLANK(INDEX('Policy Characteristics'!J:J,MATCH($C351,'Policy Characteristics'!$C:$C,0))),"",INDEX('Policy Characteristics'!J:J,MATCH($C351,'Policy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1" s="226" t="str">
        <f>IF(ISBLANK(INDEX('Policy Characteristics'!K:K,MATCH($C351,'Policy Characteristics'!$C:$C,0))),"",INDEX('Policy Characteristics'!K:K,MATCH($C351,'Policy Characteristics'!$C:$C,0)))</f>
        <v/>
      </c>
      <c r="R351" s="226" t="str">
        <f>IF(ISBLANK(INDEX('Policy Characteristics'!L:L,MATCH($C351,'Policy Characteristics'!$C:$C,0))),"",INDEX('Policy Characteristics'!L:L,MATCH($C351,'Policy Characteristics'!$C:$C,0)))</f>
        <v/>
      </c>
      <c r="S351" s="251"/>
    </row>
    <row r="352" spans="1:19">
      <c r="A352" s="226" t="str">
        <f>IF(ISBLANK(INDEX('Policy Characteristics'!A:A,MATCH($C352,'Policy Characteristics'!$C:$C,0))),"",INDEX('Policy Characteristics'!A:A,MATCH($C352,'Policy Characteristics'!$C:$C,0)))</f>
        <v>Electricity Supply</v>
      </c>
      <c r="B352" s="234" t="str">
        <f>IF(ISBLANK(INDEX('Policy Characteristics'!B:B,MATCH($C352,'Policy Characteristics'!$C:$C,0))),"",INDEX('Policy Characteristics'!B:B,MATCH($C352,'Policy Characteristics'!$C:$C,0)))</f>
        <v>Decrease Cost of Capital</v>
      </c>
      <c r="C352" s="226" t="str">
        <f t="shared" si="21"/>
        <v>Percentage Decrease in Cost of Capital for Power Plants</v>
      </c>
      <c r="D352" s="6" t="s">
        <v>836</v>
      </c>
      <c r="E352" s="45"/>
      <c r="F352" s="6" t="s">
        <v>837</v>
      </c>
      <c r="G352" s="6"/>
      <c r="H352" s="43">
        <v>1808</v>
      </c>
      <c r="I352" s="262" t="s">
        <v>728</v>
      </c>
      <c r="J352" s="227" t="str">
        <f>IF(ISBLANK(INDEX('Policy Characteristics'!D:D,MATCH($C352,'Policy Characteristics'!$C:$C,0))),"",INDEX('Policy Characteristics'!D:D,MATCH($C352,'Policy Characteristics'!$C:$C,0)))</f>
        <v>Decrease Electricity Sector Cost of Capital</v>
      </c>
      <c r="K352" s="226" t="str">
        <f>IF(ISBLANK(INDEX('Policy Characteristics'!E:E,MATCH($C352,'Policy Characteristics'!$C:$C,0))),"",INDEX('Policy Characteristics'!E:E,MATCH($C352,'Policy Characteristics'!$C:$C,0)))</f>
        <v>elec power plant cost of capital</v>
      </c>
      <c r="L352" s="226">
        <f>IF(ISBLANK(INDEX('Policy Characteristics'!F:F,MATCH($C352,'Policy Characteristics'!$C:$C,0))),"",INDEX('Policy Characteristics'!F:F,MATCH($C352,'Policy Characteristics'!$C:$C,0)))</f>
        <v>0</v>
      </c>
      <c r="M352" s="302">
        <f>IF(ISBLANK(INDEX('Policy Characteristics'!G:G,MATCH($C352,'Policy Characteristics'!$C:$C,0))),"",INDEX('Policy Characteristics'!G:G,MATCH($C352,'Policy Characteristics'!$C:$C,0)))</f>
        <v>1</v>
      </c>
      <c r="N352" s="226">
        <f>IF(ISBLANK(INDEX('Policy Characteristics'!H:H,MATCH($C352,'Policy Characteristics'!$C:$C,0))),"",INDEX('Policy Characteristics'!H:H,MATCH($C352,'Policy Characteristics'!$C:$C,0)))</f>
        <v>1</v>
      </c>
      <c r="O352" s="226" t="str">
        <f>IF(ISBLANK(INDEX('Policy Characteristics'!I:I,MATCH($C352,'Policy Characteristics'!$C:$C,0))),"",INDEX('Policy Characteristics'!I:I,MATCH($C352,'Policy Characteristics'!$C:$C,0)))</f>
        <v>% decrease</v>
      </c>
      <c r="P352" s="226" t="str">
        <f>IF(ISBLANK(INDEX('Policy Characteristics'!J:J,MATCH($C352,'Policy Characteristics'!$C:$C,0))),"",INDEX('Policy Characteristics'!J:J,MATCH($C352,'Policy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2" s="226" t="str">
        <f>IF(ISBLANK(INDEX('Policy Characteristics'!K:K,MATCH($C352,'Policy Characteristics'!$C:$C,0))),"",INDEX('Policy Characteristics'!K:K,MATCH($C352,'Policy Characteristics'!$C:$C,0)))</f>
        <v/>
      </c>
      <c r="R352" s="226" t="str">
        <f>IF(ISBLANK(INDEX('Policy Characteristics'!L:L,MATCH($C352,'Policy Characteristics'!$C:$C,0))),"",INDEX('Policy Characteristics'!L:L,MATCH($C352,'Policy Characteristics'!$C:$C,0)))</f>
        <v/>
      </c>
      <c r="S352" s="251"/>
    </row>
    <row r="353" spans="1:19">
      <c r="A353" s="226" t="str">
        <f>IF(ISBLANK(INDEX('Policy Characteristics'!A:A,MATCH($C353,'Policy Characteristics'!$C:$C,0))),"",INDEX('Policy Characteristics'!A:A,MATCH($C353,'Policy Characteristics'!$C:$C,0)))</f>
        <v>Electricity Supply</v>
      </c>
      <c r="B353" s="234" t="str">
        <f>IF(ISBLANK(INDEX('Policy Characteristics'!B:B,MATCH($C353,'Policy Characteristics'!$C:$C,0))),"",INDEX('Policy Characteristics'!B:B,MATCH($C353,'Policy Characteristics'!$C:$C,0)))</f>
        <v>Decrease Cost of Capital</v>
      </c>
      <c r="C353" s="226" t="str">
        <f t="shared" si="21"/>
        <v>Percentage Decrease in Cost of Capital for Power Plants</v>
      </c>
      <c r="D353" s="6" t="s">
        <v>838</v>
      </c>
      <c r="E353" s="45"/>
      <c r="F353" s="6" t="s">
        <v>839</v>
      </c>
      <c r="G353" s="6"/>
      <c r="H353" s="43">
        <v>1809</v>
      </c>
      <c r="I353" s="262" t="s">
        <v>728</v>
      </c>
      <c r="J353" s="227" t="str">
        <f>IF(ISBLANK(INDEX('Policy Characteristics'!D:D,MATCH($C353,'Policy Characteristics'!$C:$C,0))),"",INDEX('Policy Characteristics'!D:D,MATCH($C353,'Policy Characteristics'!$C:$C,0)))</f>
        <v>Decrease Electricity Sector Cost of Capital</v>
      </c>
      <c r="K353" s="226" t="str">
        <f>IF(ISBLANK(INDEX('Policy Characteristics'!E:E,MATCH($C353,'Policy Characteristics'!$C:$C,0))),"",INDEX('Policy Characteristics'!E:E,MATCH($C353,'Policy Characteristics'!$C:$C,0)))</f>
        <v>elec power plant cost of capital</v>
      </c>
      <c r="L353" s="226">
        <f>IF(ISBLANK(INDEX('Policy Characteristics'!F:F,MATCH($C353,'Policy Characteristics'!$C:$C,0))),"",INDEX('Policy Characteristics'!F:F,MATCH($C353,'Policy Characteristics'!$C:$C,0)))</f>
        <v>0</v>
      </c>
      <c r="M353" s="302">
        <f>IF(ISBLANK(INDEX('Policy Characteristics'!G:G,MATCH($C353,'Policy Characteristics'!$C:$C,0))),"",INDEX('Policy Characteristics'!G:G,MATCH($C353,'Policy Characteristics'!$C:$C,0)))</f>
        <v>1</v>
      </c>
      <c r="N353" s="226">
        <f>IF(ISBLANK(INDEX('Policy Characteristics'!H:H,MATCH($C353,'Policy Characteristics'!$C:$C,0))),"",INDEX('Policy Characteristics'!H:H,MATCH($C353,'Policy Characteristics'!$C:$C,0)))</f>
        <v>1</v>
      </c>
      <c r="O353" s="226" t="str">
        <f>IF(ISBLANK(INDEX('Policy Characteristics'!I:I,MATCH($C353,'Policy Characteristics'!$C:$C,0))),"",INDEX('Policy Characteristics'!I:I,MATCH($C353,'Policy Characteristics'!$C:$C,0)))</f>
        <v>% decrease</v>
      </c>
      <c r="P353" s="226" t="str">
        <f>IF(ISBLANK(INDEX('Policy Characteristics'!J:J,MATCH($C353,'Policy Characteristics'!$C:$C,0))),"",INDEX('Policy Characteristics'!J:J,MATCH($C353,'Policy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3" s="226" t="str">
        <f>IF(ISBLANK(INDEX('Policy Characteristics'!K:K,MATCH($C353,'Policy Characteristics'!$C:$C,0))),"",INDEX('Policy Characteristics'!K:K,MATCH($C353,'Policy Characteristics'!$C:$C,0)))</f>
        <v/>
      </c>
      <c r="R353" s="226" t="str">
        <f>IF(ISBLANK(INDEX('Policy Characteristics'!L:L,MATCH($C353,'Policy Characteristics'!$C:$C,0))),"",INDEX('Policy Characteristics'!L:L,MATCH($C353,'Policy Characteristics'!$C:$C,0)))</f>
        <v/>
      </c>
      <c r="S353" s="251"/>
    </row>
    <row r="354" spans="1:19">
      <c r="A354" s="226" t="str">
        <f>IF(ISBLANK(INDEX('Policy Characteristics'!A:A,MATCH($C354,'Policy Characteristics'!$C:$C,0))),"",INDEX('Policy Characteristics'!A:A,MATCH($C354,'Policy Characteristics'!$C:$C,0)))</f>
        <v>Electricity Supply</v>
      </c>
      <c r="B354" s="234" t="str">
        <f>IF(ISBLANK(INDEX('Policy Characteristics'!B:B,MATCH($C354,'Policy Characteristics'!$C:$C,0))),"",INDEX('Policy Characteristics'!B:B,MATCH($C354,'Policy Characteristics'!$C:$C,0)))</f>
        <v>Decrease Cost of Capital</v>
      </c>
      <c r="C354" s="226" t="str">
        <f t="shared" si="21"/>
        <v>Percentage Decrease in Cost of Capital for Power Plants</v>
      </c>
      <c r="D354" s="6" t="s">
        <v>840</v>
      </c>
      <c r="E354" s="45"/>
      <c r="F354" s="6" t="s">
        <v>841</v>
      </c>
      <c r="G354" s="6"/>
      <c r="H354" s="43">
        <v>2238</v>
      </c>
      <c r="I354" s="262" t="s">
        <v>728</v>
      </c>
      <c r="J354" s="227" t="str">
        <f>IF(ISBLANK(INDEX('Policy Characteristics'!D:D,MATCH($C354,'Policy Characteristics'!$C:$C,0))),"",INDEX('Policy Characteristics'!D:D,MATCH($C354,'Policy Characteristics'!$C:$C,0)))</f>
        <v>Decrease Electricity Sector Cost of Capital</v>
      </c>
      <c r="K354" s="226" t="str">
        <f>IF(ISBLANK(INDEX('Policy Characteristics'!E:E,MATCH($C354,'Policy Characteristics'!$C:$C,0))),"",INDEX('Policy Characteristics'!E:E,MATCH($C354,'Policy Characteristics'!$C:$C,0)))</f>
        <v>elec power plant cost of capital</v>
      </c>
      <c r="L354" s="226">
        <f>IF(ISBLANK(INDEX('Policy Characteristics'!F:F,MATCH($C354,'Policy Characteristics'!$C:$C,0))),"",INDEX('Policy Characteristics'!F:F,MATCH($C354,'Policy Characteristics'!$C:$C,0)))</f>
        <v>0</v>
      </c>
      <c r="M354" s="302">
        <f>IF(ISBLANK(INDEX('Policy Characteristics'!G:G,MATCH($C354,'Policy Characteristics'!$C:$C,0))),"",INDEX('Policy Characteristics'!G:G,MATCH($C354,'Policy Characteristics'!$C:$C,0)))</f>
        <v>1</v>
      </c>
      <c r="N354" s="226">
        <f>IF(ISBLANK(INDEX('Policy Characteristics'!H:H,MATCH($C354,'Policy Characteristics'!$C:$C,0))),"",INDEX('Policy Characteristics'!H:H,MATCH($C354,'Policy Characteristics'!$C:$C,0)))</f>
        <v>1</v>
      </c>
      <c r="O354" s="226" t="str">
        <f>IF(ISBLANK(INDEX('Policy Characteristics'!I:I,MATCH($C354,'Policy Characteristics'!$C:$C,0))),"",INDEX('Policy Characteristics'!I:I,MATCH($C354,'Policy Characteristics'!$C:$C,0)))</f>
        <v>% decrease</v>
      </c>
      <c r="P354" s="226" t="str">
        <f>IF(ISBLANK(INDEX('Policy Characteristics'!J:J,MATCH($C354,'Policy Characteristics'!$C:$C,0))),"",INDEX('Policy Characteristics'!J:J,MATCH($C354,'Policy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4" s="226"/>
      <c r="R354" s="226"/>
      <c r="S354" s="251"/>
    </row>
    <row r="355" spans="1:19">
      <c r="A355" s="226" t="str">
        <f>IF(ISBLANK(INDEX('Policy Characteristics'!A:A,MATCH($C355,'Policy Characteristics'!$C:$C,0))),"",INDEX('Policy Characteristics'!A:A,MATCH($C355,'Policy Characteristics'!$C:$C,0)))</f>
        <v>Electricity Supply</v>
      </c>
      <c r="B355" s="234" t="str">
        <f>IF(ISBLANK(INDEX('Policy Characteristics'!B:B,MATCH($C355,'Policy Characteristics'!$C:$C,0))),"",INDEX('Policy Characteristics'!B:B,MATCH($C355,'Policy Characteristics'!$C:$C,0)))</f>
        <v>Demand Response</v>
      </c>
      <c r="C355" t="s">
        <v>282</v>
      </c>
      <c r="D355" s="45"/>
      <c r="E355" s="45"/>
      <c r="F355" s="45"/>
      <c r="G355" s="45"/>
      <c r="H355" s="43">
        <v>30</v>
      </c>
      <c r="I355" s="261" t="s">
        <v>728</v>
      </c>
      <c r="J355" s="227" t="str">
        <f>IF(ISBLANK(INDEX('Policy Characteristics'!D:D,MATCH($C355,'Policy Characteristics'!$C:$C,0))),"",INDEX('Policy Characteristics'!D:D,MATCH($C355,'Policy Characteristics'!$C:$C,0)))</f>
        <v>Demand Response</v>
      </c>
      <c r="K355" s="226" t="str">
        <f>IF(ISBLANK(INDEX('Policy Characteristics'!E:E,MATCH($C355,'Policy Characteristics'!$C:$C,0))),"",INDEX('Policy Characteristics'!E:E,MATCH($C355,'Policy Characteristics'!$C:$C,0)))</f>
        <v>elec demand response</v>
      </c>
      <c r="L355" s="233">
        <f>IF(ISBLANK(INDEX('Policy Characteristics'!F:F,MATCH($C355,'Policy Characteristics'!$C:$C,0))),"",INDEX('Policy Characteristics'!F:F,MATCH($C355,'Policy Characteristics'!$C:$C,0)))</f>
        <v>0</v>
      </c>
      <c r="M355" s="233">
        <f>IF(ISBLANK(INDEX('Policy Characteristics'!G:G,MATCH($C355,'Policy Characteristics'!$C:$C,0))),"",INDEX('Policy Characteristics'!G:G,MATCH($C355,'Policy Characteristics'!$C:$C,0)))</f>
        <v>1</v>
      </c>
      <c r="N355" s="233">
        <f>IF(ISBLANK(INDEX('Policy Characteristics'!H:H,MATCH($C355,'Policy Characteristics'!$C:$C,0))),"",INDEX('Policy Characteristics'!H:H,MATCH($C355,'Policy Characteristics'!$C:$C,0)))</f>
        <v>0.01</v>
      </c>
      <c r="O355" s="226" t="str">
        <f>IF(ISBLANK(INDEX('Policy Characteristics'!I:I,MATCH($C355,'Policy Characteristics'!$C:$C,0))),"",INDEX('Policy Characteristics'!I:I,MATCH($C355,'Policy Characteristics'!$C:$C,0)))</f>
        <v>% of potential achieved</v>
      </c>
      <c r="P355" s="226" t="str">
        <f>IF(ISBLANK(INDEX('Policy Characteristics'!J:J,MATCH($C355,'Policy Characteristics'!$C:$C,0))),"",INDEX('Policy Characteristics'!J:J,MATCH($C355,'Policy Characteristics'!$C:$C,0)))</f>
        <v>**Description:**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 **Guidance for setting values:** Additional 4406 MW of DR capacity will be provided in 2050, from 2568 MW in 2021 to 6974 MW in 2050.</v>
      </c>
      <c r="Q355" s="226" t="str">
        <f>IF(ISBLANK(INDEX('Policy Characteristics'!K:K,MATCH($C355,'Policy Characteristics'!$C:$C,0))),"",INDEX('Policy Characteristics'!K:K,MATCH($C355,'Policy Characteristics'!$C:$C,0)))</f>
        <v>electricity-sector-main.html#dr</v>
      </c>
      <c r="R355" s="226" t="str">
        <f>IF(ISBLANK(INDEX('Policy Characteristics'!L:L,MATCH($C355,'Policy Characteristics'!$C:$C,0))),"",INDEX('Policy Characteristics'!L:L,MATCH($C355,'Policy Characteristics'!$C:$C,0)))</f>
        <v>demand-response.html</v>
      </c>
    </row>
    <row r="356" spans="1:19">
      <c r="A356" s="226" t="str">
        <f>IF(ISBLANK(INDEX('Policy Characteristics'!A:A,MATCH($C356,'Policy Characteristics'!$C:$C,0))),"",INDEX('Policy Characteristics'!A:A,MATCH($C356,'Policy Characteristics'!$C:$C,0)))</f>
        <v>Electricity Supply</v>
      </c>
      <c r="B356" s="234" t="str">
        <f>IF(ISBLANK(INDEX('Policy Characteristics'!B:B,MATCH($C356,'Policy Characteristics'!$C:$C,0))),"",INDEX('Policy Characteristics'!B:B,MATCH($C356,'Policy Characteristics'!$C:$C,0)))</f>
        <v>Early Retirement of Power Plants</v>
      </c>
      <c r="C356" t="s">
        <v>289</v>
      </c>
      <c r="D356" s="45" t="s">
        <v>794</v>
      </c>
      <c r="E356" s="45"/>
      <c r="F356" s="45" t="s">
        <v>795</v>
      </c>
      <c r="G356" s="45"/>
      <c r="H356" s="43">
        <v>31</v>
      </c>
      <c r="I356" s="261" t="s">
        <v>728</v>
      </c>
      <c r="J356" s="227" t="str">
        <f>IF(ISBLANK(INDEX('Policy Characteristics'!D:D,MATCH($C356,'Policy Characteristics'!$C:$C,0))),"",INDEX('Policy Characteristics'!D:D,MATCH($C356,'Policy Characteristics'!$C:$C,0)))</f>
        <v>Early Retirement of Power Plants</v>
      </c>
      <c r="K356" s="226" t="str">
        <f>IF(ISBLANK(INDEX('Policy Characteristics'!E:E,MATCH($C356,'Policy Characteristics'!$C:$C,0))),"",INDEX('Policy Characteristics'!E:E,MATCH($C356,'Policy Characteristics'!$C:$C,0)))</f>
        <v>elec early retirement</v>
      </c>
      <c r="L356" s="226">
        <f>IF(ISBLANK(INDEX('Policy Characteristics'!F:F,MATCH($C356,'Policy Characteristics'!$C:$C,0))),"",INDEX('Policy Characteristics'!F:F,MATCH($C356,'Policy Characteristics'!$C:$C,0)))</f>
        <v>0</v>
      </c>
      <c r="M356" s="226">
        <f>IF(ISBLANK(INDEX('Policy Characteristics'!G:G,MATCH($C356,'Policy Characteristics'!$C:$C,0))),"",INDEX('Policy Characteristics'!G:G,MATCH($C356,'Policy Characteristics'!$C:$C,0)))</f>
        <v>25000</v>
      </c>
      <c r="N356" s="226">
        <f>IF(ISBLANK(INDEX('Policy Characteristics'!H:H,MATCH($C356,'Policy Characteristics'!$C:$C,0))),"",INDEX('Policy Characteristics'!H:H,MATCH($C356,'Policy Characteristics'!$C:$C,0)))</f>
        <v>500</v>
      </c>
      <c r="O356" s="226" t="str">
        <f>IF(ISBLANK(INDEX('Policy Characteristics'!I:I,MATCH($C356,'Policy Characteristics'!$C:$C,0))),"",INDEX('Policy Characteristics'!I:I,MATCH($C356,'Policy Characteristics'!$C:$C,0)))</f>
        <v>MW/year</v>
      </c>
      <c r="P356" s="226" t="str">
        <f>IF(ISBLANK(INDEX('Policy Characteristics'!J:J,MATCH($C356,'Policy Characteristics'!$C:$C,0))),"",INDEX('Policy Characteristics'!J:J,MATCH($C356,'Policy Characteristics'!$C:$C,0)))</f>
        <v xml:space="preserve">**Description:** This policy causes the specified quantity of otherwise non-retiring capacity of the selected type(s) to be retired each year. </v>
      </c>
      <c r="Q356" s="226" t="str">
        <f>IF(ISBLANK(INDEX('Policy Characteristics'!K:K,MATCH($C356,'Policy Characteristics'!$C:$C,0))),"",INDEX('Policy Characteristics'!K:K,MATCH($C356,'Policy Characteristics'!$C:$C,0)))</f>
        <v>electricity-sector-main.html#early-ret</v>
      </c>
      <c r="R356" s="226" t="str">
        <f>IF(ISBLANK(INDEX('Policy Characteristics'!L:L,MATCH($C356,'Policy Characteristics'!$C:$C,0))),"",INDEX('Policy Characteristics'!L:L,MATCH($C356,'Policy Characteristics'!$C:$C,0)))</f>
        <v>early-retirement-of-power-plants.html</v>
      </c>
    </row>
    <row r="357" spans="1:19">
      <c r="A357" s="226" t="str">
        <f>IF(ISBLANK(INDEX('Policy Characteristics'!A:A,MATCH($C357,'Policy Characteristics'!$C:$C,0))),"",INDEX('Policy Characteristics'!A:A,MATCH($C357,'Policy Characteristics'!$C:$C,0)))</f>
        <v>Electricity Supply</v>
      </c>
      <c r="B357" s="234" t="str">
        <f>IF(ISBLANK(INDEX('Policy Characteristics'!B:B,MATCH($C357,'Policy Characteristics'!$C:$C,0))),"",INDEX('Policy Characteristics'!B:B,MATCH($C357,'Policy Characteristics'!$C:$C,0)))</f>
        <v>Early Retirement of Power Plants</v>
      </c>
      <c r="C357" t="s">
        <v>289</v>
      </c>
      <c r="D357" s="6" t="s">
        <v>796</v>
      </c>
      <c r="E357" s="45"/>
      <c r="F357" s="6" t="s">
        <v>797</v>
      </c>
      <c r="G357" s="45"/>
      <c r="H357" s="43">
        <v>1760</v>
      </c>
      <c r="I357" s="261" t="s">
        <v>728</v>
      </c>
      <c r="J357" s="227" t="str">
        <f>IF(ISBLANK(INDEX('Policy Characteristics'!D:D,MATCH($C357,'Policy Characteristics'!$C:$C,0))),"",INDEX('Policy Characteristics'!D:D,MATCH($C357,'Policy Characteristics'!$C:$C,0)))</f>
        <v>Early Retirement of Power Plants</v>
      </c>
      <c r="K357" s="226" t="str">
        <f>IF(ISBLANK(INDEX('Policy Characteristics'!E:E,MATCH($C357,'Policy Characteristics'!$C:$C,0))),"",INDEX('Policy Characteristics'!E:E,MATCH($C357,'Policy Characteristics'!$C:$C,0)))</f>
        <v>elec early retirement</v>
      </c>
      <c r="L357" s="226">
        <f>IF(ISBLANK(INDEX('Policy Characteristics'!F:F,MATCH($C357,'Policy Characteristics'!$C:$C,0))),"",INDEX('Policy Characteristics'!F:F,MATCH($C357,'Policy Characteristics'!$C:$C,0)))</f>
        <v>0</v>
      </c>
      <c r="M357" s="226">
        <f>IF(ISBLANK(INDEX('Policy Characteristics'!G:G,MATCH($C357,'Policy Characteristics'!$C:$C,0))),"",INDEX('Policy Characteristics'!G:G,MATCH($C357,'Policy Characteristics'!$C:$C,0)))</f>
        <v>25000</v>
      </c>
      <c r="N357" s="226">
        <f>IF(ISBLANK(INDEX('Policy Characteristics'!H:H,MATCH($C357,'Policy Characteristics'!$C:$C,0))),"",INDEX('Policy Characteristics'!H:H,MATCH($C357,'Policy Characteristics'!$C:$C,0)))</f>
        <v>500</v>
      </c>
      <c r="O357" s="226" t="str">
        <f>IF(ISBLANK(INDEX('Policy Characteristics'!I:I,MATCH($C357,'Policy Characteristics'!$C:$C,0))),"",INDEX('Policy Characteristics'!I:I,MATCH($C357,'Policy Characteristics'!$C:$C,0)))</f>
        <v>MW/year</v>
      </c>
      <c r="P357" s="226" t="str">
        <f>IF(ISBLANK(INDEX('Policy Characteristics'!J:J,MATCH($C357,'Policy Characteristics'!$C:$C,0))),"",INDEX('Policy Characteristics'!J:J,MATCH($C357,'Policy Characteristics'!$C:$C,0)))</f>
        <v xml:space="preserve">**Description:** This policy causes the specified quantity of otherwise non-retiring capacity of the selected type(s) to be retired each year. </v>
      </c>
      <c r="Q357" s="226" t="str">
        <f>IF(ISBLANK(INDEX('Policy Characteristics'!K:K,MATCH($C357,'Policy Characteristics'!$C:$C,0))),"",INDEX('Policy Characteristics'!K:K,MATCH($C357,'Policy Characteristics'!$C:$C,0)))</f>
        <v>electricity-sector-main.html#early-ret</v>
      </c>
      <c r="R357" s="226" t="str">
        <f>IF(ISBLANK(INDEX('Policy Characteristics'!L:L,MATCH($C357,'Policy Characteristics'!$C:$C,0))),"",INDEX('Policy Characteristics'!L:L,MATCH($C357,'Policy Characteristics'!$C:$C,0)))</f>
        <v>early-retirement-of-power-plants.html</v>
      </c>
    </row>
    <row r="358" spans="1:19">
      <c r="A358" s="226" t="str">
        <f>IF(ISBLANK(INDEX('Policy Characteristics'!A:A,MATCH($C358,'Policy Characteristics'!$C:$C,0))),"",INDEX('Policy Characteristics'!A:A,MATCH($C358,'Policy Characteristics'!$C:$C,0)))</f>
        <v>Electricity Supply</v>
      </c>
      <c r="B358" s="234" t="str">
        <f>IF(ISBLANK(INDEX('Policy Characteristics'!B:B,MATCH($C358,'Policy Characteristics'!$C:$C,0))),"",INDEX('Policy Characteristics'!B:B,MATCH($C358,'Policy Characteristics'!$C:$C,0)))</f>
        <v>Early Retirement of Power Plants</v>
      </c>
      <c r="C358" s="226" t="str">
        <f t="shared" ref="C358:C379" si="22">C$356</f>
        <v>Annual Additional Capacity Retired due to Early Retirement Policy</v>
      </c>
      <c r="D358" s="6" t="s">
        <v>798</v>
      </c>
      <c r="E358" s="45"/>
      <c r="F358" s="6" t="s">
        <v>799</v>
      </c>
      <c r="G358" s="45"/>
      <c r="H358" s="43">
        <v>620</v>
      </c>
      <c r="I358" s="261" t="s">
        <v>728</v>
      </c>
      <c r="J358" s="227" t="str">
        <f>IF(ISBLANK(INDEX('Policy Characteristics'!D:D,MATCH($C358,'Policy Characteristics'!$C:$C,0))),"",INDEX('Policy Characteristics'!D:D,MATCH($C358,'Policy Characteristics'!$C:$C,0)))</f>
        <v>Early Retirement of Power Plants</v>
      </c>
      <c r="K358" s="226" t="str">
        <f>IF(ISBLANK(INDEX('Policy Characteristics'!E:E,MATCH($C358,'Policy Characteristics'!$C:$C,0))),"",INDEX('Policy Characteristics'!E:E,MATCH($C358,'Policy Characteristics'!$C:$C,0)))</f>
        <v>elec early retirement</v>
      </c>
      <c r="L358" s="226">
        <f>IF(ISBLANK(INDEX('Policy Characteristics'!F:F,MATCH($C358,'Policy Characteristics'!$C:$C,0))),"",INDEX('Policy Characteristics'!F:F,MATCH($C358,'Policy Characteristics'!$C:$C,0)))</f>
        <v>0</v>
      </c>
      <c r="M358" s="226">
        <f>IF(ISBLANK(INDEX('Policy Characteristics'!G:G,MATCH($C358,'Policy Characteristics'!$C:$C,0))),"",INDEX('Policy Characteristics'!G:G,MATCH($C358,'Policy Characteristics'!$C:$C,0)))</f>
        <v>25000</v>
      </c>
      <c r="N358" s="226">
        <f>IF(ISBLANK(INDEX('Policy Characteristics'!H:H,MATCH($C358,'Policy Characteristics'!$C:$C,0))),"",INDEX('Policy Characteristics'!H:H,MATCH($C358,'Policy Characteristics'!$C:$C,0)))</f>
        <v>500</v>
      </c>
      <c r="O358" s="226" t="str">
        <f>IF(ISBLANK(INDEX('Policy Characteristics'!I:I,MATCH($C358,'Policy Characteristics'!$C:$C,0))),"",INDEX('Policy Characteristics'!I:I,MATCH($C358,'Policy Characteristics'!$C:$C,0)))</f>
        <v>MW/year</v>
      </c>
      <c r="P358" s="226" t="str">
        <f>IF(ISBLANK(INDEX('Policy Characteristics'!J:J,MATCH($C358,'Policy Characteristics'!$C:$C,0))),"",INDEX('Policy Characteristics'!J:J,MATCH($C358,'Policy Characteristics'!$C:$C,0)))</f>
        <v xml:space="preserve">**Description:** This policy causes the specified quantity of otherwise non-retiring capacity of the selected type(s) to be retired each year. </v>
      </c>
      <c r="Q358" s="226" t="str">
        <f>IF(ISBLANK(INDEX('Policy Characteristics'!K:K,MATCH($C358,'Policy Characteristics'!$C:$C,0))),"",INDEX('Policy Characteristics'!K:K,MATCH($C358,'Policy Characteristics'!$C:$C,0)))</f>
        <v>electricity-sector-main.html#early-ret</v>
      </c>
      <c r="R358" s="226" t="str">
        <f>IF(ISBLANK(INDEX('Policy Characteristics'!L:L,MATCH($C358,'Policy Characteristics'!$C:$C,0))),"",INDEX('Policy Characteristics'!L:L,MATCH($C358,'Policy Characteristics'!$C:$C,0)))</f>
        <v>early-retirement-of-power-plants.html</v>
      </c>
    </row>
    <row r="359" spans="1:19">
      <c r="A359" s="226" t="str">
        <f>IF(ISBLANK(INDEX('Policy Characteristics'!A:A,MATCH($C359,'Policy Characteristics'!$C:$C,0))),"",INDEX('Policy Characteristics'!A:A,MATCH($C359,'Policy Characteristics'!$C:$C,0)))</f>
        <v>Electricity Supply</v>
      </c>
      <c r="B359" s="234" t="str">
        <f>IF(ISBLANK(INDEX('Policy Characteristics'!B:B,MATCH($C359,'Policy Characteristics'!$C:$C,0))),"",INDEX('Policy Characteristics'!B:B,MATCH($C359,'Policy Characteristics'!$C:$C,0)))</f>
        <v>Early Retirement of Power Plants</v>
      </c>
      <c r="C359" s="226" t="str">
        <f t="shared" si="22"/>
        <v>Annual Additional Capacity Retired due to Early Retirement Policy</v>
      </c>
      <c r="D359" s="6" t="s">
        <v>800</v>
      </c>
      <c r="E359" s="45"/>
      <c r="F359" s="6" t="s">
        <v>801</v>
      </c>
      <c r="G359" s="45"/>
      <c r="H359" s="43">
        <v>32</v>
      </c>
      <c r="I359" s="261" t="s">
        <v>728</v>
      </c>
      <c r="J359" s="227" t="str">
        <f>IF(ISBLANK(INDEX('Policy Characteristics'!D:D,MATCH($C359,'Policy Characteristics'!$C:$C,0))),"",INDEX('Policy Characteristics'!D:D,MATCH($C359,'Policy Characteristics'!$C:$C,0)))</f>
        <v>Early Retirement of Power Plants</v>
      </c>
      <c r="K359" s="226" t="str">
        <f>IF(ISBLANK(INDEX('Policy Characteristics'!E:E,MATCH($C359,'Policy Characteristics'!$C:$C,0))),"",INDEX('Policy Characteristics'!E:E,MATCH($C359,'Policy Characteristics'!$C:$C,0)))</f>
        <v>elec early retirement</v>
      </c>
      <c r="L359" s="226">
        <f>IF(ISBLANK(INDEX('Policy Characteristics'!F:F,MATCH($C359,'Policy Characteristics'!$C:$C,0))),"",INDEX('Policy Characteristics'!F:F,MATCH($C359,'Policy Characteristics'!$C:$C,0)))</f>
        <v>0</v>
      </c>
      <c r="M359" s="226">
        <f>IF(ISBLANK(INDEX('Policy Characteristics'!G:G,MATCH($C359,'Policy Characteristics'!$C:$C,0))),"",INDEX('Policy Characteristics'!G:G,MATCH($C359,'Policy Characteristics'!$C:$C,0)))</f>
        <v>25000</v>
      </c>
      <c r="N359" s="226">
        <f>IF(ISBLANK(INDEX('Policy Characteristics'!H:H,MATCH($C359,'Policy Characteristics'!$C:$C,0))),"",INDEX('Policy Characteristics'!H:H,MATCH($C359,'Policy Characteristics'!$C:$C,0)))</f>
        <v>500</v>
      </c>
      <c r="O359" s="226" t="str">
        <f>IF(ISBLANK(INDEX('Policy Characteristics'!I:I,MATCH($C359,'Policy Characteristics'!$C:$C,0))),"",INDEX('Policy Characteristics'!I:I,MATCH($C359,'Policy Characteristics'!$C:$C,0)))</f>
        <v>MW/year</v>
      </c>
      <c r="P359" s="226" t="str">
        <f>IF(ISBLANK(INDEX('Policy Characteristics'!J:J,MATCH($C359,'Policy Characteristics'!$C:$C,0))),"",INDEX('Policy Characteristics'!J:J,MATCH($C359,'Policy Characteristics'!$C:$C,0)))</f>
        <v xml:space="preserve">**Description:** This policy causes the specified quantity of otherwise non-retiring capacity of the selected type(s) to be retired each year. </v>
      </c>
      <c r="Q359" s="226" t="str">
        <f>IF(ISBLANK(INDEX('Policy Characteristics'!K:K,MATCH($C359,'Policy Characteristics'!$C:$C,0))),"",INDEX('Policy Characteristics'!K:K,MATCH($C359,'Policy Characteristics'!$C:$C,0)))</f>
        <v>electricity-sector-main.html#early-ret</v>
      </c>
      <c r="R359" s="226" t="str">
        <f>IF(ISBLANK(INDEX('Policy Characteristics'!L:L,MATCH($C359,'Policy Characteristics'!$C:$C,0))),"",INDEX('Policy Characteristics'!L:L,MATCH($C359,'Policy Characteristics'!$C:$C,0)))</f>
        <v>early-retirement-of-power-plants.html</v>
      </c>
    </row>
    <row r="360" spans="1:19">
      <c r="A360" s="226" t="str">
        <f>IF(ISBLANK(INDEX('Policy Characteristics'!A:A,MATCH($C360,'Policy Characteristics'!$C:$C,0))),"",INDEX('Policy Characteristics'!A:A,MATCH($C360,'Policy Characteristics'!$C:$C,0)))</f>
        <v>Electricity Supply</v>
      </c>
      <c r="B360" s="234" t="str">
        <f>IF(ISBLANK(INDEX('Policy Characteristics'!B:B,MATCH($C360,'Policy Characteristics'!$C:$C,0))),"",INDEX('Policy Characteristics'!B:B,MATCH($C360,'Policy Characteristics'!$C:$C,0)))</f>
        <v>Early Retirement of Power Plants</v>
      </c>
      <c r="C360" s="226" t="str">
        <f t="shared" si="22"/>
        <v>Annual Additional Capacity Retired due to Early Retirement Policy</v>
      </c>
      <c r="D360" s="6" t="s">
        <v>802</v>
      </c>
      <c r="E360" s="45"/>
      <c r="F360" s="6" t="s">
        <v>803</v>
      </c>
      <c r="G360" s="45"/>
      <c r="H360" s="43">
        <v>621</v>
      </c>
      <c r="I360" s="261" t="s">
        <v>738</v>
      </c>
      <c r="J360" s="227" t="str">
        <f>IF(ISBLANK(INDEX('Policy Characteristics'!D:D,MATCH($C360,'Policy Characteristics'!$C:$C,0))),"",INDEX('Policy Characteristics'!D:D,MATCH($C360,'Policy Characteristics'!$C:$C,0)))</f>
        <v>Early Retirement of Power Plants</v>
      </c>
      <c r="K360" s="226" t="str">
        <f>IF(ISBLANK(INDEX('Policy Characteristics'!E:E,MATCH($C360,'Policy Characteristics'!$C:$C,0))),"",INDEX('Policy Characteristics'!E:E,MATCH($C360,'Policy Characteristics'!$C:$C,0)))</f>
        <v>elec early retirement</v>
      </c>
      <c r="L360" s="226">
        <f>IF(ISBLANK(INDEX('Policy Characteristics'!F:F,MATCH($C360,'Policy Characteristics'!$C:$C,0))),"",INDEX('Policy Characteristics'!F:F,MATCH($C360,'Policy Characteristics'!$C:$C,0)))</f>
        <v>0</v>
      </c>
      <c r="M360" s="226">
        <f>IF(ISBLANK(INDEX('Policy Characteristics'!G:G,MATCH($C360,'Policy Characteristics'!$C:$C,0))),"",INDEX('Policy Characteristics'!G:G,MATCH($C360,'Policy Characteristics'!$C:$C,0)))</f>
        <v>25000</v>
      </c>
      <c r="N360" s="226">
        <f>IF(ISBLANK(INDEX('Policy Characteristics'!H:H,MATCH($C360,'Policy Characteristics'!$C:$C,0))),"",INDEX('Policy Characteristics'!H:H,MATCH($C360,'Policy Characteristics'!$C:$C,0)))</f>
        <v>500</v>
      </c>
      <c r="O360" s="226" t="str">
        <f>IF(ISBLANK(INDEX('Policy Characteristics'!I:I,MATCH($C360,'Policy Characteristics'!$C:$C,0))),"",INDEX('Policy Characteristics'!I:I,MATCH($C360,'Policy Characteristics'!$C:$C,0)))</f>
        <v>MW/year</v>
      </c>
      <c r="P360" s="226" t="str">
        <f>IF(ISBLANK(INDEX('Policy Characteristics'!J:J,MATCH($C360,'Policy Characteristics'!$C:$C,0))),"",INDEX('Policy Characteristics'!J:J,MATCH($C360,'Policy Characteristics'!$C:$C,0)))</f>
        <v xml:space="preserve">**Description:** This policy causes the specified quantity of otherwise non-retiring capacity of the selected type(s) to be retired each year. </v>
      </c>
      <c r="Q360" s="226" t="str">
        <f>IF(ISBLANK(INDEX('Policy Characteristics'!K:K,MATCH($C360,'Policy Characteristics'!$C:$C,0))),"",INDEX('Policy Characteristics'!K:K,MATCH($C360,'Policy Characteristics'!$C:$C,0)))</f>
        <v>electricity-sector-main.html#early-ret</v>
      </c>
      <c r="R360" s="226" t="str">
        <f>IF(ISBLANK(INDEX('Policy Characteristics'!L:L,MATCH($C360,'Policy Characteristics'!$C:$C,0))),"",INDEX('Policy Characteristics'!L:L,MATCH($C360,'Policy Characteristics'!$C:$C,0)))</f>
        <v>early-retirement-of-power-plants.html</v>
      </c>
    </row>
    <row r="361" spans="1:19">
      <c r="A361" s="226" t="str">
        <f>IF(ISBLANK(INDEX('Policy Characteristics'!A:A,MATCH($C361,'Policy Characteristics'!$C:$C,0))),"",INDEX('Policy Characteristics'!A:A,MATCH($C361,'Policy Characteristics'!$C:$C,0)))</f>
        <v>Electricity Supply</v>
      </c>
      <c r="B361" s="234" t="str">
        <f>IF(ISBLANK(INDEX('Policy Characteristics'!B:B,MATCH($C361,'Policy Characteristics'!$C:$C,0))),"",INDEX('Policy Characteristics'!B:B,MATCH($C361,'Policy Characteristics'!$C:$C,0)))</f>
        <v>Early Retirement of Power Plants</v>
      </c>
      <c r="C361" s="226" t="str">
        <f t="shared" si="22"/>
        <v>Annual Additional Capacity Retired due to Early Retirement Policy</v>
      </c>
      <c r="D361" s="6" t="s">
        <v>804</v>
      </c>
      <c r="E361" s="45"/>
      <c r="F361" s="6" t="s">
        <v>805</v>
      </c>
      <c r="G361" s="45"/>
      <c r="H361" s="43">
        <v>622</v>
      </c>
      <c r="I361" s="261" t="s">
        <v>738</v>
      </c>
      <c r="J361" s="227" t="str">
        <f>IF(ISBLANK(INDEX('Policy Characteristics'!D:D,MATCH($C361,'Policy Characteristics'!$C:$C,0))),"",INDEX('Policy Characteristics'!D:D,MATCH($C361,'Policy Characteristics'!$C:$C,0)))</f>
        <v>Early Retirement of Power Plants</v>
      </c>
      <c r="K361" s="226" t="str">
        <f>IF(ISBLANK(INDEX('Policy Characteristics'!E:E,MATCH($C361,'Policy Characteristics'!$C:$C,0))),"",INDEX('Policy Characteristics'!E:E,MATCH($C361,'Policy Characteristics'!$C:$C,0)))</f>
        <v>elec early retirement</v>
      </c>
      <c r="L361" s="226">
        <f>IF(ISBLANK(INDEX('Policy Characteristics'!F:F,MATCH($C361,'Policy Characteristics'!$C:$C,0))),"",INDEX('Policy Characteristics'!F:F,MATCH($C361,'Policy Characteristics'!$C:$C,0)))</f>
        <v>0</v>
      </c>
      <c r="M361" s="226">
        <f>IF(ISBLANK(INDEX('Policy Characteristics'!G:G,MATCH($C361,'Policy Characteristics'!$C:$C,0))),"",INDEX('Policy Characteristics'!G:G,MATCH($C361,'Policy Characteristics'!$C:$C,0)))</f>
        <v>25000</v>
      </c>
      <c r="N361" s="226">
        <f>IF(ISBLANK(INDEX('Policy Characteristics'!H:H,MATCH($C361,'Policy Characteristics'!$C:$C,0))),"",INDEX('Policy Characteristics'!H:H,MATCH($C361,'Policy Characteristics'!$C:$C,0)))</f>
        <v>500</v>
      </c>
      <c r="O361" s="226" t="str">
        <f>IF(ISBLANK(INDEX('Policy Characteristics'!I:I,MATCH($C361,'Policy Characteristics'!$C:$C,0))),"",INDEX('Policy Characteristics'!I:I,MATCH($C361,'Policy Characteristics'!$C:$C,0)))</f>
        <v>MW/year</v>
      </c>
      <c r="P361" s="226" t="str">
        <f>IF(ISBLANK(INDEX('Policy Characteristics'!J:J,MATCH($C361,'Policy Characteristics'!$C:$C,0))),"",INDEX('Policy Characteristics'!J:J,MATCH($C361,'Policy Characteristics'!$C:$C,0)))</f>
        <v xml:space="preserve">**Description:** This policy causes the specified quantity of otherwise non-retiring capacity of the selected type(s) to be retired each year. </v>
      </c>
      <c r="Q361" s="226" t="str">
        <f>IF(ISBLANK(INDEX('Policy Characteristics'!K:K,MATCH($C361,'Policy Characteristics'!$C:$C,0))),"",INDEX('Policy Characteristics'!K:K,MATCH($C361,'Policy Characteristics'!$C:$C,0)))</f>
        <v>electricity-sector-main.html#early-ret</v>
      </c>
      <c r="R361" s="226" t="str">
        <f>IF(ISBLANK(INDEX('Policy Characteristics'!L:L,MATCH($C361,'Policy Characteristics'!$C:$C,0))),"",INDEX('Policy Characteristics'!L:L,MATCH($C361,'Policy Characteristics'!$C:$C,0)))</f>
        <v>early-retirement-of-power-plants.html</v>
      </c>
    </row>
    <row r="362" spans="1:19">
      <c r="A362" s="226" t="str">
        <f>IF(ISBLANK(INDEX('Policy Characteristics'!A:A,MATCH($C362,'Policy Characteristics'!$C:$C,0))),"",INDEX('Policy Characteristics'!A:A,MATCH($C362,'Policy Characteristics'!$C:$C,0)))</f>
        <v>Electricity Supply</v>
      </c>
      <c r="B362" s="234" t="str">
        <f>IF(ISBLANK(INDEX('Policy Characteristics'!B:B,MATCH($C362,'Policy Characteristics'!$C:$C,0))),"",INDEX('Policy Characteristics'!B:B,MATCH($C362,'Policy Characteristics'!$C:$C,0)))</f>
        <v>Early Retirement of Power Plants</v>
      </c>
      <c r="C362" s="226" t="str">
        <f t="shared" si="22"/>
        <v>Annual Additional Capacity Retired due to Early Retirement Policy</v>
      </c>
      <c r="D362" s="6" t="s">
        <v>806</v>
      </c>
      <c r="E362" s="45"/>
      <c r="F362" s="6" t="s">
        <v>807</v>
      </c>
      <c r="G362" s="45"/>
      <c r="H362" s="43">
        <v>623</v>
      </c>
      <c r="I362" s="261" t="s">
        <v>738</v>
      </c>
      <c r="J362" s="227" t="str">
        <f>IF(ISBLANK(INDEX('Policy Characteristics'!D:D,MATCH($C362,'Policy Characteristics'!$C:$C,0))),"",INDEX('Policy Characteristics'!D:D,MATCH($C362,'Policy Characteristics'!$C:$C,0)))</f>
        <v>Early Retirement of Power Plants</v>
      </c>
      <c r="K362" s="226" t="str">
        <f>IF(ISBLANK(INDEX('Policy Characteristics'!E:E,MATCH($C362,'Policy Characteristics'!$C:$C,0))),"",INDEX('Policy Characteristics'!E:E,MATCH($C362,'Policy Characteristics'!$C:$C,0)))</f>
        <v>elec early retirement</v>
      </c>
      <c r="L362" s="226">
        <f>IF(ISBLANK(INDEX('Policy Characteristics'!F:F,MATCH($C362,'Policy Characteristics'!$C:$C,0))),"",INDEX('Policy Characteristics'!F:F,MATCH($C362,'Policy Characteristics'!$C:$C,0)))</f>
        <v>0</v>
      </c>
      <c r="M362" s="226">
        <f>IF(ISBLANK(INDEX('Policy Characteristics'!G:G,MATCH($C362,'Policy Characteristics'!$C:$C,0))),"",INDEX('Policy Characteristics'!G:G,MATCH($C362,'Policy Characteristics'!$C:$C,0)))</f>
        <v>25000</v>
      </c>
      <c r="N362" s="226">
        <f>IF(ISBLANK(INDEX('Policy Characteristics'!H:H,MATCH($C362,'Policy Characteristics'!$C:$C,0))),"",INDEX('Policy Characteristics'!H:H,MATCH($C362,'Policy Characteristics'!$C:$C,0)))</f>
        <v>500</v>
      </c>
      <c r="O362" s="226" t="str">
        <f>IF(ISBLANK(INDEX('Policy Characteristics'!I:I,MATCH($C362,'Policy Characteristics'!$C:$C,0))),"",INDEX('Policy Characteristics'!I:I,MATCH($C362,'Policy Characteristics'!$C:$C,0)))</f>
        <v>MW/year</v>
      </c>
      <c r="P362" s="226" t="str">
        <f>IF(ISBLANK(INDEX('Policy Characteristics'!J:J,MATCH($C362,'Policy Characteristics'!$C:$C,0))),"",INDEX('Policy Characteristics'!J:J,MATCH($C362,'Policy Characteristics'!$C:$C,0)))</f>
        <v xml:space="preserve">**Description:** This policy causes the specified quantity of otherwise non-retiring capacity of the selected type(s) to be retired each year. </v>
      </c>
      <c r="Q362" s="226" t="str">
        <f>IF(ISBLANK(INDEX('Policy Characteristics'!K:K,MATCH($C362,'Policy Characteristics'!$C:$C,0))),"",INDEX('Policy Characteristics'!K:K,MATCH($C362,'Policy Characteristics'!$C:$C,0)))</f>
        <v>electricity-sector-main.html#early-ret</v>
      </c>
      <c r="R362" s="226" t="str">
        <f>IF(ISBLANK(INDEX('Policy Characteristics'!L:L,MATCH($C362,'Policy Characteristics'!$C:$C,0))),"",INDEX('Policy Characteristics'!L:L,MATCH($C362,'Policy Characteristics'!$C:$C,0)))</f>
        <v>early-retirement-of-power-plants.html</v>
      </c>
    </row>
    <row r="363" spans="1:19">
      <c r="A363" s="226" t="str">
        <f>IF(ISBLANK(INDEX('Policy Characteristics'!A:A,MATCH($C363,'Policy Characteristics'!$C:$C,0))),"",INDEX('Policy Characteristics'!A:A,MATCH($C363,'Policy Characteristics'!$C:$C,0)))</f>
        <v>Electricity Supply</v>
      </c>
      <c r="B363" s="234" t="str">
        <f>IF(ISBLANK(INDEX('Policy Characteristics'!B:B,MATCH($C363,'Policy Characteristics'!$C:$C,0))),"",INDEX('Policy Characteristics'!B:B,MATCH($C363,'Policy Characteristics'!$C:$C,0)))</f>
        <v>Early Retirement of Power Plants</v>
      </c>
      <c r="C363" s="226" t="str">
        <f t="shared" si="22"/>
        <v>Annual Additional Capacity Retired due to Early Retirement Policy</v>
      </c>
      <c r="D363" s="6" t="s">
        <v>808</v>
      </c>
      <c r="E363" s="45"/>
      <c r="F363" s="6" t="s">
        <v>809</v>
      </c>
      <c r="G363" s="45"/>
      <c r="H363" s="43">
        <v>624</v>
      </c>
      <c r="I363" s="261" t="s">
        <v>738</v>
      </c>
      <c r="J363" s="227" t="str">
        <f>IF(ISBLANK(INDEX('Policy Characteristics'!D:D,MATCH($C363,'Policy Characteristics'!$C:$C,0))),"",INDEX('Policy Characteristics'!D:D,MATCH($C363,'Policy Characteristics'!$C:$C,0)))</f>
        <v>Early Retirement of Power Plants</v>
      </c>
      <c r="K363" s="226" t="str">
        <f>IF(ISBLANK(INDEX('Policy Characteristics'!E:E,MATCH($C363,'Policy Characteristics'!$C:$C,0))),"",INDEX('Policy Characteristics'!E:E,MATCH($C363,'Policy Characteristics'!$C:$C,0)))</f>
        <v>elec early retirement</v>
      </c>
      <c r="L363" s="226">
        <f>IF(ISBLANK(INDEX('Policy Characteristics'!F:F,MATCH($C363,'Policy Characteristics'!$C:$C,0))),"",INDEX('Policy Characteristics'!F:F,MATCH($C363,'Policy Characteristics'!$C:$C,0)))</f>
        <v>0</v>
      </c>
      <c r="M363" s="226">
        <f>IF(ISBLANK(INDEX('Policy Characteristics'!G:G,MATCH($C363,'Policy Characteristics'!$C:$C,0))),"",INDEX('Policy Characteristics'!G:G,MATCH($C363,'Policy Characteristics'!$C:$C,0)))</f>
        <v>25000</v>
      </c>
      <c r="N363" s="226">
        <f>IF(ISBLANK(INDEX('Policy Characteristics'!H:H,MATCH($C363,'Policy Characteristics'!$C:$C,0))),"",INDEX('Policy Characteristics'!H:H,MATCH($C363,'Policy Characteristics'!$C:$C,0)))</f>
        <v>500</v>
      </c>
      <c r="O363" s="226" t="str">
        <f>IF(ISBLANK(INDEX('Policy Characteristics'!I:I,MATCH($C363,'Policy Characteristics'!$C:$C,0))),"",INDEX('Policy Characteristics'!I:I,MATCH($C363,'Policy Characteristics'!$C:$C,0)))</f>
        <v>MW/year</v>
      </c>
      <c r="P363" s="226" t="str">
        <f>IF(ISBLANK(INDEX('Policy Characteristics'!J:J,MATCH($C363,'Policy Characteristics'!$C:$C,0))),"",INDEX('Policy Characteristics'!J:J,MATCH($C363,'Policy Characteristics'!$C:$C,0)))</f>
        <v xml:space="preserve">**Description:** This policy causes the specified quantity of otherwise non-retiring capacity of the selected type(s) to be retired each year. </v>
      </c>
      <c r="Q363" s="226" t="str">
        <f>IF(ISBLANK(INDEX('Policy Characteristics'!K:K,MATCH($C363,'Policy Characteristics'!$C:$C,0))),"",INDEX('Policy Characteristics'!K:K,MATCH($C363,'Policy Characteristics'!$C:$C,0)))</f>
        <v>electricity-sector-main.html#early-ret</v>
      </c>
      <c r="R363" s="226" t="str">
        <f>IF(ISBLANK(INDEX('Policy Characteristics'!L:L,MATCH($C363,'Policy Characteristics'!$C:$C,0))),"",INDEX('Policy Characteristics'!L:L,MATCH($C363,'Policy Characteristics'!$C:$C,0)))</f>
        <v>early-retirement-of-power-plants.html</v>
      </c>
    </row>
    <row r="364" spans="1:19">
      <c r="A364" s="226" t="str">
        <f>IF(ISBLANK(INDEX('Policy Characteristics'!A:A,MATCH($C364,'Policy Characteristics'!$C:$C,0))),"",INDEX('Policy Characteristics'!A:A,MATCH($C364,'Policy Characteristics'!$C:$C,0)))</f>
        <v>Electricity Supply</v>
      </c>
      <c r="B364" s="234" t="str">
        <f>IF(ISBLANK(INDEX('Policy Characteristics'!B:B,MATCH($C364,'Policy Characteristics'!$C:$C,0))),"",INDEX('Policy Characteristics'!B:B,MATCH($C364,'Policy Characteristics'!$C:$C,0)))</f>
        <v>Early Retirement of Power Plants</v>
      </c>
      <c r="C364" s="226" t="str">
        <f t="shared" si="22"/>
        <v>Annual Additional Capacity Retired due to Early Retirement Policy</v>
      </c>
      <c r="D364" s="6" t="s">
        <v>810</v>
      </c>
      <c r="E364" s="45"/>
      <c r="F364" s="6" t="s">
        <v>811</v>
      </c>
      <c r="G364" s="45"/>
      <c r="H364" s="43">
        <v>625</v>
      </c>
      <c r="I364" s="261" t="s">
        <v>738</v>
      </c>
      <c r="J364" s="227" t="str">
        <f>IF(ISBLANK(INDEX('Policy Characteristics'!D:D,MATCH($C364,'Policy Characteristics'!$C:$C,0))),"",INDEX('Policy Characteristics'!D:D,MATCH($C364,'Policy Characteristics'!$C:$C,0)))</f>
        <v>Early Retirement of Power Plants</v>
      </c>
      <c r="K364" s="226" t="str">
        <f>IF(ISBLANK(INDEX('Policy Characteristics'!E:E,MATCH($C364,'Policy Characteristics'!$C:$C,0))),"",INDEX('Policy Characteristics'!E:E,MATCH($C364,'Policy Characteristics'!$C:$C,0)))</f>
        <v>elec early retirement</v>
      </c>
      <c r="L364" s="226">
        <f>IF(ISBLANK(INDEX('Policy Characteristics'!F:F,MATCH($C364,'Policy Characteristics'!$C:$C,0))),"",INDEX('Policy Characteristics'!F:F,MATCH($C364,'Policy Characteristics'!$C:$C,0)))</f>
        <v>0</v>
      </c>
      <c r="M364" s="226">
        <f>IF(ISBLANK(INDEX('Policy Characteristics'!G:G,MATCH($C364,'Policy Characteristics'!$C:$C,0))),"",INDEX('Policy Characteristics'!G:G,MATCH($C364,'Policy Characteristics'!$C:$C,0)))</f>
        <v>25000</v>
      </c>
      <c r="N364" s="226">
        <f>IF(ISBLANK(INDEX('Policy Characteristics'!H:H,MATCH($C364,'Policy Characteristics'!$C:$C,0))),"",INDEX('Policy Characteristics'!H:H,MATCH($C364,'Policy Characteristics'!$C:$C,0)))</f>
        <v>500</v>
      </c>
      <c r="O364" s="226" t="str">
        <f>IF(ISBLANK(INDEX('Policy Characteristics'!I:I,MATCH($C364,'Policy Characteristics'!$C:$C,0))),"",INDEX('Policy Characteristics'!I:I,MATCH($C364,'Policy Characteristics'!$C:$C,0)))</f>
        <v>MW/year</v>
      </c>
      <c r="P364" s="226" t="str">
        <f>IF(ISBLANK(INDEX('Policy Characteristics'!J:J,MATCH($C364,'Policy Characteristics'!$C:$C,0))),"",INDEX('Policy Characteristics'!J:J,MATCH($C364,'Policy Characteristics'!$C:$C,0)))</f>
        <v xml:space="preserve">**Description:** This policy causes the specified quantity of otherwise non-retiring capacity of the selected type(s) to be retired each year. </v>
      </c>
      <c r="Q364" s="226" t="str">
        <f>IF(ISBLANK(INDEX('Policy Characteristics'!K:K,MATCH($C364,'Policy Characteristics'!$C:$C,0))),"",INDEX('Policy Characteristics'!K:K,MATCH($C364,'Policy Characteristics'!$C:$C,0)))</f>
        <v>electricity-sector-main.html#early-ret</v>
      </c>
      <c r="R364" s="226" t="str">
        <f>IF(ISBLANK(INDEX('Policy Characteristics'!L:L,MATCH($C364,'Policy Characteristics'!$C:$C,0))),"",INDEX('Policy Characteristics'!L:L,MATCH($C364,'Policy Characteristics'!$C:$C,0)))</f>
        <v>early-retirement-of-power-plants.html</v>
      </c>
    </row>
    <row r="365" spans="1:19">
      <c r="A365" s="226" t="str">
        <f>IF(ISBLANK(INDEX('Policy Characteristics'!A:A,MATCH($C365,'Policy Characteristics'!$C:$C,0))),"",INDEX('Policy Characteristics'!A:A,MATCH($C365,'Policy Characteristics'!$C:$C,0)))</f>
        <v>Electricity Supply</v>
      </c>
      <c r="B365" s="234" t="str">
        <f>IF(ISBLANK(INDEX('Policy Characteristics'!B:B,MATCH($C365,'Policy Characteristics'!$C:$C,0))),"",INDEX('Policy Characteristics'!B:B,MATCH($C365,'Policy Characteristics'!$C:$C,0)))</f>
        <v>Early Retirement of Power Plants</v>
      </c>
      <c r="C365" s="226" t="str">
        <f t="shared" si="22"/>
        <v>Annual Additional Capacity Retired due to Early Retirement Policy</v>
      </c>
      <c r="D365" s="6" t="s">
        <v>812</v>
      </c>
      <c r="E365" s="45"/>
      <c r="F365" s="6" t="s">
        <v>813</v>
      </c>
      <c r="G365" s="45"/>
      <c r="H365" s="43">
        <v>626</v>
      </c>
      <c r="I365" s="261" t="s">
        <v>738</v>
      </c>
      <c r="J365" s="227" t="str">
        <f>IF(ISBLANK(INDEX('Policy Characteristics'!D:D,MATCH($C365,'Policy Characteristics'!$C:$C,0))),"",INDEX('Policy Characteristics'!D:D,MATCH($C365,'Policy Characteristics'!$C:$C,0)))</f>
        <v>Early Retirement of Power Plants</v>
      </c>
      <c r="K365" s="226" t="str">
        <f>IF(ISBLANK(INDEX('Policy Characteristics'!E:E,MATCH($C365,'Policy Characteristics'!$C:$C,0))),"",INDEX('Policy Characteristics'!E:E,MATCH($C365,'Policy Characteristics'!$C:$C,0)))</f>
        <v>elec early retirement</v>
      </c>
      <c r="L365" s="226">
        <f>IF(ISBLANK(INDEX('Policy Characteristics'!F:F,MATCH($C365,'Policy Characteristics'!$C:$C,0))),"",INDEX('Policy Characteristics'!F:F,MATCH($C365,'Policy Characteristics'!$C:$C,0)))</f>
        <v>0</v>
      </c>
      <c r="M365" s="226">
        <f>IF(ISBLANK(INDEX('Policy Characteristics'!G:G,MATCH($C365,'Policy Characteristics'!$C:$C,0))),"",INDEX('Policy Characteristics'!G:G,MATCH($C365,'Policy Characteristics'!$C:$C,0)))</f>
        <v>25000</v>
      </c>
      <c r="N365" s="226">
        <f>IF(ISBLANK(INDEX('Policy Characteristics'!H:H,MATCH($C365,'Policy Characteristics'!$C:$C,0))),"",INDEX('Policy Characteristics'!H:H,MATCH($C365,'Policy Characteristics'!$C:$C,0)))</f>
        <v>500</v>
      </c>
      <c r="O365" s="226" t="str">
        <f>IF(ISBLANK(INDEX('Policy Characteristics'!I:I,MATCH($C365,'Policy Characteristics'!$C:$C,0))),"",INDEX('Policy Characteristics'!I:I,MATCH($C365,'Policy Characteristics'!$C:$C,0)))</f>
        <v>MW/year</v>
      </c>
      <c r="P365" s="226" t="str">
        <f>IF(ISBLANK(INDEX('Policy Characteristics'!J:J,MATCH($C365,'Policy Characteristics'!$C:$C,0))),"",INDEX('Policy Characteristics'!J:J,MATCH($C365,'Policy Characteristics'!$C:$C,0)))</f>
        <v xml:space="preserve">**Description:** This policy causes the specified quantity of otherwise non-retiring capacity of the selected type(s) to be retired each year. </v>
      </c>
      <c r="Q365" s="226" t="str">
        <f>IF(ISBLANK(INDEX('Policy Characteristics'!K:K,MATCH($C365,'Policy Characteristics'!$C:$C,0))),"",INDEX('Policy Characteristics'!K:K,MATCH($C365,'Policy Characteristics'!$C:$C,0)))</f>
        <v>electricity-sector-main.html#early-ret</v>
      </c>
      <c r="R365" s="226" t="str">
        <f>IF(ISBLANK(INDEX('Policy Characteristics'!L:L,MATCH($C365,'Policy Characteristics'!$C:$C,0))),"",INDEX('Policy Characteristics'!L:L,MATCH($C365,'Policy Characteristics'!$C:$C,0)))</f>
        <v>early-retirement-of-power-plants.html</v>
      </c>
    </row>
    <row r="366" spans="1:19">
      <c r="A366" s="226" t="str">
        <f>IF(ISBLANK(INDEX('Policy Characteristics'!A:A,MATCH($C366,'Policy Characteristics'!$C:$C,0))),"",INDEX('Policy Characteristics'!A:A,MATCH($C366,'Policy Characteristics'!$C:$C,0)))</f>
        <v>Electricity Supply</v>
      </c>
      <c r="B366" s="234" t="str">
        <f>IF(ISBLANK(INDEX('Policy Characteristics'!B:B,MATCH($C366,'Policy Characteristics'!$C:$C,0))),"",INDEX('Policy Characteristics'!B:B,MATCH($C366,'Policy Characteristics'!$C:$C,0)))</f>
        <v>Early Retirement of Power Plants</v>
      </c>
      <c r="C366" s="226" t="str">
        <f t="shared" si="22"/>
        <v>Annual Additional Capacity Retired due to Early Retirement Policy</v>
      </c>
      <c r="D366" s="6" t="s">
        <v>814</v>
      </c>
      <c r="E366" s="45"/>
      <c r="F366" s="6" t="s">
        <v>815</v>
      </c>
      <c r="G366" s="45"/>
      <c r="H366" s="43">
        <v>627</v>
      </c>
      <c r="I366" s="261" t="s">
        <v>738</v>
      </c>
      <c r="J366" s="227" t="str">
        <f>IF(ISBLANK(INDEX('Policy Characteristics'!D:D,MATCH($C366,'Policy Characteristics'!$C:$C,0))),"",INDEX('Policy Characteristics'!D:D,MATCH($C366,'Policy Characteristics'!$C:$C,0)))</f>
        <v>Early Retirement of Power Plants</v>
      </c>
      <c r="K366" s="226" t="str">
        <f>IF(ISBLANK(INDEX('Policy Characteristics'!E:E,MATCH($C366,'Policy Characteristics'!$C:$C,0))),"",INDEX('Policy Characteristics'!E:E,MATCH($C366,'Policy Characteristics'!$C:$C,0)))</f>
        <v>elec early retirement</v>
      </c>
      <c r="L366" s="226">
        <f>IF(ISBLANK(INDEX('Policy Characteristics'!F:F,MATCH($C366,'Policy Characteristics'!$C:$C,0))),"",INDEX('Policy Characteristics'!F:F,MATCH($C366,'Policy Characteristics'!$C:$C,0)))</f>
        <v>0</v>
      </c>
      <c r="M366" s="226">
        <f>IF(ISBLANK(INDEX('Policy Characteristics'!G:G,MATCH($C366,'Policy Characteristics'!$C:$C,0))),"",INDEX('Policy Characteristics'!G:G,MATCH($C366,'Policy Characteristics'!$C:$C,0)))</f>
        <v>25000</v>
      </c>
      <c r="N366" s="226">
        <f>IF(ISBLANK(INDEX('Policy Characteristics'!H:H,MATCH($C366,'Policy Characteristics'!$C:$C,0))),"",INDEX('Policy Characteristics'!H:H,MATCH($C366,'Policy Characteristics'!$C:$C,0)))</f>
        <v>500</v>
      </c>
      <c r="O366" s="226" t="str">
        <f>IF(ISBLANK(INDEX('Policy Characteristics'!I:I,MATCH($C366,'Policy Characteristics'!$C:$C,0))),"",INDEX('Policy Characteristics'!I:I,MATCH($C366,'Policy Characteristics'!$C:$C,0)))</f>
        <v>MW/year</v>
      </c>
      <c r="P366" s="226" t="str">
        <f>IF(ISBLANK(INDEX('Policy Characteristics'!J:J,MATCH($C366,'Policy Characteristics'!$C:$C,0))),"",INDEX('Policy Characteristics'!J:J,MATCH($C366,'Policy Characteristics'!$C:$C,0)))</f>
        <v xml:space="preserve">**Description:** This policy causes the specified quantity of otherwise non-retiring capacity of the selected type(s) to be retired each year. </v>
      </c>
      <c r="Q366" s="226" t="str">
        <f>IF(ISBLANK(INDEX('Policy Characteristics'!K:K,MATCH($C366,'Policy Characteristics'!$C:$C,0))),"",INDEX('Policy Characteristics'!K:K,MATCH($C366,'Policy Characteristics'!$C:$C,0)))</f>
        <v>electricity-sector-main.html#early-ret</v>
      </c>
      <c r="R366" s="226" t="str">
        <f>IF(ISBLANK(INDEX('Policy Characteristics'!L:L,MATCH($C366,'Policy Characteristics'!$C:$C,0))),"",INDEX('Policy Characteristics'!L:L,MATCH($C366,'Policy Characteristics'!$C:$C,0)))</f>
        <v>early-retirement-of-power-plants.html</v>
      </c>
    </row>
    <row r="367" spans="1:19">
      <c r="A367" s="226" t="str">
        <f>IF(ISBLANK(INDEX('Policy Characteristics'!A:A,MATCH($C367,'Policy Characteristics'!$C:$C,0))),"",INDEX('Policy Characteristics'!A:A,MATCH($C367,'Policy Characteristics'!$C:$C,0)))</f>
        <v>Electricity Supply</v>
      </c>
      <c r="B367" s="234" t="str">
        <f>IF(ISBLANK(INDEX('Policy Characteristics'!B:B,MATCH($C367,'Policy Characteristics'!$C:$C,0))),"",INDEX('Policy Characteristics'!B:B,MATCH($C367,'Policy Characteristics'!$C:$C,0)))</f>
        <v>Early Retirement of Power Plants</v>
      </c>
      <c r="C367" s="226" t="str">
        <f t="shared" si="22"/>
        <v>Annual Additional Capacity Retired due to Early Retirement Policy</v>
      </c>
      <c r="D367" s="6" t="s">
        <v>816</v>
      </c>
      <c r="E367" s="45"/>
      <c r="F367" s="6" t="s">
        <v>817</v>
      </c>
      <c r="G367" s="45"/>
      <c r="H367" s="43">
        <v>628</v>
      </c>
      <c r="I367" s="261" t="s">
        <v>728</v>
      </c>
      <c r="J367" s="227" t="str">
        <f>IF(ISBLANK(INDEX('Policy Characteristics'!D:D,MATCH($C367,'Policy Characteristics'!$C:$C,0))),"",INDEX('Policy Characteristics'!D:D,MATCH($C367,'Policy Characteristics'!$C:$C,0)))</f>
        <v>Early Retirement of Power Plants</v>
      </c>
      <c r="K367" s="226" t="str">
        <f>IF(ISBLANK(INDEX('Policy Characteristics'!E:E,MATCH($C367,'Policy Characteristics'!$C:$C,0))),"",INDEX('Policy Characteristics'!E:E,MATCH($C367,'Policy Characteristics'!$C:$C,0)))</f>
        <v>elec early retirement</v>
      </c>
      <c r="L367" s="226">
        <f>IF(ISBLANK(INDEX('Policy Characteristics'!F:F,MATCH($C367,'Policy Characteristics'!$C:$C,0))),"",INDEX('Policy Characteristics'!F:F,MATCH($C367,'Policy Characteristics'!$C:$C,0)))</f>
        <v>0</v>
      </c>
      <c r="M367" s="226">
        <f>IF(ISBLANK(INDEX('Policy Characteristics'!G:G,MATCH($C367,'Policy Characteristics'!$C:$C,0))),"",INDEX('Policy Characteristics'!G:G,MATCH($C367,'Policy Characteristics'!$C:$C,0)))</f>
        <v>25000</v>
      </c>
      <c r="N367" s="226">
        <f>IF(ISBLANK(INDEX('Policy Characteristics'!H:H,MATCH($C367,'Policy Characteristics'!$C:$C,0))),"",INDEX('Policy Characteristics'!H:H,MATCH($C367,'Policy Characteristics'!$C:$C,0)))</f>
        <v>500</v>
      </c>
      <c r="O367" s="226" t="str">
        <f>IF(ISBLANK(INDEX('Policy Characteristics'!I:I,MATCH($C367,'Policy Characteristics'!$C:$C,0))),"",INDEX('Policy Characteristics'!I:I,MATCH($C367,'Policy Characteristics'!$C:$C,0)))</f>
        <v>MW/year</v>
      </c>
      <c r="P367" s="226" t="str">
        <f>IF(ISBLANK(INDEX('Policy Characteristics'!J:J,MATCH($C367,'Policy Characteristics'!$C:$C,0))),"",INDEX('Policy Characteristics'!J:J,MATCH($C367,'Policy Characteristics'!$C:$C,0)))</f>
        <v xml:space="preserve">**Description:** This policy causes the specified quantity of otherwise non-retiring capacity of the selected type(s) to be retired each year. </v>
      </c>
      <c r="Q367" s="226" t="str">
        <f>IF(ISBLANK(INDEX('Policy Characteristics'!K:K,MATCH($C367,'Policy Characteristics'!$C:$C,0))),"",INDEX('Policy Characteristics'!K:K,MATCH($C367,'Policy Characteristics'!$C:$C,0)))</f>
        <v>electricity-sector-main.html#early-ret</v>
      </c>
      <c r="R367" s="226" t="str">
        <f>IF(ISBLANK(INDEX('Policy Characteristics'!L:L,MATCH($C367,'Policy Characteristics'!$C:$C,0))),"",INDEX('Policy Characteristics'!L:L,MATCH($C367,'Policy Characteristics'!$C:$C,0)))</f>
        <v>early-retirement-of-power-plants.html</v>
      </c>
    </row>
    <row r="368" spans="1:19">
      <c r="A368" s="226" t="str">
        <f>IF(ISBLANK(INDEX('Policy Characteristics'!A:A,MATCH($C368,'Policy Characteristics'!$C:$C,0))),"",INDEX('Policy Characteristics'!A:A,MATCH($C368,'Policy Characteristics'!$C:$C,0)))</f>
        <v>Electricity Supply</v>
      </c>
      <c r="B368" s="234" t="str">
        <f>IF(ISBLANK(INDEX('Policy Characteristics'!B:B,MATCH($C368,'Policy Characteristics'!$C:$C,0))),"",INDEX('Policy Characteristics'!B:B,MATCH($C368,'Policy Characteristics'!$C:$C,0)))</f>
        <v>Early Retirement of Power Plants</v>
      </c>
      <c r="C368" s="226" t="str">
        <f t="shared" si="22"/>
        <v>Annual Additional Capacity Retired due to Early Retirement Policy</v>
      </c>
      <c r="D368" s="6" t="s">
        <v>818</v>
      </c>
      <c r="E368" s="45"/>
      <c r="F368" s="6" t="s">
        <v>819</v>
      </c>
      <c r="G368" s="45"/>
      <c r="H368" s="43">
        <v>590</v>
      </c>
      <c r="I368" s="261" t="s">
        <v>728</v>
      </c>
      <c r="J368" s="227" t="str">
        <f>IF(ISBLANK(INDEX('Policy Characteristics'!D:D,MATCH($C368,'Policy Characteristics'!$C:$C,0))),"",INDEX('Policy Characteristics'!D:D,MATCH($C368,'Policy Characteristics'!$C:$C,0)))</f>
        <v>Early Retirement of Power Plants</v>
      </c>
      <c r="K368" s="226" t="str">
        <f>IF(ISBLANK(INDEX('Policy Characteristics'!E:E,MATCH($C368,'Policy Characteristics'!$C:$C,0))),"",INDEX('Policy Characteristics'!E:E,MATCH($C368,'Policy Characteristics'!$C:$C,0)))</f>
        <v>elec early retirement</v>
      </c>
      <c r="L368" s="226">
        <f>IF(ISBLANK(INDEX('Policy Characteristics'!F:F,MATCH($C368,'Policy Characteristics'!$C:$C,0))),"",INDEX('Policy Characteristics'!F:F,MATCH($C368,'Policy Characteristics'!$C:$C,0)))</f>
        <v>0</v>
      </c>
      <c r="M368" s="226">
        <f>IF(ISBLANK(INDEX('Policy Characteristics'!G:G,MATCH($C368,'Policy Characteristics'!$C:$C,0))),"",INDEX('Policy Characteristics'!G:G,MATCH($C368,'Policy Characteristics'!$C:$C,0)))</f>
        <v>25000</v>
      </c>
      <c r="N368" s="226">
        <f>IF(ISBLANK(INDEX('Policy Characteristics'!H:H,MATCH($C368,'Policy Characteristics'!$C:$C,0))),"",INDEX('Policy Characteristics'!H:H,MATCH($C368,'Policy Characteristics'!$C:$C,0)))</f>
        <v>500</v>
      </c>
      <c r="O368" s="226" t="str">
        <f>IF(ISBLANK(INDEX('Policy Characteristics'!I:I,MATCH($C368,'Policy Characteristics'!$C:$C,0))),"",INDEX('Policy Characteristics'!I:I,MATCH($C368,'Policy Characteristics'!$C:$C,0)))</f>
        <v>MW/year</v>
      </c>
      <c r="P368" s="226" t="str">
        <f>IF(ISBLANK(INDEX('Policy Characteristics'!J:J,MATCH($C368,'Policy Characteristics'!$C:$C,0))),"",INDEX('Policy Characteristics'!J:J,MATCH($C368,'Policy Characteristics'!$C:$C,0)))</f>
        <v xml:space="preserve">**Description:** This policy causes the specified quantity of otherwise non-retiring capacity of the selected type(s) to be retired each year. </v>
      </c>
      <c r="Q368" s="226" t="str">
        <f>IF(ISBLANK(INDEX('Policy Characteristics'!K:K,MATCH($C368,'Policy Characteristics'!$C:$C,0))),"",INDEX('Policy Characteristics'!K:K,MATCH($C368,'Policy Characteristics'!$C:$C,0)))</f>
        <v>electricity-sector-main.html#early-ret</v>
      </c>
      <c r="R368" s="226" t="str">
        <f>IF(ISBLANK(INDEX('Policy Characteristics'!L:L,MATCH($C368,'Policy Characteristics'!$C:$C,0))),"",INDEX('Policy Characteristics'!L:L,MATCH($C368,'Policy Characteristics'!$C:$C,0)))</f>
        <v>early-retirement-of-power-plants.html</v>
      </c>
    </row>
    <row r="369" spans="1:18">
      <c r="A369" s="226" t="str">
        <f>IF(ISBLANK(INDEX('Policy Characteristics'!A:A,MATCH($C369,'Policy Characteristics'!$C:$C,0))),"",INDEX('Policy Characteristics'!A:A,MATCH($C369,'Policy Characteristics'!$C:$C,0)))</f>
        <v>Electricity Supply</v>
      </c>
      <c r="B369" s="234" t="str">
        <f>IF(ISBLANK(INDEX('Policy Characteristics'!B:B,MATCH($C369,'Policy Characteristics'!$C:$C,0))),"",INDEX('Policy Characteristics'!B:B,MATCH($C369,'Policy Characteristics'!$C:$C,0)))</f>
        <v>Early Retirement of Power Plants</v>
      </c>
      <c r="C369" s="226" t="str">
        <f t="shared" si="22"/>
        <v>Annual Additional Capacity Retired due to Early Retirement Policy</v>
      </c>
      <c r="D369" s="6" t="s">
        <v>820</v>
      </c>
      <c r="E369" s="45"/>
      <c r="F369" s="6" t="s">
        <v>821</v>
      </c>
      <c r="G369" s="45"/>
      <c r="H369" s="43">
        <v>629</v>
      </c>
      <c r="I369" s="261" t="s">
        <v>738</v>
      </c>
      <c r="J369" s="227" t="str">
        <f>IF(ISBLANK(INDEX('Policy Characteristics'!D:D,MATCH($C369,'Policy Characteristics'!$C:$C,0))),"",INDEX('Policy Characteristics'!D:D,MATCH($C369,'Policy Characteristics'!$C:$C,0)))</f>
        <v>Early Retirement of Power Plants</v>
      </c>
      <c r="K369" s="226" t="str">
        <f>IF(ISBLANK(INDEX('Policy Characteristics'!E:E,MATCH($C369,'Policy Characteristics'!$C:$C,0))),"",INDEX('Policy Characteristics'!E:E,MATCH($C369,'Policy Characteristics'!$C:$C,0)))</f>
        <v>elec early retirement</v>
      </c>
      <c r="L369" s="226">
        <f>IF(ISBLANK(INDEX('Policy Characteristics'!F:F,MATCH($C369,'Policy Characteristics'!$C:$C,0))),"",INDEX('Policy Characteristics'!F:F,MATCH($C369,'Policy Characteristics'!$C:$C,0)))</f>
        <v>0</v>
      </c>
      <c r="M369" s="226">
        <f>IF(ISBLANK(INDEX('Policy Characteristics'!G:G,MATCH($C369,'Policy Characteristics'!$C:$C,0))),"",INDEX('Policy Characteristics'!G:G,MATCH($C369,'Policy Characteristics'!$C:$C,0)))</f>
        <v>25000</v>
      </c>
      <c r="N369" s="226">
        <f>IF(ISBLANK(INDEX('Policy Characteristics'!H:H,MATCH($C369,'Policy Characteristics'!$C:$C,0))),"",INDEX('Policy Characteristics'!H:H,MATCH($C369,'Policy Characteristics'!$C:$C,0)))</f>
        <v>500</v>
      </c>
      <c r="O369" s="226" t="str">
        <f>IF(ISBLANK(INDEX('Policy Characteristics'!I:I,MATCH($C369,'Policy Characteristics'!$C:$C,0))),"",INDEX('Policy Characteristics'!I:I,MATCH($C369,'Policy Characteristics'!$C:$C,0)))</f>
        <v>MW/year</v>
      </c>
      <c r="P369" s="226" t="str">
        <f>IF(ISBLANK(INDEX('Policy Characteristics'!J:J,MATCH($C369,'Policy Characteristics'!$C:$C,0))),"",INDEX('Policy Characteristics'!J:J,MATCH($C369,'Policy Characteristics'!$C:$C,0)))</f>
        <v xml:space="preserve">**Description:** This policy causes the specified quantity of otherwise non-retiring capacity of the selected type(s) to be retired each year. </v>
      </c>
      <c r="Q369" s="226" t="str">
        <f>IF(ISBLANK(INDEX('Policy Characteristics'!K:K,MATCH($C369,'Policy Characteristics'!$C:$C,0))),"",INDEX('Policy Characteristics'!K:K,MATCH($C369,'Policy Characteristics'!$C:$C,0)))</f>
        <v>electricity-sector-main.html#early-ret</v>
      </c>
      <c r="R369" s="226" t="str">
        <f>IF(ISBLANK(INDEX('Policy Characteristics'!L:L,MATCH($C369,'Policy Characteristics'!$C:$C,0))),"",INDEX('Policy Characteristics'!L:L,MATCH($C369,'Policy Characteristics'!$C:$C,0)))</f>
        <v>early-retirement-of-power-plants.html</v>
      </c>
    </row>
    <row r="370" spans="1:18">
      <c r="A370" s="226" t="str">
        <f>IF(ISBLANK(INDEX('Policy Characteristics'!A:A,MATCH($C370,'Policy Characteristics'!$C:$C,0))),"",INDEX('Policy Characteristics'!A:A,MATCH($C370,'Policy Characteristics'!$C:$C,0)))</f>
        <v>Electricity Supply</v>
      </c>
      <c r="B370" s="234" t="str">
        <f>IF(ISBLANK(INDEX('Policy Characteristics'!B:B,MATCH($C370,'Policy Characteristics'!$C:$C,0))),"",INDEX('Policy Characteristics'!B:B,MATCH($C370,'Policy Characteristics'!$C:$C,0)))</f>
        <v>Early Retirement of Power Plants</v>
      </c>
      <c r="C370" s="226" t="str">
        <f t="shared" si="22"/>
        <v>Annual Additional Capacity Retired due to Early Retirement Policy</v>
      </c>
      <c r="D370" s="6" t="s">
        <v>822</v>
      </c>
      <c r="E370" s="45"/>
      <c r="F370" s="6" t="s">
        <v>823</v>
      </c>
      <c r="G370" s="45"/>
      <c r="H370" s="43">
        <v>630</v>
      </c>
      <c r="I370" s="261" t="s">
        <v>738</v>
      </c>
      <c r="J370" s="227" t="str">
        <f>IF(ISBLANK(INDEX('Policy Characteristics'!D:D,MATCH($C370,'Policy Characteristics'!$C:$C,0))),"",INDEX('Policy Characteristics'!D:D,MATCH($C370,'Policy Characteristics'!$C:$C,0)))</f>
        <v>Early Retirement of Power Plants</v>
      </c>
      <c r="K370" s="226" t="str">
        <f>IF(ISBLANK(INDEX('Policy Characteristics'!E:E,MATCH($C370,'Policy Characteristics'!$C:$C,0))),"",INDEX('Policy Characteristics'!E:E,MATCH($C370,'Policy Characteristics'!$C:$C,0)))</f>
        <v>elec early retirement</v>
      </c>
      <c r="L370" s="226">
        <f>IF(ISBLANK(INDEX('Policy Characteristics'!F:F,MATCH($C370,'Policy Characteristics'!$C:$C,0))),"",INDEX('Policy Characteristics'!F:F,MATCH($C370,'Policy Characteristics'!$C:$C,0)))</f>
        <v>0</v>
      </c>
      <c r="M370" s="226">
        <f>IF(ISBLANK(INDEX('Policy Characteristics'!G:G,MATCH($C370,'Policy Characteristics'!$C:$C,0))),"",INDEX('Policy Characteristics'!G:G,MATCH($C370,'Policy Characteristics'!$C:$C,0)))</f>
        <v>25000</v>
      </c>
      <c r="N370" s="226">
        <f>IF(ISBLANK(INDEX('Policy Characteristics'!H:H,MATCH($C370,'Policy Characteristics'!$C:$C,0))),"",INDEX('Policy Characteristics'!H:H,MATCH($C370,'Policy Characteristics'!$C:$C,0)))</f>
        <v>500</v>
      </c>
      <c r="O370" s="226" t="str">
        <f>IF(ISBLANK(INDEX('Policy Characteristics'!I:I,MATCH($C370,'Policy Characteristics'!$C:$C,0))),"",INDEX('Policy Characteristics'!I:I,MATCH($C370,'Policy Characteristics'!$C:$C,0)))</f>
        <v>MW/year</v>
      </c>
      <c r="P370" s="226" t="str">
        <f>IF(ISBLANK(INDEX('Policy Characteristics'!J:J,MATCH($C370,'Policy Characteristics'!$C:$C,0))),"",INDEX('Policy Characteristics'!J:J,MATCH($C370,'Policy Characteristics'!$C:$C,0)))</f>
        <v xml:space="preserve">**Description:** This policy causes the specified quantity of otherwise non-retiring capacity of the selected type(s) to be retired each year. </v>
      </c>
      <c r="Q370" s="226" t="str">
        <f>IF(ISBLANK(INDEX('Policy Characteristics'!K:K,MATCH($C370,'Policy Characteristics'!$C:$C,0))),"",INDEX('Policy Characteristics'!K:K,MATCH($C370,'Policy Characteristics'!$C:$C,0)))</f>
        <v>electricity-sector-main.html#early-ret</v>
      </c>
      <c r="R370" s="226" t="str">
        <f>IF(ISBLANK(INDEX('Policy Characteristics'!L:L,MATCH($C370,'Policy Characteristics'!$C:$C,0))),"",INDEX('Policy Characteristics'!L:L,MATCH($C370,'Policy Characteristics'!$C:$C,0)))</f>
        <v>early-retirement-of-power-plants.html</v>
      </c>
    </row>
    <row r="371" spans="1:18">
      <c r="A371" s="226" t="str">
        <f>IF(ISBLANK(INDEX('Policy Characteristics'!A:A,MATCH($C371,'Policy Characteristics'!$C:$C,0))),"",INDEX('Policy Characteristics'!A:A,MATCH($C371,'Policy Characteristics'!$C:$C,0)))</f>
        <v>Electricity Supply</v>
      </c>
      <c r="B371" s="234" t="str">
        <f>IF(ISBLANK(INDEX('Policy Characteristics'!B:B,MATCH($C371,'Policy Characteristics'!$C:$C,0))),"",INDEX('Policy Characteristics'!B:B,MATCH($C371,'Policy Characteristics'!$C:$C,0)))</f>
        <v>Early Retirement of Power Plants</v>
      </c>
      <c r="C371" s="226" t="str">
        <f t="shared" si="22"/>
        <v>Annual Additional Capacity Retired due to Early Retirement Policy</v>
      </c>
      <c r="D371" s="6" t="s">
        <v>824</v>
      </c>
      <c r="E371" s="45"/>
      <c r="F371" s="6" t="s">
        <v>825</v>
      </c>
      <c r="G371" s="45"/>
      <c r="H371" s="43">
        <v>631</v>
      </c>
      <c r="I371" s="261" t="s">
        <v>738</v>
      </c>
      <c r="J371" s="227" t="str">
        <f>IF(ISBLANK(INDEX('Policy Characteristics'!D:D,MATCH($C371,'Policy Characteristics'!$C:$C,0))),"",INDEX('Policy Characteristics'!D:D,MATCH($C371,'Policy Characteristics'!$C:$C,0)))</f>
        <v>Early Retirement of Power Plants</v>
      </c>
      <c r="K371" s="226" t="str">
        <f>IF(ISBLANK(INDEX('Policy Characteristics'!E:E,MATCH($C371,'Policy Characteristics'!$C:$C,0))),"",INDEX('Policy Characteristics'!E:E,MATCH($C371,'Policy Characteristics'!$C:$C,0)))</f>
        <v>elec early retirement</v>
      </c>
      <c r="L371" s="226">
        <f>IF(ISBLANK(INDEX('Policy Characteristics'!F:F,MATCH($C371,'Policy Characteristics'!$C:$C,0))),"",INDEX('Policy Characteristics'!F:F,MATCH($C371,'Policy Characteristics'!$C:$C,0)))</f>
        <v>0</v>
      </c>
      <c r="M371" s="226">
        <f>IF(ISBLANK(INDEX('Policy Characteristics'!G:G,MATCH($C371,'Policy Characteristics'!$C:$C,0))),"",INDEX('Policy Characteristics'!G:G,MATCH($C371,'Policy Characteristics'!$C:$C,0)))</f>
        <v>25000</v>
      </c>
      <c r="N371" s="226">
        <f>IF(ISBLANK(INDEX('Policy Characteristics'!H:H,MATCH($C371,'Policy Characteristics'!$C:$C,0))),"",INDEX('Policy Characteristics'!H:H,MATCH($C371,'Policy Characteristics'!$C:$C,0)))</f>
        <v>500</v>
      </c>
      <c r="O371" s="226" t="str">
        <f>IF(ISBLANK(INDEX('Policy Characteristics'!I:I,MATCH($C371,'Policy Characteristics'!$C:$C,0))),"",INDEX('Policy Characteristics'!I:I,MATCH($C371,'Policy Characteristics'!$C:$C,0)))</f>
        <v>MW/year</v>
      </c>
      <c r="P371" s="226" t="str">
        <f>IF(ISBLANK(INDEX('Policy Characteristics'!J:J,MATCH($C371,'Policy Characteristics'!$C:$C,0))),"",INDEX('Policy Characteristics'!J:J,MATCH($C371,'Policy Characteristics'!$C:$C,0)))</f>
        <v xml:space="preserve">**Description:** This policy causes the specified quantity of otherwise non-retiring capacity of the selected type(s) to be retired each year. </v>
      </c>
      <c r="Q371" s="226" t="str">
        <f>IF(ISBLANK(INDEX('Policy Characteristics'!K:K,MATCH($C371,'Policy Characteristics'!$C:$C,0))),"",INDEX('Policy Characteristics'!K:K,MATCH($C371,'Policy Characteristics'!$C:$C,0)))</f>
        <v>electricity-sector-main.html#early-ret</v>
      </c>
      <c r="R371" s="226" t="str">
        <f>IF(ISBLANK(INDEX('Policy Characteristics'!L:L,MATCH($C371,'Policy Characteristics'!$C:$C,0))),"",INDEX('Policy Characteristics'!L:L,MATCH($C371,'Policy Characteristics'!$C:$C,0)))</f>
        <v>early-retirement-of-power-plants.html</v>
      </c>
    </row>
    <row r="372" spans="1:18">
      <c r="A372" s="226" t="str">
        <f>IF(ISBLANK(INDEX('Policy Characteristics'!A:A,MATCH($C372,'Policy Characteristics'!$C:$C,0))),"",INDEX('Policy Characteristics'!A:A,MATCH($C372,'Policy Characteristics'!$C:$C,0)))</f>
        <v>Electricity Supply</v>
      </c>
      <c r="B372" s="234" t="str">
        <f>IF(ISBLANK(INDEX('Policy Characteristics'!B:B,MATCH($C372,'Policy Characteristics'!$C:$C,0))),"",INDEX('Policy Characteristics'!B:B,MATCH($C372,'Policy Characteristics'!$C:$C,0)))</f>
        <v>Early Retirement of Power Plants</v>
      </c>
      <c r="C372" s="226" t="str">
        <f t="shared" si="22"/>
        <v>Annual Additional Capacity Retired due to Early Retirement Policy</v>
      </c>
      <c r="D372" s="6" t="s">
        <v>826</v>
      </c>
      <c r="E372" s="45"/>
      <c r="F372" s="6" t="s">
        <v>827</v>
      </c>
      <c r="G372" s="45"/>
      <c r="H372" s="43">
        <v>632</v>
      </c>
      <c r="I372" s="261" t="s">
        <v>738</v>
      </c>
      <c r="J372" s="227" t="str">
        <f>IF(ISBLANK(INDEX('Policy Characteristics'!D:D,MATCH($C372,'Policy Characteristics'!$C:$C,0))),"",INDEX('Policy Characteristics'!D:D,MATCH($C372,'Policy Characteristics'!$C:$C,0)))</f>
        <v>Early Retirement of Power Plants</v>
      </c>
      <c r="K372" s="226" t="str">
        <f>IF(ISBLANK(INDEX('Policy Characteristics'!E:E,MATCH($C372,'Policy Characteristics'!$C:$C,0))),"",INDEX('Policy Characteristics'!E:E,MATCH($C372,'Policy Characteristics'!$C:$C,0)))</f>
        <v>elec early retirement</v>
      </c>
      <c r="L372" s="226">
        <f>IF(ISBLANK(INDEX('Policy Characteristics'!F:F,MATCH($C372,'Policy Characteristics'!$C:$C,0))),"",INDEX('Policy Characteristics'!F:F,MATCH($C372,'Policy Characteristics'!$C:$C,0)))</f>
        <v>0</v>
      </c>
      <c r="M372" s="226">
        <f>IF(ISBLANK(INDEX('Policy Characteristics'!G:G,MATCH($C372,'Policy Characteristics'!$C:$C,0))),"",INDEX('Policy Characteristics'!G:G,MATCH($C372,'Policy Characteristics'!$C:$C,0)))</f>
        <v>25000</v>
      </c>
      <c r="N372" s="226">
        <f>IF(ISBLANK(INDEX('Policy Characteristics'!H:H,MATCH($C372,'Policy Characteristics'!$C:$C,0))),"",INDEX('Policy Characteristics'!H:H,MATCH($C372,'Policy Characteristics'!$C:$C,0)))</f>
        <v>500</v>
      </c>
      <c r="O372" s="226" t="str">
        <f>IF(ISBLANK(INDEX('Policy Characteristics'!I:I,MATCH($C372,'Policy Characteristics'!$C:$C,0))),"",INDEX('Policy Characteristics'!I:I,MATCH($C372,'Policy Characteristics'!$C:$C,0)))</f>
        <v>MW/year</v>
      </c>
      <c r="P372" s="226" t="str">
        <f>IF(ISBLANK(INDEX('Policy Characteristics'!J:J,MATCH($C372,'Policy Characteristics'!$C:$C,0))),"",INDEX('Policy Characteristics'!J:J,MATCH($C372,'Policy Characteristics'!$C:$C,0)))</f>
        <v xml:space="preserve">**Description:** This policy causes the specified quantity of otherwise non-retiring capacity of the selected type(s) to be retired each year. </v>
      </c>
      <c r="Q372" s="226" t="str">
        <f>IF(ISBLANK(INDEX('Policy Characteristics'!K:K,MATCH($C372,'Policy Characteristics'!$C:$C,0))),"",INDEX('Policy Characteristics'!K:K,MATCH($C372,'Policy Characteristics'!$C:$C,0)))</f>
        <v>electricity-sector-main.html#early-ret</v>
      </c>
      <c r="R372" s="226" t="str">
        <f>IF(ISBLANK(INDEX('Policy Characteristics'!L:L,MATCH($C372,'Policy Characteristics'!$C:$C,0))),"",INDEX('Policy Characteristics'!L:L,MATCH($C372,'Policy Characteristics'!$C:$C,0)))</f>
        <v>early-retirement-of-power-plants.html</v>
      </c>
    </row>
    <row r="373" spans="1:18">
      <c r="A373" s="226" t="str">
        <f>IF(ISBLANK(INDEX('Policy Characteristics'!A:A,MATCH($C373,'Policy Characteristics'!$C:$C,0))),"",INDEX('Policy Characteristics'!A:A,MATCH($C373,'Policy Characteristics'!$C:$C,0)))</f>
        <v>Electricity Supply</v>
      </c>
      <c r="B373" s="234" t="str">
        <f>IF(ISBLANK(INDEX('Policy Characteristics'!B:B,MATCH($C373,'Policy Characteristics'!$C:$C,0))),"",INDEX('Policy Characteristics'!B:B,MATCH($C373,'Policy Characteristics'!$C:$C,0)))</f>
        <v>Early Retirement of Power Plants</v>
      </c>
      <c r="C373" s="226" t="str">
        <f t="shared" si="22"/>
        <v>Annual Additional Capacity Retired due to Early Retirement Policy</v>
      </c>
      <c r="D373" s="6" t="s">
        <v>828</v>
      </c>
      <c r="E373" s="45"/>
      <c r="F373" s="6" t="s">
        <v>829</v>
      </c>
      <c r="G373" s="45"/>
      <c r="H373" s="43">
        <v>1761</v>
      </c>
      <c r="I373" s="261" t="s">
        <v>738</v>
      </c>
      <c r="J373" s="227" t="str">
        <f>IF(ISBLANK(INDEX('Policy Characteristics'!D:D,MATCH($C373,'Policy Characteristics'!$C:$C,0))),"",INDEX('Policy Characteristics'!D:D,MATCH($C373,'Policy Characteristics'!$C:$C,0)))</f>
        <v>Early Retirement of Power Plants</v>
      </c>
      <c r="K373" s="226" t="str">
        <f>IF(ISBLANK(INDEX('Policy Characteristics'!E:E,MATCH($C373,'Policy Characteristics'!$C:$C,0))),"",INDEX('Policy Characteristics'!E:E,MATCH($C373,'Policy Characteristics'!$C:$C,0)))</f>
        <v>elec early retirement</v>
      </c>
      <c r="L373" s="226">
        <f>IF(ISBLANK(INDEX('Policy Characteristics'!F:F,MATCH($C373,'Policy Characteristics'!$C:$C,0))),"",INDEX('Policy Characteristics'!F:F,MATCH($C373,'Policy Characteristics'!$C:$C,0)))</f>
        <v>0</v>
      </c>
      <c r="M373" s="226">
        <f>IF(ISBLANK(INDEX('Policy Characteristics'!G:G,MATCH($C373,'Policy Characteristics'!$C:$C,0))),"",INDEX('Policy Characteristics'!G:G,MATCH($C373,'Policy Characteristics'!$C:$C,0)))</f>
        <v>25000</v>
      </c>
      <c r="N373" s="226">
        <f>IF(ISBLANK(INDEX('Policy Characteristics'!H:H,MATCH($C373,'Policy Characteristics'!$C:$C,0))),"",INDEX('Policy Characteristics'!H:H,MATCH($C373,'Policy Characteristics'!$C:$C,0)))</f>
        <v>500</v>
      </c>
      <c r="O373" s="226" t="str">
        <f>IF(ISBLANK(INDEX('Policy Characteristics'!I:I,MATCH($C373,'Policy Characteristics'!$C:$C,0))),"",INDEX('Policy Characteristics'!I:I,MATCH($C373,'Policy Characteristics'!$C:$C,0)))</f>
        <v>MW/year</v>
      </c>
      <c r="P373" s="226" t="str">
        <f>IF(ISBLANK(INDEX('Policy Characteristics'!J:J,MATCH($C373,'Policy Characteristics'!$C:$C,0))),"",INDEX('Policy Characteristics'!J:J,MATCH($C373,'Policy Characteristics'!$C:$C,0)))</f>
        <v xml:space="preserve">**Description:** This policy causes the specified quantity of otherwise non-retiring capacity of the selected type(s) to be retired each year. </v>
      </c>
      <c r="Q373" s="226" t="str">
        <f>IF(ISBLANK(INDEX('Policy Characteristics'!K:K,MATCH($C373,'Policy Characteristics'!$C:$C,0))),"",INDEX('Policy Characteristics'!K:K,MATCH($C373,'Policy Characteristics'!$C:$C,0)))</f>
        <v>electricity-sector-main.html#early-ret</v>
      </c>
      <c r="R373" s="226" t="str">
        <f>IF(ISBLANK(INDEX('Policy Characteristics'!L:L,MATCH($C373,'Policy Characteristics'!$C:$C,0))),"",INDEX('Policy Characteristics'!L:L,MATCH($C373,'Policy Characteristics'!$C:$C,0)))</f>
        <v>early-retirement-of-power-plants.html</v>
      </c>
    </row>
    <row r="374" spans="1:18">
      <c r="A374" s="226" t="str">
        <f>IF(ISBLANK(INDEX('Policy Characteristics'!A:A,MATCH($C374,'Policy Characteristics'!$C:$C,0))),"",INDEX('Policy Characteristics'!A:A,MATCH($C374,'Policy Characteristics'!$C:$C,0)))</f>
        <v>Electricity Supply</v>
      </c>
      <c r="B374" s="234" t="str">
        <f>IF(ISBLANK(INDEX('Policy Characteristics'!B:B,MATCH($C374,'Policy Characteristics'!$C:$C,0))),"",INDEX('Policy Characteristics'!B:B,MATCH($C374,'Policy Characteristics'!$C:$C,0)))</f>
        <v>Early Retirement of Power Plants</v>
      </c>
      <c r="C374" s="226" t="str">
        <f t="shared" si="22"/>
        <v>Annual Additional Capacity Retired due to Early Retirement Policy</v>
      </c>
      <c r="D374" s="6" t="s">
        <v>830</v>
      </c>
      <c r="E374" s="45"/>
      <c r="F374" s="6" t="s">
        <v>831</v>
      </c>
      <c r="G374" s="45"/>
      <c r="H374" s="43">
        <v>1762</v>
      </c>
      <c r="I374" s="261" t="s">
        <v>738</v>
      </c>
      <c r="J374" s="227" t="str">
        <f>IF(ISBLANK(INDEX('Policy Characteristics'!D:D,MATCH($C374,'Policy Characteristics'!$C:$C,0))),"",INDEX('Policy Characteristics'!D:D,MATCH($C374,'Policy Characteristics'!$C:$C,0)))</f>
        <v>Early Retirement of Power Plants</v>
      </c>
      <c r="K374" s="226" t="str">
        <f>IF(ISBLANK(INDEX('Policy Characteristics'!E:E,MATCH($C374,'Policy Characteristics'!$C:$C,0))),"",INDEX('Policy Characteristics'!E:E,MATCH($C374,'Policy Characteristics'!$C:$C,0)))</f>
        <v>elec early retirement</v>
      </c>
      <c r="L374" s="226">
        <f>IF(ISBLANK(INDEX('Policy Characteristics'!F:F,MATCH($C374,'Policy Characteristics'!$C:$C,0))),"",INDEX('Policy Characteristics'!F:F,MATCH($C374,'Policy Characteristics'!$C:$C,0)))</f>
        <v>0</v>
      </c>
      <c r="M374" s="226">
        <f>IF(ISBLANK(INDEX('Policy Characteristics'!G:G,MATCH($C374,'Policy Characteristics'!$C:$C,0))),"",INDEX('Policy Characteristics'!G:G,MATCH($C374,'Policy Characteristics'!$C:$C,0)))</f>
        <v>25000</v>
      </c>
      <c r="N374" s="226">
        <f>IF(ISBLANK(INDEX('Policy Characteristics'!H:H,MATCH($C374,'Policy Characteristics'!$C:$C,0))),"",INDEX('Policy Characteristics'!H:H,MATCH($C374,'Policy Characteristics'!$C:$C,0)))</f>
        <v>500</v>
      </c>
      <c r="O374" s="226" t="str">
        <f>IF(ISBLANK(INDEX('Policy Characteristics'!I:I,MATCH($C374,'Policy Characteristics'!$C:$C,0))),"",INDEX('Policy Characteristics'!I:I,MATCH($C374,'Policy Characteristics'!$C:$C,0)))</f>
        <v>MW/year</v>
      </c>
      <c r="P374" s="226" t="str">
        <f>IF(ISBLANK(INDEX('Policy Characteristics'!J:J,MATCH($C374,'Policy Characteristics'!$C:$C,0))),"",INDEX('Policy Characteristics'!J:J,MATCH($C374,'Policy Characteristics'!$C:$C,0)))</f>
        <v xml:space="preserve">**Description:** This policy causes the specified quantity of otherwise non-retiring capacity of the selected type(s) to be retired each year. </v>
      </c>
      <c r="Q374" s="226" t="str">
        <f>IF(ISBLANK(INDEX('Policy Characteristics'!K:K,MATCH($C374,'Policy Characteristics'!$C:$C,0))),"",INDEX('Policy Characteristics'!K:K,MATCH($C374,'Policy Characteristics'!$C:$C,0)))</f>
        <v>electricity-sector-main.html#early-ret</v>
      </c>
      <c r="R374" s="226" t="str">
        <f>IF(ISBLANK(INDEX('Policy Characteristics'!L:L,MATCH($C374,'Policy Characteristics'!$C:$C,0))),"",INDEX('Policy Characteristics'!L:L,MATCH($C374,'Policy Characteristics'!$C:$C,0)))</f>
        <v>early-retirement-of-power-plants.html</v>
      </c>
    </row>
    <row r="375" spans="1:18">
      <c r="A375" s="226" t="str">
        <f>IF(ISBLANK(INDEX('Policy Characteristics'!A:A,MATCH($C375,'Policy Characteristics'!$C:$C,0))),"",INDEX('Policy Characteristics'!A:A,MATCH($C375,'Policy Characteristics'!$C:$C,0)))</f>
        <v>Electricity Supply</v>
      </c>
      <c r="B375" s="234" t="str">
        <f>IF(ISBLANK(INDEX('Policy Characteristics'!B:B,MATCH($C375,'Policy Characteristics'!$C:$C,0))),"",INDEX('Policy Characteristics'!B:B,MATCH($C375,'Policy Characteristics'!$C:$C,0)))</f>
        <v>Early Retirement of Power Plants</v>
      </c>
      <c r="C375" s="226" t="str">
        <f t="shared" si="22"/>
        <v>Annual Additional Capacity Retired due to Early Retirement Policy</v>
      </c>
      <c r="D375" s="6" t="s">
        <v>832</v>
      </c>
      <c r="E375" s="45"/>
      <c r="F375" s="6" t="s">
        <v>833</v>
      </c>
      <c r="G375" s="45"/>
      <c r="H375" s="43">
        <v>1763</v>
      </c>
      <c r="I375" s="261" t="s">
        <v>738</v>
      </c>
      <c r="J375" s="227" t="str">
        <f>IF(ISBLANK(INDEX('Policy Characteristics'!D:D,MATCH($C375,'Policy Characteristics'!$C:$C,0))),"",INDEX('Policy Characteristics'!D:D,MATCH($C375,'Policy Characteristics'!$C:$C,0)))</f>
        <v>Early Retirement of Power Plants</v>
      </c>
      <c r="K375" s="226" t="str">
        <f>IF(ISBLANK(INDEX('Policy Characteristics'!E:E,MATCH($C375,'Policy Characteristics'!$C:$C,0))),"",INDEX('Policy Characteristics'!E:E,MATCH($C375,'Policy Characteristics'!$C:$C,0)))</f>
        <v>elec early retirement</v>
      </c>
      <c r="L375" s="226">
        <f>IF(ISBLANK(INDEX('Policy Characteristics'!F:F,MATCH($C375,'Policy Characteristics'!$C:$C,0))),"",INDEX('Policy Characteristics'!F:F,MATCH($C375,'Policy Characteristics'!$C:$C,0)))</f>
        <v>0</v>
      </c>
      <c r="M375" s="226">
        <f>IF(ISBLANK(INDEX('Policy Characteristics'!G:G,MATCH($C375,'Policy Characteristics'!$C:$C,0))),"",INDEX('Policy Characteristics'!G:G,MATCH($C375,'Policy Characteristics'!$C:$C,0)))</f>
        <v>25000</v>
      </c>
      <c r="N375" s="226">
        <f>IF(ISBLANK(INDEX('Policy Characteristics'!H:H,MATCH($C375,'Policy Characteristics'!$C:$C,0))),"",INDEX('Policy Characteristics'!H:H,MATCH($C375,'Policy Characteristics'!$C:$C,0)))</f>
        <v>500</v>
      </c>
      <c r="O375" s="226" t="str">
        <f>IF(ISBLANK(INDEX('Policy Characteristics'!I:I,MATCH($C375,'Policy Characteristics'!$C:$C,0))),"",INDEX('Policy Characteristics'!I:I,MATCH($C375,'Policy Characteristics'!$C:$C,0)))</f>
        <v>MW/year</v>
      </c>
      <c r="P375" s="226" t="str">
        <f>IF(ISBLANK(INDEX('Policy Characteristics'!J:J,MATCH($C375,'Policy Characteristics'!$C:$C,0))),"",INDEX('Policy Characteristics'!J:J,MATCH($C375,'Policy Characteristics'!$C:$C,0)))</f>
        <v xml:space="preserve">**Description:** This policy causes the specified quantity of otherwise non-retiring capacity of the selected type(s) to be retired each year. </v>
      </c>
      <c r="Q375" s="226" t="str">
        <f>IF(ISBLANK(INDEX('Policy Characteristics'!K:K,MATCH($C375,'Policy Characteristics'!$C:$C,0))),"",INDEX('Policy Characteristics'!K:K,MATCH($C375,'Policy Characteristics'!$C:$C,0)))</f>
        <v>electricity-sector-main.html#early-ret</v>
      </c>
      <c r="R375" s="226" t="str">
        <f>IF(ISBLANK(INDEX('Policy Characteristics'!L:L,MATCH($C375,'Policy Characteristics'!$C:$C,0))),"",INDEX('Policy Characteristics'!L:L,MATCH($C375,'Policy Characteristics'!$C:$C,0)))</f>
        <v>early-retirement-of-power-plants.html</v>
      </c>
    </row>
    <row r="376" spans="1:18">
      <c r="A376" s="226" t="str">
        <f>IF(ISBLANK(INDEX('Policy Characteristics'!A:A,MATCH($C376,'Policy Characteristics'!$C:$C,0))),"",INDEX('Policy Characteristics'!A:A,MATCH($C376,'Policy Characteristics'!$C:$C,0)))</f>
        <v>Electricity Supply</v>
      </c>
      <c r="B376" s="234" t="str">
        <f>IF(ISBLANK(INDEX('Policy Characteristics'!B:B,MATCH($C376,'Policy Characteristics'!$C:$C,0))),"",INDEX('Policy Characteristics'!B:B,MATCH($C376,'Policy Characteristics'!$C:$C,0)))</f>
        <v>Early Retirement of Power Plants</v>
      </c>
      <c r="C376" s="226" t="str">
        <f t="shared" si="22"/>
        <v>Annual Additional Capacity Retired due to Early Retirement Policy</v>
      </c>
      <c r="D376" s="6" t="s">
        <v>834</v>
      </c>
      <c r="E376" s="45"/>
      <c r="F376" s="6" t="s">
        <v>835</v>
      </c>
      <c r="G376" s="45"/>
      <c r="H376" s="43">
        <v>1764</v>
      </c>
      <c r="I376" s="261" t="s">
        <v>738</v>
      </c>
      <c r="J376" s="227" t="str">
        <f>IF(ISBLANK(INDEX('Policy Characteristics'!D:D,MATCH($C376,'Policy Characteristics'!$C:$C,0))),"",INDEX('Policy Characteristics'!D:D,MATCH($C376,'Policy Characteristics'!$C:$C,0)))</f>
        <v>Early Retirement of Power Plants</v>
      </c>
      <c r="K376" s="226" t="str">
        <f>IF(ISBLANK(INDEX('Policy Characteristics'!E:E,MATCH($C376,'Policy Characteristics'!$C:$C,0))),"",INDEX('Policy Characteristics'!E:E,MATCH($C376,'Policy Characteristics'!$C:$C,0)))</f>
        <v>elec early retirement</v>
      </c>
      <c r="L376" s="226">
        <f>IF(ISBLANK(INDEX('Policy Characteristics'!F:F,MATCH($C376,'Policy Characteristics'!$C:$C,0))),"",INDEX('Policy Characteristics'!F:F,MATCH($C376,'Policy Characteristics'!$C:$C,0)))</f>
        <v>0</v>
      </c>
      <c r="M376" s="226">
        <f>IF(ISBLANK(INDEX('Policy Characteristics'!G:G,MATCH($C376,'Policy Characteristics'!$C:$C,0))),"",INDEX('Policy Characteristics'!G:G,MATCH($C376,'Policy Characteristics'!$C:$C,0)))</f>
        <v>25000</v>
      </c>
      <c r="N376" s="226">
        <f>IF(ISBLANK(INDEX('Policy Characteristics'!H:H,MATCH($C376,'Policy Characteristics'!$C:$C,0))),"",INDEX('Policy Characteristics'!H:H,MATCH($C376,'Policy Characteristics'!$C:$C,0)))</f>
        <v>500</v>
      </c>
      <c r="O376" s="226" t="str">
        <f>IF(ISBLANK(INDEX('Policy Characteristics'!I:I,MATCH($C376,'Policy Characteristics'!$C:$C,0))),"",INDEX('Policy Characteristics'!I:I,MATCH($C376,'Policy Characteristics'!$C:$C,0)))</f>
        <v>MW/year</v>
      </c>
      <c r="P376" s="226" t="str">
        <f>IF(ISBLANK(INDEX('Policy Characteristics'!J:J,MATCH($C376,'Policy Characteristics'!$C:$C,0))),"",INDEX('Policy Characteristics'!J:J,MATCH($C376,'Policy Characteristics'!$C:$C,0)))</f>
        <v xml:space="preserve">**Description:** This policy causes the specified quantity of otherwise non-retiring capacity of the selected type(s) to be retired each year. </v>
      </c>
      <c r="Q376" s="226" t="str">
        <f>IF(ISBLANK(INDEX('Policy Characteristics'!K:K,MATCH($C376,'Policy Characteristics'!$C:$C,0))),"",INDEX('Policy Characteristics'!K:K,MATCH($C376,'Policy Characteristics'!$C:$C,0)))</f>
        <v>electricity-sector-main.html#early-ret</v>
      </c>
      <c r="R376" s="226" t="str">
        <f>IF(ISBLANK(INDEX('Policy Characteristics'!L:L,MATCH($C376,'Policy Characteristics'!$C:$C,0))),"",INDEX('Policy Characteristics'!L:L,MATCH($C376,'Policy Characteristics'!$C:$C,0)))</f>
        <v>early-retirement-of-power-plants.html</v>
      </c>
    </row>
    <row r="377" spans="1:18">
      <c r="A377" s="226" t="str">
        <f>IF(ISBLANK(INDEX('Policy Characteristics'!A:A,MATCH($C377,'Policy Characteristics'!$C:$C,0))),"",INDEX('Policy Characteristics'!A:A,MATCH($C377,'Policy Characteristics'!$C:$C,0)))</f>
        <v>Electricity Supply</v>
      </c>
      <c r="B377" s="234" t="str">
        <f>IF(ISBLANK(INDEX('Policy Characteristics'!B:B,MATCH($C377,'Policy Characteristics'!$C:$C,0))),"",INDEX('Policy Characteristics'!B:B,MATCH($C377,'Policy Characteristics'!$C:$C,0)))</f>
        <v>Early Retirement of Power Plants</v>
      </c>
      <c r="C377" s="226" t="str">
        <f t="shared" si="22"/>
        <v>Annual Additional Capacity Retired due to Early Retirement Policy</v>
      </c>
      <c r="D377" s="6" t="s">
        <v>836</v>
      </c>
      <c r="E377" s="45"/>
      <c r="F377" s="6" t="s">
        <v>837</v>
      </c>
      <c r="G377" s="45"/>
      <c r="H377" s="43">
        <v>1765</v>
      </c>
      <c r="I377" s="261" t="s">
        <v>738</v>
      </c>
      <c r="J377" s="227" t="str">
        <f>IF(ISBLANK(INDEX('Policy Characteristics'!D:D,MATCH($C377,'Policy Characteristics'!$C:$C,0))),"",INDEX('Policy Characteristics'!D:D,MATCH($C377,'Policy Characteristics'!$C:$C,0)))</f>
        <v>Early Retirement of Power Plants</v>
      </c>
      <c r="K377" s="226" t="str">
        <f>IF(ISBLANK(INDEX('Policy Characteristics'!E:E,MATCH($C377,'Policy Characteristics'!$C:$C,0))),"",INDEX('Policy Characteristics'!E:E,MATCH($C377,'Policy Characteristics'!$C:$C,0)))</f>
        <v>elec early retirement</v>
      </c>
      <c r="L377" s="226">
        <f>IF(ISBLANK(INDEX('Policy Characteristics'!F:F,MATCH($C377,'Policy Characteristics'!$C:$C,0))),"",INDEX('Policy Characteristics'!F:F,MATCH($C377,'Policy Characteristics'!$C:$C,0)))</f>
        <v>0</v>
      </c>
      <c r="M377" s="226">
        <f>IF(ISBLANK(INDEX('Policy Characteristics'!G:G,MATCH($C377,'Policy Characteristics'!$C:$C,0))),"",INDEX('Policy Characteristics'!G:G,MATCH($C377,'Policy Characteristics'!$C:$C,0)))</f>
        <v>25000</v>
      </c>
      <c r="N377" s="226">
        <f>IF(ISBLANK(INDEX('Policy Characteristics'!H:H,MATCH($C377,'Policy Characteristics'!$C:$C,0))),"",INDEX('Policy Characteristics'!H:H,MATCH($C377,'Policy Characteristics'!$C:$C,0)))</f>
        <v>500</v>
      </c>
      <c r="O377" s="226" t="str">
        <f>IF(ISBLANK(INDEX('Policy Characteristics'!I:I,MATCH($C377,'Policy Characteristics'!$C:$C,0))),"",INDEX('Policy Characteristics'!I:I,MATCH($C377,'Policy Characteristics'!$C:$C,0)))</f>
        <v>MW/year</v>
      </c>
      <c r="P377" s="226" t="str">
        <f>IF(ISBLANK(INDEX('Policy Characteristics'!J:J,MATCH($C377,'Policy Characteristics'!$C:$C,0))),"",INDEX('Policy Characteristics'!J:J,MATCH($C377,'Policy Characteristics'!$C:$C,0)))</f>
        <v xml:space="preserve">**Description:** This policy causes the specified quantity of otherwise non-retiring capacity of the selected type(s) to be retired each year. </v>
      </c>
      <c r="Q377" s="226" t="str">
        <f>IF(ISBLANK(INDEX('Policy Characteristics'!K:K,MATCH($C377,'Policy Characteristics'!$C:$C,0))),"",INDEX('Policy Characteristics'!K:K,MATCH($C377,'Policy Characteristics'!$C:$C,0)))</f>
        <v>electricity-sector-main.html#early-ret</v>
      </c>
      <c r="R377" s="226" t="str">
        <f>IF(ISBLANK(INDEX('Policy Characteristics'!L:L,MATCH($C377,'Policy Characteristics'!$C:$C,0))),"",INDEX('Policy Characteristics'!L:L,MATCH($C377,'Policy Characteristics'!$C:$C,0)))</f>
        <v>early-retirement-of-power-plants.html</v>
      </c>
    </row>
    <row r="378" spans="1:18">
      <c r="A378" s="226" t="str">
        <f>IF(ISBLANK(INDEX('Policy Characteristics'!A:A,MATCH($C378,'Policy Characteristics'!$C:$C,0))),"",INDEX('Policy Characteristics'!A:A,MATCH($C378,'Policy Characteristics'!$C:$C,0)))</f>
        <v>Electricity Supply</v>
      </c>
      <c r="B378" s="234" t="str">
        <f>IF(ISBLANK(INDEX('Policy Characteristics'!B:B,MATCH($C378,'Policy Characteristics'!$C:$C,0))),"",INDEX('Policy Characteristics'!B:B,MATCH($C378,'Policy Characteristics'!$C:$C,0)))</f>
        <v>Early Retirement of Power Plants</v>
      </c>
      <c r="C378" s="226" t="str">
        <f t="shared" si="22"/>
        <v>Annual Additional Capacity Retired due to Early Retirement Policy</v>
      </c>
      <c r="D378" s="6" t="s">
        <v>838</v>
      </c>
      <c r="E378" s="45"/>
      <c r="F378" s="6" t="s">
        <v>839</v>
      </c>
      <c r="G378" s="45"/>
      <c r="H378" s="43">
        <v>1766</v>
      </c>
      <c r="I378" s="261" t="s">
        <v>738</v>
      </c>
      <c r="J378" s="227" t="str">
        <f>IF(ISBLANK(INDEX('Policy Characteristics'!D:D,MATCH($C378,'Policy Characteristics'!$C:$C,0))),"",INDEX('Policy Characteristics'!D:D,MATCH($C378,'Policy Characteristics'!$C:$C,0)))</f>
        <v>Early Retirement of Power Plants</v>
      </c>
      <c r="K378" s="226" t="str">
        <f>IF(ISBLANK(INDEX('Policy Characteristics'!E:E,MATCH($C378,'Policy Characteristics'!$C:$C,0))),"",INDEX('Policy Characteristics'!E:E,MATCH($C378,'Policy Characteristics'!$C:$C,0)))</f>
        <v>elec early retirement</v>
      </c>
      <c r="L378" s="226">
        <f>IF(ISBLANK(INDEX('Policy Characteristics'!F:F,MATCH($C378,'Policy Characteristics'!$C:$C,0))),"",INDEX('Policy Characteristics'!F:F,MATCH($C378,'Policy Characteristics'!$C:$C,0)))</f>
        <v>0</v>
      </c>
      <c r="M378" s="226">
        <f>IF(ISBLANK(INDEX('Policy Characteristics'!G:G,MATCH($C378,'Policy Characteristics'!$C:$C,0))),"",INDEX('Policy Characteristics'!G:G,MATCH($C378,'Policy Characteristics'!$C:$C,0)))</f>
        <v>25000</v>
      </c>
      <c r="N378" s="226">
        <f>IF(ISBLANK(INDEX('Policy Characteristics'!H:H,MATCH($C378,'Policy Characteristics'!$C:$C,0))),"",INDEX('Policy Characteristics'!H:H,MATCH($C378,'Policy Characteristics'!$C:$C,0)))</f>
        <v>500</v>
      </c>
      <c r="O378" s="226" t="str">
        <f>IF(ISBLANK(INDEX('Policy Characteristics'!I:I,MATCH($C378,'Policy Characteristics'!$C:$C,0))),"",INDEX('Policy Characteristics'!I:I,MATCH($C378,'Policy Characteristics'!$C:$C,0)))</f>
        <v>MW/year</v>
      </c>
      <c r="P378" s="226" t="str">
        <f>IF(ISBLANK(INDEX('Policy Characteristics'!J:J,MATCH($C378,'Policy Characteristics'!$C:$C,0))),"",INDEX('Policy Characteristics'!J:J,MATCH($C378,'Policy Characteristics'!$C:$C,0)))</f>
        <v xml:space="preserve">**Description:** This policy causes the specified quantity of otherwise non-retiring capacity of the selected type(s) to be retired each year. </v>
      </c>
      <c r="Q378" s="226" t="str">
        <f>IF(ISBLANK(INDEX('Policy Characteristics'!K:K,MATCH($C378,'Policy Characteristics'!$C:$C,0))),"",INDEX('Policy Characteristics'!K:K,MATCH($C378,'Policy Characteristics'!$C:$C,0)))</f>
        <v>electricity-sector-main.html#early-ret</v>
      </c>
      <c r="R378" s="226" t="str">
        <f>IF(ISBLANK(INDEX('Policy Characteristics'!L:L,MATCH($C378,'Policy Characteristics'!$C:$C,0))),"",INDEX('Policy Characteristics'!L:L,MATCH($C378,'Policy Characteristics'!$C:$C,0)))</f>
        <v>early-retirement-of-power-plants.html</v>
      </c>
    </row>
    <row r="379" spans="1:18">
      <c r="A379" s="226" t="str">
        <f>IF(ISBLANK(INDEX('Policy Characteristics'!A:A,MATCH($C379,'Policy Characteristics'!$C:$C,0))),"",INDEX('Policy Characteristics'!A:A,MATCH($C379,'Policy Characteristics'!$C:$C,0)))</f>
        <v>Electricity Supply</v>
      </c>
      <c r="B379" s="234" t="str">
        <f>IF(ISBLANK(INDEX('Policy Characteristics'!B:B,MATCH($C379,'Policy Characteristics'!$C:$C,0))),"",INDEX('Policy Characteristics'!B:B,MATCH($C379,'Policy Characteristics'!$C:$C,0)))</f>
        <v>Early Retirement of Power Plants</v>
      </c>
      <c r="C379" s="226" t="str">
        <f t="shared" si="22"/>
        <v>Annual Additional Capacity Retired due to Early Retirement Policy</v>
      </c>
      <c r="D379" s="6" t="s">
        <v>840</v>
      </c>
      <c r="E379" s="45"/>
      <c r="F379" s="6" t="s">
        <v>841</v>
      </c>
      <c r="G379" s="45"/>
      <c r="H379" s="43">
        <v>2239</v>
      </c>
      <c r="I379" s="261" t="s">
        <v>738</v>
      </c>
      <c r="J379" s="227" t="str">
        <f>IF(ISBLANK(INDEX('Policy Characteristics'!D:D,MATCH($C379,'Policy Characteristics'!$C:$C,0))),"",INDEX('Policy Characteristics'!D:D,MATCH($C379,'Policy Characteristics'!$C:$C,0)))</f>
        <v>Early Retirement of Power Plants</v>
      </c>
      <c r="K379" s="226" t="str">
        <f>IF(ISBLANK(INDEX('Policy Characteristics'!E:E,MATCH($C379,'Policy Characteristics'!$C:$C,0))),"",INDEX('Policy Characteristics'!E:E,MATCH($C379,'Policy Characteristics'!$C:$C,0)))</f>
        <v>elec early retirement</v>
      </c>
      <c r="L379" s="226">
        <f>IF(ISBLANK(INDEX('Policy Characteristics'!F:F,MATCH($C379,'Policy Characteristics'!$C:$C,0))),"",INDEX('Policy Characteristics'!F:F,MATCH($C379,'Policy Characteristics'!$C:$C,0)))</f>
        <v>0</v>
      </c>
      <c r="M379" s="226">
        <f>IF(ISBLANK(INDEX('Policy Characteristics'!G:G,MATCH($C379,'Policy Characteristics'!$C:$C,0))),"",INDEX('Policy Characteristics'!G:G,MATCH($C379,'Policy Characteristics'!$C:$C,0)))</f>
        <v>25000</v>
      </c>
      <c r="N379" s="226">
        <f>IF(ISBLANK(INDEX('Policy Characteristics'!H:H,MATCH($C379,'Policy Characteristics'!$C:$C,0))),"",INDEX('Policy Characteristics'!H:H,MATCH($C379,'Policy Characteristics'!$C:$C,0)))</f>
        <v>500</v>
      </c>
      <c r="O379" s="226" t="str">
        <f>IF(ISBLANK(INDEX('Policy Characteristics'!I:I,MATCH($C379,'Policy Characteristics'!$C:$C,0))),"",INDEX('Policy Characteristics'!I:I,MATCH($C379,'Policy Characteristics'!$C:$C,0)))</f>
        <v>MW/year</v>
      </c>
      <c r="P379" s="226" t="str">
        <f>IF(ISBLANK(INDEX('Policy Characteristics'!J:J,MATCH($C379,'Policy Characteristics'!$C:$C,0))),"",INDEX('Policy Characteristics'!J:J,MATCH($C379,'Policy Characteristics'!$C:$C,0)))</f>
        <v xml:space="preserve">**Description:** This policy causes the specified quantity of otherwise non-retiring capacity of the selected type(s) to be retired each year. </v>
      </c>
      <c r="Q379" s="226" t="str">
        <f>IF(ISBLANK(INDEX('Policy Characteristics'!K:K,MATCH($C379,'Policy Characteristics'!$C:$C,0))),"",INDEX('Policy Characteristics'!K:K,MATCH($C379,'Policy Characteristics'!$C:$C,0)))</f>
        <v>electricity-sector-main.html#early-ret</v>
      </c>
      <c r="R379" s="226" t="str">
        <f>IF(ISBLANK(INDEX('Policy Characteristics'!L:L,MATCH($C379,'Policy Characteristics'!$C:$C,0))),"",INDEX('Policy Characteristics'!L:L,MATCH($C379,'Policy Characteristics'!$C:$C,0)))</f>
        <v>early-retirement-of-power-plants.html</v>
      </c>
    </row>
    <row r="380" spans="1:18">
      <c r="A380" s="226" t="str">
        <f>IF(ISBLANK(INDEX('Policy Characteristics'!A:A,MATCH($C380,'Policy Characteristics'!$C:$C,0))),"",INDEX('Policy Characteristics'!A:A,MATCH($C380,'Policy Characteristics'!$C:$C,0)))</f>
        <v>Electricity Supply</v>
      </c>
      <c r="B380" s="234" t="str">
        <f>IF(ISBLANK(INDEX('Policy Characteristics'!B:B,MATCH($C380,'Policy Characteristics'!$C:$C,0))),"",INDEX('Policy Characteristics'!B:B,MATCH($C380,'Policy Characteristics'!$C:$C,0)))</f>
        <v>Non BAU Capacity Retirement Schedule</v>
      </c>
      <c r="C380" t="s">
        <v>298</v>
      </c>
      <c r="D380" s="45" t="s">
        <v>794</v>
      </c>
      <c r="E380" s="45"/>
      <c r="F380" s="45" t="s">
        <v>795</v>
      </c>
      <c r="G380" s="45"/>
      <c r="H380" s="43">
        <v>860</v>
      </c>
      <c r="I380" s="261" t="s">
        <v>728</v>
      </c>
      <c r="J380" s="227" t="str">
        <f>IF(ISBLANK(INDEX('Policy Characteristics'!D:D,MATCH($C380,'Policy Characteristics'!$C:$C,0))),"",INDEX('Policy Characteristics'!D:D,MATCH($C380,'Policy Characteristics'!$C:$C,0)))</f>
        <v>Non BAU Capacity Retirement Schedule</v>
      </c>
      <c r="K380" s="226" t="str">
        <f>IF(ISBLANK(INDEX('Policy Characteristics'!E:E,MATCH($C380,'Policy Characteristics'!$C:$C,0))),"",INDEX('Policy Characteristics'!E:E,MATCH($C380,'Policy Characteristics'!$C:$C,0)))</f>
        <v/>
      </c>
      <c r="L380" s="226">
        <f>IF(ISBLANK(INDEX('Policy Characteristics'!F:F,MATCH($C380,'Policy Characteristics'!$C:$C,0))),"",INDEX('Policy Characteristics'!F:F,MATCH($C380,'Policy Characteristics'!$C:$C,0)))</f>
        <v>0</v>
      </c>
      <c r="M380" s="226">
        <f>IF(ISBLANK(INDEX('Policy Characteristics'!G:G,MATCH($C380,'Policy Characteristics'!$C:$C,0))),"",INDEX('Policy Characteristics'!G:G,MATCH($C380,'Policy Characteristics'!$C:$C,0)))</f>
        <v>1</v>
      </c>
      <c r="N380" s="226">
        <f>IF(ISBLANK(INDEX('Policy Characteristics'!H:H,MATCH($C380,'Policy Characteristics'!$C:$C,0))),"",INDEX('Policy Characteristics'!H:H,MATCH($C380,'Policy Characteristics'!$C:$C,0)))</f>
        <v>1</v>
      </c>
      <c r="O380" s="226" t="str">
        <f>IF(ISBLANK(INDEX('Policy Characteristics'!I:I,MATCH($C380,'Policy Characteristics'!$C:$C,0))),"",INDEX('Policy Characteristics'!I:I,MATCH($C380,'Policy Characteristics'!$C:$C,0)))</f>
        <v>on/off</v>
      </c>
      <c r="P380" s="226" t="str">
        <f>IF(ISBLANK(INDEX('Policy Characteristics'!J:J,MATCH($C380,'Policy Characteristics'!$C:$C,0))),"",INDEX('Policy Characteristics'!J:J,MATCH($C380,'Policy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80" s="226" t="str">
        <f>IF(ISBLANK(INDEX('Policy Characteristics'!K:K,MATCH($C380,'Policy Characteristics'!$C:$C,0))),"",INDEX('Policy Characteristics'!K:K,MATCH($C380,'Policy Characteristics'!$C:$C,0)))</f>
        <v/>
      </c>
      <c r="R380" s="226" t="str">
        <f>IF(ISBLANK(INDEX('Policy Characteristics'!L:L,MATCH($C380,'Policy Characteristics'!$C:$C,0))),"",INDEX('Policy Characteristics'!L:L,MATCH($C380,'Policy Characteristics'!$C:$C,0)))</f>
        <v/>
      </c>
    </row>
    <row r="381" spans="1:18">
      <c r="A381" s="226" t="str">
        <f>IF(ISBLANK(INDEX('Policy Characteristics'!A:A,MATCH($C381,'Policy Characteristics'!$C:$C,0))),"",INDEX('Policy Characteristics'!A:A,MATCH($C381,'Policy Characteristics'!$C:$C,0)))</f>
        <v>Electricity Supply</v>
      </c>
      <c r="B381" s="234" t="str">
        <f>IF(ISBLANK(INDEX('Policy Characteristics'!B:B,MATCH($C381,'Policy Characteristics'!$C:$C,0))),"",INDEX('Policy Characteristics'!B:B,MATCH($C381,'Policy Characteristics'!$C:$C,0)))</f>
        <v>Non BAU Capacity Retirement Schedule</v>
      </c>
      <c r="C381" s="226" t="str">
        <f t="shared" ref="C381:C403" si="23">C$380</f>
        <v>Boolean Use Non BAU Capacity Retirement Schedule</v>
      </c>
      <c r="D381" s="6" t="s">
        <v>796</v>
      </c>
      <c r="E381" s="45"/>
      <c r="F381" s="6" t="s">
        <v>797</v>
      </c>
      <c r="G381" s="45"/>
      <c r="H381" s="43">
        <v>861</v>
      </c>
      <c r="I381" s="261" t="s">
        <v>738</v>
      </c>
      <c r="J381" s="227" t="str">
        <f>IF(ISBLANK(INDEX('Policy Characteristics'!D:D,MATCH($C381,'Policy Characteristics'!$C:$C,0))),"",INDEX('Policy Characteristics'!D:D,MATCH($C381,'Policy Characteristics'!$C:$C,0)))</f>
        <v>Non BAU Capacity Retirement Schedule</v>
      </c>
      <c r="K381" s="226" t="str">
        <f>IF(ISBLANK(INDEX('Policy Characteristics'!E:E,MATCH($C381,'Policy Characteristics'!$C:$C,0))),"",INDEX('Policy Characteristics'!E:E,MATCH($C381,'Policy Characteristics'!$C:$C,0)))</f>
        <v/>
      </c>
      <c r="L381" s="226">
        <f>IF(ISBLANK(INDEX('Policy Characteristics'!F:F,MATCH($C381,'Policy Characteristics'!$C:$C,0))),"",INDEX('Policy Characteristics'!F:F,MATCH($C381,'Policy Characteristics'!$C:$C,0)))</f>
        <v>0</v>
      </c>
      <c r="M381" s="226">
        <f>IF(ISBLANK(INDEX('Policy Characteristics'!G:G,MATCH($C381,'Policy Characteristics'!$C:$C,0))),"",INDEX('Policy Characteristics'!G:G,MATCH($C381,'Policy Characteristics'!$C:$C,0)))</f>
        <v>1</v>
      </c>
      <c r="N381" s="226">
        <f>IF(ISBLANK(INDEX('Policy Characteristics'!H:H,MATCH($C381,'Policy Characteristics'!$C:$C,0))),"",INDEX('Policy Characteristics'!H:H,MATCH($C381,'Policy Characteristics'!$C:$C,0)))</f>
        <v>1</v>
      </c>
      <c r="O381" s="226" t="str">
        <f>IF(ISBLANK(INDEX('Policy Characteristics'!I:I,MATCH($C381,'Policy Characteristics'!$C:$C,0))),"",INDEX('Policy Characteristics'!I:I,MATCH($C381,'Policy Characteristics'!$C:$C,0)))</f>
        <v>on/off</v>
      </c>
      <c r="P381" s="226" t="str">
        <f>IF(ISBLANK(INDEX('Policy Characteristics'!J:J,MATCH($C381,'Policy Characteristics'!$C:$C,0))),"",INDEX('Policy Characteristics'!J:J,MATCH($C381,'Policy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81" s="226" t="str">
        <f>IF(ISBLANK(INDEX('Policy Characteristics'!K:K,MATCH($C381,'Policy Characteristics'!$C:$C,0))),"",INDEX('Policy Characteristics'!K:K,MATCH($C381,'Policy Characteristics'!$C:$C,0)))</f>
        <v/>
      </c>
      <c r="R381" s="226" t="str">
        <f>IF(ISBLANK(INDEX('Policy Characteristics'!L:L,MATCH($C381,'Policy Characteristics'!$C:$C,0))),"",INDEX('Policy Characteristics'!L:L,MATCH($C381,'Policy Characteristics'!$C:$C,0)))</f>
        <v/>
      </c>
    </row>
    <row r="382" spans="1:18">
      <c r="A382" s="226" t="str">
        <f>IF(ISBLANK(INDEX('Policy Characteristics'!A:A,MATCH($C382,'Policy Characteristics'!$C:$C,0))),"",INDEX('Policy Characteristics'!A:A,MATCH($C382,'Policy Characteristics'!$C:$C,0)))</f>
        <v>Electricity Supply</v>
      </c>
      <c r="B382" s="234" t="str">
        <f>IF(ISBLANK(INDEX('Policy Characteristics'!B:B,MATCH($C382,'Policy Characteristics'!$C:$C,0))),"",INDEX('Policy Characteristics'!B:B,MATCH($C382,'Policy Characteristics'!$C:$C,0)))</f>
        <v>Non BAU Capacity Retirement Schedule</v>
      </c>
      <c r="C382" s="226" t="str">
        <f t="shared" si="23"/>
        <v>Boolean Use Non BAU Capacity Retirement Schedule</v>
      </c>
      <c r="D382" s="6" t="s">
        <v>798</v>
      </c>
      <c r="E382" s="45"/>
      <c r="F382" s="6" t="s">
        <v>799</v>
      </c>
      <c r="G382" s="45"/>
      <c r="H382" s="43">
        <v>1767</v>
      </c>
      <c r="I382" s="261" t="s">
        <v>738</v>
      </c>
      <c r="J382" s="227" t="str">
        <f>IF(ISBLANK(INDEX('Policy Characteristics'!D:D,MATCH($C382,'Policy Characteristics'!$C:$C,0))),"",INDEX('Policy Characteristics'!D:D,MATCH($C382,'Policy Characteristics'!$C:$C,0)))</f>
        <v>Non BAU Capacity Retirement Schedule</v>
      </c>
      <c r="K382" s="226" t="str">
        <f>IF(ISBLANK(INDEX('Policy Characteristics'!E:E,MATCH($C382,'Policy Characteristics'!$C:$C,0))),"",INDEX('Policy Characteristics'!E:E,MATCH($C382,'Policy Characteristics'!$C:$C,0)))</f>
        <v/>
      </c>
      <c r="L382" s="226">
        <f>IF(ISBLANK(INDEX('Policy Characteristics'!F:F,MATCH($C382,'Policy Characteristics'!$C:$C,0))),"",INDEX('Policy Characteristics'!F:F,MATCH($C382,'Policy Characteristics'!$C:$C,0)))</f>
        <v>0</v>
      </c>
      <c r="M382" s="226">
        <f>IF(ISBLANK(INDEX('Policy Characteristics'!G:G,MATCH($C382,'Policy Characteristics'!$C:$C,0))),"",INDEX('Policy Characteristics'!G:G,MATCH($C382,'Policy Characteristics'!$C:$C,0)))</f>
        <v>1</v>
      </c>
      <c r="N382" s="226">
        <f>IF(ISBLANK(INDEX('Policy Characteristics'!H:H,MATCH($C382,'Policy Characteristics'!$C:$C,0))),"",INDEX('Policy Characteristics'!H:H,MATCH($C382,'Policy Characteristics'!$C:$C,0)))</f>
        <v>1</v>
      </c>
      <c r="O382" s="226" t="str">
        <f>IF(ISBLANK(INDEX('Policy Characteristics'!I:I,MATCH($C382,'Policy Characteristics'!$C:$C,0))),"",INDEX('Policy Characteristics'!I:I,MATCH($C382,'Policy Characteristics'!$C:$C,0)))</f>
        <v>on/off</v>
      </c>
      <c r="P382" s="226" t="str">
        <f>IF(ISBLANK(INDEX('Policy Characteristics'!J:J,MATCH($C382,'Policy Characteristics'!$C:$C,0))),"",INDEX('Policy Characteristics'!J:J,MATCH($C382,'Policy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82" s="226" t="str">
        <f>IF(ISBLANK(INDEX('Policy Characteristics'!K:K,MATCH($C382,'Policy Characteristics'!$C:$C,0))),"",INDEX('Policy Characteristics'!K:K,MATCH($C382,'Policy Characteristics'!$C:$C,0)))</f>
        <v/>
      </c>
      <c r="R382" s="226" t="str">
        <f>IF(ISBLANK(INDEX('Policy Characteristics'!L:L,MATCH($C382,'Policy Characteristics'!$C:$C,0))),"",INDEX('Policy Characteristics'!L:L,MATCH($C382,'Policy Characteristics'!$C:$C,0)))</f>
        <v/>
      </c>
    </row>
    <row r="383" spans="1:18">
      <c r="A383" s="226" t="str">
        <f>IF(ISBLANK(INDEX('Policy Characteristics'!A:A,MATCH($C383,'Policy Characteristics'!$C:$C,0))),"",INDEX('Policy Characteristics'!A:A,MATCH($C383,'Policy Characteristics'!$C:$C,0)))</f>
        <v>Electricity Supply</v>
      </c>
      <c r="B383" s="234" t="str">
        <f>IF(ISBLANK(INDEX('Policy Characteristics'!B:B,MATCH($C383,'Policy Characteristics'!$C:$C,0))),"",INDEX('Policy Characteristics'!B:B,MATCH($C383,'Policy Characteristics'!$C:$C,0)))</f>
        <v>Non BAU Capacity Retirement Schedule</v>
      </c>
      <c r="C383" s="226" t="str">
        <f t="shared" si="23"/>
        <v>Boolean Use Non BAU Capacity Retirement Schedule</v>
      </c>
      <c r="D383" s="6" t="s">
        <v>800</v>
      </c>
      <c r="E383" s="45"/>
      <c r="F383" s="6" t="s">
        <v>801</v>
      </c>
      <c r="G383" s="45"/>
      <c r="H383" s="43">
        <v>862</v>
      </c>
      <c r="I383" s="261" t="s">
        <v>738</v>
      </c>
      <c r="J383" s="227" t="str">
        <f>IF(ISBLANK(INDEX('Policy Characteristics'!D:D,MATCH($C383,'Policy Characteristics'!$C:$C,0))),"",INDEX('Policy Characteristics'!D:D,MATCH($C383,'Policy Characteristics'!$C:$C,0)))</f>
        <v>Non BAU Capacity Retirement Schedule</v>
      </c>
      <c r="K383" s="226" t="str">
        <f>IF(ISBLANK(INDEX('Policy Characteristics'!E:E,MATCH($C383,'Policy Characteristics'!$C:$C,0))),"",INDEX('Policy Characteristics'!E:E,MATCH($C383,'Policy Characteristics'!$C:$C,0)))</f>
        <v/>
      </c>
      <c r="L383" s="226">
        <f>IF(ISBLANK(INDEX('Policy Characteristics'!F:F,MATCH($C383,'Policy Characteristics'!$C:$C,0))),"",INDEX('Policy Characteristics'!F:F,MATCH($C383,'Policy Characteristics'!$C:$C,0)))</f>
        <v>0</v>
      </c>
      <c r="M383" s="226">
        <f>IF(ISBLANK(INDEX('Policy Characteristics'!G:G,MATCH($C383,'Policy Characteristics'!$C:$C,0))),"",INDEX('Policy Characteristics'!G:G,MATCH($C383,'Policy Characteristics'!$C:$C,0)))</f>
        <v>1</v>
      </c>
      <c r="N383" s="226">
        <f>IF(ISBLANK(INDEX('Policy Characteristics'!H:H,MATCH($C383,'Policy Characteristics'!$C:$C,0))),"",INDEX('Policy Characteristics'!H:H,MATCH($C383,'Policy Characteristics'!$C:$C,0)))</f>
        <v>1</v>
      </c>
      <c r="O383" s="226" t="str">
        <f>IF(ISBLANK(INDEX('Policy Characteristics'!I:I,MATCH($C383,'Policy Characteristics'!$C:$C,0))),"",INDEX('Policy Characteristics'!I:I,MATCH($C383,'Policy Characteristics'!$C:$C,0)))</f>
        <v>on/off</v>
      </c>
      <c r="P383" s="226" t="str">
        <f>IF(ISBLANK(INDEX('Policy Characteristics'!J:J,MATCH($C383,'Policy Characteristics'!$C:$C,0))),"",INDEX('Policy Characteristics'!J:J,MATCH($C383,'Policy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83" s="226" t="str">
        <f>IF(ISBLANK(INDEX('Policy Characteristics'!K:K,MATCH($C383,'Policy Characteristics'!$C:$C,0))),"",INDEX('Policy Characteristics'!K:K,MATCH($C383,'Policy Characteristics'!$C:$C,0)))</f>
        <v/>
      </c>
      <c r="R383" s="226" t="str">
        <f>IF(ISBLANK(INDEX('Policy Characteristics'!L:L,MATCH($C383,'Policy Characteristics'!$C:$C,0))),"",INDEX('Policy Characteristics'!L:L,MATCH($C383,'Policy Characteristics'!$C:$C,0)))</f>
        <v/>
      </c>
    </row>
    <row r="384" spans="1:18">
      <c r="A384" s="226" t="str">
        <f>IF(ISBLANK(INDEX('Policy Characteristics'!A:A,MATCH($C384,'Policy Characteristics'!$C:$C,0))),"",INDEX('Policy Characteristics'!A:A,MATCH($C384,'Policy Characteristics'!$C:$C,0)))</f>
        <v>Electricity Supply</v>
      </c>
      <c r="B384" s="234" t="str">
        <f>IF(ISBLANK(INDEX('Policy Characteristics'!B:B,MATCH($C384,'Policy Characteristics'!$C:$C,0))),"",INDEX('Policy Characteristics'!B:B,MATCH($C384,'Policy Characteristics'!$C:$C,0)))</f>
        <v>Non BAU Capacity Retirement Schedule</v>
      </c>
      <c r="C384" s="226" t="str">
        <f t="shared" si="23"/>
        <v>Boolean Use Non BAU Capacity Retirement Schedule</v>
      </c>
      <c r="D384" s="6" t="s">
        <v>802</v>
      </c>
      <c r="E384" s="45"/>
      <c r="F384" s="6" t="s">
        <v>803</v>
      </c>
      <c r="G384" s="45"/>
      <c r="H384" s="43">
        <v>863</v>
      </c>
      <c r="I384" s="261" t="s">
        <v>738</v>
      </c>
      <c r="J384" s="227" t="str">
        <f>IF(ISBLANK(INDEX('Policy Characteristics'!D:D,MATCH($C384,'Policy Characteristics'!$C:$C,0))),"",INDEX('Policy Characteristics'!D:D,MATCH($C384,'Policy Characteristics'!$C:$C,0)))</f>
        <v>Non BAU Capacity Retirement Schedule</v>
      </c>
      <c r="K384" s="226" t="str">
        <f>IF(ISBLANK(INDEX('Policy Characteristics'!E:E,MATCH($C384,'Policy Characteristics'!$C:$C,0))),"",INDEX('Policy Characteristics'!E:E,MATCH($C384,'Policy Characteristics'!$C:$C,0)))</f>
        <v/>
      </c>
      <c r="L384" s="226">
        <f>IF(ISBLANK(INDEX('Policy Characteristics'!F:F,MATCH($C384,'Policy Characteristics'!$C:$C,0))),"",INDEX('Policy Characteristics'!F:F,MATCH($C384,'Policy Characteristics'!$C:$C,0)))</f>
        <v>0</v>
      </c>
      <c r="M384" s="226">
        <f>IF(ISBLANK(INDEX('Policy Characteristics'!G:G,MATCH($C384,'Policy Characteristics'!$C:$C,0))),"",INDEX('Policy Characteristics'!G:G,MATCH($C384,'Policy Characteristics'!$C:$C,0)))</f>
        <v>1</v>
      </c>
      <c r="N384" s="226">
        <f>IF(ISBLANK(INDEX('Policy Characteristics'!H:H,MATCH($C384,'Policy Characteristics'!$C:$C,0))),"",INDEX('Policy Characteristics'!H:H,MATCH($C384,'Policy Characteristics'!$C:$C,0)))</f>
        <v>1</v>
      </c>
      <c r="O384" s="226" t="str">
        <f>IF(ISBLANK(INDEX('Policy Characteristics'!I:I,MATCH($C384,'Policy Characteristics'!$C:$C,0))),"",INDEX('Policy Characteristics'!I:I,MATCH($C384,'Policy Characteristics'!$C:$C,0)))</f>
        <v>on/off</v>
      </c>
      <c r="P384" s="226" t="str">
        <f>IF(ISBLANK(INDEX('Policy Characteristics'!J:J,MATCH($C384,'Policy Characteristics'!$C:$C,0))),"",INDEX('Policy Characteristics'!J:J,MATCH($C384,'Policy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84" s="226" t="str">
        <f>IF(ISBLANK(INDEX('Policy Characteristics'!K:K,MATCH($C384,'Policy Characteristics'!$C:$C,0))),"",INDEX('Policy Characteristics'!K:K,MATCH($C384,'Policy Characteristics'!$C:$C,0)))</f>
        <v/>
      </c>
      <c r="R384" s="226" t="str">
        <f>IF(ISBLANK(INDEX('Policy Characteristics'!L:L,MATCH($C384,'Policy Characteristics'!$C:$C,0))),"",INDEX('Policy Characteristics'!L:L,MATCH($C384,'Policy Characteristics'!$C:$C,0)))</f>
        <v/>
      </c>
    </row>
    <row r="385" spans="1:18">
      <c r="A385" s="226" t="str">
        <f>IF(ISBLANK(INDEX('Policy Characteristics'!A:A,MATCH($C385,'Policy Characteristics'!$C:$C,0))),"",INDEX('Policy Characteristics'!A:A,MATCH($C385,'Policy Characteristics'!$C:$C,0)))</f>
        <v>Electricity Supply</v>
      </c>
      <c r="B385" s="234" t="str">
        <f>IF(ISBLANK(INDEX('Policy Characteristics'!B:B,MATCH($C385,'Policy Characteristics'!$C:$C,0))),"",INDEX('Policy Characteristics'!B:B,MATCH($C385,'Policy Characteristics'!$C:$C,0)))</f>
        <v>Non BAU Capacity Retirement Schedule</v>
      </c>
      <c r="C385" s="226" t="str">
        <f t="shared" si="23"/>
        <v>Boolean Use Non BAU Capacity Retirement Schedule</v>
      </c>
      <c r="D385" s="6" t="s">
        <v>804</v>
      </c>
      <c r="E385" s="45"/>
      <c r="F385" s="6" t="s">
        <v>805</v>
      </c>
      <c r="G385" s="45"/>
      <c r="H385" s="43">
        <v>864</v>
      </c>
      <c r="I385" s="261" t="s">
        <v>738</v>
      </c>
      <c r="J385" s="227" t="str">
        <f>IF(ISBLANK(INDEX('Policy Characteristics'!D:D,MATCH($C385,'Policy Characteristics'!$C:$C,0))),"",INDEX('Policy Characteristics'!D:D,MATCH($C385,'Policy Characteristics'!$C:$C,0)))</f>
        <v>Non BAU Capacity Retirement Schedule</v>
      </c>
      <c r="K385" s="226" t="str">
        <f>IF(ISBLANK(INDEX('Policy Characteristics'!E:E,MATCH($C385,'Policy Characteristics'!$C:$C,0))),"",INDEX('Policy Characteristics'!E:E,MATCH($C385,'Policy Characteristics'!$C:$C,0)))</f>
        <v/>
      </c>
      <c r="L385" s="226">
        <f>IF(ISBLANK(INDEX('Policy Characteristics'!F:F,MATCH($C385,'Policy Characteristics'!$C:$C,0))),"",INDEX('Policy Characteristics'!F:F,MATCH($C385,'Policy Characteristics'!$C:$C,0)))</f>
        <v>0</v>
      </c>
      <c r="M385" s="226">
        <f>IF(ISBLANK(INDEX('Policy Characteristics'!G:G,MATCH($C385,'Policy Characteristics'!$C:$C,0))),"",INDEX('Policy Characteristics'!G:G,MATCH($C385,'Policy Characteristics'!$C:$C,0)))</f>
        <v>1</v>
      </c>
      <c r="N385" s="226">
        <f>IF(ISBLANK(INDEX('Policy Characteristics'!H:H,MATCH($C385,'Policy Characteristics'!$C:$C,0))),"",INDEX('Policy Characteristics'!H:H,MATCH($C385,'Policy Characteristics'!$C:$C,0)))</f>
        <v>1</v>
      </c>
      <c r="O385" s="226" t="str">
        <f>IF(ISBLANK(INDEX('Policy Characteristics'!I:I,MATCH($C385,'Policy Characteristics'!$C:$C,0))),"",INDEX('Policy Characteristics'!I:I,MATCH($C385,'Policy Characteristics'!$C:$C,0)))</f>
        <v>on/off</v>
      </c>
      <c r="P385" s="226" t="str">
        <f>IF(ISBLANK(INDEX('Policy Characteristics'!J:J,MATCH($C385,'Policy Characteristics'!$C:$C,0))),"",INDEX('Policy Characteristics'!J:J,MATCH($C385,'Policy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85" s="226" t="str">
        <f>IF(ISBLANK(INDEX('Policy Characteristics'!K:K,MATCH($C385,'Policy Characteristics'!$C:$C,0))),"",INDEX('Policy Characteristics'!K:K,MATCH($C385,'Policy Characteristics'!$C:$C,0)))</f>
        <v/>
      </c>
      <c r="R385" s="226" t="str">
        <f>IF(ISBLANK(INDEX('Policy Characteristics'!L:L,MATCH($C385,'Policy Characteristics'!$C:$C,0))),"",INDEX('Policy Characteristics'!L:L,MATCH($C385,'Policy Characteristics'!$C:$C,0)))</f>
        <v/>
      </c>
    </row>
    <row r="386" spans="1:18">
      <c r="A386" s="226" t="str">
        <f>IF(ISBLANK(INDEX('Policy Characteristics'!A:A,MATCH($C386,'Policy Characteristics'!$C:$C,0))),"",INDEX('Policy Characteristics'!A:A,MATCH($C386,'Policy Characteristics'!$C:$C,0)))</f>
        <v>Electricity Supply</v>
      </c>
      <c r="B386" s="234" t="str">
        <f>IF(ISBLANK(INDEX('Policy Characteristics'!B:B,MATCH($C386,'Policy Characteristics'!$C:$C,0))),"",INDEX('Policy Characteristics'!B:B,MATCH($C386,'Policy Characteristics'!$C:$C,0)))</f>
        <v>Non BAU Capacity Retirement Schedule</v>
      </c>
      <c r="C386" s="226" t="str">
        <f t="shared" si="23"/>
        <v>Boolean Use Non BAU Capacity Retirement Schedule</v>
      </c>
      <c r="D386" s="6" t="s">
        <v>806</v>
      </c>
      <c r="E386" s="45"/>
      <c r="F386" s="6" t="s">
        <v>807</v>
      </c>
      <c r="G386" s="45"/>
      <c r="H386" s="43">
        <v>865</v>
      </c>
      <c r="I386" s="261" t="s">
        <v>738</v>
      </c>
      <c r="J386" s="227" t="str">
        <f>IF(ISBLANK(INDEX('Policy Characteristics'!D:D,MATCH($C386,'Policy Characteristics'!$C:$C,0))),"",INDEX('Policy Characteristics'!D:D,MATCH($C386,'Policy Characteristics'!$C:$C,0)))</f>
        <v>Non BAU Capacity Retirement Schedule</v>
      </c>
      <c r="K386" s="226" t="str">
        <f>IF(ISBLANK(INDEX('Policy Characteristics'!E:E,MATCH($C386,'Policy Characteristics'!$C:$C,0))),"",INDEX('Policy Characteristics'!E:E,MATCH($C386,'Policy Characteristics'!$C:$C,0)))</f>
        <v/>
      </c>
      <c r="L386" s="226">
        <f>IF(ISBLANK(INDEX('Policy Characteristics'!F:F,MATCH($C386,'Policy Characteristics'!$C:$C,0))),"",INDEX('Policy Characteristics'!F:F,MATCH($C386,'Policy Characteristics'!$C:$C,0)))</f>
        <v>0</v>
      </c>
      <c r="M386" s="226">
        <f>IF(ISBLANK(INDEX('Policy Characteristics'!G:G,MATCH($C386,'Policy Characteristics'!$C:$C,0))),"",INDEX('Policy Characteristics'!G:G,MATCH($C386,'Policy Characteristics'!$C:$C,0)))</f>
        <v>1</v>
      </c>
      <c r="N386" s="226">
        <f>IF(ISBLANK(INDEX('Policy Characteristics'!H:H,MATCH($C386,'Policy Characteristics'!$C:$C,0))),"",INDEX('Policy Characteristics'!H:H,MATCH($C386,'Policy Characteristics'!$C:$C,0)))</f>
        <v>1</v>
      </c>
      <c r="O386" s="226" t="str">
        <f>IF(ISBLANK(INDEX('Policy Characteristics'!I:I,MATCH($C386,'Policy Characteristics'!$C:$C,0))),"",INDEX('Policy Characteristics'!I:I,MATCH($C386,'Policy Characteristics'!$C:$C,0)))</f>
        <v>on/off</v>
      </c>
      <c r="P386" s="226" t="str">
        <f>IF(ISBLANK(INDEX('Policy Characteristics'!J:J,MATCH($C386,'Policy Characteristics'!$C:$C,0))),"",INDEX('Policy Characteristics'!J:J,MATCH($C386,'Policy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86" s="226" t="str">
        <f>IF(ISBLANK(INDEX('Policy Characteristics'!K:K,MATCH($C386,'Policy Characteristics'!$C:$C,0))),"",INDEX('Policy Characteristics'!K:K,MATCH($C386,'Policy Characteristics'!$C:$C,0)))</f>
        <v/>
      </c>
      <c r="R386" s="226" t="str">
        <f>IF(ISBLANK(INDEX('Policy Characteristics'!L:L,MATCH($C386,'Policy Characteristics'!$C:$C,0))),"",INDEX('Policy Characteristics'!L:L,MATCH($C386,'Policy Characteristics'!$C:$C,0)))</f>
        <v/>
      </c>
    </row>
    <row r="387" spans="1:18">
      <c r="A387" s="226" t="str">
        <f>IF(ISBLANK(INDEX('Policy Characteristics'!A:A,MATCH($C387,'Policy Characteristics'!$C:$C,0))),"",INDEX('Policy Characteristics'!A:A,MATCH($C387,'Policy Characteristics'!$C:$C,0)))</f>
        <v>Electricity Supply</v>
      </c>
      <c r="B387" s="234" t="str">
        <f>IF(ISBLANK(INDEX('Policy Characteristics'!B:B,MATCH($C387,'Policy Characteristics'!$C:$C,0))),"",INDEX('Policy Characteristics'!B:B,MATCH($C387,'Policy Characteristics'!$C:$C,0)))</f>
        <v>Non BAU Capacity Retirement Schedule</v>
      </c>
      <c r="C387" s="226" t="str">
        <f t="shared" si="23"/>
        <v>Boolean Use Non BAU Capacity Retirement Schedule</v>
      </c>
      <c r="D387" s="6" t="s">
        <v>808</v>
      </c>
      <c r="E387" s="45"/>
      <c r="F387" s="6" t="s">
        <v>809</v>
      </c>
      <c r="G387" s="45"/>
      <c r="H387" s="43">
        <v>866</v>
      </c>
      <c r="I387" s="261" t="s">
        <v>738</v>
      </c>
      <c r="J387" s="227" t="str">
        <f>IF(ISBLANK(INDEX('Policy Characteristics'!D:D,MATCH($C387,'Policy Characteristics'!$C:$C,0))),"",INDEX('Policy Characteristics'!D:D,MATCH($C387,'Policy Characteristics'!$C:$C,0)))</f>
        <v>Non BAU Capacity Retirement Schedule</v>
      </c>
      <c r="K387" s="226" t="str">
        <f>IF(ISBLANK(INDEX('Policy Characteristics'!E:E,MATCH($C387,'Policy Characteristics'!$C:$C,0))),"",INDEX('Policy Characteristics'!E:E,MATCH($C387,'Policy Characteristics'!$C:$C,0)))</f>
        <v/>
      </c>
      <c r="L387" s="226">
        <f>IF(ISBLANK(INDEX('Policy Characteristics'!F:F,MATCH($C387,'Policy Characteristics'!$C:$C,0))),"",INDEX('Policy Characteristics'!F:F,MATCH($C387,'Policy Characteristics'!$C:$C,0)))</f>
        <v>0</v>
      </c>
      <c r="M387" s="226">
        <f>IF(ISBLANK(INDEX('Policy Characteristics'!G:G,MATCH($C387,'Policy Characteristics'!$C:$C,0))),"",INDEX('Policy Characteristics'!G:G,MATCH($C387,'Policy Characteristics'!$C:$C,0)))</f>
        <v>1</v>
      </c>
      <c r="N387" s="226">
        <f>IF(ISBLANK(INDEX('Policy Characteristics'!H:H,MATCH($C387,'Policy Characteristics'!$C:$C,0))),"",INDEX('Policy Characteristics'!H:H,MATCH($C387,'Policy Characteristics'!$C:$C,0)))</f>
        <v>1</v>
      </c>
      <c r="O387" s="226" t="str">
        <f>IF(ISBLANK(INDEX('Policy Characteristics'!I:I,MATCH($C387,'Policy Characteristics'!$C:$C,0))),"",INDEX('Policy Characteristics'!I:I,MATCH($C387,'Policy Characteristics'!$C:$C,0)))</f>
        <v>on/off</v>
      </c>
      <c r="P387" s="226" t="str">
        <f>IF(ISBLANK(INDEX('Policy Characteristics'!J:J,MATCH($C387,'Policy Characteristics'!$C:$C,0))),"",INDEX('Policy Characteristics'!J:J,MATCH($C387,'Policy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87" s="226" t="str">
        <f>IF(ISBLANK(INDEX('Policy Characteristics'!K:K,MATCH($C387,'Policy Characteristics'!$C:$C,0))),"",INDEX('Policy Characteristics'!K:K,MATCH($C387,'Policy Characteristics'!$C:$C,0)))</f>
        <v/>
      </c>
      <c r="R387" s="226" t="str">
        <f>IF(ISBLANK(INDEX('Policy Characteristics'!L:L,MATCH($C387,'Policy Characteristics'!$C:$C,0))),"",INDEX('Policy Characteristics'!L:L,MATCH($C387,'Policy Characteristics'!$C:$C,0)))</f>
        <v/>
      </c>
    </row>
    <row r="388" spans="1:18">
      <c r="A388" s="226" t="str">
        <f>IF(ISBLANK(INDEX('Policy Characteristics'!A:A,MATCH($C388,'Policy Characteristics'!$C:$C,0))),"",INDEX('Policy Characteristics'!A:A,MATCH($C388,'Policy Characteristics'!$C:$C,0)))</f>
        <v>Electricity Supply</v>
      </c>
      <c r="B388" s="234" t="str">
        <f>IF(ISBLANK(INDEX('Policy Characteristics'!B:B,MATCH($C388,'Policy Characteristics'!$C:$C,0))),"",INDEX('Policy Characteristics'!B:B,MATCH($C388,'Policy Characteristics'!$C:$C,0)))</f>
        <v>Non BAU Capacity Retirement Schedule</v>
      </c>
      <c r="C388" s="226" t="str">
        <f t="shared" si="23"/>
        <v>Boolean Use Non BAU Capacity Retirement Schedule</v>
      </c>
      <c r="D388" s="6" t="s">
        <v>810</v>
      </c>
      <c r="E388" s="45"/>
      <c r="F388" s="6" t="s">
        <v>811</v>
      </c>
      <c r="G388" s="45"/>
      <c r="H388" s="43">
        <v>867</v>
      </c>
      <c r="I388" s="261" t="s">
        <v>738</v>
      </c>
      <c r="J388" s="227" t="str">
        <f>IF(ISBLANK(INDEX('Policy Characteristics'!D:D,MATCH($C388,'Policy Characteristics'!$C:$C,0))),"",INDEX('Policy Characteristics'!D:D,MATCH($C388,'Policy Characteristics'!$C:$C,0)))</f>
        <v>Non BAU Capacity Retirement Schedule</v>
      </c>
      <c r="K388" s="226" t="str">
        <f>IF(ISBLANK(INDEX('Policy Characteristics'!E:E,MATCH($C388,'Policy Characteristics'!$C:$C,0))),"",INDEX('Policy Characteristics'!E:E,MATCH($C388,'Policy Characteristics'!$C:$C,0)))</f>
        <v/>
      </c>
      <c r="L388" s="226">
        <f>IF(ISBLANK(INDEX('Policy Characteristics'!F:F,MATCH($C388,'Policy Characteristics'!$C:$C,0))),"",INDEX('Policy Characteristics'!F:F,MATCH($C388,'Policy Characteristics'!$C:$C,0)))</f>
        <v>0</v>
      </c>
      <c r="M388" s="226">
        <f>IF(ISBLANK(INDEX('Policy Characteristics'!G:G,MATCH($C388,'Policy Characteristics'!$C:$C,0))),"",INDEX('Policy Characteristics'!G:G,MATCH($C388,'Policy Characteristics'!$C:$C,0)))</f>
        <v>1</v>
      </c>
      <c r="N388" s="226">
        <f>IF(ISBLANK(INDEX('Policy Characteristics'!H:H,MATCH($C388,'Policy Characteristics'!$C:$C,0))),"",INDEX('Policy Characteristics'!H:H,MATCH($C388,'Policy Characteristics'!$C:$C,0)))</f>
        <v>1</v>
      </c>
      <c r="O388" s="226" t="str">
        <f>IF(ISBLANK(INDEX('Policy Characteristics'!I:I,MATCH($C388,'Policy Characteristics'!$C:$C,0))),"",INDEX('Policy Characteristics'!I:I,MATCH($C388,'Policy Characteristics'!$C:$C,0)))</f>
        <v>on/off</v>
      </c>
      <c r="P388" s="226" t="str">
        <f>IF(ISBLANK(INDEX('Policy Characteristics'!J:J,MATCH($C388,'Policy Characteristics'!$C:$C,0))),"",INDEX('Policy Characteristics'!J:J,MATCH($C388,'Policy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88" s="226" t="str">
        <f>IF(ISBLANK(INDEX('Policy Characteristics'!K:K,MATCH($C388,'Policy Characteristics'!$C:$C,0))),"",INDEX('Policy Characteristics'!K:K,MATCH($C388,'Policy Characteristics'!$C:$C,0)))</f>
        <v/>
      </c>
      <c r="R388" s="226" t="str">
        <f>IF(ISBLANK(INDEX('Policy Characteristics'!L:L,MATCH($C388,'Policy Characteristics'!$C:$C,0))),"",INDEX('Policy Characteristics'!L:L,MATCH($C388,'Policy Characteristics'!$C:$C,0)))</f>
        <v/>
      </c>
    </row>
    <row r="389" spans="1:18">
      <c r="A389" s="226" t="str">
        <f>IF(ISBLANK(INDEX('Policy Characteristics'!A:A,MATCH($C389,'Policy Characteristics'!$C:$C,0))),"",INDEX('Policy Characteristics'!A:A,MATCH($C389,'Policy Characteristics'!$C:$C,0)))</f>
        <v>Electricity Supply</v>
      </c>
      <c r="B389" s="234" t="str">
        <f>IF(ISBLANK(INDEX('Policy Characteristics'!B:B,MATCH($C389,'Policy Characteristics'!$C:$C,0))),"",INDEX('Policy Characteristics'!B:B,MATCH($C389,'Policy Characteristics'!$C:$C,0)))</f>
        <v>Non BAU Capacity Retirement Schedule</v>
      </c>
      <c r="C389" s="226" t="str">
        <f t="shared" si="23"/>
        <v>Boolean Use Non BAU Capacity Retirement Schedule</v>
      </c>
      <c r="D389" s="6" t="s">
        <v>812</v>
      </c>
      <c r="E389" s="45"/>
      <c r="F389" s="6" t="s">
        <v>813</v>
      </c>
      <c r="G389" s="45"/>
      <c r="H389" s="43">
        <v>868</v>
      </c>
      <c r="I389" s="261" t="s">
        <v>738</v>
      </c>
      <c r="J389" s="227" t="str">
        <f>IF(ISBLANK(INDEX('Policy Characteristics'!D:D,MATCH($C389,'Policy Characteristics'!$C:$C,0))),"",INDEX('Policy Characteristics'!D:D,MATCH($C389,'Policy Characteristics'!$C:$C,0)))</f>
        <v>Non BAU Capacity Retirement Schedule</v>
      </c>
      <c r="K389" s="226" t="str">
        <f>IF(ISBLANK(INDEX('Policy Characteristics'!E:E,MATCH($C389,'Policy Characteristics'!$C:$C,0))),"",INDEX('Policy Characteristics'!E:E,MATCH($C389,'Policy Characteristics'!$C:$C,0)))</f>
        <v/>
      </c>
      <c r="L389" s="226">
        <f>IF(ISBLANK(INDEX('Policy Characteristics'!F:F,MATCH($C389,'Policy Characteristics'!$C:$C,0))),"",INDEX('Policy Characteristics'!F:F,MATCH($C389,'Policy Characteristics'!$C:$C,0)))</f>
        <v>0</v>
      </c>
      <c r="M389" s="226">
        <f>IF(ISBLANK(INDEX('Policy Characteristics'!G:G,MATCH($C389,'Policy Characteristics'!$C:$C,0))),"",INDEX('Policy Characteristics'!G:G,MATCH($C389,'Policy Characteristics'!$C:$C,0)))</f>
        <v>1</v>
      </c>
      <c r="N389" s="226">
        <f>IF(ISBLANK(INDEX('Policy Characteristics'!H:H,MATCH($C389,'Policy Characteristics'!$C:$C,0))),"",INDEX('Policy Characteristics'!H:H,MATCH($C389,'Policy Characteristics'!$C:$C,0)))</f>
        <v>1</v>
      </c>
      <c r="O389" s="226" t="str">
        <f>IF(ISBLANK(INDEX('Policy Characteristics'!I:I,MATCH($C389,'Policy Characteristics'!$C:$C,0))),"",INDEX('Policy Characteristics'!I:I,MATCH($C389,'Policy Characteristics'!$C:$C,0)))</f>
        <v>on/off</v>
      </c>
      <c r="P389" s="226" t="str">
        <f>IF(ISBLANK(INDEX('Policy Characteristics'!J:J,MATCH($C389,'Policy Characteristics'!$C:$C,0))),"",INDEX('Policy Characteristics'!J:J,MATCH($C389,'Policy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89" s="226" t="str">
        <f>IF(ISBLANK(INDEX('Policy Characteristics'!K:K,MATCH($C389,'Policy Characteristics'!$C:$C,0))),"",INDEX('Policy Characteristics'!K:K,MATCH($C389,'Policy Characteristics'!$C:$C,0)))</f>
        <v/>
      </c>
      <c r="R389" s="226" t="str">
        <f>IF(ISBLANK(INDEX('Policy Characteristics'!L:L,MATCH($C389,'Policy Characteristics'!$C:$C,0))),"",INDEX('Policy Characteristics'!L:L,MATCH($C389,'Policy Characteristics'!$C:$C,0)))</f>
        <v/>
      </c>
    </row>
    <row r="390" spans="1:18">
      <c r="A390" s="226" t="str">
        <f>IF(ISBLANK(INDEX('Policy Characteristics'!A:A,MATCH($C390,'Policy Characteristics'!$C:$C,0))),"",INDEX('Policy Characteristics'!A:A,MATCH($C390,'Policy Characteristics'!$C:$C,0)))</f>
        <v>Electricity Supply</v>
      </c>
      <c r="B390" s="234" t="str">
        <f>IF(ISBLANK(INDEX('Policy Characteristics'!B:B,MATCH($C390,'Policy Characteristics'!$C:$C,0))),"",INDEX('Policy Characteristics'!B:B,MATCH($C390,'Policy Characteristics'!$C:$C,0)))</f>
        <v>Non BAU Capacity Retirement Schedule</v>
      </c>
      <c r="C390" s="226" t="str">
        <f t="shared" si="23"/>
        <v>Boolean Use Non BAU Capacity Retirement Schedule</v>
      </c>
      <c r="D390" s="6" t="s">
        <v>814</v>
      </c>
      <c r="E390" s="45"/>
      <c r="F390" s="6" t="s">
        <v>815</v>
      </c>
      <c r="G390" s="45"/>
      <c r="H390" s="43">
        <v>869</v>
      </c>
      <c r="I390" s="261" t="s">
        <v>738</v>
      </c>
      <c r="J390" s="227" t="str">
        <f>IF(ISBLANK(INDEX('Policy Characteristics'!D:D,MATCH($C390,'Policy Characteristics'!$C:$C,0))),"",INDEX('Policy Characteristics'!D:D,MATCH($C390,'Policy Characteristics'!$C:$C,0)))</f>
        <v>Non BAU Capacity Retirement Schedule</v>
      </c>
      <c r="K390" s="226" t="str">
        <f>IF(ISBLANK(INDEX('Policy Characteristics'!E:E,MATCH($C390,'Policy Characteristics'!$C:$C,0))),"",INDEX('Policy Characteristics'!E:E,MATCH($C390,'Policy Characteristics'!$C:$C,0)))</f>
        <v/>
      </c>
      <c r="L390" s="226">
        <f>IF(ISBLANK(INDEX('Policy Characteristics'!F:F,MATCH($C390,'Policy Characteristics'!$C:$C,0))),"",INDEX('Policy Characteristics'!F:F,MATCH($C390,'Policy Characteristics'!$C:$C,0)))</f>
        <v>0</v>
      </c>
      <c r="M390" s="226">
        <f>IF(ISBLANK(INDEX('Policy Characteristics'!G:G,MATCH($C390,'Policy Characteristics'!$C:$C,0))),"",INDEX('Policy Characteristics'!G:G,MATCH($C390,'Policy Characteristics'!$C:$C,0)))</f>
        <v>1</v>
      </c>
      <c r="N390" s="226">
        <f>IF(ISBLANK(INDEX('Policy Characteristics'!H:H,MATCH($C390,'Policy Characteristics'!$C:$C,0))),"",INDEX('Policy Characteristics'!H:H,MATCH($C390,'Policy Characteristics'!$C:$C,0)))</f>
        <v>1</v>
      </c>
      <c r="O390" s="226" t="str">
        <f>IF(ISBLANK(INDEX('Policy Characteristics'!I:I,MATCH($C390,'Policy Characteristics'!$C:$C,0))),"",INDEX('Policy Characteristics'!I:I,MATCH($C390,'Policy Characteristics'!$C:$C,0)))</f>
        <v>on/off</v>
      </c>
      <c r="P390" s="226" t="str">
        <f>IF(ISBLANK(INDEX('Policy Characteristics'!J:J,MATCH($C390,'Policy Characteristics'!$C:$C,0))),"",INDEX('Policy Characteristics'!J:J,MATCH($C390,'Policy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90" s="226" t="str">
        <f>IF(ISBLANK(INDEX('Policy Characteristics'!K:K,MATCH($C390,'Policy Characteristics'!$C:$C,0))),"",INDEX('Policy Characteristics'!K:K,MATCH($C390,'Policy Characteristics'!$C:$C,0)))</f>
        <v/>
      </c>
      <c r="R390" s="226" t="str">
        <f>IF(ISBLANK(INDEX('Policy Characteristics'!L:L,MATCH($C390,'Policy Characteristics'!$C:$C,0))),"",INDEX('Policy Characteristics'!L:L,MATCH($C390,'Policy Characteristics'!$C:$C,0)))</f>
        <v/>
      </c>
    </row>
    <row r="391" spans="1:18">
      <c r="A391" s="226" t="str">
        <f>IF(ISBLANK(INDEX('Policy Characteristics'!A:A,MATCH($C391,'Policy Characteristics'!$C:$C,0))),"",INDEX('Policy Characteristics'!A:A,MATCH($C391,'Policy Characteristics'!$C:$C,0)))</f>
        <v>Electricity Supply</v>
      </c>
      <c r="B391" s="234" t="str">
        <f>IF(ISBLANK(INDEX('Policy Characteristics'!B:B,MATCH($C391,'Policy Characteristics'!$C:$C,0))),"",INDEX('Policy Characteristics'!B:B,MATCH($C391,'Policy Characteristics'!$C:$C,0)))</f>
        <v>Non BAU Capacity Retirement Schedule</v>
      </c>
      <c r="C391" s="226" t="str">
        <f t="shared" si="23"/>
        <v>Boolean Use Non BAU Capacity Retirement Schedule</v>
      </c>
      <c r="D391" s="6" t="s">
        <v>816</v>
      </c>
      <c r="E391" s="45"/>
      <c r="F391" s="6" t="s">
        <v>817</v>
      </c>
      <c r="G391" s="45"/>
      <c r="H391" s="43">
        <v>870</v>
      </c>
      <c r="I391" s="261" t="s">
        <v>738</v>
      </c>
      <c r="J391" s="227" t="str">
        <f>IF(ISBLANK(INDEX('Policy Characteristics'!D:D,MATCH($C391,'Policy Characteristics'!$C:$C,0))),"",INDEX('Policy Characteristics'!D:D,MATCH($C391,'Policy Characteristics'!$C:$C,0)))</f>
        <v>Non BAU Capacity Retirement Schedule</v>
      </c>
      <c r="K391" s="226" t="str">
        <f>IF(ISBLANK(INDEX('Policy Characteristics'!E:E,MATCH($C391,'Policy Characteristics'!$C:$C,0))),"",INDEX('Policy Characteristics'!E:E,MATCH($C391,'Policy Characteristics'!$C:$C,0)))</f>
        <v/>
      </c>
      <c r="L391" s="226">
        <f>IF(ISBLANK(INDEX('Policy Characteristics'!F:F,MATCH($C391,'Policy Characteristics'!$C:$C,0))),"",INDEX('Policy Characteristics'!F:F,MATCH($C391,'Policy Characteristics'!$C:$C,0)))</f>
        <v>0</v>
      </c>
      <c r="M391" s="226">
        <f>IF(ISBLANK(INDEX('Policy Characteristics'!G:G,MATCH($C391,'Policy Characteristics'!$C:$C,0))),"",INDEX('Policy Characteristics'!G:G,MATCH($C391,'Policy Characteristics'!$C:$C,0)))</f>
        <v>1</v>
      </c>
      <c r="N391" s="226">
        <f>IF(ISBLANK(INDEX('Policy Characteristics'!H:H,MATCH($C391,'Policy Characteristics'!$C:$C,0))),"",INDEX('Policy Characteristics'!H:H,MATCH($C391,'Policy Characteristics'!$C:$C,0)))</f>
        <v>1</v>
      </c>
      <c r="O391" s="226" t="str">
        <f>IF(ISBLANK(INDEX('Policy Characteristics'!I:I,MATCH($C391,'Policy Characteristics'!$C:$C,0))),"",INDEX('Policy Characteristics'!I:I,MATCH($C391,'Policy Characteristics'!$C:$C,0)))</f>
        <v>on/off</v>
      </c>
      <c r="P391" s="226" t="str">
        <f>IF(ISBLANK(INDEX('Policy Characteristics'!J:J,MATCH($C391,'Policy Characteristics'!$C:$C,0))),"",INDEX('Policy Characteristics'!J:J,MATCH($C391,'Policy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91" s="226" t="str">
        <f>IF(ISBLANK(INDEX('Policy Characteristics'!K:K,MATCH($C391,'Policy Characteristics'!$C:$C,0))),"",INDEX('Policy Characteristics'!K:K,MATCH($C391,'Policy Characteristics'!$C:$C,0)))</f>
        <v/>
      </c>
      <c r="R391" s="226" t="str">
        <f>IF(ISBLANK(INDEX('Policy Characteristics'!L:L,MATCH($C391,'Policy Characteristics'!$C:$C,0))),"",INDEX('Policy Characteristics'!L:L,MATCH($C391,'Policy Characteristics'!$C:$C,0)))</f>
        <v/>
      </c>
    </row>
    <row r="392" spans="1:18">
      <c r="A392" s="226" t="str">
        <f>IF(ISBLANK(INDEX('Policy Characteristics'!A:A,MATCH($C392,'Policy Characteristics'!$C:$C,0))),"",INDEX('Policy Characteristics'!A:A,MATCH($C392,'Policy Characteristics'!$C:$C,0)))</f>
        <v>Electricity Supply</v>
      </c>
      <c r="B392" s="234" t="str">
        <f>IF(ISBLANK(INDEX('Policy Characteristics'!B:B,MATCH($C392,'Policy Characteristics'!$C:$C,0))),"",INDEX('Policy Characteristics'!B:B,MATCH($C392,'Policy Characteristics'!$C:$C,0)))</f>
        <v>Non BAU Capacity Retirement Schedule</v>
      </c>
      <c r="C392" s="226" t="str">
        <f t="shared" si="23"/>
        <v>Boolean Use Non BAU Capacity Retirement Schedule</v>
      </c>
      <c r="D392" s="6" t="s">
        <v>818</v>
      </c>
      <c r="E392" s="45"/>
      <c r="F392" s="6" t="s">
        <v>819</v>
      </c>
      <c r="G392" s="45"/>
      <c r="H392" s="43">
        <v>871</v>
      </c>
      <c r="I392" s="261" t="s">
        <v>728</v>
      </c>
      <c r="J392" s="227" t="str">
        <f>IF(ISBLANK(INDEX('Policy Characteristics'!D:D,MATCH($C392,'Policy Characteristics'!$C:$C,0))),"",INDEX('Policy Characteristics'!D:D,MATCH($C392,'Policy Characteristics'!$C:$C,0)))</f>
        <v>Non BAU Capacity Retirement Schedule</v>
      </c>
      <c r="K392" s="226" t="str">
        <f>IF(ISBLANK(INDEX('Policy Characteristics'!E:E,MATCH($C392,'Policy Characteristics'!$C:$C,0))),"",INDEX('Policy Characteristics'!E:E,MATCH($C392,'Policy Characteristics'!$C:$C,0)))</f>
        <v/>
      </c>
      <c r="L392" s="226">
        <f>IF(ISBLANK(INDEX('Policy Characteristics'!F:F,MATCH($C392,'Policy Characteristics'!$C:$C,0))),"",INDEX('Policy Characteristics'!F:F,MATCH($C392,'Policy Characteristics'!$C:$C,0)))</f>
        <v>0</v>
      </c>
      <c r="M392" s="226">
        <f>IF(ISBLANK(INDEX('Policy Characteristics'!G:G,MATCH($C392,'Policy Characteristics'!$C:$C,0))),"",INDEX('Policy Characteristics'!G:G,MATCH($C392,'Policy Characteristics'!$C:$C,0)))</f>
        <v>1</v>
      </c>
      <c r="N392" s="226">
        <f>IF(ISBLANK(INDEX('Policy Characteristics'!H:H,MATCH($C392,'Policy Characteristics'!$C:$C,0))),"",INDEX('Policy Characteristics'!H:H,MATCH($C392,'Policy Characteristics'!$C:$C,0)))</f>
        <v>1</v>
      </c>
      <c r="O392" s="226" t="str">
        <f>IF(ISBLANK(INDEX('Policy Characteristics'!I:I,MATCH($C392,'Policy Characteristics'!$C:$C,0))),"",INDEX('Policy Characteristics'!I:I,MATCH($C392,'Policy Characteristics'!$C:$C,0)))</f>
        <v>on/off</v>
      </c>
      <c r="P392" s="226" t="str">
        <f>IF(ISBLANK(INDEX('Policy Characteristics'!J:J,MATCH($C392,'Policy Characteristics'!$C:$C,0))),"",INDEX('Policy Characteristics'!J:J,MATCH($C392,'Policy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92" s="226" t="str">
        <f>IF(ISBLANK(INDEX('Policy Characteristics'!K:K,MATCH($C392,'Policy Characteristics'!$C:$C,0))),"",INDEX('Policy Characteristics'!K:K,MATCH($C392,'Policy Characteristics'!$C:$C,0)))</f>
        <v/>
      </c>
      <c r="R392" s="226" t="str">
        <f>IF(ISBLANK(INDEX('Policy Characteristics'!L:L,MATCH($C392,'Policy Characteristics'!$C:$C,0))),"",INDEX('Policy Characteristics'!L:L,MATCH($C392,'Policy Characteristics'!$C:$C,0)))</f>
        <v/>
      </c>
    </row>
    <row r="393" spans="1:18">
      <c r="A393" s="226" t="str">
        <f>IF(ISBLANK(INDEX('Policy Characteristics'!A:A,MATCH($C393,'Policy Characteristics'!$C:$C,0))),"",INDEX('Policy Characteristics'!A:A,MATCH($C393,'Policy Characteristics'!$C:$C,0)))</f>
        <v>Electricity Supply</v>
      </c>
      <c r="B393" s="234" t="str">
        <f>IF(ISBLANK(INDEX('Policy Characteristics'!B:B,MATCH($C393,'Policy Characteristics'!$C:$C,0))),"",INDEX('Policy Characteristics'!B:B,MATCH($C393,'Policy Characteristics'!$C:$C,0)))</f>
        <v>Non BAU Capacity Retirement Schedule</v>
      </c>
      <c r="C393" s="226" t="str">
        <f t="shared" si="23"/>
        <v>Boolean Use Non BAU Capacity Retirement Schedule</v>
      </c>
      <c r="D393" s="6" t="s">
        <v>820</v>
      </c>
      <c r="E393" s="45"/>
      <c r="F393" s="6" t="s">
        <v>821</v>
      </c>
      <c r="G393" s="45"/>
      <c r="H393" s="43">
        <v>872</v>
      </c>
      <c r="I393" s="261" t="s">
        <v>738</v>
      </c>
      <c r="J393" s="227" t="str">
        <f>IF(ISBLANK(INDEX('Policy Characteristics'!D:D,MATCH($C393,'Policy Characteristics'!$C:$C,0))),"",INDEX('Policy Characteristics'!D:D,MATCH($C393,'Policy Characteristics'!$C:$C,0)))</f>
        <v>Non BAU Capacity Retirement Schedule</v>
      </c>
      <c r="K393" s="226" t="str">
        <f>IF(ISBLANK(INDEX('Policy Characteristics'!E:E,MATCH($C393,'Policy Characteristics'!$C:$C,0))),"",INDEX('Policy Characteristics'!E:E,MATCH($C393,'Policy Characteristics'!$C:$C,0)))</f>
        <v/>
      </c>
      <c r="L393" s="226">
        <f>IF(ISBLANK(INDEX('Policy Characteristics'!F:F,MATCH($C393,'Policy Characteristics'!$C:$C,0))),"",INDEX('Policy Characteristics'!F:F,MATCH($C393,'Policy Characteristics'!$C:$C,0)))</f>
        <v>0</v>
      </c>
      <c r="M393" s="226">
        <f>IF(ISBLANK(INDEX('Policy Characteristics'!G:G,MATCH($C393,'Policy Characteristics'!$C:$C,0))),"",INDEX('Policy Characteristics'!G:G,MATCH($C393,'Policy Characteristics'!$C:$C,0)))</f>
        <v>1</v>
      </c>
      <c r="N393" s="226">
        <f>IF(ISBLANK(INDEX('Policy Characteristics'!H:H,MATCH($C393,'Policy Characteristics'!$C:$C,0))),"",INDEX('Policy Characteristics'!H:H,MATCH($C393,'Policy Characteristics'!$C:$C,0)))</f>
        <v>1</v>
      </c>
      <c r="O393" s="226" t="str">
        <f>IF(ISBLANK(INDEX('Policy Characteristics'!I:I,MATCH($C393,'Policy Characteristics'!$C:$C,0))),"",INDEX('Policy Characteristics'!I:I,MATCH($C393,'Policy Characteristics'!$C:$C,0)))</f>
        <v>on/off</v>
      </c>
      <c r="P393" s="226" t="str">
        <f>IF(ISBLANK(INDEX('Policy Characteristics'!J:J,MATCH($C393,'Policy Characteristics'!$C:$C,0))),"",INDEX('Policy Characteristics'!J:J,MATCH($C393,'Policy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93" s="226" t="str">
        <f>IF(ISBLANK(INDEX('Policy Characteristics'!K:K,MATCH($C393,'Policy Characteristics'!$C:$C,0))),"",INDEX('Policy Characteristics'!K:K,MATCH($C393,'Policy Characteristics'!$C:$C,0)))</f>
        <v/>
      </c>
      <c r="R393" s="226" t="str">
        <f>IF(ISBLANK(INDEX('Policy Characteristics'!L:L,MATCH($C393,'Policy Characteristics'!$C:$C,0))),"",INDEX('Policy Characteristics'!L:L,MATCH($C393,'Policy Characteristics'!$C:$C,0)))</f>
        <v/>
      </c>
    </row>
    <row r="394" spans="1:18">
      <c r="A394" s="226" t="str">
        <f>IF(ISBLANK(INDEX('Policy Characteristics'!A:A,MATCH($C394,'Policy Characteristics'!$C:$C,0))),"",INDEX('Policy Characteristics'!A:A,MATCH($C394,'Policy Characteristics'!$C:$C,0)))</f>
        <v>Electricity Supply</v>
      </c>
      <c r="B394" s="234" t="str">
        <f>IF(ISBLANK(INDEX('Policy Characteristics'!B:B,MATCH($C394,'Policy Characteristics'!$C:$C,0))),"",INDEX('Policy Characteristics'!B:B,MATCH($C394,'Policy Characteristics'!$C:$C,0)))</f>
        <v>Non BAU Capacity Retirement Schedule</v>
      </c>
      <c r="C394" s="226" t="str">
        <f t="shared" si="23"/>
        <v>Boolean Use Non BAU Capacity Retirement Schedule</v>
      </c>
      <c r="D394" s="6" t="s">
        <v>822</v>
      </c>
      <c r="E394" s="45"/>
      <c r="F394" s="6" t="s">
        <v>823</v>
      </c>
      <c r="G394" s="45"/>
      <c r="H394" s="43">
        <v>873</v>
      </c>
      <c r="I394" s="261" t="s">
        <v>738</v>
      </c>
      <c r="J394" s="227" t="str">
        <f>IF(ISBLANK(INDEX('Policy Characteristics'!D:D,MATCH($C394,'Policy Characteristics'!$C:$C,0))),"",INDEX('Policy Characteristics'!D:D,MATCH($C394,'Policy Characteristics'!$C:$C,0)))</f>
        <v>Non BAU Capacity Retirement Schedule</v>
      </c>
      <c r="K394" s="226" t="str">
        <f>IF(ISBLANK(INDEX('Policy Characteristics'!E:E,MATCH($C394,'Policy Characteristics'!$C:$C,0))),"",INDEX('Policy Characteristics'!E:E,MATCH($C394,'Policy Characteristics'!$C:$C,0)))</f>
        <v/>
      </c>
      <c r="L394" s="226">
        <f>IF(ISBLANK(INDEX('Policy Characteristics'!F:F,MATCH($C394,'Policy Characteristics'!$C:$C,0))),"",INDEX('Policy Characteristics'!F:F,MATCH($C394,'Policy Characteristics'!$C:$C,0)))</f>
        <v>0</v>
      </c>
      <c r="M394" s="226">
        <f>IF(ISBLANK(INDEX('Policy Characteristics'!G:G,MATCH($C394,'Policy Characteristics'!$C:$C,0))),"",INDEX('Policy Characteristics'!G:G,MATCH($C394,'Policy Characteristics'!$C:$C,0)))</f>
        <v>1</v>
      </c>
      <c r="N394" s="226">
        <f>IF(ISBLANK(INDEX('Policy Characteristics'!H:H,MATCH($C394,'Policy Characteristics'!$C:$C,0))),"",INDEX('Policy Characteristics'!H:H,MATCH($C394,'Policy Characteristics'!$C:$C,0)))</f>
        <v>1</v>
      </c>
      <c r="O394" s="226" t="str">
        <f>IF(ISBLANK(INDEX('Policy Characteristics'!I:I,MATCH($C394,'Policy Characteristics'!$C:$C,0))),"",INDEX('Policy Characteristics'!I:I,MATCH($C394,'Policy Characteristics'!$C:$C,0)))</f>
        <v>on/off</v>
      </c>
      <c r="P394" s="226" t="str">
        <f>IF(ISBLANK(INDEX('Policy Characteristics'!J:J,MATCH($C394,'Policy Characteristics'!$C:$C,0))),"",INDEX('Policy Characteristics'!J:J,MATCH($C394,'Policy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94" s="226" t="str">
        <f>IF(ISBLANK(INDEX('Policy Characteristics'!K:K,MATCH($C394,'Policy Characteristics'!$C:$C,0))),"",INDEX('Policy Characteristics'!K:K,MATCH($C394,'Policy Characteristics'!$C:$C,0)))</f>
        <v/>
      </c>
      <c r="R394" s="226" t="str">
        <f>IF(ISBLANK(INDEX('Policy Characteristics'!L:L,MATCH($C394,'Policy Characteristics'!$C:$C,0))),"",INDEX('Policy Characteristics'!L:L,MATCH($C394,'Policy Characteristics'!$C:$C,0)))</f>
        <v/>
      </c>
    </row>
    <row r="395" spans="1:18">
      <c r="A395" s="226" t="str">
        <f>IF(ISBLANK(INDEX('Policy Characteristics'!A:A,MATCH($C395,'Policy Characteristics'!$C:$C,0))),"",INDEX('Policy Characteristics'!A:A,MATCH($C395,'Policy Characteristics'!$C:$C,0)))</f>
        <v>Electricity Supply</v>
      </c>
      <c r="B395" s="234" t="str">
        <f>IF(ISBLANK(INDEX('Policy Characteristics'!B:B,MATCH($C395,'Policy Characteristics'!$C:$C,0))),"",INDEX('Policy Characteristics'!B:B,MATCH($C395,'Policy Characteristics'!$C:$C,0)))</f>
        <v>Non BAU Capacity Retirement Schedule</v>
      </c>
      <c r="C395" s="226" t="str">
        <f t="shared" si="23"/>
        <v>Boolean Use Non BAU Capacity Retirement Schedule</v>
      </c>
      <c r="D395" s="6" t="s">
        <v>824</v>
      </c>
      <c r="E395" s="45"/>
      <c r="F395" s="6" t="s">
        <v>825</v>
      </c>
      <c r="G395" s="45"/>
      <c r="H395" s="43">
        <v>874</v>
      </c>
      <c r="I395" s="261" t="s">
        <v>738</v>
      </c>
      <c r="J395" s="227" t="str">
        <f>IF(ISBLANK(INDEX('Policy Characteristics'!D:D,MATCH($C395,'Policy Characteristics'!$C:$C,0))),"",INDEX('Policy Characteristics'!D:D,MATCH($C395,'Policy Characteristics'!$C:$C,0)))</f>
        <v>Non BAU Capacity Retirement Schedule</v>
      </c>
      <c r="K395" s="226" t="str">
        <f>IF(ISBLANK(INDEX('Policy Characteristics'!E:E,MATCH($C395,'Policy Characteristics'!$C:$C,0))),"",INDEX('Policy Characteristics'!E:E,MATCH($C395,'Policy Characteristics'!$C:$C,0)))</f>
        <v/>
      </c>
      <c r="L395" s="226">
        <f>IF(ISBLANK(INDEX('Policy Characteristics'!F:F,MATCH($C395,'Policy Characteristics'!$C:$C,0))),"",INDEX('Policy Characteristics'!F:F,MATCH($C395,'Policy Characteristics'!$C:$C,0)))</f>
        <v>0</v>
      </c>
      <c r="M395" s="226">
        <f>IF(ISBLANK(INDEX('Policy Characteristics'!G:G,MATCH($C395,'Policy Characteristics'!$C:$C,0))),"",INDEX('Policy Characteristics'!G:G,MATCH($C395,'Policy Characteristics'!$C:$C,0)))</f>
        <v>1</v>
      </c>
      <c r="N395" s="226">
        <f>IF(ISBLANK(INDEX('Policy Characteristics'!H:H,MATCH($C395,'Policy Characteristics'!$C:$C,0))),"",INDEX('Policy Characteristics'!H:H,MATCH($C395,'Policy Characteristics'!$C:$C,0)))</f>
        <v>1</v>
      </c>
      <c r="O395" s="226" t="str">
        <f>IF(ISBLANK(INDEX('Policy Characteristics'!I:I,MATCH($C395,'Policy Characteristics'!$C:$C,0))),"",INDEX('Policy Characteristics'!I:I,MATCH($C395,'Policy Characteristics'!$C:$C,0)))</f>
        <v>on/off</v>
      </c>
      <c r="P395" s="226" t="str">
        <f>IF(ISBLANK(INDEX('Policy Characteristics'!J:J,MATCH($C395,'Policy Characteristics'!$C:$C,0))),"",INDEX('Policy Characteristics'!J:J,MATCH($C395,'Policy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95" s="226" t="str">
        <f>IF(ISBLANK(INDEX('Policy Characteristics'!K:K,MATCH($C395,'Policy Characteristics'!$C:$C,0))),"",INDEX('Policy Characteristics'!K:K,MATCH($C395,'Policy Characteristics'!$C:$C,0)))</f>
        <v/>
      </c>
      <c r="R395" s="226" t="str">
        <f>IF(ISBLANK(INDEX('Policy Characteristics'!L:L,MATCH($C395,'Policy Characteristics'!$C:$C,0))),"",INDEX('Policy Characteristics'!L:L,MATCH($C395,'Policy Characteristics'!$C:$C,0)))</f>
        <v/>
      </c>
    </row>
    <row r="396" spans="1:18">
      <c r="A396" s="226" t="str">
        <f>IF(ISBLANK(INDEX('Policy Characteristics'!A:A,MATCH($C396,'Policy Characteristics'!$C:$C,0))),"",INDEX('Policy Characteristics'!A:A,MATCH($C396,'Policy Characteristics'!$C:$C,0)))</f>
        <v>Electricity Supply</v>
      </c>
      <c r="B396" s="234" t="str">
        <f>IF(ISBLANK(INDEX('Policy Characteristics'!B:B,MATCH($C396,'Policy Characteristics'!$C:$C,0))),"",INDEX('Policy Characteristics'!B:B,MATCH($C396,'Policy Characteristics'!$C:$C,0)))</f>
        <v>Non BAU Capacity Retirement Schedule</v>
      </c>
      <c r="C396" s="226" t="str">
        <f t="shared" si="23"/>
        <v>Boolean Use Non BAU Capacity Retirement Schedule</v>
      </c>
      <c r="D396" s="6" t="s">
        <v>826</v>
      </c>
      <c r="E396" s="45"/>
      <c r="F396" s="6" t="s">
        <v>827</v>
      </c>
      <c r="G396" s="45"/>
      <c r="H396" s="43">
        <v>875</v>
      </c>
      <c r="I396" s="261" t="s">
        <v>738</v>
      </c>
      <c r="J396" s="227" t="str">
        <f>IF(ISBLANK(INDEX('Policy Characteristics'!D:D,MATCH($C396,'Policy Characteristics'!$C:$C,0))),"",INDEX('Policy Characteristics'!D:D,MATCH($C396,'Policy Characteristics'!$C:$C,0)))</f>
        <v>Non BAU Capacity Retirement Schedule</v>
      </c>
      <c r="K396" s="226" t="str">
        <f>IF(ISBLANK(INDEX('Policy Characteristics'!E:E,MATCH($C396,'Policy Characteristics'!$C:$C,0))),"",INDEX('Policy Characteristics'!E:E,MATCH($C396,'Policy Characteristics'!$C:$C,0)))</f>
        <v/>
      </c>
      <c r="L396" s="226">
        <f>IF(ISBLANK(INDEX('Policy Characteristics'!F:F,MATCH($C396,'Policy Characteristics'!$C:$C,0))),"",INDEX('Policy Characteristics'!F:F,MATCH($C396,'Policy Characteristics'!$C:$C,0)))</f>
        <v>0</v>
      </c>
      <c r="M396" s="226">
        <f>IF(ISBLANK(INDEX('Policy Characteristics'!G:G,MATCH($C396,'Policy Characteristics'!$C:$C,0))),"",INDEX('Policy Characteristics'!G:G,MATCH($C396,'Policy Characteristics'!$C:$C,0)))</f>
        <v>1</v>
      </c>
      <c r="N396" s="226">
        <f>IF(ISBLANK(INDEX('Policy Characteristics'!H:H,MATCH($C396,'Policy Characteristics'!$C:$C,0))),"",INDEX('Policy Characteristics'!H:H,MATCH($C396,'Policy Characteristics'!$C:$C,0)))</f>
        <v>1</v>
      </c>
      <c r="O396" s="226" t="str">
        <f>IF(ISBLANK(INDEX('Policy Characteristics'!I:I,MATCH($C396,'Policy Characteristics'!$C:$C,0))),"",INDEX('Policy Characteristics'!I:I,MATCH($C396,'Policy Characteristics'!$C:$C,0)))</f>
        <v>on/off</v>
      </c>
      <c r="P396" s="226" t="str">
        <f>IF(ISBLANK(INDEX('Policy Characteristics'!J:J,MATCH($C396,'Policy Characteristics'!$C:$C,0))),"",INDEX('Policy Characteristics'!J:J,MATCH($C396,'Policy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96" s="226" t="str">
        <f>IF(ISBLANK(INDEX('Policy Characteristics'!K:K,MATCH($C396,'Policy Characteristics'!$C:$C,0))),"",INDEX('Policy Characteristics'!K:K,MATCH($C396,'Policy Characteristics'!$C:$C,0)))</f>
        <v/>
      </c>
      <c r="R396" s="226" t="str">
        <f>IF(ISBLANK(INDEX('Policy Characteristics'!L:L,MATCH($C396,'Policy Characteristics'!$C:$C,0))),"",INDEX('Policy Characteristics'!L:L,MATCH($C396,'Policy Characteristics'!$C:$C,0)))</f>
        <v/>
      </c>
    </row>
    <row r="397" spans="1:18">
      <c r="A397" s="226" t="str">
        <f>IF(ISBLANK(INDEX('Policy Characteristics'!A:A,MATCH($C397,'Policy Characteristics'!$C:$C,0))),"",INDEX('Policy Characteristics'!A:A,MATCH($C397,'Policy Characteristics'!$C:$C,0)))</f>
        <v>Electricity Supply</v>
      </c>
      <c r="B397" s="234" t="str">
        <f>IF(ISBLANK(INDEX('Policy Characteristics'!B:B,MATCH($C397,'Policy Characteristics'!$C:$C,0))),"",INDEX('Policy Characteristics'!B:B,MATCH($C397,'Policy Characteristics'!$C:$C,0)))</f>
        <v>Non BAU Capacity Retirement Schedule</v>
      </c>
      <c r="C397" s="226" t="str">
        <f t="shared" si="23"/>
        <v>Boolean Use Non BAU Capacity Retirement Schedule</v>
      </c>
      <c r="D397" s="6" t="s">
        <v>828</v>
      </c>
      <c r="E397" s="45"/>
      <c r="F397" s="6" t="s">
        <v>829</v>
      </c>
      <c r="G397" s="45"/>
      <c r="H397" s="43">
        <v>1768</v>
      </c>
      <c r="I397" s="261" t="s">
        <v>728</v>
      </c>
      <c r="J397" s="227" t="str">
        <f>IF(ISBLANK(INDEX('Policy Characteristics'!D:D,MATCH($C397,'Policy Characteristics'!$C:$C,0))),"",INDEX('Policy Characteristics'!D:D,MATCH($C397,'Policy Characteristics'!$C:$C,0)))</f>
        <v>Non BAU Capacity Retirement Schedule</v>
      </c>
      <c r="K397" s="226" t="str">
        <f>IF(ISBLANK(INDEX('Policy Characteristics'!E:E,MATCH($C397,'Policy Characteristics'!$C:$C,0))),"",INDEX('Policy Characteristics'!E:E,MATCH($C397,'Policy Characteristics'!$C:$C,0)))</f>
        <v/>
      </c>
      <c r="L397" s="226">
        <f>IF(ISBLANK(INDEX('Policy Characteristics'!F:F,MATCH($C397,'Policy Characteristics'!$C:$C,0))),"",INDEX('Policy Characteristics'!F:F,MATCH($C397,'Policy Characteristics'!$C:$C,0)))</f>
        <v>0</v>
      </c>
      <c r="M397" s="226">
        <f>IF(ISBLANK(INDEX('Policy Characteristics'!G:G,MATCH($C397,'Policy Characteristics'!$C:$C,0))),"",INDEX('Policy Characteristics'!G:G,MATCH($C397,'Policy Characteristics'!$C:$C,0)))</f>
        <v>1</v>
      </c>
      <c r="N397" s="226">
        <f>IF(ISBLANK(INDEX('Policy Characteristics'!H:H,MATCH($C397,'Policy Characteristics'!$C:$C,0))),"",INDEX('Policy Characteristics'!H:H,MATCH($C397,'Policy Characteristics'!$C:$C,0)))</f>
        <v>1</v>
      </c>
      <c r="O397" s="226" t="str">
        <f>IF(ISBLANK(INDEX('Policy Characteristics'!I:I,MATCH($C397,'Policy Characteristics'!$C:$C,0))),"",INDEX('Policy Characteristics'!I:I,MATCH($C397,'Policy Characteristics'!$C:$C,0)))</f>
        <v>on/off</v>
      </c>
      <c r="P397" s="226" t="str">
        <f>IF(ISBLANK(INDEX('Policy Characteristics'!J:J,MATCH($C397,'Policy Characteristics'!$C:$C,0))),"",INDEX('Policy Characteristics'!J:J,MATCH($C397,'Policy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97" s="226" t="str">
        <f>IF(ISBLANK(INDEX('Policy Characteristics'!K:K,MATCH($C397,'Policy Characteristics'!$C:$C,0))),"",INDEX('Policy Characteristics'!K:K,MATCH($C397,'Policy Characteristics'!$C:$C,0)))</f>
        <v/>
      </c>
      <c r="R397" s="226" t="str">
        <f>IF(ISBLANK(INDEX('Policy Characteristics'!L:L,MATCH($C397,'Policy Characteristics'!$C:$C,0))),"",INDEX('Policy Characteristics'!L:L,MATCH($C397,'Policy Characteristics'!$C:$C,0)))</f>
        <v/>
      </c>
    </row>
    <row r="398" spans="1:18">
      <c r="A398" s="226" t="str">
        <f>IF(ISBLANK(INDEX('Policy Characteristics'!A:A,MATCH($C398,'Policy Characteristics'!$C:$C,0))),"",INDEX('Policy Characteristics'!A:A,MATCH($C398,'Policy Characteristics'!$C:$C,0)))</f>
        <v>Electricity Supply</v>
      </c>
      <c r="B398" s="234" t="str">
        <f>IF(ISBLANK(INDEX('Policy Characteristics'!B:B,MATCH($C398,'Policy Characteristics'!$C:$C,0))),"",INDEX('Policy Characteristics'!B:B,MATCH($C398,'Policy Characteristics'!$C:$C,0)))</f>
        <v>Non BAU Capacity Retirement Schedule</v>
      </c>
      <c r="C398" s="226" t="str">
        <f t="shared" si="23"/>
        <v>Boolean Use Non BAU Capacity Retirement Schedule</v>
      </c>
      <c r="D398" s="6" t="s">
        <v>830</v>
      </c>
      <c r="E398" s="45"/>
      <c r="F398" s="6" t="s">
        <v>831</v>
      </c>
      <c r="G398" s="45"/>
      <c r="H398" s="43">
        <v>1769</v>
      </c>
      <c r="I398" s="261" t="s">
        <v>738</v>
      </c>
      <c r="J398" s="227" t="str">
        <f>IF(ISBLANK(INDEX('Policy Characteristics'!D:D,MATCH($C398,'Policy Characteristics'!$C:$C,0))),"",INDEX('Policy Characteristics'!D:D,MATCH($C398,'Policy Characteristics'!$C:$C,0)))</f>
        <v>Non BAU Capacity Retirement Schedule</v>
      </c>
      <c r="K398" s="226" t="str">
        <f>IF(ISBLANK(INDEX('Policy Characteristics'!E:E,MATCH($C398,'Policy Characteristics'!$C:$C,0))),"",INDEX('Policy Characteristics'!E:E,MATCH($C398,'Policy Characteristics'!$C:$C,0)))</f>
        <v/>
      </c>
      <c r="L398" s="226">
        <f>IF(ISBLANK(INDEX('Policy Characteristics'!F:F,MATCH($C398,'Policy Characteristics'!$C:$C,0))),"",INDEX('Policy Characteristics'!F:F,MATCH($C398,'Policy Characteristics'!$C:$C,0)))</f>
        <v>0</v>
      </c>
      <c r="M398" s="226">
        <f>IF(ISBLANK(INDEX('Policy Characteristics'!G:G,MATCH($C398,'Policy Characteristics'!$C:$C,0))),"",INDEX('Policy Characteristics'!G:G,MATCH($C398,'Policy Characteristics'!$C:$C,0)))</f>
        <v>1</v>
      </c>
      <c r="N398" s="226">
        <f>IF(ISBLANK(INDEX('Policy Characteristics'!H:H,MATCH($C398,'Policy Characteristics'!$C:$C,0))),"",INDEX('Policy Characteristics'!H:H,MATCH($C398,'Policy Characteristics'!$C:$C,0)))</f>
        <v>1</v>
      </c>
      <c r="O398" s="226" t="str">
        <f>IF(ISBLANK(INDEX('Policy Characteristics'!I:I,MATCH($C398,'Policy Characteristics'!$C:$C,0))),"",INDEX('Policy Characteristics'!I:I,MATCH($C398,'Policy Characteristics'!$C:$C,0)))</f>
        <v>on/off</v>
      </c>
      <c r="P398" s="226" t="str">
        <f>IF(ISBLANK(INDEX('Policy Characteristics'!J:J,MATCH($C398,'Policy Characteristics'!$C:$C,0))),"",INDEX('Policy Characteristics'!J:J,MATCH($C398,'Policy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98" s="226" t="str">
        <f>IF(ISBLANK(INDEX('Policy Characteristics'!K:K,MATCH($C398,'Policy Characteristics'!$C:$C,0))),"",INDEX('Policy Characteristics'!K:K,MATCH($C398,'Policy Characteristics'!$C:$C,0)))</f>
        <v/>
      </c>
      <c r="R398" s="226" t="str">
        <f>IF(ISBLANK(INDEX('Policy Characteristics'!L:L,MATCH($C398,'Policy Characteristics'!$C:$C,0))),"",INDEX('Policy Characteristics'!L:L,MATCH($C398,'Policy Characteristics'!$C:$C,0)))</f>
        <v/>
      </c>
    </row>
    <row r="399" spans="1:18">
      <c r="A399" s="226" t="str">
        <f>IF(ISBLANK(INDEX('Policy Characteristics'!A:A,MATCH($C399,'Policy Characteristics'!$C:$C,0))),"",INDEX('Policy Characteristics'!A:A,MATCH($C399,'Policy Characteristics'!$C:$C,0)))</f>
        <v>Electricity Supply</v>
      </c>
      <c r="B399" s="234" t="str">
        <f>IF(ISBLANK(INDEX('Policy Characteristics'!B:B,MATCH($C399,'Policy Characteristics'!$C:$C,0))),"",INDEX('Policy Characteristics'!B:B,MATCH($C399,'Policy Characteristics'!$C:$C,0)))</f>
        <v>Non BAU Capacity Retirement Schedule</v>
      </c>
      <c r="C399" s="226" t="str">
        <f t="shared" si="23"/>
        <v>Boolean Use Non BAU Capacity Retirement Schedule</v>
      </c>
      <c r="D399" s="6" t="s">
        <v>832</v>
      </c>
      <c r="E399" s="45"/>
      <c r="F399" s="6" t="s">
        <v>833</v>
      </c>
      <c r="G399" s="45"/>
      <c r="H399" s="43">
        <v>1770</v>
      </c>
      <c r="I399" s="261" t="s">
        <v>738</v>
      </c>
      <c r="J399" s="227" t="str">
        <f>IF(ISBLANK(INDEX('Policy Characteristics'!D:D,MATCH($C399,'Policy Characteristics'!$C:$C,0))),"",INDEX('Policy Characteristics'!D:D,MATCH($C399,'Policy Characteristics'!$C:$C,0)))</f>
        <v>Non BAU Capacity Retirement Schedule</v>
      </c>
      <c r="K399" s="226" t="str">
        <f>IF(ISBLANK(INDEX('Policy Characteristics'!E:E,MATCH($C399,'Policy Characteristics'!$C:$C,0))),"",INDEX('Policy Characteristics'!E:E,MATCH($C399,'Policy Characteristics'!$C:$C,0)))</f>
        <v/>
      </c>
      <c r="L399" s="226">
        <f>IF(ISBLANK(INDEX('Policy Characteristics'!F:F,MATCH($C399,'Policy Characteristics'!$C:$C,0))),"",INDEX('Policy Characteristics'!F:F,MATCH($C399,'Policy Characteristics'!$C:$C,0)))</f>
        <v>0</v>
      </c>
      <c r="M399" s="226">
        <f>IF(ISBLANK(INDEX('Policy Characteristics'!G:G,MATCH($C399,'Policy Characteristics'!$C:$C,0))),"",INDEX('Policy Characteristics'!G:G,MATCH($C399,'Policy Characteristics'!$C:$C,0)))</f>
        <v>1</v>
      </c>
      <c r="N399" s="226">
        <f>IF(ISBLANK(INDEX('Policy Characteristics'!H:H,MATCH($C399,'Policy Characteristics'!$C:$C,0))),"",INDEX('Policy Characteristics'!H:H,MATCH($C399,'Policy Characteristics'!$C:$C,0)))</f>
        <v>1</v>
      </c>
      <c r="O399" s="226" t="str">
        <f>IF(ISBLANK(INDEX('Policy Characteristics'!I:I,MATCH($C399,'Policy Characteristics'!$C:$C,0))),"",INDEX('Policy Characteristics'!I:I,MATCH($C399,'Policy Characteristics'!$C:$C,0)))</f>
        <v>on/off</v>
      </c>
      <c r="P399" s="226" t="str">
        <f>IF(ISBLANK(INDEX('Policy Characteristics'!J:J,MATCH($C399,'Policy Characteristics'!$C:$C,0))),"",INDEX('Policy Characteristics'!J:J,MATCH($C399,'Policy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399" s="226" t="str">
        <f>IF(ISBLANK(INDEX('Policy Characteristics'!K:K,MATCH($C399,'Policy Characteristics'!$C:$C,0))),"",INDEX('Policy Characteristics'!K:K,MATCH($C399,'Policy Characteristics'!$C:$C,0)))</f>
        <v/>
      </c>
      <c r="R399" s="226" t="str">
        <f>IF(ISBLANK(INDEX('Policy Characteristics'!L:L,MATCH($C399,'Policy Characteristics'!$C:$C,0))),"",INDEX('Policy Characteristics'!L:L,MATCH($C399,'Policy Characteristics'!$C:$C,0)))</f>
        <v/>
      </c>
    </row>
    <row r="400" spans="1:18">
      <c r="A400" s="226" t="str">
        <f>IF(ISBLANK(INDEX('Policy Characteristics'!A:A,MATCH($C400,'Policy Characteristics'!$C:$C,0))),"",INDEX('Policy Characteristics'!A:A,MATCH($C400,'Policy Characteristics'!$C:$C,0)))</f>
        <v>Electricity Supply</v>
      </c>
      <c r="B400" s="234" t="str">
        <f>IF(ISBLANK(INDEX('Policy Characteristics'!B:B,MATCH($C400,'Policy Characteristics'!$C:$C,0))),"",INDEX('Policy Characteristics'!B:B,MATCH($C400,'Policy Characteristics'!$C:$C,0)))</f>
        <v>Non BAU Capacity Retirement Schedule</v>
      </c>
      <c r="C400" s="226" t="str">
        <f t="shared" si="23"/>
        <v>Boolean Use Non BAU Capacity Retirement Schedule</v>
      </c>
      <c r="D400" s="6" t="s">
        <v>834</v>
      </c>
      <c r="E400" s="45"/>
      <c r="F400" s="6" t="s">
        <v>835</v>
      </c>
      <c r="G400" s="45"/>
      <c r="H400" s="43">
        <v>1771</v>
      </c>
      <c r="I400" s="261" t="s">
        <v>738</v>
      </c>
      <c r="J400" s="227" t="str">
        <f>IF(ISBLANK(INDEX('Policy Characteristics'!D:D,MATCH($C400,'Policy Characteristics'!$C:$C,0))),"",INDEX('Policy Characteristics'!D:D,MATCH($C400,'Policy Characteristics'!$C:$C,0)))</f>
        <v>Non BAU Capacity Retirement Schedule</v>
      </c>
      <c r="K400" s="226" t="str">
        <f>IF(ISBLANK(INDEX('Policy Characteristics'!E:E,MATCH($C400,'Policy Characteristics'!$C:$C,0))),"",INDEX('Policy Characteristics'!E:E,MATCH($C400,'Policy Characteristics'!$C:$C,0)))</f>
        <v/>
      </c>
      <c r="L400" s="226">
        <f>IF(ISBLANK(INDEX('Policy Characteristics'!F:F,MATCH($C400,'Policy Characteristics'!$C:$C,0))),"",INDEX('Policy Characteristics'!F:F,MATCH($C400,'Policy Characteristics'!$C:$C,0)))</f>
        <v>0</v>
      </c>
      <c r="M400" s="226">
        <f>IF(ISBLANK(INDEX('Policy Characteristics'!G:G,MATCH($C400,'Policy Characteristics'!$C:$C,0))),"",INDEX('Policy Characteristics'!G:G,MATCH($C400,'Policy Characteristics'!$C:$C,0)))</f>
        <v>1</v>
      </c>
      <c r="N400" s="226">
        <f>IF(ISBLANK(INDEX('Policy Characteristics'!H:H,MATCH($C400,'Policy Characteristics'!$C:$C,0))),"",INDEX('Policy Characteristics'!H:H,MATCH($C400,'Policy Characteristics'!$C:$C,0)))</f>
        <v>1</v>
      </c>
      <c r="O400" s="226" t="str">
        <f>IF(ISBLANK(INDEX('Policy Characteristics'!I:I,MATCH($C400,'Policy Characteristics'!$C:$C,0))),"",INDEX('Policy Characteristics'!I:I,MATCH($C400,'Policy Characteristics'!$C:$C,0)))</f>
        <v>on/off</v>
      </c>
      <c r="P400" s="226" t="str">
        <f>IF(ISBLANK(INDEX('Policy Characteristics'!J:J,MATCH($C400,'Policy Characteristics'!$C:$C,0))),"",INDEX('Policy Characteristics'!J:J,MATCH($C400,'Policy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400" s="226" t="str">
        <f>IF(ISBLANK(INDEX('Policy Characteristics'!K:K,MATCH($C400,'Policy Characteristics'!$C:$C,0))),"",INDEX('Policy Characteristics'!K:K,MATCH($C400,'Policy Characteristics'!$C:$C,0)))</f>
        <v/>
      </c>
      <c r="R400" s="226" t="str">
        <f>IF(ISBLANK(INDEX('Policy Characteristics'!L:L,MATCH($C400,'Policy Characteristics'!$C:$C,0))),"",INDEX('Policy Characteristics'!L:L,MATCH($C400,'Policy Characteristics'!$C:$C,0)))</f>
        <v/>
      </c>
    </row>
    <row r="401" spans="1:18">
      <c r="A401" s="226" t="str">
        <f>IF(ISBLANK(INDEX('Policy Characteristics'!A:A,MATCH($C401,'Policy Characteristics'!$C:$C,0))),"",INDEX('Policy Characteristics'!A:A,MATCH($C401,'Policy Characteristics'!$C:$C,0)))</f>
        <v>Electricity Supply</v>
      </c>
      <c r="B401" s="234" t="str">
        <f>IF(ISBLANK(INDEX('Policy Characteristics'!B:B,MATCH($C401,'Policy Characteristics'!$C:$C,0))),"",INDEX('Policy Characteristics'!B:B,MATCH($C401,'Policy Characteristics'!$C:$C,0)))</f>
        <v>Non BAU Capacity Retirement Schedule</v>
      </c>
      <c r="C401" s="226" t="str">
        <f t="shared" si="23"/>
        <v>Boolean Use Non BAU Capacity Retirement Schedule</v>
      </c>
      <c r="D401" s="6" t="s">
        <v>836</v>
      </c>
      <c r="E401" s="45"/>
      <c r="F401" s="6" t="s">
        <v>837</v>
      </c>
      <c r="G401" s="45"/>
      <c r="H401" s="43">
        <v>1772</v>
      </c>
      <c r="I401" s="261" t="s">
        <v>738</v>
      </c>
      <c r="J401" s="227" t="str">
        <f>IF(ISBLANK(INDEX('Policy Characteristics'!D:D,MATCH($C401,'Policy Characteristics'!$C:$C,0))),"",INDEX('Policy Characteristics'!D:D,MATCH($C401,'Policy Characteristics'!$C:$C,0)))</f>
        <v>Non BAU Capacity Retirement Schedule</v>
      </c>
      <c r="K401" s="226" t="str">
        <f>IF(ISBLANK(INDEX('Policy Characteristics'!E:E,MATCH($C401,'Policy Characteristics'!$C:$C,0))),"",INDEX('Policy Characteristics'!E:E,MATCH($C401,'Policy Characteristics'!$C:$C,0)))</f>
        <v/>
      </c>
      <c r="L401" s="226">
        <f>IF(ISBLANK(INDEX('Policy Characteristics'!F:F,MATCH($C401,'Policy Characteristics'!$C:$C,0))),"",INDEX('Policy Characteristics'!F:F,MATCH($C401,'Policy Characteristics'!$C:$C,0)))</f>
        <v>0</v>
      </c>
      <c r="M401" s="226">
        <f>IF(ISBLANK(INDEX('Policy Characteristics'!G:G,MATCH($C401,'Policy Characteristics'!$C:$C,0))),"",INDEX('Policy Characteristics'!G:G,MATCH($C401,'Policy Characteristics'!$C:$C,0)))</f>
        <v>1</v>
      </c>
      <c r="N401" s="226">
        <f>IF(ISBLANK(INDEX('Policy Characteristics'!H:H,MATCH($C401,'Policy Characteristics'!$C:$C,0))),"",INDEX('Policy Characteristics'!H:H,MATCH($C401,'Policy Characteristics'!$C:$C,0)))</f>
        <v>1</v>
      </c>
      <c r="O401" s="226" t="str">
        <f>IF(ISBLANK(INDEX('Policy Characteristics'!I:I,MATCH($C401,'Policy Characteristics'!$C:$C,0))),"",INDEX('Policy Characteristics'!I:I,MATCH($C401,'Policy Characteristics'!$C:$C,0)))</f>
        <v>on/off</v>
      </c>
      <c r="P401" s="226" t="str">
        <f>IF(ISBLANK(INDEX('Policy Characteristics'!J:J,MATCH($C401,'Policy Characteristics'!$C:$C,0))),"",INDEX('Policy Characteristics'!J:J,MATCH($C401,'Policy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401" s="226" t="str">
        <f>IF(ISBLANK(INDEX('Policy Characteristics'!K:K,MATCH($C401,'Policy Characteristics'!$C:$C,0))),"",INDEX('Policy Characteristics'!K:K,MATCH($C401,'Policy Characteristics'!$C:$C,0)))</f>
        <v/>
      </c>
      <c r="R401" s="226" t="str">
        <f>IF(ISBLANK(INDEX('Policy Characteristics'!L:L,MATCH($C401,'Policy Characteristics'!$C:$C,0))),"",INDEX('Policy Characteristics'!L:L,MATCH($C401,'Policy Characteristics'!$C:$C,0)))</f>
        <v/>
      </c>
    </row>
    <row r="402" spans="1:18">
      <c r="A402" s="226" t="str">
        <f>IF(ISBLANK(INDEX('Policy Characteristics'!A:A,MATCH($C402,'Policy Characteristics'!$C:$C,0))),"",INDEX('Policy Characteristics'!A:A,MATCH($C402,'Policy Characteristics'!$C:$C,0)))</f>
        <v>Electricity Supply</v>
      </c>
      <c r="B402" s="234" t="str">
        <f>IF(ISBLANK(INDEX('Policy Characteristics'!B:B,MATCH($C402,'Policy Characteristics'!$C:$C,0))),"",INDEX('Policy Characteristics'!B:B,MATCH($C402,'Policy Characteristics'!$C:$C,0)))</f>
        <v>Non BAU Capacity Retirement Schedule</v>
      </c>
      <c r="C402" s="226" t="str">
        <f t="shared" si="23"/>
        <v>Boolean Use Non BAU Capacity Retirement Schedule</v>
      </c>
      <c r="D402" s="6" t="s">
        <v>838</v>
      </c>
      <c r="E402" s="45"/>
      <c r="F402" s="6" t="s">
        <v>839</v>
      </c>
      <c r="G402" s="45"/>
      <c r="H402" s="43">
        <v>1773</v>
      </c>
      <c r="I402" s="261" t="s">
        <v>738</v>
      </c>
      <c r="J402" s="227" t="str">
        <f>IF(ISBLANK(INDEX('Policy Characteristics'!D:D,MATCH($C402,'Policy Characteristics'!$C:$C,0))),"",INDEX('Policy Characteristics'!D:D,MATCH($C402,'Policy Characteristics'!$C:$C,0)))</f>
        <v>Non BAU Capacity Retirement Schedule</v>
      </c>
      <c r="K402" s="226" t="str">
        <f>IF(ISBLANK(INDEX('Policy Characteristics'!E:E,MATCH($C402,'Policy Characteristics'!$C:$C,0))),"",INDEX('Policy Characteristics'!E:E,MATCH($C402,'Policy Characteristics'!$C:$C,0)))</f>
        <v/>
      </c>
      <c r="L402" s="226">
        <f>IF(ISBLANK(INDEX('Policy Characteristics'!F:F,MATCH($C402,'Policy Characteristics'!$C:$C,0))),"",INDEX('Policy Characteristics'!F:F,MATCH($C402,'Policy Characteristics'!$C:$C,0)))</f>
        <v>0</v>
      </c>
      <c r="M402" s="226">
        <f>IF(ISBLANK(INDEX('Policy Characteristics'!G:G,MATCH($C402,'Policy Characteristics'!$C:$C,0))),"",INDEX('Policy Characteristics'!G:G,MATCH($C402,'Policy Characteristics'!$C:$C,0)))</f>
        <v>1</v>
      </c>
      <c r="N402" s="226">
        <f>IF(ISBLANK(INDEX('Policy Characteristics'!H:H,MATCH($C402,'Policy Characteristics'!$C:$C,0))),"",INDEX('Policy Characteristics'!H:H,MATCH($C402,'Policy Characteristics'!$C:$C,0)))</f>
        <v>1</v>
      </c>
      <c r="O402" s="226" t="str">
        <f>IF(ISBLANK(INDEX('Policy Characteristics'!I:I,MATCH($C402,'Policy Characteristics'!$C:$C,0))),"",INDEX('Policy Characteristics'!I:I,MATCH($C402,'Policy Characteristics'!$C:$C,0)))</f>
        <v>on/off</v>
      </c>
      <c r="P402" s="226" t="str">
        <f>IF(ISBLANK(INDEX('Policy Characteristics'!J:J,MATCH($C402,'Policy Characteristics'!$C:$C,0))),"",INDEX('Policy Characteristics'!J:J,MATCH($C402,'Policy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402" s="226" t="str">
        <f>IF(ISBLANK(INDEX('Policy Characteristics'!K:K,MATCH($C402,'Policy Characteristics'!$C:$C,0))),"",INDEX('Policy Characteristics'!K:K,MATCH($C402,'Policy Characteristics'!$C:$C,0)))</f>
        <v/>
      </c>
      <c r="R402" s="226" t="str">
        <f>IF(ISBLANK(INDEX('Policy Characteristics'!L:L,MATCH($C402,'Policy Characteristics'!$C:$C,0))),"",INDEX('Policy Characteristics'!L:L,MATCH($C402,'Policy Characteristics'!$C:$C,0)))</f>
        <v/>
      </c>
    </row>
    <row r="403" spans="1:18">
      <c r="A403" s="226" t="str">
        <f>IF(ISBLANK(INDEX('Policy Characteristics'!A:A,MATCH($C403,'Policy Characteristics'!$C:$C,0))),"",INDEX('Policy Characteristics'!A:A,MATCH($C403,'Policy Characteristics'!$C:$C,0)))</f>
        <v>Electricity Supply</v>
      </c>
      <c r="B403" s="234" t="str">
        <f>IF(ISBLANK(INDEX('Policy Characteristics'!B:B,MATCH($C403,'Policy Characteristics'!$C:$C,0))),"",INDEX('Policy Characteristics'!B:B,MATCH($C403,'Policy Characteristics'!$C:$C,0)))</f>
        <v>Non BAU Capacity Retirement Schedule</v>
      </c>
      <c r="C403" s="226" t="str">
        <f t="shared" si="23"/>
        <v>Boolean Use Non BAU Capacity Retirement Schedule</v>
      </c>
      <c r="D403" s="6" t="s">
        <v>840</v>
      </c>
      <c r="E403" s="45"/>
      <c r="F403" s="6" t="s">
        <v>841</v>
      </c>
      <c r="G403" s="45"/>
      <c r="H403" s="43">
        <v>2240</v>
      </c>
      <c r="I403" s="261" t="s">
        <v>738</v>
      </c>
      <c r="J403" s="227" t="str">
        <f>IF(ISBLANK(INDEX('Policy Characteristics'!D:D,MATCH($C403,'Policy Characteristics'!$C:$C,0))),"",INDEX('Policy Characteristics'!D:D,MATCH($C403,'Policy Characteristics'!$C:$C,0)))</f>
        <v>Non BAU Capacity Retirement Schedule</v>
      </c>
      <c r="K403" s="226" t="str">
        <f>IF(ISBLANK(INDEX('Policy Characteristics'!E:E,MATCH($C403,'Policy Characteristics'!$C:$C,0))),"",INDEX('Policy Characteristics'!E:E,MATCH($C403,'Policy Characteristics'!$C:$C,0)))</f>
        <v/>
      </c>
      <c r="L403" s="226">
        <f>IF(ISBLANK(INDEX('Policy Characteristics'!F:F,MATCH($C403,'Policy Characteristics'!$C:$C,0))),"",INDEX('Policy Characteristics'!F:F,MATCH($C403,'Policy Characteristics'!$C:$C,0)))</f>
        <v>0</v>
      </c>
      <c r="M403" s="226">
        <f>IF(ISBLANK(INDEX('Policy Characteristics'!G:G,MATCH($C403,'Policy Characteristics'!$C:$C,0))),"",INDEX('Policy Characteristics'!G:G,MATCH($C403,'Policy Characteristics'!$C:$C,0)))</f>
        <v>1</v>
      </c>
      <c r="N403" s="226">
        <f>IF(ISBLANK(INDEX('Policy Characteristics'!H:H,MATCH($C403,'Policy Characteristics'!$C:$C,0))),"",INDEX('Policy Characteristics'!H:H,MATCH($C403,'Policy Characteristics'!$C:$C,0)))</f>
        <v>1</v>
      </c>
      <c r="O403" s="226" t="str">
        <f>IF(ISBLANK(INDEX('Policy Characteristics'!I:I,MATCH($C403,'Policy Characteristics'!$C:$C,0))),"",INDEX('Policy Characteristics'!I:I,MATCH($C403,'Policy Characteristics'!$C:$C,0)))</f>
        <v>on/off</v>
      </c>
      <c r="P403" s="226" t="str">
        <f>IF(ISBLANK(INDEX('Policy Characteristics'!J:J,MATCH($C403,'Policy Characteristics'!$C:$C,0))),"",INDEX('Policy Characteristics'!J:J,MATCH($C403,'Policy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In South Korea, the 2024–2050 power plant retirement data (2024–2050 Retirements) is based on the plans of the Ministry of Trade, Industry and Energy (MOTIE). In particular, the retirement schedule for 2024–2036 is derived from the 10th Basic Electricity Supply Plan. Activating this policy lever enables the model to reflect the government’s official retirement schedule for power plants after 2036.</v>
      </c>
      <c r="Q403" s="226"/>
      <c r="R403" s="226"/>
    </row>
    <row r="404" spans="1:18" s="4" customFormat="1">
      <c r="A404" s="226" t="str">
        <f>IF(ISBLANK(INDEX('Policy Characteristics'!A:A,MATCH($C404,'Policy Characteristics'!$C:$C,0))),"",INDEX('Policy Characteristics'!A:A,MATCH($C404,'Policy Characteristics'!$C:$C,0)))</f>
        <v>Electricity Supply</v>
      </c>
      <c r="B404" s="234" t="str">
        <f>IF(ISBLANK(INDEX('Policy Characteristics'!B:B,MATCH($C404,'Policy Characteristics'!$C:$C,0))),"",INDEX('Policy Characteristics'!B:B,MATCH($C404,'Policy Characteristics'!$C:$C,0)))</f>
        <v>Non BAU Mandated Capacity Construction</v>
      </c>
      <c r="C404" t="s">
        <v>301</v>
      </c>
      <c r="D404" s="45" t="s">
        <v>794</v>
      </c>
      <c r="E404" s="45"/>
      <c r="F404" s="45" t="s">
        <v>795</v>
      </c>
      <c r="G404" s="45"/>
      <c r="H404" s="43">
        <v>633</v>
      </c>
      <c r="I404" s="261" t="s">
        <v>738</v>
      </c>
      <c r="J404" s="227" t="str">
        <f>IF(ISBLANK(INDEX('Policy Characteristics'!D:D,MATCH($C404,'Policy Characteristics'!$C:$C,0))),"",INDEX('Policy Characteristics'!D:D,MATCH($C404,'Policy Characteristics'!$C:$C,0)))</f>
        <v>Non BAU Mandated Capacity Construction</v>
      </c>
      <c r="K404" s="226" t="str">
        <f>IF(ISBLANK(INDEX('Policy Characteristics'!E:E,MATCH($C404,'Policy Characteristics'!$C:$C,0))),"",INDEX('Policy Characteristics'!E:E,MATCH($C404,'Policy Characteristics'!$C:$C,0)))</f>
        <v/>
      </c>
      <c r="L404" s="226">
        <f>IF(ISBLANK(INDEX('Policy Characteristics'!F:F,MATCH($C404,'Policy Characteristics'!$C:$C,0))),"",INDEX('Policy Characteristics'!F:F,MATCH($C404,'Policy Characteristics'!$C:$C,0)))</f>
        <v>0</v>
      </c>
      <c r="M404" s="226">
        <f>IF(ISBLANK(INDEX('Policy Characteristics'!G:G,MATCH($C404,'Policy Characteristics'!$C:$C,0))),"",INDEX('Policy Characteristics'!G:G,MATCH($C404,'Policy Characteristics'!$C:$C,0)))</f>
        <v>1</v>
      </c>
      <c r="N404" s="226">
        <f>IF(ISBLANK(INDEX('Policy Characteristics'!H:H,MATCH($C404,'Policy Characteristics'!$C:$C,0))),"",INDEX('Policy Characteristics'!H:H,MATCH($C404,'Policy Characteristics'!$C:$C,0)))</f>
        <v>1</v>
      </c>
      <c r="O404" s="226" t="str">
        <f>IF(ISBLANK(INDEX('Policy Characteristics'!I:I,MATCH($C404,'Policy Characteristics'!$C:$C,0))),"",INDEX('Policy Characteristics'!I:I,MATCH($C404,'Policy Characteristics'!$C:$C,0)))</f>
        <v>on/off</v>
      </c>
      <c r="P404" s="226" t="str">
        <f>IF(ISBLANK(INDEX('Policy Characteristics'!J:J,MATCH($C404,'Policy Characteristics'!$C:$C,0))),"",INDEX('Policy Characteristics'!J:J,MATCH($C404,'Policy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04" s="226" t="str">
        <f>IF(ISBLANK(INDEX('Policy Characteristics'!K:K,MATCH($C404,'Policy Characteristics'!$C:$C,0))),"",INDEX('Policy Characteristics'!K:K,MATCH($C404,'Policy Characteristics'!$C:$C,0)))</f>
        <v/>
      </c>
      <c r="R404" s="226" t="str">
        <f>IF(ISBLANK(INDEX('Policy Characteristics'!L:L,MATCH($C404,'Policy Characteristics'!$C:$C,0))),"",INDEX('Policy Characteristics'!L:L,MATCH($C404,'Policy Characteristics'!$C:$C,0)))</f>
        <v/>
      </c>
    </row>
    <row r="405" spans="1:18" s="4" customFormat="1">
      <c r="A405" s="226" t="str">
        <f>IF(ISBLANK(INDEX('Policy Characteristics'!A:A,MATCH($C405,'Policy Characteristics'!$C:$C,0))),"",INDEX('Policy Characteristics'!A:A,MATCH($C405,'Policy Characteristics'!$C:$C,0)))</f>
        <v>Electricity Supply</v>
      </c>
      <c r="B405" s="234" t="str">
        <f>IF(ISBLANK(INDEX('Policy Characteristics'!B:B,MATCH($C405,'Policy Characteristics'!$C:$C,0))),"",INDEX('Policy Characteristics'!B:B,MATCH($C405,'Policy Characteristics'!$C:$C,0)))</f>
        <v>Non BAU Mandated Capacity Construction</v>
      </c>
      <c r="C405" s="226" t="str">
        <f t="shared" ref="C405:C427" si="24">C$404</f>
        <v>Boolean Use Non BAU Mandated Capacity Construction Schedule</v>
      </c>
      <c r="D405" s="6" t="s">
        <v>796</v>
      </c>
      <c r="E405" s="45"/>
      <c r="F405" s="6" t="s">
        <v>797</v>
      </c>
      <c r="G405" s="45"/>
      <c r="H405" s="43">
        <v>634</v>
      </c>
      <c r="I405" s="261" t="s">
        <v>738</v>
      </c>
      <c r="J405" s="227" t="str">
        <f>IF(ISBLANK(INDEX('Policy Characteristics'!D:D,MATCH($C405,'Policy Characteristics'!$C:$C,0))),"",INDEX('Policy Characteristics'!D:D,MATCH($C405,'Policy Characteristics'!$C:$C,0)))</f>
        <v>Non BAU Mandated Capacity Construction</v>
      </c>
      <c r="K405" s="226" t="str">
        <f>IF(ISBLANK(INDEX('Policy Characteristics'!E:E,MATCH($C405,'Policy Characteristics'!$C:$C,0))),"",INDEX('Policy Characteristics'!E:E,MATCH($C405,'Policy Characteristics'!$C:$C,0)))</f>
        <v/>
      </c>
      <c r="L405" s="226">
        <f>IF(ISBLANK(INDEX('Policy Characteristics'!F:F,MATCH($C405,'Policy Characteristics'!$C:$C,0))),"",INDEX('Policy Characteristics'!F:F,MATCH($C405,'Policy Characteristics'!$C:$C,0)))</f>
        <v>0</v>
      </c>
      <c r="M405" s="226">
        <f>IF(ISBLANK(INDEX('Policy Characteristics'!G:G,MATCH($C405,'Policy Characteristics'!$C:$C,0))),"",INDEX('Policy Characteristics'!G:G,MATCH($C405,'Policy Characteristics'!$C:$C,0)))</f>
        <v>1</v>
      </c>
      <c r="N405" s="226">
        <f>IF(ISBLANK(INDEX('Policy Characteristics'!H:H,MATCH($C405,'Policy Characteristics'!$C:$C,0))),"",INDEX('Policy Characteristics'!H:H,MATCH($C405,'Policy Characteristics'!$C:$C,0)))</f>
        <v>1</v>
      </c>
      <c r="O405" s="226" t="str">
        <f>IF(ISBLANK(INDEX('Policy Characteristics'!I:I,MATCH($C405,'Policy Characteristics'!$C:$C,0))),"",INDEX('Policy Characteristics'!I:I,MATCH($C405,'Policy Characteristics'!$C:$C,0)))</f>
        <v>on/off</v>
      </c>
      <c r="P405" s="226" t="str">
        <f>IF(ISBLANK(INDEX('Policy Characteristics'!J:J,MATCH($C405,'Policy Characteristics'!$C:$C,0))),"",INDEX('Policy Characteristics'!J:J,MATCH($C405,'Policy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05" s="226" t="str">
        <f>IF(ISBLANK(INDEX('Policy Characteristics'!K:K,MATCH($C405,'Policy Characteristics'!$C:$C,0))),"",INDEX('Policy Characteristics'!K:K,MATCH($C405,'Policy Characteristics'!$C:$C,0)))</f>
        <v/>
      </c>
      <c r="R405" s="226" t="str">
        <f>IF(ISBLANK(INDEX('Policy Characteristics'!L:L,MATCH($C405,'Policy Characteristics'!$C:$C,0))),"",INDEX('Policy Characteristics'!L:L,MATCH($C405,'Policy Characteristics'!$C:$C,0)))</f>
        <v/>
      </c>
    </row>
    <row r="406" spans="1:18" s="4" customFormat="1">
      <c r="A406" s="226" t="str">
        <f>IF(ISBLANK(INDEX('Policy Characteristics'!A:A,MATCH($C406,'Policy Characteristics'!$C:$C,0))),"",INDEX('Policy Characteristics'!A:A,MATCH($C406,'Policy Characteristics'!$C:$C,0)))</f>
        <v>Electricity Supply</v>
      </c>
      <c r="B406" s="234" t="str">
        <f>IF(ISBLANK(INDEX('Policy Characteristics'!B:B,MATCH($C406,'Policy Characteristics'!$C:$C,0))),"",INDEX('Policy Characteristics'!B:B,MATCH($C406,'Policy Characteristics'!$C:$C,0)))</f>
        <v>Non BAU Mandated Capacity Construction</v>
      </c>
      <c r="C406" s="226" t="str">
        <f t="shared" si="24"/>
        <v>Boolean Use Non BAU Mandated Capacity Construction Schedule</v>
      </c>
      <c r="D406" s="6" t="s">
        <v>798</v>
      </c>
      <c r="E406" s="45"/>
      <c r="F406" s="6" t="s">
        <v>799</v>
      </c>
      <c r="G406" s="45"/>
      <c r="H406" s="43">
        <v>1774</v>
      </c>
      <c r="I406" s="261" t="s">
        <v>738</v>
      </c>
      <c r="J406" s="227" t="str">
        <f>IF(ISBLANK(INDEX('Policy Characteristics'!D:D,MATCH($C406,'Policy Characteristics'!$C:$C,0))),"",INDEX('Policy Characteristics'!D:D,MATCH($C406,'Policy Characteristics'!$C:$C,0)))</f>
        <v>Non BAU Mandated Capacity Construction</v>
      </c>
      <c r="K406" s="226" t="str">
        <f>IF(ISBLANK(INDEX('Policy Characteristics'!E:E,MATCH($C406,'Policy Characteristics'!$C:$C,0))),"",INDEX('Policy Characteristics'!E:E,MATCH($C406,'Policy Characteristics'!$C:$C,0)))</f>
        <v/>
      </c>
      <c r="L406" s="226">
        <f>IF(ISBLANK(INDEX('Policy Characteristics'!F:F,MATCH($C406,'Policy Characteristics'!$C:$C,0))),"",INDEX('Policy Characteristics'!F:F,MATCH($C406,'Policy Characteristics'!$C:$C,0)))</f>
        <v>0</v>
      </c>
      <c r="M406" s="226">
        <f>IF(ISBLANK(INDEX('Policy Characteristics'!G:G,MATCH($C406,'Policy Characteristics'!$C:$C,0))),"",INDEX('Policy Characteristics'!G:G,MATCH($C406,'Policy Characteristics'!$C:$C,0)))</f>
        <v>1</v>
      </c>
      <c r="N406" s="226">
        <f>IF(ISBLANK(INDEX('Policy Characteristics'!H:H,MATCH($C406,'Policy Characteristics'!$C:$C,0))),"",INDEX('Policy Characteristics'!H:H,MATCH($C406,'Policy Characteristics'!$C:$C,0)))</f>
        <v>1</v>
      </c>
      <c r="O406" s="226" t="str">
        <f>IF(ISBLANK(INDEX('Policy Characteristics'!I:I,MATCH($C406,'Policy Characteristics'!$C:$C,0))),"",INDEX('Policy Characteristics'!I:I,MATCH($C406,'Policy Characteristics'!$C:$C,0)))</f>
        <v>on/off</v>
      </c>
      <c r="P406" s="226" t="str">
        <f>IF(ISBLANK(INDEX('Policy Characteristics'!J:J,MATCH($C406,'Policy Characteristics'!$C:$C,0))),"",INDEX('Policy Characteristics'!J:J,MATCH($C406,'Policy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06" s="226" t="str">
        <f>IF(ISBLANK(INDEX('Policy Characteristics'!K:K,MATCH($C406,'Policy Characteristics'!$C:$C,0))),"",INDEX('Policy Characteristics'!K:K,MATCH($C406,'Policy Characteristics'!$C:$C,0)))</f>
        <v/>
      </c>
      <c r="R406" s="226" t="str">
        <f>IF(ISBLANK(INDEX('Policy Characteristics'!L:L,MATCH($C406,'Policy Characteristics'!$C:$C,0))),"",INDEX('Policy Characteristics'!L:L,MATCH($C406,'Policy Characteristics'!$C:$C,0)))</f>
        <v/>
      </c>
    </row>
    <row r="407" spans="1:18" s="4" customFormat="1">
      <c r="A407" s="226" t="str">
        <f>IF(ISBLANK(INDEX('Policy Characteristics'!A:A,MATCH($C407,'Policy Characteristics'!$C:$C,0))),"",INDEX('Policy Characteristics'!A:A,MATCH($C407,'Policy Characteristics'!$C:$C,0)))</f>
        <v>Electricity Supply</v>
      </c>
      <c r="B407" s="234" t="str">
        <f>IF(ISBLANK(INDEX('Policy Characteristics'!B:B,MATCH($C407,'Policy Characteristics'!$C:$C,0))),"",INDEX('Policy Characteristics'!B:B,MATCH($C407,'Policy Characteristics'!$C:$C,0)))</f>
        <v>Non BAU Mandated Capacity Construction</v>
      </c>
      <c r="C407" s="226" t="str">
        <f t="shared" si="24"/>
        <v>Boolean Use Non BAU Mandated Capacity Construction Schedule</v>
      </c>
      <c r="D407" s="6" t="s">
        <v>800</v>
      </c>
      <c r="E407" s="45"/>
      <c r="F407" s="6" t="s">
        <v>801</v>
      </c>
      <c r="G407" s="45"/>
      <c r="H407" s="43">
        <v>635</v>
      </c>
      <c r="I407" s="261" t="s">
        <v>738</v>
      </c>
      <c r="J407" s="227" t="str">
        <f>IF(ISBLANK(INDEX('Policy Characteristics'!D:D,MATCH($C407,'Policy Characteristics'!$C:$C,0))),"",INDEX('Policy Characteristics'!D:D,MATCH($C407,'Policy Characteristics'!$C:$C,0)))</f>
        <v>Non BAU Mandated Capacity Construction</v>
      </c>
      <c r="K407" s="226" t="str">
        <f>IF(ISBLANK(INDEX('Policy Characteristics'!E:E,MATCH($C407,'Policy Characteristics'!$C:$C,0))),"",INDEX('Policy Characteristics'!E:E,MATCH($C407,'Policy Characteristics'!$C:$C,0)))</f>
        <v/>
      </c>
      <c r="L407" s="226">
        <f>IF(ISBLANK(INDEX('Policy Characteristics'!F:F,MATCH($C407,'Policy Characteristics'!$C:$C,0))),"",INDEX('Policy Characteristics'!F:F,MATCH($C407,'Policy Characteristics'!$C:$C,0)))</f>
        <v>0</v>
      </c>
      <c r="M407" s="226">
        <f>IF(ISBLANK(INDEX('Policy Characteristics'!G:G,MATCH($C407,'Policy Characteristics'!$C:$C,0))),"",INDEX('Policy Characteristics'!G:G,MATCH($C407,'Policy Characteristics'!$C:$C,0)))</f>
        <v>1</v>
      </c>
      <c r="N407" s="226">
        <f>IF(ISBLANK(INDEX('Policy Characteristics'!H:H,MATCH($C407,'Policy Characteristics'!$C:$C,0))),"",INDEX('Policy Characteristics'!H:H,MATCH($C407,'Policy Characteristics'!$C:$C,0)))</f>
        <v>1</v>
      </c>
      <c r="O407" s="226" t="str">
        <f>IF(ISBLANK(INDEX('Policy Characteristics'!I:I,MATCH($C407,'Policy Characteristics'!$C:$C,0))),"",INDEX('Policy Characteristics'!I:I,MATCH($C407,'Policy Characteristics'!$C:$C,0)))</f>
        <v>on/off</v>
      </c>
      <c r="P407" s="226" t="str">
        <f>IF(ISBLANK(INDEX('Policy Characteristics'!J:J,MATCH($C407,'Policy Characteristics'!$C:$C,0))),"",INDEX('Policy Characteristics'!J:J,MATCH($C407,'Policy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07" s="226" t="str">
        <f>IF(ISBLANK(INDEX('Policy Characteristics'!K:K,MATCH($C407,'Policy Characteristics'!$C:$C,0))),"",INDEX('Policy Characteristics'!K:K,MATCH($C407,'Policy Characteristics'!$C:$C,0)))</f>
        <v/>
      </c>
      <c r="R407" s="226" t="str">
        <f>IF(ISBLANK(INDEX('Policy Characteristics'!L:L,MATCH($C407,'Policy Characteristics'!$C:$C,0))),"",INDEX('Policy Characteristics'!L:L,MATCH($C407,'Policy Characteristics'!$C:$C,0)))</f>
        <v/>
      </c>
    </row>
    <row r="408" spans="1:18" s="4" customFormat="1">
      <c r="A408" s="226" t="str">
        <f>IF(ISBLANK(INDEX('Policy Characteristics'!A:A,MATCH($C408,'Policy Characteristics'!$C:$C,0))),"",INDEX('Policy Characteristics'!A:A,MATCH($C408,'Policy Characteristics'!$C:$C,0)))</f>
        <v>Electricity Supply</v>
      </c>
      <c r="B408" s="234" t="str">
        <f>IF(ISBLANK(INDEX('Policy Characteristics'!B:B,MATCH($C408,'Policy Characteristics'!$C:$C,0))),"",INDEX('Policy Characteristics'!B:B,MATCH($C408,'Policy Characteristics'!$C:$C,0)))</f>
        <v>Non BAU Mandated Capacity Construction</v>
      </c>
      <c r="C408" s="226" t="str">
        <f t="shared" si="24"/>
        <v>Boolean Use Non BAU Mandated Capacity Construction Schedule</v>
      </c>
      <c r="D408" s="6" t="s">
        <v>802</v>
      </c>
      <c r="E408" s="45"/>
      <c r="F408" s="6" t="s">
        <v>803</v>
      </c>
      <c r="G408" s="45"/>
      <c r="H408" s="43">
        <v>636</v>
      </c>
      <c r="I408" s="261" t="s">
        <v>738</v>
      </c>
      <c r="J408" s="227" t="str">
        <f>IF(ISBLANK(INDEX('Policy Characteristics'!D:D,MATCH($C408,'Policy Characteristics'!$C:$C,0))),"",INDEX('Policy Characteristics'!D:D,MATCH($C408,'Policy Characteristics'!$C:$C,0)))</f>
        <v>Non BAU Mandated Capacity Construction</v>
      </c>
      <c r="K408" s="226" t="str">
        <f>IF(ISBLANK(INDEX('Policy Characteristics'!E:E,MATCH($C408,'Policy Characteristics'!$C:$C,0))),"",INDEX('Policy Characteristics'!E:E,MATCH($C408,'Policy Characteristics'!$C:$C,0)))</f>
        <v/>
      </c>
      <c r="L408" s="226">
        <f>IF(ISBLANK(INDEX('Policy Characteristics'!F:F,MATCH($C408,'Policy Characteristics'!$C:$C,0))),"",INDEX('Policy Characteristics'!F:F,MATCH($C408,'Policy Characteristics'!$C:$C,0)))</f>
        <v>0</v>
      </c>
      <c r="M408" s="226">
        <f>IF(ISBLANK(INDEX('Policy Characteristics'!G:G,MATCH($C408,'Policy Characteristics'!$C:$C,0))),"",INDEX('Policy Characteristics'!G:G,MATCH($C408,'Policy Characteristics'!$C:$C,0)))</f>
        <v>1</v>
      </c>
      <c r="N408" s="226">
        <f>IF(ISBLANK(INDEX('Policy Characteristics'!H:H,MATCH($C408,'Policy Characteristics'!$C:$C,0))),"",INDEX('Policy Characteristics'!H:H,MATCH($C408,'Policy Characteristics'!$C:$C,0)))</f>
        <v>1</v>
      </c>
      <c r="O408" s="226" t="str">
        <f>IF(ISBLANK(INDEX('Policy Characteristics'!I:I,MATCH($C408,'Policy Characteristics'!$C:$C,0))),"",INDEX('Policy Characteristics'!I:I,MATCH($C408,'Policy Characteristics'!$C:$C,0)))</f>
        <v>on/off</v>
      </c>
      <c r="P408" s="226" t="str">
        <f>IF(ISBLANK(INDEX('Policy Characteristics'!J:J,MATCH($C408,'Policy Characteristics'!$C:$C,0))),"",INDEX('Policy Characteristics'!J:J,MATCH($C408,'Policy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08" s="226" t="str">
        <f>IF(ISBLANK(INDEX('Policy Characteristics'!K:K,MATCH($C408,'Policy Characteristics'!$C:$C,0))),"",INDEX('Policy Characteristics'!K:K,MATCH($C408,'Policy Characteristics'!$C:$C,0)))</f>
        <v/>
      </c>
      <c r="R408" s="226" t="str">
        <f>IF(ISBLANK(INDEX('Policy Characteristics'!L:L,MATCH($C408,'Policy Characteristics'!$C:$C,0))),"",INDEX('Policy Characteristics'!L:L,MATCH($C408,'Policy Characteristics'!$C:$C,0)))</f>
        <v/>
      </c>
    </row>
    <row r="409" spans="1:18" s="4" customFormat="1">
      <c r="A409" s="226" t="str">
        <f>IF(ISBLANK(INDEX('Policy Characteristics'!A:A,MATCH($C409,'Policy Characteristics'!$C:$C,0))),"",INDEX('Policy Characteristics'!A:A,MATCH($C409,'Policy Characteristics'!$C:$C,0)))</f>
        <v>Electricity Supply</v>
      </c>
      <c r="B409" s="234" t="str">
        <f>IF(ISBLANK(INDEX('Policy Characteristics'!B:B,MATCH($C409,'Policy Characteristics'!$C:$C,0))),"",INDEX('Policy Characteristics'!B:B,MATCH($C409,'Policy Characteristics'!$C:$C,0)))</f>
        <v>Non BAU Mandated Capacity Construction</v>
      </c>
      <c r="C409" s="226" t="str">
        <f t="shared" si="24"/>
        <v>Boolean Use Non BAU Mandated Capacity Construction Schedule</v>
      </c>
      <c r="D409" s="6" t="s">
        <v>804</v>
      </c>
      <c r="E409" s="45"/>
      <c r="F409" s="6" t="s">
        <v>805</v>
      </c>
      <c r="G409" s="45"/>
      <c r="H409" s="43">
        <v>637</v>
      </c>
      <c r="I409" s="261" t="s">
        <v>728</v>
      </c>
      <c r="J409" s="227" t="str">
        <f>IF(ISBLANK(INDEX('Policy Characteristics'!D:D,MATCH($C409,'Policy Characteristics'!$C:$C,0))),"",INDEX('Policy Characteristics'!D:D,MATCH($C409,'Policy Characteristics'!$C:$C,0)))</f>
        <v>Non BAU Mandated Capacity Construction</v>
      </c>
      <c r="K409" s="226" t="str">
        <f>IF(ISBLANK(INDEX('Policy Characteristics'!E:E,MATCH($C409,'Policy Characteristics'!$C:$C,0))),"",INDEX('Policy Characteristics'!E:E,MATCH($C409,'Policy Characteristics'!$C:$C,0)))</f>
        <v/>
      </c>
      <c r="L409" s="226">
        <f>IF(ISBLANK(INDEX('Policy Characteristics'!F:F,MATCH($C409,'Policy Characteristics'!$C:$C,0))),"",INDEX('Policy Characteristics'!F:F,MATCH($C409,'Policy Characteristics'!$C:$C,0)))</f>
        <v>0</v>
      </c>
      <c r="M409" s="226">
        <f>IF(ISBLANK(INDEX('Policy Characteristics'!G:G,MATCH($C409,'Policy Characteristics'!$C:$C,0))),"",INDEX('Policy Characteristics'!G:G,MATCH($C409,'Policy Characteristics'!$C:$C,0)))</f>
        <v>1</v>
      </c>
      <c r="N409" s="226">
        <f>IF(ISBLANK(INDEX('Policy Characteristics'!H:H,MATCH($C409,'Policy Characteristics'!$C:$C,0))),"",INDEX('Policy Characteristics'!H:H,MATCH($C409,'Policy Characteristics'!$C:$C,0)))</f>
        <v>1</v>
      </c>
      <c r="O409" s="226" t="str">
        <f>IF(ISBLANK(INDEX('Policy Characteristics'!I:I,MATCH($C409,'Policy Characteristics'!$C:$C,0))),"",INDEX('Policy Characteristics'!I:I,MATCH($C409,'Policy Characteristics'!$C:$C,0)))</f>
        <v>on/off</v>
      </c>
      <c r="P409" s="226" t="str">
        <f>IF(ISBLANK(INDEX('Policy Characteristics'!J:J,MATCH($C409,'Policy Characteristics'!$C:$C,0))),"",INDEX('Policy Characteristics'!J:J,MATCH($C409,'Policy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09" s="226" t="str">
        <f>IF(ISBLANK(INDEX('Policy Characteristics'!K:K,MATCH($C409,'Policy Characteristics'!$C:$C,0))),"",INDEX('Policy Characteristics'!K:K,MATCH($C409,'Policy Characteristics'!$C:$C,0)))</f>
        <v/>
      </c>
      <c r="R409" s="226" t="str">
        <f>IF(ISBLANK(INDEX('Policy Characteristics'!L:L,MATCH($C409,'Policy Characteristics'!$C:$C,0))),"",INDEX('Policy Characteristics'!L:L,MATCH($C409,'Policy Characteristics'!$C:$C,0)))</f>
        <v/>
      </c>
    </row>
    <row r="410" spans="1:18" s="4" customFormat="1">
      <c r="A410" s="226" t="str">
        <f>IF(ISBLANK(INDEX('Policy Characteristics'!A:A,MATCH($C410,'Policy Characteristics'!$C:$C,0))),"",INDEX('Policy Characteristics'!A:A,MATCH($C410,'Policy Characteristics'!$C:$C,0)))</f>
        <v>Electricity Supply</v>
      </c>
      <c r="B410" s="234" t="str">
        <f>IF(ISBLANK(INDEX('Policy Characteristics'!B:B,MATCH($C410,'Policy Characteristics'!$C:$C,0))),"",INDEX('Policy Characteristics'!B:B,MATCH($C410,'Policy Characteristics'!$C:$C,0)))</f>
        <v>Non BAU Mandated Capacity Construction</v>
      </c>
      <c r="C410" s="226" t="str">
        <f t="shared" si="24"/>
        <v>Boolean Use Non BAU Mandated Capacity Construction Schedule</v>
      </c>
      <c r="D410" s="6" t="s">
        <v>806</v>
      </c>
      <c r="E410" s="45"/>
      <c r="F410" s="6" t="s">
        <v>807</v>
      </c>
      <c r="G410" s="45"/>
      <c r="H410" s="43">
        <v>638</v>
      </c>
      <c r="I410" s="261" t="s">
        <v>728</v>
      </c>
      <c r="J410" s="227" t="str">
        <f>IF(ISBLANK(INDEX('Policy Characteristics'!D:D,MATCH($C410,'Policy Characteristics'!$C:$C,0))),"",INDEX('Policy Characteristics'!D:D,MATCH($C410,'Policy Characteristics'!$C:$C,0)))</f>
        <v>Non BAU Mandated Capacity Construction</v>
      </c>
      <c r="K410" s="226" t="str">
        <f>IF(ISBLANK(INDEX('Policy Characteristics'!E:E,MATCH($C410,'Policy Characteristics'!$C:$C,0))),"",INDEX('Policy Characteristics'!E:E,MATCH($C410,'Policy Characteristics'!$C:$C,0)))</f>
        <v/>
      </c>
      <c r="L410" s="226">
        <f>IF(ISBLANK(INDEX('Policy Characteristics'!F:F,MATCH($C410,'Policy Characteristics'!$C:$C,0))),"",INDEX('Policy Characteristics'!F:F,MATCH($C410,'Policy Characteristics'!$C:$C,0)))</f>
        <v>0</v>
      </c>
      <c r="M410" s="226">
        <f>IF(ISBLANK(INDEX('Policy Characteristics'!G:G,MATCH($C410,'Policy Characteristics'!$C:$C,0))),"",INDEX('Policy Characteristics'!G:G,MATCH($C410,'Policy Characteristics'!$C:$C,0)))</f>
        <v>1</v>
      </c>
      <c r="N410" s="226">
        <f>IF(ISBLANK(INDEX('Policy Characteristics'!H:H,MATCH($C410,'Policy Characteristics'!$C:$C,0))),"",INDEX('Policy Characteristics'!H:H,MATCH($C410,'Policy Characteristics'!$C:$C,0)))</f>
        <v>1</v>
      </c>
      <c r="O410" s="226" t="str">
        <f>IF(ISBLANK(INDEX('Policy Characteristics'!I:I,MATCH($C410,'Policy Characteristics'!$C:$C,0))),"",INDEX('Policy Characteristics'!I:I,MATCH($C410,'Policy Characteristics'!$C:$C,0)))</f>
        <v>on/off</v>
      </c>
      <c r="P410" s="226" t="str">
        <f>IF(ISBLANK(INDEX('Policy Characteristics'!J:J,MATCH($C410,'Policy Characteristics'!$C:$C,0))),"",INDEX('Policy Characteristics'!J:J,MATCH($C410,'Policy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10" s="226" t="str">
        <f>IF(ISBLANK(INDEX('Policy Characteristics'!K:K,MATCH($C410,'Policy Characteristics'!$C:$C,0))),"",INDEX('Policy Characteristics'!K:K,MATCH($C410,'Policy Characteristics'!$C:$C,0)))</f>
        <v/>
      </c>
      <c r="R410" s="226" t="str">
        <f>IF(ISBLANK(INDEX('Policy Characteristics'!L:L,MATCH($C410,'Policy Characteristics'!$C:$C,0))),"",INDEX('Policy Characteristics'!L:L,MATCH($C410,'Policy Characteristics'!$C:$C,0)))</f>
        <v/>
      </c>
    </row>
    <row r="411" spans="1:18" s="4" customFormat="1">
      <c r="A411" s="226" t="str">
        <f>IF(ISBLANK(INDEX('Policy Characteristics'!A:A,MATCH($C411,'Policy Characteristics'!$C:$C,0))),"",INDEX('Policy Characteristics'!A:A,MATCH($C411,'Policy Characteristics'!$C:$C,0)))</f>
        <v>Electricity Supply</v>
      </c>
      <c r="B411" s="234" t="str">
        <f>IF(ISBLANK(INDEX('Policy Characteristics'!B:B,MATCH($C411,'Policy Characteristics'!$C:$C,0))),"",INDEX('Policy Characteristics'!B:B,MATCH($C411,'Policy Characteristics'!$C:$C,0)))</f>
        <v>Non BAU Mandated Capacity Construction</v>
      </c>
      <c r="C411" s="226" t="str">
        <f t="shared" si="24"/>
        <v>Boolean Use Non BAU Mandated Capacity Construction Schedule</v>
      </c>
      <c r="D411" s="6" t="s">
        <v>808</v>
      </c>
      <c r="E411" s="45"/>
      <c r="F411" s="6" t="s">
        <v>809</v>
      </c>
      <c r="G411" s="45"/>
      <c r="H411" s="43">
        <v>639</v>
      </c>
      <c r="I411" s="261" t="s">
        <v>738</v>
      </c>
      <c r="J411" s="227" t="str">
        <f>IF(ISBLANK(INDEX('Policy Characteristics'!D:D,MATCH($C411,'Policy Characteristics'!$C:$C,0))),"",INDEX('Policy Characteristics'!D:D,MATCH($C411,'Policy Characteristics'!$C:$C,0)))</f>
        <v>Non BAU Mandated Capacity Construction</v>
      </c>
      <c r="K411" s="226" t="str">
        <f>IF(ISBLANK(INDEX('Policy Characteristics'!E:E,MATCH($C411,'Policy Characteristics'!$C:$C,0))),"",INDEX('Policy Characteristics'!E:E,MATCH($C411,'Policy Characteristics'!$C:$C,0)))</f>
        <v/>
      </c>
      <c r="L411" s="226">
        <f>IF(ISBLANK(INDEX('Policy Characteristics'!F:F,MATCH($C411,'Policy Characteristics'!$C:$C,0))),"",INDEX('Policy Characteristics'!F:F,MATCH($C411,'Policy Characteristics'!$C:$C,0)))</f>
        <v>0</v>
      </c>
      <c r="M411" s="226">
        <f>IF(ISBLANK(INDEX('Policy Characteristics'!G:G,MATCH($C411,'Policy Characteristics'!$C:$C,0))),"",INDEX('Policy Characteristics'!G:G,MATCH($C411,'Policy Characteristics'!$C:$C,0)))</f>
        <v>1</v>
      </c>
      <c r="N411" s="226">
        <f>IF(ISBLANK(INDEX('Policy Characteristics'!H:H,MATCH($C411,'Policy Characteristics'!$C:$C,0))),"",INDEX('Policy Characteristics'!H:H,MATCH($C411,'Policy Characteristics'!$C:$C,0)))</f>
        <v>1</v>
      </c>
      <c r="O411" s="226" t="str">
        <f>IF(ISBLANK(INDEX('Policy Characteristics'!I:I,MATCH($C411,'Policy Characteristics'!$C:$C,0))),"",INDEX('Policy Characteristics'!I:I,MATCH($C411,'Policy Characteristics'!$C:$C,0)))</f>
        <v>on/off</v>
      </c>
      <c r="P411" s="226" t="str">
        <f>IF(ISBLANK(INDEX('Policy Characteristics'!J:J,MATCH($C411,'Policy Characteristics'!$C:$C,0))),"",INDEX('Policy Characteristics'!J:J,MATCH($C411,'Policy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11" s="226" t="str">
        <f>IF(ISBLANK(INDEX('Policy Characteristics'!K:K,MATCH($C411,'Policy Characteristics'!$C:$C,0))),"",INDEX('Policy Characteristics'!K:K,MATCH($C411,'Policy Characteristics'!$C:$C,0)))</f>
        <v/>
      </c>
      <c r="R411" s="226" t="str">
        <f>IF(ISBLANK(INDEX('Policy Characteristics'!L:L,MATCH($C411,'Policy Characteristics'!$C:$C,0))),"",INDEX('Policy Characteristics'!L:L,MATCH($C411,'Policy Characteristics'!$C:$C,0)))</f>
        <v/>
      </c>
    </row>
    <row r="412" spans="1:18" s="4" customFormat="1">
      <c r="A412" s="226" t="str">
        <f>IF(ISBLANK(INDEX('Policy Characteristics'!A:A,MATCH($C412,'Policy Characteristics'!$C:$C,0))),"",INDEX('Policy Characteristics'!A:A,MATCH($C412,'Policy Characteristics'!$C:$C,0)))</f>
        <v>Electricity Supply</v>
      </c>
      <c r="B412" s="234" t="str">
        <f>IF(ISBLANK(INDEX('Policy Characteristics'!B:B,MATCH($C412,'Policy Characteristics'!$C:$C,0))),"",INDEX('Policy Characteristics'!B:B,MATCH($C412,'Policy Characteristics'!$C:$C,0)))</f>
        <v>Non BAU Mandated Capacity Construction</v>
      </c>
      <c r="C412" s="226" t="str">
        <f t="shared" si="24"/>
        <v>Boolean Use Non BAU Mandated Capacity Construction Schedule</v>
      </c>
      <c r="D412" s="6" t="s">
        <v>810</v>
      </c>
      <c r="E412" s="45"/>
      <c r="F412" s="6" t="s">
        <v>811</v>
      </c>
      <c r="G412" s="45"/>
      <c r="H412" s="43">
        <v>640</v>
      </c>
      <c r="I412" s="261" t="s">
        <v>738</v>
      </c>
      <c r="J412" s="227" t="str">
        <f>IF(ISBLANK(INDEX('Policy Characteristics'!D:D,MATCH($C412,'Policy Characteristics'!$C:$C,0))),"",INDEX('Policy Characteristics'!D:D,MATCH($C412,'Policy Characteristics'!$C:$C,0)))</f>
        <v>Non BAU Mandated Capacity Construction</v>
      </c>
      <c r="K412" s="226" t="str">
        <f>IF(ISBLANK(INDEX('Policy Characteristics'!E:E,MATCH($C412,'Policy Characteristics'!$C:$C,0))),"",INDEX('Policy Characteristics'!E:E,MATCH($C412,'Policy Characteristics'!$C:$C,0)))</f>
        <v/>
      </c>
      <c r="L412" s="226">
        <f>IF(ISBLANK(INDEX('Policy Characteristics'!F:F,MATCH($C412,'Policy Characteristics'!$C:$C,0))),"",INDEX('Policy Characteristics'!F:F,MATCH($C412,'Policy Characteristics'!$C:$C,0)))</f>
        <v>0</v>
      </c>
      <c r="M412" s="226">
        <f>IF(ISBLANK(INDEX('Policy Characteristics'!G:G,MATCH($C412,'Policy Characteristics'!$C:$C,0))),"",INDEX('Policy Characteristics'!G:G,MATCH($C412,'Policy Characteristics'!$C:$C,0)))</f>
        <v>1</v>
      </c>
      <c r="N412" s="226">
        <f>IF(ISBLANK(INDEX('Policy Characteristics'!H:H,MATCH($C412,'Policy Characteristics'!$C:$C,0))),"",INDEX('Policy Characteristics'!H:H,MATCH($C412,'Policy Characteristics'!$C:$C,0)))</f>
        <v>1</v>
      </c>
      <c r="O412" s="226" t="str">
        <f>IF(ISBLANK(INDEX('Policy Characteristics'!I:I,MATCH($C412,'Policy Characteristics'!$C:$C,0))),"",INDEX('Policy Characteristics'!I:I,MATCH($C412,'Policy Characteristics'!$C:$C,0)))</f>
        <v>on/off</v>
      </c>
      <c r="P412" s="226" t="str">
        <f>IF(ISBLANK(INDEX('Policy Characteristics'!J:J,MATCH($C412,'Policy Characteristics'!$C:$C,0))),"",INDEX('Policy Characteristics'!J:J,MATCH($C412,'Policy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12" s="226" t="str">
        <f>IF(ISBLANK(INDEX('Policy Characteristics'!K:K,MATCH($C412,'Policy Characteristics'!$C:$C,0))),"",INDEX('Policy Characteristics'!K:K,MATCH($C412,'Policy Characteristics'!$C:$C,0)))</f>
        <v/>
      </c>
      <c r="R412" s="226" t="str">
        <f>IF(ISBLANK(INDEX('Policy Characteristics'!L:L,MATCH($C412,'Policy Characteristics'!$C:$C,0))),"",INDEX('Policy Characteristics'!L:L,MATCH($C412,'Policy Characteristics'!$C:$C,0)))</f>
        <v/>
      </c>
    </row>
    <row r="413" spans="1:18" s="4" customFormat="1">
      <c r="A413" s="226" t="str">
        <f>IF(ISBLANK(INDEX('Policy Characteristics'!A:A,MATCH($C413,'Policy Characteristics'!$C:$C,0))),"",INDEX('Policy Characteristics'!A:A,MATCH($C413,'Policy Characteristics'!$C:$C,0)))</f>
        <v>Electricity Supply</v>
      </c>
      <c r="B413" s="234" t="str">
        <f>IF(ISBLANK(INDEX('Policy Characteristics'!B:B,MATCH($C413,'Policy Characteristics'!$C:$C,0))),"",INDEX('Policy Characteristics'!B:B,MATCH($C413,'Policy Characteristics'!$C:$C,0)))</f>
        <v>Non BAU Mandated Capacity Construction</v>
      </c>
      <c r="C413" s="226" t="str">
        <f t="shared" si="24"/>
        <v>Boolean Use Non BAU Mandated Capacity Construction Schedule</v>
      </c>
      <c r="D413" s="6" t="s">
        <v>812</v>
      </c>
      <c r="E413" s="45"/>
      <c r="F413" s="6" t="s">
        <v>813</v>
      </c>
      <c r="G413" s="45"/>
      <c r="H413" s="43">
        <v>641</v>
      </c>
      <c r="I413" s="261" t="s">
        <v>738</v>
      </c>
      <c r="J413" s="227" t="str">
        <f>IF(ISBLANK(INDEX('Policy Characteristics'!D:D,MATCH($C413,'Policy Characteristics'!$C:$C,0))),"",INDEX('Policy Characteristics'!D:D,MATCH($C413,'Policy Characteristics'!$C:$C,0)))</f>
        <v>Non BAU Mandated Capacity Construction</v>
      </c>
      <c r="K413" s="226" t="str">
        <f>IF(ISBLANK(INDEX('Policy Characteristics'!E:E,MATCH($C413,'Policy Characteristics'!$C:$C,0))),"",INDEX('Policy Characteristics'!E:E,MATCH($C413,'Policy Characteristics'!$C:$C,0)))</f>
        <v/>
      </c>
      <c r="L413" s="226">
        <f>IF(ISBLANK(INDEX('Policy Characteristics'!F:F,MATCH($C413,'Policy Characteristics'!$C:$C,0))),"",INDEX('Policy Characteristics'!F:F,MATCH($C413,'Policy Characteristics'!$C:$C,0)))</f>
        <v>0</v>
      </c>
      <c r="M413" s="226">
        <f>IF(ISBLANK(INDEX('Policy Characteristics'!G:G,MATCH($C413,'Policy Characteristics'!$C:$C,0))),"",INDEX('Policy Characteristics'!G:G,MATCH($C413,'Policy Characteristics'!$C:$C,0)))</f>
        <v>1</v>
      </c>
      <c r="N413" s="226">
        <f>IF(ISBLANK(INDEX('Policy Characteristics'!H:H,MATCH($C413,'Policy Characteristics'!$C:$C,0))),"",INDEX('Policy Characteristics'!H:H,MATCH($C413,'Policy Characteristics'!$C:$C,0)))</f>
        <v>1</v>
      </c>
      <c r="O413" s="226" t="str">
        <f>IF(ISBLANK(INDEX('Policy Characteristics'!I:I,MATCH($C413,'Policy Characteristics'!$C:$C,0))),"",INDEX('Policy Characteristics'!I:I,MATCH($C413,'Policy Characteristics'!$C:$C,0)))</f>
        <v>on/off</v>
      </c>
      <c r="P413" s="226" t="str">
        <f>IF(ISBLANK(INDEX('Policy Characteristics'!J:J,MATCH($C413,'Policy Characteristics'!$C:$C,0))),"",INDEX('Policy Characteristics'!J:J,MATCH($C413,'Policy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13" s="226" t="str">
        <f>IF(ISBLANK(INDEX('Policy Characteristics'!K:K,MATCH($C413,'Policy Characteristics'!$C:$C,0))),"",INDEX('Policy Characteristics'!K:K,MATCH($C413,'Policy Characteristics'!$C:$C,0)))</f>
        <v/>
      </c>
      <c r="R413" s="226" t="str">
        <f>IF(ISBLANK(INDEX('Policy Characteristics'!L:L,MATCH($C413,'Policy Characteristics'!$C:$C,0))),"",INDEX('Policy Characteristics'!L:L,MATCH($C413,'Policy Characteristics'!$C:$C,0)))</f>
        <v/>
      </c>
    </row>
    <row r="414" spans="1:18" s="4" customFormat="1">
      <c r="A414" s="226" t="str">
        <f>IF(ISBLANK(INDEX('Policy Characteristics'!A:A,MATCH($C414,'Policy Characteristics'!$C:$C,0))),"",INDEX('Policy Characteristics'!A:A,MATCH($C414,'Policy Characteristics'!$C:$C,0)))</f>
        <v>Electricity Supply</v>
      </c>
      <c r="B414" s="234" t="str">
        <f>IF(ISBLANK(INDEX('Policy Characteristics'!B:B,MATCH($C414,'Policy Characteristics'!$C:$C,0))),"",INDEX('Policy Characteristics'!B:B,MATCH($C414,'Policy Characteristics'!$C:$C,0)))</f>
        <v>Non BAU Mandated Capacity Construction</v>
      </c>
      <c r="C414" s="226" t="str">
        <f t="shared" si="24"/>
        <v>Boolean Use Non BAU Mandated Capacity Construction Schedule</v>
      </c>
      <c r="D414" s="6" t="s">
        <v>814</v>
      </c>
      <c r="E414" s="45"/>
      <c r="F414" s="6" t="s">
        <v>815</v>
      </c>
      <c r="G414" s="45"/>
      <c r="H414" s="43">
        <v>642</v>
      </c>
      <c r="I414" s="261" t="s">
        <v>738</v>
      </c>
      <c r="J414" s="227" t="str">
        <f>IF(ISBLANK(INDEX('Policy Characteristics'!D:D,MATCH($C414,'Policy Characteristics'!$C:$C,0))),"",INDEX('Policy Characteristics'!D:D,MATCH($C414,'Policy Characteristics'!$C:$C,0)))</f>
        <v>Non BAU Mandated Capacity Construction</v>
      </c>
      <c r="K414" s="226" t="str">
        <f>IF(ISBLANK(INDEX('Policy Characteristics'!E:E,MATCH($C414,'Policy Characteristics'!$C:$C,0))),"",INDEX('Policy Characteristics'!E:E,MATCH($C414,'Policy Characteristics'!$C:$C,0)))</f>
        <v/>
      </c>
      <c r="L414" s="226">
        <f>IF(ISBLANK(INDEX('Policy Characteristics'!F:F,MATCH($C414,'Policy Characteristics'!$C:$C,0))),"",INDEX('Policy Characteristics'!F:F,MATCH($C414,'Policy Characteristics'!$C:$C,0)))</f>
        <v>0</v>
      </c>
      <c r="M414" s="226">
        <f>IF(ISBLANK(INDEX('Policy Characteristics'!G:G,MATCH($C414,'Policy Characteristics'!$C:$C,0))),"",INDEX('Policy Characteristics'!G:G,MATCH($C414,'Policy Characteristics'!$C:$C,0)))</f>
        <v>1</v>
      </c>
      <c r="N414" s="226">
        <f>IF(ISBLANK(INDEX('Policy Characteristics'!H:H,MATCH($C414,'Policy Characteristics'!$C:$C,0))),"",INDEX('Policy Characteristics'!H:H,MATCH($C414,'Policy Characteristics'!$C:$C,0)))</f>
        <v>1</v>
      </c>
      <c r="O414" s="226" t="str">
        <f>IF(ISBLANK(INDEX('Policy Characteristics'!I:I,MATCH($C414,'Policy Characteristics'!$C:$C,0))),"",INDEX('Policy Characteristics'!I:I,MATCH($C414,'Policy Characteristics'!$C:$C,0)))</f>
        <v>on/off</v>
      </c>
      <c r="P414" s="226" t="str">
        <f>IF(ISBLANK(INDEX('Policy Characteristics'!J:J,MATCH($C414,'Policy Characteristics'!$C:$C,0))),"",INDEX('Policy Characteristics'!J:J,MATCH($C414,'Policy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14" s="226" t="str">
        <f>IF(ISBLANK(INDEX('Policy Characteristics'!K:K,MATCH($C414,'Policy Characteristics'!$C:$C,0))),"",INDEX('Policy Characteristics'!K:K,MATCH($C414,'Policy Characteristics'!$C:$C,0)))</f>
        <v/>
      </c>
      <c r="R414" s="226" t="str">
        <f>IF(ISBLANK(INDEX('Policy Characteristics'!L:L,MATCH($C414,'Policy Characteristics'!$C:$C,0))),"",INDEX('Policy Characteristics'!L:L,MATCH($C414,'Policy Characteristics'!$C:$C,0)))</f>
        <v/>
      </c>
    </row>
    <row r="415" spans="1:18" s="4" customFormat="1">
      <c r="A415" s="226" t="str">
        <f>IF(ISBLANK(INDEX('Policy Characteristics'!A:A,MATCH($C415,'Policy Characteristics'!$C:$C,0))),"",INDEX('Policy Characteristics'!A:A,MATCH($C415,'Policy Characteristics'!$C:$C,0)))</f>
        <v>Electricity Supply</v>
      </c>
      <c r="B415" s="234" t="str">
        <f>IF(ISBLANK(INDEX('Policy Characteristics'!B:B,MATCH($C415,'Policy Characteristics'!$C:$C,0))),"",INDEX('Policy Characteristics'!B:B,MATCH($C415,'Policy Characteristics'!$C:$C,0)))</f>
        <v>Non BAU Mandated Capacity Construction</v>
      </c>
      <c r="C415" s="226" t="str">
        <f t="shared" si="24"/>
        <v>Boolean Use Non BAU Mandated Capacity Construction Schedule</v>
      </c>
      <c r="D415" s="6" t="s">
        <v>816</v>
      </c>
      <c r="E415" s="45"/>
      <c r="F415" s="6" t="s">
        <v>817</v>
      </c>
      <c r="G415" s="45"/>
      <c r="H415" s="43">
        <v>643</v>
      </c>
      <c r="I415" s="261" t="s">
        <v>738</v>
      </c>
      <c r="J415" s="227" t="str">
        <f>IF(ISBLANK(INDEX('Policy Characteristics'!D:D,MATCH($C415,'Policy Characteristics'!$C:$C,0))),"",INDEX('Policy Characteristics'!D:D,MATCH($C415,'Policy Characteristics'!$C:$C,0)))</f>
        <v>Non BAU Mandated Capacity Construction</v>
      </c>
      <c r="K415" s="226" t="str">
        <f>IF(ISBLANK(INDEX('Policy Characteristics'!E:E,MATCH($C415,'Policy Characteristics'!$C:$C,0))),"",INDEX('Policy Characteristics'!E:E,MATCH($C415,'Policy Characteristics'!$C:$C,0)))</f>
        <v/>
      </c>
      <c r="L415" s="226">
        <f>IF(ISBLANK(INDEX('Policy Characteristics'!F:F,MATCH($C415,'Policy Characteristics'!$C:$C,0))),"",INDEX('Policy Characteristics'!F:F,MATCH($C415,'Policy Characteristics'!$C:$C,0)))</f>
        <v>0</v>
      </c>
      <c r="M415" s="226">
        <f>IF(ISBLANK(INDEX('Policy Characteristics'!G:G,MATCH($C415,'Policy Characteristics'!$C:$C,0))),"",INDEX('Policy Characteristics'!G:G,MATCH($C415,'Policy Characteristics'!$C:$C,0)))</f>
        <v>1</v>
      </c>
      <c r="N415" s="226">
        <f>IF(ISBLANK(INDEX('Policy Characteristics'!H:H,MATCH($C415,'Policy Characteristics'!$C:$C,0))),"",INDEX('Policy Characteristics'!H:H,MATCH($C415,'Policy Characteristics'!$C:$C,0)))</f>
        <v>1</v>
      </c>
      <c r="O415" s="226" t="str">
        <f>IF(ISBLANK(INDEX('Policy Characteristics'!I:I,MATCH($C415,'Policy Characteristics'!$C:$C,0))),"",INDEX('Policy Characteristics'!I:I,MATCH($C415,'Policy Characteristics'!$C:$C,0)))</f>
        <v>on/off</v>
      </c>
      <c r="P415" s="226" t="str">
        <f>IF(ISBLANK(INDEX('Policy Characteristics'!J:J,MATCH($C415,'Policy Characteristics'!$C:$C,0))),"",INDEX('Policy Characteristics'!J:J,MATCH($C415,'Policy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15" s="226" t="str">
        <f>IF(ISBLANK(INDEX('Policy Characteristics'!K:K,MATCH($C415,'Policy Characteristics'!$C:$C,0))),"",INDEX('Policy Characteristics'!K:K,MATCH($C415,'Policy Characteristics'!$C:$C,0)))</f>
        <v/>
      </c>
      <c r="R415" s="226" t="str">
        <f>IF(ISBLANK(INDEX('Policy Characteristics'!L:L,MATCH($C415,'Policy Characteristics'!$C:$C,0))),"",INDEX('Policy Characteristics'!L:L,MATCH($C415,'Policy Characteristics'!$C:$C,0)))</f>
        <v/>
      </c>
    </row>
    <row r="416" spans="1:18" s="4" customFormat="1">
      <c r="A416" s="226" t="str">
        <f>IF(ISBLANK(INDEX('Policy Characteristics'!A:A,MATCH($C416,'Policy Characteristics'!$C:$C,0))),"",INDEX('Policy Characteristics'!A:A,MATCH($C416,'Policy Characteristics'!$C:$C,0)))</f>
        <v>Electricity Supply</v>
      </c>
      <c r="B416" s="234" t="str">
        <f>IF(ISBLANK(INDEX('Policy Characteristics'!B:B,MATCH($C416,'Policy Characteristics'!$C:$C,0))),"",INDEX('Policy Characteristics'!B:B,MATCH($C416,'Policy Characteristics'!$C:$C,0)))</f>
        <v>Non BAU Mandated Capacity Construction</v>
      </c>
      <c r="C416" s="226" t="str">
        <f t="shared" si="24"/>
        <v>Boolean Use Non BAU Mandated Capacity Construction Schedule</v>
      </c>
      <c r="D416" s="6" t="s">
        <v>818</v>
      </c>
      <c r="E416" s="45"/>
      <c r="F416" s="6" t="s">
        <v>819</v>
      </c>
      <c r="G416" s="45"/>
      <c r="H416" s="43">
        <v>644</v>
      </c>
      <c r="I416" s="261" t="s">
        <v>738</v>
      </c>
      <c r="J416" s="227" t="str">
        <f>IF(ISBLANK(INDEX('Policy Characteristics'!D:D,MATCH($C416,'Policy Characteristics'!$C:$C,0))),"",INDEX('Policy Characteristics'!D:D,MATCH($C416,'Policy Characteristics'!$C:$C,0)))</f>
        <v>Non BAU Mandated Capacity Construction</v>
      </c>
      <c r="K416" s="226" t="str">
        <f>IF(ISBLANK(INDEX('Policy Characteristics'!E:E,MATCH($C416,'Policy Characteristics'!$C:$C,0))),"",INDEX('Policy Characteristics'!E:E,MATCH($C416,'Policy Characteristics'!$C:$C,0)))</f>
        <v/>
      </c>
      <c r="L416" s="226">
        <f>IF(ISBLANK(INDEX('Policy Characteristics'!F:F,MATCH($C416,'Policy Characteristics'!$C:$C,0))),"",INDEX('Policy Characteristics'!F:F,MATCH($C416,'Policy Characteristics'!$C:$C,0)))</f>
        <v>0</v>
      </c>
      <c r="M416" s="226">
        <f>IF(ISBLANK(INDEX('Policy Characteristics'!G:G,MATCH($C416,'Policy Characteristics'!$C:$C,0))),"",INDEX('Policy Characteristics'!G:G,MATCH($C416,'Policy Characteristics'!$C:$C,0)))</f>
        <v>1</v>
      </c>
      <c r="N416" s="226">
        <f>IF(ISBLANK(INDEX('Policy Characteristics'!H:H,MATCH($C416,'Policy Characteristics'!$C:$C,0))),"",INDEX('Policy Characteristics'!H:H,MATCH($C416,'Policy Characteristics'!$C:$C,0)))</f>
        <v>1</v>
      </c>
      <c r="O416" s="226" t="str">
        <f>IF(ISBLANK(INDEX('Policy Characteristics'!I:I,MATCH($C416,'Policy Characteristics'!$C:$C,0))),"",INDEX('Policy Characteristics'!I:I,MATCH($C416,'Policy Characteristics'!$C:$C,0)))</f>
        <v>on/off</v>
      </c>
      <c r="P416" s="226" t="str">
        <f>IF(ISBLANK(INDEX('Policy Characteristics'!J:J,MATCH($C416,'Policy Characteristics'!$C:$C,0))),"",INDEX('Policy Characteristics'!J:J,MATCH($C416,'Policy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16" s="226" t="str">
        <f>IF(ISBLANK(INDEX('Policy Characteristics'!K:K,MATCH($C416,'Policy Characteristics'!$C:$C,0))),"",INDEX('Policy Characteristics'!K:K,MATCH($C416,'Policy Characteristics'!$C:$C,0)))</f>
        <v/>
      </c>
      <c r="R416" s="226" t="str">
        <f>IF(ISBLANK(INDEX('Policy Characteristics'!L:L,MATCH($C416,'Policy Characteristics'!$C:$C,0))),"",INDEX('Policy Characteristics'!L:L,MATCH($C416,'Policy Characteristics'!$C:$C,0)))</f>
        <v/>
      </c>
    </row>
    <row r="417" spans="1:18" s="4" customFormat="1">
      <c r="A417" s="226" t="str">
        <f>IF(ISBLANK(INDEX('Policy Characteristics'!A:A,MATCH($C417,'Policy Characteristics'!$C:$C,0))),"",INDEX('Policy Characteristics'!A:A,MATCH($C417,'Policy Characteristics'!$C:$C,0)))</f>
        <v>Electricity Supply</v>
      </c>
      <c r="B417" s="234" t="str">
        <f>IF(ISBLANK(INDEX('Policy Characteristics'!B:B,MATCH($C417,'Policy Characteristics'!$C:$C,0))),"",INDEX('Policy Characteristics'!B:B,MATCH($C417,'Policy Characteristics'!$C:$C,0)))</f>
        <v>Non BAU Mandated Capacity Construction</v>
      </c>
      <c r="C417" s="226" t="str">
        <f t="shared" si="24"/>
        <v>Boolean Use Non BAU Mandated Capacity Construction Schedule</v>
      </c>
      <c r="D417" s="6" t="s">
        <v>820</v>
      </c>
      <c r="E417" s="45"/>
      <c r="F417" s="6" t="s">
        <v>821</v>
      </c>
      <c r="G417" s="45"/>
      <c r="H417" s="43">
        <v>645</v>
      </c>
      <c r="I417" s="261" t="s">
        <v>728</v>
      </c>
      <c r="J417" s="227" t="str">
        <f>IF(ISBLANK(INDEX('Policy Characteristics'!D:D,MATCH($C417,'Policy Characteristics'!$C:$C,0))),"",INDEX('Policy Characteristics'!D:D,MATCH($C417,'Policy Characteristics'!$C:$C,0)))</f>
        <v>Non BAU Mandated Capacity Construction</v>
      </c>
      <c r="K417" s="226" t="str">
        <f>IF(ISBLANK(INDEX('Policy Characteristics'!E:E,MATCH($C417,'Policy Characteristics'!$C:$C,0))),"",INDEX('Policy Characteristics'!E:E,MATCH($C417,'Policy Characteristics'!$C:$C,0)))</f>
        <v/>
      </c>
      <c r="L417" s="226">
        <f>IF(ISBLANK(INDEX('Policy Characteristics'!F:F,MATCH($C417,'Policy Characteristics'!$C:$C,0))),"",INDEX('Policy Characteristics'!F:F,MATCH($C417,'Policy Characteristics'!$C:$C,0)))</f>
        <v>0</v>
      </c>
      <c r="M417" s="226">
        <f>IF(ISBLANK(INDEX('Policy Characteristics'!G:G,MATCH($C417,'Policy Characteristics'!$C:$C,0))),"",INDEX('Policy Characteristics'!G:G,MATCH($C417,'Policy Characteristics'!$C:$C,0)))</f>
        <v>1</v>
      </c>
      <c r="N417" s="226">
        <f>IF(ISBLANK(INDEX('Policy Characteristics'!H:H,MATCH($C417,'Policy Characteristics'!$C:$C,0))),"",INDEX('Policy Characteristics'!H:H,MATCH($C417,'Policy Characteristics'!$C:$C,0)))</f>
        <v>1</v>
      </c>
      <c r="O417" s="226" t="str">
        <f>IF(ISBLANK(INDEX('Policy Characteristics'!I:I,MATCH($C417,'Policy Characteristics'!$C:$C,0))),"",INDEX('Policy Characteristics'!I:I,MATCH($C417,'Policy Characteristics'!$C:$C,0)))</f>
        <v>on/off</v>
      </c>
      <c r="P417" s="226" t="str">
        <f>IF(ISBLANK(INDEX('Policy Characteristics'!J:J,MATCH($C417,'Policy Characteristics'!$C:$C,0))),"",INDEX('Policy Characteristics'!J:J,MATCH($C417,'Policy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17" s="226" t="str">
        <f>IF(ISBLANK(INDEX('Policy Characteristics'!K:K,MATCH($C417,'Policy Characteristics'!$C:$C,0))),"",INDEX('Policy Characteristics'!K:K,MATCH($C417,'Policy Characteristics'!$C:$C,0)))</f>
        <v/>
      </c>
      <c r="R417" s="226" t="str">
        <f>IF(ISBLANK(INDEX('Policy Characteristics'!L:L,MATCH($C417,'Policy Characteristics'!$C:$C,0))),"",INDEX('Policy Characteristics'!L:L,MATCH($C417,'Policy Characteristics'!$C:$C,0)))</f>
        <v/>
      </c>
    </row>
    <row r="418" spans="1:18" s="4" customFormat="1">
      <c r="A418" s="226" t="str">
        <f>IF(ISBLANK(INDEX('Policy Characteristics'!A:A,MATCH($C418,'Policy Characteristics'!$C:$C,0))),"",INDEX('Policy Characteristics'!A:A,MATCH($C418,'Policy Characteristics'!$C:$C,0)))</f>
        <v>Electricity Supply</v>
      </c>
      <c r="B418" s="234" t="str">
        <f>IF(ISBLANK(INDEX('Policy Characteristics'!B:B,MATCH($C418,'Policy Characteristics'!$C:$C,0))),"",INDEX('Policy Characteristics'!B:B,MATCH($C418,'Policy Characteristics'!$C:$C,0)))</f>
        <v>Non BAU Mandated Capacity Construction</v>
      </c>
      <c r="C418" s="226" t="str">
        <f t="shared" si="24"/>
        <v>Boolean Use Non BAU Mandated Capacity Construction Schedule</v>
      </c>
      <c r="D418" s="6" t="s">
        <v>822</v>
      </c>
      <c r="E418" s="45"/>
      <c r="F418" s="6" t="s">
        <v>823</v>
      </c>
      <c r="G418" s="45"/>
      <c r="H418" s="43">
        <v>646</v>
      </c>
      <c r="I418" s="261" t="s">
        <v>738</v>
      </c>
      <c r="J418" s="227" t="str">
        <f>IF(ISBLANK(INDEX('Policy Characteristics'!D:D,MATCH($C418,'Policy Characteristics'!$C:$C,0))),"",INDEX('Policy Characteristics'!D:D,MATCH($C418,'Policy Characteristics'!$C:$C,0)))</f>
        <v>Non BAU Mandated Capacity Construction</v>
      </c>
      <c r="K418" s="226" t="str">
        <f>IF(ISBLANK(INDEX('Policy Characteristics'!E:E,MATCH($C418,'Policy Characteristics'!$C:$C,0))),"",INDEX('Policy Characteristics'!E:E,MATCH($C418,'Policy Characteristics'!$C:$C,0)))</f>
        <v/>
      </c>
      <c r="L418" s="226">
        <f>IF(ISBLANK(INDEX('Policy Characteristics'!F:F,MATCH($C418,'Policy Characteristics'!$C:$C,0))),"",INDEX('Policy Characteristics'!F:F,MATCH($C418,'Policy Characteristics'!$C:$C,0)))</f>
        <v>0</v>
      </c>
      <c r="M418" s="226">
        <f>IF(ISBLANK(INDEX('Policy Characteristics'!G:G,MATCH($C418,'Policy Characteristics'!$C:$C,0))),"",INDEX('Policy Characteristics'!G:G,MATCH($C418,'Policy Characteristics'!$C:$C,0)))</f>
        <v>1</v>
      </c>
      <c r="N418" s="226">
        <f>IF(ISBLANK(INDEX('Policy Characteristics'!H:H,MATCH($C418,'Policy Characteristics'!$C:$C,0))),"",INDEX('Policy Characteristics'!H:H,MATCH($C418,'Policy Characteristics'!$C:$C,0)))</f>
        <v>1</v>
      </c>
      <c r="O418" s="226" t="str">
        <f>IF(ISBLANK(INDEX('Policy Characteristics'!I:I,MATCH($C418,'Policy Characteristics'!$C:$C,0))),"",INDEX('Policy Characteristics'!I:I,MATCH($C418,'Policy Characteristics'!$C:$C,0)))</f>
        <v>on/off</v>
      </c>
      <c r="P418" s="226" t="str">
        <f>IF(ISBLANK(INDEX('Policy Characteristics'!J:J,MATCH($C418,'Policy Characteristics'!$C:$C,0))),"",INDEX('Policy Characteristics'!J:J,MATCH($C418,'Policy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18" s="226" t="str">
        <f>IF(ISBLANK(INDEX('Policy Characteristics'!K:K,MATCH($C418,'Policy Characteristics'!$C:$C,0))),"",INDEX('Policy Characteristics'!K:K,MATCH($C418,'Policy Characteristics'!$C:$C,0)))</f>
        <v/>
      </c>
      <c r="R418" s="226" t="str">
        <f>IF(ISBLANK(INDEX('Policy Characteristics'!L:L,MATCH($C418,'Policy Characteristics'!$C:$C,0))),"",INDEX('Policy Characteristics'!L:L,MATCH($C418,'Policy Characteristics'!$C:$C,0)))</f>
        <v/>
      </c>
    </row>
    <row r="419" spans="1:18" s="4" customFormat="1">
      <c r="A419" s="226" t="str">
        <f>IF(ISBLANK(INDEX('Policy Characteristics'!A:A,MATCH($C419,'Policy Characteristics'!$C:$C,0))),"",INDEX('Policy Characteristics'!A:A,MATCH($C419,'Policy Characteristics'!$C:$C,0)))</f>
        <v>Electricity Supply</v>
      </c>
      <c r="B419" s="234" t="str">
        <f>IF(ISBLANK(INDEX('Policy Characteristics'!B:B,MATCH($C419,'Policy Characteristics'!$C:$C,0))),"",INDEX('Policy Characteristics'!B:B,MATCH($C419,'Policy Characteristics'!$C:$C,0)))</f>
        <v>Non BAU Mandated Capacity Construction</v>
      </c>
      <c r="C419" s="226" t="str">
        <f t="shared" si="24"/>
        <v>Boolean Use Non BAU Mandated Capacity Construction Schedule</v>
      </c>
      <c r="D419" s="6" t="s">
        <v>824</v>
      </c>
      <c r="E419" s="45"/>
      <c r="F419" s="6" t="s">
        <v>825</v>
      </c>
      <c r="G419" s="45"/>
      <c r="H419" s="43">
        <v>647</v>
      </c>
      <c r="I419" s="261" t="s">
        <v>738</v>
      </c>
      <c r="J419" s="227" t="str">
        <f>IF(ISBLANK(INDEX('Policy Characteristics'!D:D,MATCH($C419,'Policy Characteristics'!$C:$C,0))),"",INDEX('Policy Characteristics'!D:D,MATCH($C419,'Policy Characteristics'!$C:$C,0)))</f>
        <v>Non BAU Mandated Capacity Construction</v>
      </c>
      <c r="K419" s="226" t="str">
        <f>IF(ISBLANK(INDEX('Policy Characteristics'!E:E,MATCH($C419,'Policy Characteristics'!$C:$C,0))),"",INDEX('Policy Characteristics'!E:E,MATCH($C419,'Policy Characteristics'!$C:$C,0)))</f>
        <v/>
      </c>
      <c r="L419" s="226">
        <f>IF(ISBLANK(INDEX('Policy Characteristics'!F:F,MATCH($C419,'Policy Characteristics'!$C:$C,0))),"",INDEX('Policy Characteristics'!F:F,MATCH($C419,'Policy Characteristics'!$C:$C,0)))</f>
        <v>0</v>
      </c>
      <c r="M419" s="226">
        <f>IF(ISBLANK(INDEX('Policy Characteristics'!G:G,MATCH($C419,'Policy Characteristics'!$C:$C,0))),"",INDEX('Policy Characteristics'!G:G,MATCH($C419,'Policy Characteristics'!$C:$C,0)))</f>
        <v>1</v>
      </c>
      <c r="N419" s="226">
        <f>IF(ISBLANK(INDEX('Policy Characteristics'!H:H,MATCH($C419,'Policy Characteristics'!$C:$C,0))),"",INDEX('Policy Characteristics'!H:H,MATCH($C419,'Policy Characteristics'!$C:$C,0)))</f>
        <v>1</v>
      </c>
      <c r="O419" s="226" t="str">
        <f>IF(ISBLANK(INDEX('Policy Characteristics'!I:I,MATCH($C419,'Policy Characteristics'!$C:$C,0))),"",INDEX('Policy Characteristics'!I:I,MATCH($C419,'Policy Characteristics'!$C:$C,0)))</f>
        <v>on/off</v>
      </c>
      <c r="P419" s="226" t="str">
        <f>IF(ISBLANK(INDEX('Policy Characteristics'!J:J,MATCH($C419,'Policy Characteristics'!$C:$C,0))),"",INDEX('Policy Characteristics'!J:J,MATCH($C419,'Policy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19" s="226" t="str">
        <f>IF(ISBLANK(INDEX('Policy Characteristics'!K:K,MATCH($C419,'Policy Characteristics'!$C:$C,0))),"",INDEX('Policy Characteristics'!K:K,MATCH($C419,'Policy Characteristics'!$C:$C,0)))</f>
        <v/>
      </c>
      <c r="R419" s="226" t="str">
        <f>IF(ISBLANK(INDEX('Policy Characteristics'!L:L,MATCH($C419,'Policy Characteristics'!$C:$C,0))),"",INDEX('Policy Characteristics'!L:L,MATCH($C419,'Policy Characteristics'!$C:$C,0)))</f>
        <v/>
      </c>
    </row>
    <row r="420" spans="1:18" s="4" customFormat="1">
      <c r="A420" s="226" t="str">
        <f>IF(ISBLANK(INDEX('Policy Characteristics'!A:A,MATCH($C420,'Policy Characteristics'!$C:$C,0))),"",INDEX('Policy Characteristics'!A:A,MATCH($C420,'Policy Characteristics'!$C:$C,0)))</f>
        <v>Electricity Supply</v>
      </c>
      <c r="B420" s="234" t="str">
        <f>IF(ISBLANK(INDEX('Policy Characteristics'!B:B,MATCH($C420,'Policy Characteristics'!$C:$C,0))),"",INDEX('Policy Characteristics'!B:B,MATCH($C420,'Policy Characteristics'!$C:$C,0)))</f>
        <v>Non BAU Mandated Capacity Construction</v>
      </c>
      <c r="C420" s="226" t="str">
        <f t="shared" si="24"/>
        <v>Boolean Use Non BAU Mandated Capacity Construction Schedule</v>
      </c>
      <c r="D420" s="6" t="s">
        <v>826</v>
      </c>
      <c r="E420" s="45"/>
      <c r="F420" s="6" t="s">
        <v>827</v>
      </c>
      <c r="G420" s="45"/>
      <c r="H420" s="43">
        <v>648</v>
      </c>
      <c r="I420" s="261" t="s">
        <v>738</v>
      </c>
      <c r="J420" s="227" t="str">
        <f>IF(ISBLANK(INDEX('Policy Characteristics'!D:D,MATCH($C420,'Policy Characteristics'!$C:$C,0))),"",INDEX('Policy Characteristics'!D:D,MATCH($C420,'Policy Characteristics'!$C:$C,0)))</f>
        <v>Non BAU Mandated Capacity Construction</v>
      </c>
      <c r="K420" s="226" t="str">
        <f>IF(ISBLANK(INDEX('Policy Characteristics'!E:E,MATCH($C420,'Policy Characteristics'!$C:$C,0))),"",INDEX('Policy Characteristics'!E:E,MATCH($C420,'Policy Characteristics'!$C:$C,0)))</f>
        <v/>
      </c>
      <c r="L420" s="226">
        <f>IF(ISBLANK(INDEX('Policy Characteristics'!F:F,MATCH($C420,'Policy Characteristics'!$C:$C,0))),"",INDEX('Policy Characteristics'!F:F,MATCH($C420,'Policy Characteristics'!$C:$C,0)))</f>
        <v>0</v>
      </c>
      <c r="M420" s="226">
        <f>IF(ISBLANK(INDEX('Policy Characteristics'!G:G,MATCH($C420,'Policy Characteristics'!$C:$C,0))),"",INDEX('Policy Characteristics'!G:G,MATCH($C420,'Policy Characteristics'!$C:$C,0)))</f>
        <v>1</v>
      </c>
      <c r="N420" s="226">
        <f>IF(ISBLANK(INDEX('Policy Characteristics'!H:H,MATCH($C420,'Policy Characteristics'!$C:$C,0))),"",INDEX('Policy Characteristics'!H:H,MATCH($C420,'Policy Characteristics'!$C:$C,0)))</f>
        <v>1</v>
      </c>
      <c r="O420" s="226" t="str">
        <f>IF(ISBLANK(INDEX('Policy Characteristics'!I:I,MATCH($C420,'Policy Characteristics'!$C:$C,0))),"",INDEX('Policy Characteristics'!I:I,MATCH($C420,'Policy Characteristics'!$C:$C,0)))</f>
        <v>on/off</v>
      </c>
      <c r="P420" s="226" t="str">
        <f>IF(ISBLANK(INDEX('Policy Characteristics'!J:J,MATCH($C420,'Policy Characteristics'!$C:$C,0))),"",INDEX('Policy Characteristics'!J:J,MATCH($C420,'Policy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20" s="226" t="str">
        <f>IF(ISBLANK(INDEX('Policy Characteristics'!K:K,MATCH($C420,'Policy Characteristics'!$C:$C,0))),"",INDEX('Policy Characteristics'!K:K,MATCH($C420,'Policy Characteristics'!$C:$C,0)))</f>
        <v/>
      </c>
      <c r="R420" s="226" t="str">
        <f>IF(ISBLANK(INDEX('Policy Characteristics'!L:L,MATCH($C420,'Policy Characteristics'!$C:$C,0))),"",INDEX('Policy Characteristics'!L:L,MATCH($C420,'Policy Characteristics'!$C:$C,0)))</f>
        <v/>
      </c>
    </row>
    <row r="421" spans="1:18" s="4" customFormat="1">
      <c r="A421" s="226" t="str">
        <f>IF(ISBLANK(INDEX('Policy Characteristics'!A:A,MATCH($C421,'Policy Characteristics'!$C:$C,0))),"",INDEX('Policy Characteristics'!A:A,MATCH($C421,'Policy Characteristics'!$C:$C,0)))</f>
        <v>Electricity Supply</v>
      </c>
      <c r="B421" s="234" t="str">
        <f>IF(ISBLANK(INDEX('Policy Characteristics'!B:B,MATCH($C421,'Policy Characteristics'!$C:$C,0))),"",INDEX('Policy Characteristics'!B:B,MATCH($C421,'Policy Characteristics'!$C:$C,0)))</f>
        <v>Non BAU Mandated Capacity Construction</v>
      </c>
      <c r="C421" s="226" t="str">
        <f t="shared" si="24"/>
        <v>Boolean Use Non BAU Mandated Capacity Construction Schedule</v>
      </c>
      <c r="D421" s="6" t="s">
        <v>828</v>
      </c>
      <c r="E421" s="45"/>
      <c r="F421" s="6" t="s">
        <v>829</v>
      </c>
      <c r="G421" s="45"/>
      <c r="H421" s="43">
        <v>1775</v>
      </c>
      <c r="I421" s="261" t="s">
        <v>738</v>
      </c>
      <c r="J421" s="227" t="str">
        <f>IF(ISBLANK(INDEX('Policy Characteristics'!D:D,MATCH($C421,'Policy Characteristics'!$C:$C,0))),"",INDEX('Policy Characteristics'!D:D,MATCH($C421,'Policy Characteristics'!$C:$C,0)))</f>
        <v>Non BAU Mandated Capacity Construction</v>
      </c>
      <c r="K421" s="226" t="str">
        <f>IF(ISBLANK(INDEX('Policy Characteristics'!E:E,MATCH($C421,'Policy Characteristics'!$C:$C,0))),"",INDEX('Policy Characteristics'!E:E,MATCH($C421,'Policy Characteristics'!$C:$C,0)))</f>
        <v/>
      </c>
      <c r="L421" s="226">
        <f>IF(ISBLANK(INDEX('Policy Characteristics'!F:F,MATCH($C421,'Policy Characteristics'!$C:$C,0))),"",INDEX('Policy Characteristics'!F:F,MATCH($C421,'Policy Characteristics'!$C:$C,0)))</f>
        <v>0</v>
      </c>
      <c r="M421" s="226">
        <f>IF(ISBLANK(INDEX('Policy Characteristics'!G:G,MATCH($C421,'Policy Characteristics'!$C:$C,0))),"",INDEX('Policy Characteristics'!G:G,MATCH($C421,'Policy Characteristics'!$C:$C,0)))</f>
        <v>1</v>
      </c>
      <c r="N421" s="226">
        <f>IF(ISBLANK(INDEX('Policy Characteristics'!H:H,MATCH($C421,'Policy Characteristics'!$C:$C,0))),"",INDEX('Policy Characteristics'!H:H,MATCH($C421,'Policy Characteristics'!$C:$C,0)))</f>
        <v>1</v>
      </c>
      <c r="O421" s="226" t="str">
        <f>IF(ISBLANK(INDEX('Policy Characteristics'!I:I,MATCH($C421,'Policy Characteristics'!$C:$C,0))),"",INDEX('Policy Characteristics'!I:I,MATCH($C421,'Policy Characteristics'!$C:$C,0)))</f>
        <v>on/off</v>
      </c>
      <c r="P421" s="226" t="str">
        <f>IF(ISBLANK(INDEX('Policy Characteristics'!J:J,MATCH($C421,'Policy Characteristics'!$C:$C,0))),"",INDEX('Policy Characteristics'!J:J,MATCH($C421,'Policy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21" s="226" t="str">
        <f>IF(ISBLANK(INDEX('Policy Characteristics'!K:K,MATCH($C421,'Policy Characteristics'!$C:$C,0))),"",INDEX('Policy Characteristics'!K:K,MATCH($C421,'Policy Characteristics'!$C:$C,0)))</f>
        <v/>
      </c>
      <c r="R421" s="226" t="str">
        <f>IF(ISBLANK(INDEX('Policy Characteristics'!L:L,MATCH($C421,'Policy Characteristics'!$C:$C,0))),"",INDEX('Policy Characteristics'!L:L,MATCH($C421,'Policy Characteristics'!$C:$C,0)))</f>
        <v/>
      </c>
    </row>
    <row r="422" spans="1:18" s="4" customFormat="1">
      <c r="A422" s="226" t="str">
        <f>IF(ISBLANK(INDEX('Policy Characteristics'!A:A,MATCH($C422,'Policy Characteristics'!$C:$C,0))),"",INDEX('Policy Characteristics'!A:A,MATCH($C422,'Policy Characteristics'!$C:$C,0)))</f>
        <v>Electricity Supply</v>
      </c>
      <c r="B422" s="234" t="str">
        <f>IF(ISBLANK(INDEX('Policy Characteristics'!B:B,MATCH($C422,'Policy Characteristics'!$C:$C,0))),"",INDEX('Policy Characteristics'!B:B,MATCH($C422,'Policy Characteristics'!$C:$C,0)))</f>
        <v>Non BAU Mandated Capacity Construction</v>
      </c>
      <c r="C422" s="226" t="str">
        <f t="shared" si="24"/>
        <v>Boolean Use Non BAU Mandated Capacity Construction Schedule</v>
      </c>
      <c r="D422" s="6" t="s">
        <v>830</v>
      </c>
      <c r="E422" s="45"/>
      <c r="F422" s="6" t="s">
        <v>831</v>
      </c>
      <c r="G422" s="45"/>
      <c r="H422" s="43">
        <v>1776</v>
      </c>
      <c r="I422" s="261" t="s">
        <v>738</v>
      </c>
      <c r="J422" s="227" t="str">
        <f>IF(ISBLANK(INDEX('Policy Characteristics'!D:D,MATCH($C422,'Policy Characteristics'!$C:$C,0))),"",INDEX('Policy Characteristics'!D:D,MATCH($C422,'Policy Characteristics'!$C:$C,0)))</f>
        <v>Non BAU Mandated Capacity Construction</v>
      </c>
      <c r="K422" s="226" t="str">
        <f>IF(ISBLANK(INDEX('Policy Characteristics'!E:E,MATCH($C422,'Policy Characteristics'!$C:$C,0))),"",INDEX('Policy Characteristics'!E:E,MATCH($C422,'Policy Characteristics'!$C:$C,0)))</f>
        <v/>
      </c>
      <c r="L422" s="226">
        <f>IF(ISBLANK(INDEX('Policy Characteristics'!F:F,MATCH($C422,'Policy Characteristics'!$C:$C,0))),"",INDEX('Policy Characteristics'!F:F,MATCH($C422,'Policy Characteristics'!$C:$C,0)))</f>
        <v>0</v>
      </c>
      <c r="M422" s="226">
        <f>IF(ISBLANK(INDEX('Policy Characteristics'!G:G,MATCH($C422,'Policy Characteristics'!$C:$C,0))),"",INDEX('Policy Characteristics'!G:G,MATCH($C422,'Policy Characteristics'!$C:$C,0)))</f>
        <v>1</v>
      </c>
      <c r="N422" s="226">
        <f>IF(ISBLANK(INDEX('Policy Characteristics'!H:H,MATCH($C422,'Policy Characteristics'!$C:$C,0))),"",INDEX('Policy Characteristics'!H:H,MATCH($C422,'Policy Characteristics'!$C:$C,0)))</f>
        <v>1</v>
      </c>
      <c r="O422" s="226" t="str">
        <f>IF(ISBLANK(INDEX('Policy Characteristics'!I:I,MATCH($C422,'Policy Characteristics'!$C:$C,0))),"",INDEX('Policy Characteristics'!I:I,MATCH($C422,'Policy Characteristics'!$C:$C,0)))</f>
        <v>on/off</v>
      </c>
      <c r="P422" s="226" t="str">
        <f>IF(ISBLANK(INDEX('Policy Characteristics'!J:J,MATCH($C422,'Policy Characteristics'!$C:$C,0))),"",INDEX('Policy Characteristics'!J:J,MATCH($C422,'Policy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22" s="226" t="str">
        <f>IF(ISBLANK(INDEX('Policy Characteristics'!K:K,MATCH($C422,'Policy Characteristics'!$C:$C,0))),"",INDEX('Policy Characteristics'!K:K,MATCH($C422,'Policy Characteristics'!$C:$C,0)))</f>
        <v/>
      </c>
      <c r="R422" s="226" t="str">
        <f>IF(ISBLANK(INDEX('Policy Characteristics'!L:L,MATCH($C422,'Policy Characteristics'!$C:$C,0))),"",INDEX('Policy Characteristics'!L:L,MATCH($C422,'Policy Characteristics'!$C:$C,0)))</f>
        <v/>
      </c>
    </row>
    <row r="423" spans="1:18" s="4" customFormat="1">
      <c r="A423" s="226" t="str">
        <f>IF(ISBLANK(INDEX('Policy Characteristics'!A:A,MATCH($C423,'Policy Characteristics'!$C:$C,0))),"",INDEX('Policy Characteristics'!A:A,MATCH($C423,'Policy Characteristics'!$C:$C,0)))</f>
        <v>Electricity Supply</v>
      </c>
      <c r="B423" s="234" t="str">
        <f>IF(ISBLANK(INDEX('Policy Characteristics'!B:B,MATCH($C423,'Policy Characteristics'!$C:$C,0))),"",INDEX('Policy Characteristics'!B:B,MATCH($C423,'Policy Characteristics'!$C:$C,0)))</f>
        <v>Non BAU Mandated Capacity Construction</v>
      </c>
      <c r="C423" s="226" t="str">
        <f t="shared" si="24"/>
        <v>Boolean Use Non BAU Mandated Capacity Construction Schedule</v>
      </c>
      <c r="D423" s="6" t="s">
        <v>832</v>
      </c>
      <c r="E423" s="45"/>
      <c r="F423" s="6" t="s">
        <v>833</v>
      </c>
      <c r="G423" s="45"/>
      <c r="H423" s="43">
        <v>1777</v>
      </c>
      <c r="I423" s="261" t="s">
        <v>738</v>
      </c>
      <c r="J423" s="227" t="str">
        <f>IF(ISBLANK(INDEX('Policy Characteristics'!D:D,MATCH($C423,'Policy Characteristics'!$C:$C,0))),"",INDEX('Policy Characteristics'!D:D,MATCH($C423,'Policy Characteristics'!$C:$C,0)))</f>
        <v>Non BAU Mandated Capacity Construction</v>
      </c>
      <c r="K423" s="226" t="str">
        <f>IF(ISBLANK(INDEX('Policy Characteristics'!E:E,MATCH($C423,'Policy Characteristics'!$C:$C,0))),"",INDEX('Policy Characteristics'!E:E,MATCH($C423,'Policy Characteristics'!$C:$C,0)))</f>
        <v/>
      </c>
      <c r="L423" s="226">
        <f>IF(ISBLANK(INDEX('Policy Characteristics'!F:F,MATCH($C423,'Policy Characteristics'!$C:$C,0))),"",INDEX('Policy Characteristics'!F:F,MATCH($C423,'Policy Characteristics'!$C:$C,0)))</f>
        <v>0</v>
      </c>
      <c r="M423" s="226">
        <f>IF(ISBLANK(INDEX('Policy Characteristics'!G:G,MATCH($C423,'Policy Characteristics'!$C:$C,0))),"",INDEX('Policy Characteristics'!G:G,MATCH($C423,'Policy Characteristics'!$C:$C,0)))</f>
        <v>1</v>
      </c>
      <c r="N423" s="226">
        <f>IF(ISBLANK(INDEX('Policy Characteristics'!H:H,MATCH($C423,'Policy Characteristics'!$C:$C,0))),"",INDEX('Policy Characteristics'!H:H,MATCH($C423,'Policy Characteristics'!$C:$C,0)))</f>
        <v>1</v>
      </c>
      <c r="O423" s="226" t="str">
        <f>IF(ISBLANK(INDEX('Policy Characteristics'!I:I,MATCH($C423,'Policy Characteristics'!$C:$C,0))),"",INDEX('Policy Characteristics'!I:I,MATCH($C423,'Policy Characteristics'!$C:$C,0)))</f>
        <v>on/off</v>
      </c>
      <c r="P423" s="226" t="str">
        <f>IF(ISBLANK(INDEX('Policy Characteristics'!J:J,MATCH($C423,'Policy Characteristics'!$C:$C,0))),"",INDEX('Policy Characteristics'!J:J,MATCH($C423,'Policy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23" s="226" t="str">
        <f>IF(ISBLANK(INDEX('Policy Characteristics'!K:K,MATCH($C423,'Policy Characteristics'!$C:$C,0))),"",INDEX('Policy Characteristics'!K:K,MATCH($C423,'Policy Characteristics'!$C:$C,0)))</f>
        <v/>
      </c>
      <c r="R423" s="226" t="str">
        <f>IF(ISBLANK(INDEX('Policy Characteristics'!L:L,MATCH($C423,'Policy Characteristics'!$C:$C,0))),"",INDEX('Policy Characteristics'!L:L,MATCH($C423,'Policy Characteristics'!$C:$C,0)))</f>
        <v/>
      </c>
    </row>
    <row r="424" spans="1:18" s="4" customFormat="1">
      <c r="A424" s="226" t="str">
        <f>IF(ISBLANK(INDEX('Policy Characteristics'!A:A,MATCH($C424,'Policy Characteristics'!$C:$C,0))),"",INDEX('Policy Characteristics'!A:A,MATCH($C424,'Policy Characteristics'!$C:$C,0)))</f>
        <v>Electricity Supply</v>
      </c>
      <c r="B424" s="234" t="str">
        <f>IF(ISBLANK(INDEX('Policy Characteristics'!B:B,MATCH($C424,'Policy Characteristics'!$C:$C,0))),"",INDEX('Policy Characteristics'!B:B,MATCH($C424,'Policy Characteristics'!$C:$C,0)))</f>
        <v>Non BAU Mandated Capacity Construction</v>
      </c>
      <c r="C424" s="226" t="str">
        <f t="shared" si="24"/>
        <v>Boolean Use Non BAU Mandated Capacity Construction Schedule</v>
      </c>
      <c r="D424" s="6" t="s">
        <v>834</v>
      </c>
      <c r="E424" s="45"/>
      <c r="F424" s="6" t="s">
        <v>835</v>
      </c>
      <c r="G424" s="45"/>
      <c r="H424" s="43">
        <v>1778</v>
      </c>
      <c r="I424" s="261" t="s">
        <v>738</v>
      </c>
      <c r="J424" s="227" t="str">
        <f>IF(ISBLANK(INDEX('Policy Characteristics'!D:D,MATCH($C424,'Policy Characteristics'!$C:$C,0))),"",INDEX('Policy Characteristics'!D:D,MATCH($C424,'Policy Characteristics'!$C:$C,0)))</f>
        <v>Non BAU Mandated Capacity Construction</v>
      </c>
      <c r="K424" s="226" t="str">
        <f>IF(ISBLANK(INDEX('Policy Characteristics'!E:E,MATCH($C424,'Policy Characteristics'!$C:$C,0))),"",INDEX('Policy Characteristics'!E:E,MATCH($C424,'Policy Characteristics'!$C:$C,0)))</f>
        <v/>
      </c>
      <c r="L424" s="226">
        <f>IF(ISBLANK(INDEX('Policy Characteristics'!F:F,MATCH($C424,'Policy Characteristics'!$C:$C,0))),"",INDEX('Policy Characteristics'!F:F,MATCH($C424,'Policy Characteristics'!$C:$C,0)))</f>
        <v>0</v>
      </c>
      <c r="M424" s="226">
        <f>IF(ISBLANK(INDEX('Policy Characteristics'!G:G,MATCH($C424,'Policy Characteristics'!$C:$C,0))),"",INDEX('Policy Characteristics'!G:G,MATCH($C424,'Policy Characteristics'!$C:$C,0)))</f>
        <v>1</v>
      </c>
      <c r="N424" s="226">
        <f>IF(ISBLANK(INDEX('Policy Characteristics'!H:H,MATCH($C424,'Policy Characteristics'!$C:$C,0))),"",INDEX('Policy Characteristics'!H:H,MATCH($C424,'Policy Characteristics'!$C:$C,0)))</f>
        <v>1</v>
      </c>
      <c r="O424" s="226" t="str">
        <f>IF(ISBLANK(INDEX('Policy Characteristics'!I:I,MATCH($C424,'Policy Characteristics'!$C:$C,0))),"",INDEX('Policy Characteristics'!I:I,MATCH($C424,'Policy Characteristics'!$C:$C,0)))</f>
        <v>on/off</v>
      </c>
      <c r="P424" s="226" t="str">
        <f>IF(ISBLANK(INDEX('Policy Characteristics'!J:J,MATCH($C424,'Policy Characteristics'!$C:$C,0))),"",INDEX('Policy Characteristics'!J:J,MATCH($C424,'Policy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24" s="226" t="str">
        <f>IF(ISBLANK(INDEX('Policy Characteristics'!K:K,MATCH($C424,'Policy Characteristics'!$C:$C,0))),"",INDEX('Policy Characteristics'!K:K,MATCH($C424,'Policy Characteristics'!$C:$C,0)))</f>
        <v/>
      </c>
      <c r="R424" s="226" t="str">
        <f>IF(ISBLANK(INDEX('Policy Characteristics'!L:L,MATCH($C424,'Policy Characteristics'!$C:$C,0))),"",INDEX('Policy Characteristics'!L:L,MATCH($C424,'Policy Characteristics'!$C:$C,0)))</f>
        <v/>
      </c>
    </row>
    <row r="425" spans="1:18" s="4" customFormat="1">
      <c r="A425" s="226" t="str">
        <f>IF(ISBLANK(INDEX('Policy Characteristics'!A:A,MATCH($C425,'Policy Characteristics'!$C:$C,0))),"",INDEX('Policy Characteristics'!A:A,MATCH($C425,'Policy Characteristics'!$C:$C,0)))</f>
        <v>Electricity Supply</v>
      </c>
      <c r="B425" s="234" t="str">
        <f>IF(ISBLANK(INDEX('Policy Characteristics'!B:B,MATCH($C425,'Policy Characteristics'!$C:$C,0))),"",INDEX('Policy Characteristics'!B:B,MATCH($C425,'Policy Characteristics'!$C:$C,0)))</f>
        <v>Non BAU Mandated Capacity Construction</v>
      </c>
      <c r="C425" s="226" t="str">
        <f t="shared" si="24"/>
        <v>Boolean Use Non BAU Mandated Capacity Construction Schedule</v>
      </c>
      <c r="D425" s="6" t="s">
        <v>836</v>
      </c>
      <c r="E425" s="45"/>
      <c r="F425" s="6" t="s">
        <v>837</v>
      </c>
      <c r="G425" s="45"/>
      <c r="H425" s="43">
        <v>1779</v>
      </c>
      <c r="I425" s="261" t="s">
        <v>738</v>
      </c>
      <c r="J425" s="227" t="str">
        <f>IF(ISBLANK(INDEX('Policy Characteristics'!D:D,MATCH($C425,'Policy Characteristics'!$C:$C,0))),"",INDEX('Policy Characteristics'!D:D,MATCH($C425,'Policy Characteristics'!$C:$C,0)))</f>
        <v>Non BAU Mandated Capacity Construction</v>
      </c>
      <c r="K425" s="226" t="str">
        <f>IF(ISBLANK(INDEX('Policy Characteristics'!E:E,MATCH($C425,'Policy Characteristics'!$C:$C,0))),"",INDEX('Policy Characteristics'!E:E,MATCH($C425,'Policy Characteristics'!$C:$C,0)))</f>
        <v/>
      </c>
      <c r="L425" s="226">
        <f>IF(ISBLANK(INDEX('Policy Characteristics'!F:F,MATCH($C425,'Policy Characteristics'!$C:$C,0))),"",INDEX('Policy Characteristics'!F:F,MATCH($C425,'Policy Characteristics'!$C:$C,0)))</f>
        <v>0</v>
      </c>
      <c r="M425" s="226">
        <f>IF(ISBLANK(INDEX('Policy Characteristics'!G:G,MATCH($C425,'Policy Characteristics'!$C:$C,0))),"",INDEX('Policy Characteristics'!G:G,MATCH($C425,'Policy Characteristics'!$C:$C,0)))</f>
        <v>1</v>
      </c>
      <c r="N425" s="226">
        <f>IF(ISBLANK(INDEX('Policy Characteristics'!H:H,MATCH($C425,'Policy Characteristics'!$C:$C,0))),"",INDEX('Policy Characteristics'!H:H,MATCH($C425,'Policy Characteristics'!$C:$C,0)))</f>
        <v>1</v>
      </c>
      <c r="O425" s="226" t="str">
        <f>IF(ISBLANK(INDEX('Policy Characteristics'!I:I,MATCH($C425,'Policy Characteristics'!$C:$C,0))),"",INDEX('Policy Characteristics'!I:I,MATCH($C425,'Policy Characteristics'!$C:$C,0)))</f>
        <v>on/off</v>
      </c>
      <c r="P425" s="226" t="str">
        <f>IF(ISBLANK(INDEX('Policy Characteristics'!J:J,MATCH($C425,'Policy Characteristics'!$C:$C,0))),"",INDEX('Policy Characteristics'!J:J,MATCH($C425,'Policy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25" s="226" t="str">
        <f>IF(ISBLANK(INDEX('Policy Characteristics'!K:K,MATCH($C425,'Policy Characteristics'!$C:$C,0))),"",INDEX('Policy Characteristics'!K:K,MATCH($C425,'Policy Characteristics'!$C:$C,0)))</f>
        <v/>
      </c>
      <c r="R425" s="226" t="str">
        <f>IF(ISBLANK(INDEX('Policy Characteristics'!L:L,MATCH($C425,'Policy Characteristics'!$C:$C,0))),"",INDEX('Policy Characteristics'!L:L,MATCH($C425,'Policy Characteristics'!$C:$C,0)))</f>
        <v/>
      </c>
    </row>
    <row r="426" spans="1:18" s="4" customFormat="1">
      <c r="A426" s="226" t="str">
        <f>IF(ISBLANK(INDEX('Policy Characteristics'!A:A,MATCH($C426,'Policy Characteristics'!$C:$C,0))),"",INDEX('Policy Characteristics'!A:A,MATCH($C426,'Policy Characteristics'!$C:$C,0)))</f>
        <v>Electricity Supply</v>
      </c>
      <c r="B426" s="234" t="str">
        <f>IF(ISBLANK(INDEX('Policy Characteristics'!B:B,MATCH($C426,'Policy Characteristics'!$C:$C,0))),"",INDEX('Policy Characteristics'!B:B,MATCH($C426,'Policy Characteristics'!$C:$C,0)))</f>
        <v>Non BAU Mandated Capacity Construction</v>
      </c>
      <c r="C426" s="226" t="str">
        <f t="shared" si="24"/>
        <v>Boolean Use Non BAU Mandated Capacity Construction Schedule</v>
      </c>
      <c r="D426" s="6" t="s">
        <v>838</v>
      </c>
      <c r="E426" s="45"/>
      <c r="F426" s="6" t="s">
        <v>839</v>
      </c>
      <c r="G426" s="45"/>
      <c r="H426" s="43">
        <v>1780</v>
      </c>
      <c r="I426" s="261" t="s">
        <v>738</v>
      </c>
      <c r="J426" s="227" t="str">
        <f>IF(ISBLANK(INDEX('Policy Characteristics'!D:D,MATCH($C426,'Policy Characteristics'!$C:$C,0))),"",INDEX('Policy Characteristics'!D:D,MATCH($C426,'Policy Characteristics'!$C:$C,0)))</f>
        <v>Non BAU Mandated Capacity Construction</v>
      </c>
      <c r="K426" s="226" t="str">
        <f>IF(ISBLANK(INDEX('Policy Characteristics'!E:E,MATCH($C426,'Policy Characteristics'!$C:$C,0))),"",INDEX('Policy Characteristics'!E:E,MATCH($C426,'Policy Characteristics'!$C:$C,0)))</f>
        <v/>
      </c>
      <c r="L426" s="226">
        <f>IF(ISBLANK(INDEX('Policy Characteristics'!F:F,MATCH($C426,'Policy Characteristics'!$C:$C,0))),"",INDEX('Policy Characteristics'!F:F,MATCH($C426,'Policy Characteristics'!$C:$C,0)))</f>
        <v>0</v>
      </c>
      <c r="M426" s="226">
        <f>IF(ISBLANK(INDEX('Policy Characteristics'!G:G,MATCH($C426,'Policy Characteristics'!$C:$C,0))),"",INDEX('Policy Characteristics'!G:G,MATCH($C426,'Policy Characteristics'!$C:$C,0)))</f>
        <v>1</v>
      </c>
      <c r="N426" s="226">
        <f>IF(ISBLANK(INDEX('Policy Characteristics'!H:H,MATCH($C426,'Policy Characteristics'!$C:$C,0))),"",INDEX('Policy Characteristics'!H:H,MATCH($C426,'Policy Characteristics'!$C:$C,0)))</f>
        <v>1</v>
      </c>
      <c r="O426" s="226" t="str">
        <f>IF(ISBLANK(INDEX('Policy Characteristics'!I:I,MATCH($C426,'Policy Characteristics'!$C:$C,0))),"",INDEX('Policy Characteristics'!I:I,MATCH($C426,'Policy Characteristics'!$C:$C,0)))</f>
        <v>on/off</v>
      </c>
      <c r="P426" s="226" t="str">
        <f>IF(ISBLANK(INDEX('Policy Characteristics'!J:J,MATCH($C426,'Policy Characteristics'!$C:$C,0))),"",INDEX('Policy Characteristics'!J:J,MATCH($C426,'Policy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26" s="226" t="str">
        <f>IF(ISBLANK(INDEX('Policy Characteristics'!K:K,MATCH($C426,'Policy Characteristics'!$C:$C,0))),"",INDEX('Policy Characteristics'!K:K,MATCH($C426,'Policy Characteristics'!$C:$C,0)))</f>
        <v/>
      </c>
      <c r="R426" s="226" t="str">
        <f>IF(ISBLANK(INDEX('Policy Characteristics'!L:L,MATCH($C426,'Policy Characteristics'!$C:$C,0))),"",INDEX('Policy Characteristics'!L:L,MATCH($C426,'Policy Characteristics'!$C:$C,0)))</f>
        <v/>
      </c>
    </row>
    <row r="427" spans="1:18" s="4" customFormat="1">
      <c r="A427" s="226" t="str">
        <f>IF(ISBLANK(INDEX('Policy Characteristics'!A:A,MATCH($C427,'Policy Characteristics'!$C:$C,0))),"",INDEX('Policy Characteristics'!A:A,MATCH($C427,'Policy Characteristics'!$C:$C,0)))</f>
        <v>Electricity Supply</v>
      </c>
      <c r="B427" s="234" t="str">
        <f>IF(ISBLANK(INDEX('Policy Characteristics'!B:B,MATCH($C427,'Policy Characteristics'!$C:$C,0))),"",INDEX('Policy Characteristics'!B:B,MATCH($C427,'Policy Characteristics'!$C:$C,0)))</f>
        <v>Non BAU Mandated Capacity Construction</v>
      </c>
      <c r="C427" s="226" t="str">
        <f t="shared" si="24"/>
        <v>Boolean Use Non BAU Mandated Capacity Construction Schedule</v>
      </c>
      <c r="D427" s="6" t="s">
        <v>840</v>
      </c>
      <c r="E427" s="45"/>
      <c r="F427" s="6" t="s">
        <v>841</v>
      </c>
      <c r="G427" s="45"/>
      <c r="H427" s="43">
        <v>2241</v>
      </c>
      <c r="I427" s="261" t="s">
        <v>738</v>
      </c>
      <c r="J427" s="227" t="str">
        <f>IF(ISBLANK(INDEX('Policy Characteristics'!D:D,MATCH($C427,'Policy Characteristics'!$C:$C,0))),"",INDEX('Policy Characteristics'!D:D,MATCH($C427,'Policy Characteristics'!$C:$C,0)))</f>
        <v>Non BAU Mandated Capacity Construction</v>
      </c>
      <c r="K427" s="226" t="str">
        <f>IF(ISBLANK(INDEX('Policy Characteristics'!E:E,MATCH($C427,'Policy Characteristics'!$C:$C,0))),"",INDEX('Policy Characteristics'!E:E,MATCH($C427,'Policy Characteristics'!$C:$C,0)))</f>
        <v/>
      </c>
      <c r="L427" s="226">
        <f>IF(ISBLANK(INDEX('Policy Characteristics'!F:F,MATCH($C427,'Policy Characteristics'!$C:$C,0))),"",INDEX('Policy Characteristics'!F:F,MATCH($C427,'Policy Characteristics'!$C:$C,0)))</f>
        <v>0</v>
      </c>
      <c r="M427" s="226">
        <f>IF(ISBLANK(INDEX('Policy Characteristics'!G:G,MATCH($C427,'Policy Characteristics'!$C:$C,0))),"",INDEX('Policy Characteristics'!G:G,MATCH($C427,'Policy Characteristics'!$C:$C,0)))</f>
        <v>1</v>
      </c>
      <c r="N427" s="226">
        <f>IF(ISBLANK(INDEX('Policy Characteristics'!H:H,MATCH($C427,'Policy Characteristics'!$C:$C,0))),"",INDEX('Policy Characteristics'!H:H,MATCH($C427,'Policy Characteristics'!$C:$C,0)))</f>
        <v>1</v>
      </c>
      <c r="O427" s="226" t="str">
        <f>IF(ISBLANK(INDEX('Policy Characteristics'!I:I,MATCH($C427,'Policy Characteristics'!$C:$C,0))),"",INDEX('Policy Characteristics'!I:I,MATCH($C427,'Policy Characteristics'!$C:$C,0)))</f>
        <v>on/off</v>
      </c>
      <c r="P427" s="226" t="str">
        <f>IF(ISBLANK(INDEX('Policy Characteristics'!J:J,MATCH($C427,'Policy Characteristics'!$C:$C,0))),"",INDEX('Policy Characteristics'!J:J,MATCH($C427,'Policy Characteristics'!$C:$C,0)))</f>
        <v>**Description:** The business-as-usual (BAU) scenario includes all power plants currently under construction, based on data from the 9th Basic Electricity Supply Plan. This policy represents the use of an alternate set of planned capacity additions.
// **Guidance for setting values**:
Solar PV and Onshore Wind: This policy lever includes all capacity currently under construction as well as planned projects that have not yet started construction.
Offshore Wind: When applied in the context of the Nationally Determined Contribution (NDC) scenario, this policy assumes that 1.25 GW of offshore wind capacity will be installed each year from 2025 to 2035.</v>
      </c>
      <c r="Q427" s="226"/>
      <c r="R427" s="226"/>
    </row>
    <row r="428" spans="1:18" s="4" customFormat="1">
      <c r="A428" s="226" t="str">
        <f>IF(ISBLANK(INDEX('Policy Characteristics'!A:A,MATCH($C428,'Policy Characteristics'!$C:$C,0))),"",INDEX('Policy Characteristics'!A:A,MATCH($C428,'Policy Characteristics'!$C:$C,0)))</f>
        <v>Electricity Supply</v>
      </c>
      <c r="B428" s="234" t="str">
        <f>IF(ISBLANK(INDEX('Policy Characteristics'!B:B,MATCH($C428,'Policy Characteristics'!$C:$C,0))),"",INDEX('Policy Characteristics'!B:B,MATCH($C428,'Policy Characteristics'!$C:$C,0)))</f>
        <v>Non BAU Mandated Capacity CCUS Retrofits</v>
      </c>
      <c r="C428" t="s">
        <v>304</v>
      </c>
      <c r="D428" s="45" t="s">
        <v>794</v>
      </c>
      <c r="E428" s="45"/>
      <c r="F428" s="45" t="s">
        <v>795</v>
      </c>
      <c r="G428" s="45"/>
      <c r="H428" s="43">
        <v>2289</v>
      </c>
      <c r="I428" s="261" t="s">
        <v>738</v>
      </c>
      <c r="J428" s="227" t="str">
        <f>IF(ISBLANK(INDEX('Policy Characteristics'!D:D,MATCH($C428,'Policy Characteristics'!$C:$C,0))),"",INDEX('Policy Characteristics'!D:D,MATCH($C428,'Policy Characteristics'!$C:$C,0)))</f>
        <v>Non BAU Mandated Capacity CCUS Retrofits</v>
      </c>
      <c r="K428" s="226" t="str">
        <f>IF(ISBLANK(INDEX('Policy Characteristics'!E:E,MATCH($C428,'Policy Characteristics'!$C:$C,0))),"",INDEX('Policy Characteristics'!E:E,MATCH($C428,'Policy Characteristics'!$C:$C,0)))</f>
        <v/>
      </c>
      <c r="L428" s="226">
        <f>IF(ISBLANK(INDEX('Policy Characteristics'!F:F,MATCH($C428,'Policy Characteristics'!$C:$C,0))),"",INDEX('Policy Characteristics'!F:F,MATCH($C428,'Policy Characteristics'!$C:$C,0)))</f>
        <v>0</v>
      </c>
      <c r="M428" s="226">
        <f>IF(ISBLANK(INDEX('Policy Characteristics'!G:G,MATCH($C428,'Policy Characteristics'!$C:$C,0))),"",INDEX('Policy Characteristics'!G:G,MATCH($C428,'Policy Characteristics'!$C:$C,0)))</f>
        <v>1</v>
      </c>
      <c r="N428" s="226">
        <f>IF(ISBLANK(INDEX('Policy Characteristics'!H:H,MATCH($C428,'Policy Characteristics'!$C:$C,0))),"",INDEX('Policy Characteristics'!H:H,MATCH($C428,'Policy Characteristics'!$C:$C,0)))</f>
        <v>1</v>
      </c>
      <c r="O428" s="226" t="str">
        <f>IF(ISBLANK(INDEX('Policy Characteristics'!I:I,MATCH($C428,'Policy Characteristics'!$C:$C,0))),"",INDEX('Policy Characteristics'!I:I,MATCH($C428,'Policy Characteristics'!$C:$C,0)))</f>
        <v>on/off</v>
      </c>
      <c r="P428" s="226" t="str">
        <f>IF(ISBLANK(INDEX('Policy Characteristics'!J:J,MATCH($C428,'Policy Characteristics'!$C:$C,0))),"",INDEX('Policy Characteristics'!J:J,MATCH($C428,'Policy Characteristics'!$C:$C,0)))</f>
        <v>**Description:** Turning on this policy lever assumes that these CCUS retrofits will not take place. However, the South Korea model does not include such retrofit plans.</v>
      </c>
      <c r="Q428" s="226" t="str">
        <f>IF(ISBLANK(INDEX('Policy Characteristics'!K:K,MATCH($C428,'Policy Characteristics'!$C:$C,0))),"",INDEX('Policy Characteristics'!K:K,MATCH($C428,'Policy Characteristics'!$C:$C,0)))</f>
        <v/>
      </c>
      <c r="R428" s="226" t="str">
        <f>IF(ISBLANK(INDEX('Policy Characteristics'!L:L,MATCH($C428,'Policy Characteristics'!$C:$C,0))),"",INDEX('Policy Characteristics'!L:L,MATCH($C428,'Policy Characteristics'!$C:$C,0)))</f>
        <v/>
      </c>
    </row>
    <row r="429" spans="1:18" s="4" customFormat="1">
      <c r="A429" s="226" t="str">
        <f>IF(ISBLANK(INDEX('Policy Characteristics'!A:A,MATCH($C429,'Policy Characteristics'!$C:$C,0))),"",INDEX('Policy Characteristics'!A:A,MATCH($C429,'Policy Characteristics'!$C:$C,0)))</f>
        <v>Electricity Supply</v>
      </c>
      <c r="B429" s="234" t="str">
        <f>IF(ISBLANK(INDEX('Policy Characteristics'!B:B,MATCH($C429,'Policy Characteristics'!$C:$C,0))),"",INDEX('Policy Characteristics'!B:B,MATCH($C429,'Policy Characteristics'!$C:$C,0)))</f>
        <v>Non BAU Mandated Capacity CCUS Retrofits</v>
      </c>
      <c r="C429" s="226" t="str">
        <f>$C$428</f>
        <v>Boolean Use Non BAU Mandated Capacity Retrofit Schedule</v>
      </c>
      <c r="D429" s="6" t="s">
        <v>796</v>
      </c>
      <c r="E429" s="45"/>
      <c r="F429" s="6" t="s">
        <v>797</v>
      </c>
      <c r="G429" s="45"/>
      <c r="H429" s="43">
        <v>2290</v>
      </c>
      <c r="I429" s="261" t="s">
        <v>738</v>
      </c>
      <c r="J429" s="227" t="str">
        <f>IF(ISBLANK(INDEX('Policy Characteristics'!D:D,MATCH($C429,'Policy Characteristics'!$C:$C,0))),"",INDEX('Policy Characteristics'!D:D,MATCH($C429,'Policy Characteristics'!$C:$C,0)))</f>
        <v>Non BAU Mandated Capacity CCUS Retrofits</v>
      </c>
      <c r="K429" s="226" t="str">
        <f>IF(ISBLANK(INDEX('Policy Characteristics'!E:E,MATCH($C429,'Policy Characteristics'!$C:$C,0))),"",INDEX('Policy Characteristics'!E:E,MATCH($C429,'Policy Characteristics'!$C:$C,0)))</f>
        <v/>
      </c>
      <c r="L429" s="226">
        <f>IF(ISBLANK(INDEX('Policy Characteristics'!F:F,MATCH($C429,'Policy Characteristics'!$C:$C,0))),"",INDEX('Policy Characteristics'!F:F,MATCH($C429,'Policy Characteristics'!$C:$C,0)))</f>
        <v>0</v>
      </c>
      <c r="M429" s="226">
        <f>IF(ISBLANK(INDEX('Policy Characteristics'!G:G,MATCH($C429,'Policy Characteristics'!$C:$C,0))),"",INDEX('Policy Characteristics'!G:G,MATCH($C429,'Policy Characteristics'!$C:$C,0)))</f>
        <v>1</v>
      </c>
      <c r="N429" s="226">
        <f>IF(ISBLANK(INDEX('Policy Characteristics'!H:H,MATCH($C429,'Policy Characteristics'!$C:$C,0))),"",INDEX('Policy Characteristics'!H:H,MATCH($C429,'Policy Characteristics'!$C:$C,0)))</f>
        <v>1</v>
      </c>
      <c r="O429" s="226" t="str">
        <f>IF(ISBLANK(INDEX('Policy Characteristics'!I:I,MATCH($C429,'Policy Characteristics'!$C:$C,0))),"",INDEX('Policy Characteristics'!I:I,MATCH($C429,'Policy Characteristics'!$C:$C,0)))</f>
        <v>on/off</v>
      </c>
      <c r="P429" s="226" t="str">
        <f>IF(ISBLANK(INDEX('Policy Characteristics'!J:J,MATCH($C429,'Policy Characteristics'!$C:$C,0))),"",INDEX('Policy Characteristics'!J:J,MATCH($C429,'Policy Characteristics'!$C:$C,0)))</f>
        <v>**Description:** Turning on this policy lever assumes that these CCUS retrofits will not take place. However, the South Korea model does not include such retrofit plans.</v>
      </c>
      <c r="Q429" s="226" t="str">
        <f>IF(ISBLANK(INDEX('Policy Characteristics'!K:K,MATCH($C429,'Policy Characteristics'!$C:$C,0))),"",INDEX('Policy Characteristics'!K:K,MATCH($C429,'Policy Characteristics'!$C:$C,0)))</f>
        <v/>
      </c>
      <c r="R429" s="226" t="str">
        <f>IF(ISBLANK(INDEX('Policy Characteristics'!L:L,MATCH($C429,'Policy Characteristics'!$C:$C,0))),"",INDEX('Policy Characteristics'!L:L,MATCH($C429,'Policy Characteristics'!$C:$C,0)))</f>
        <v/>
      </c>
    </row>
    <row r="430" spans="1:18" s="4" customFormat="1">
      <c r="A430" s="226" t="str">
        <f>IF(ISBLANK(INDEX('Policy Characteristics'!A:A,MATCH($C430,'Policy Characteristics'!$C:$C,0))),"",INDEX('Policy Characteristics'!A:A,MATCH($C430,'Policy Characteristics'!$C:$C,0)))</f>
        <v>Electricity Supply</v>
      </c>
      <c r="B430" s="234" t="str">
        <f>IF(ISBLANK(INDEX('Policy Characteristics'!B:B,MATCH($C430,'Policy Characteristics'!$C:$C,0))),"",INDEX('Policy Characteristics'!B:B,MATCH($C430,'Policy Characteristics'!$C:$C,0)))</f>
        <v>Non BAU Mandated Capacity CCUS Retrofits</v>
      </c>
      <c r="C430" s="226" t="str">
        <f t="shared" ref="C430:C451" si="25">$C$428</f>
        <v>Boolean Use Non BAU Mandated Capacity Retrofit Schedule</v>
      </c>
      <c r="D430" s="6" t="s">
        <v>798</v>
      </c>
      <c r="E430" s="45"/>
      <c r="F430" s="6" t="s">
        <v>799</v>
      </c>
      <c r="G430" s="45"/>
      <c r="H430" s="43">
        <v>2291</v>
      </c>
      <c r="I430" s="261" t="s">
        <v>738</v>
      </c>
      <c r="J430" s="227" t="str">
        <f>IF(ISBLANK(INDEX('Policy Characteristics'!D:D,MATCH($C430,'Policy Characteristics'!$C:$C,0))),"",INDEX('Policy Characteristics'!D:D,MATCH($C430,'Policy Characteristics'!$C:$C,0)))</f>
        <v>Non BAU Mandated Capacity CCUS Retrofits</v>
      </c>
      <c r="K430" s="226" t="str">
        <f>IF(ISBLANK(INDEX('Policy Characteristics'!E:E,MATCH($C430,'Policy Characteristics'!$C:$C,0))),"",INDEX('Policy Characteristics'!E:E,MATCH($C430,'Policy Characteristics'!$C:$C,0)))</f>
        <v/>
      </c>
      <c r="L430" s="226">
        <f>IF(ISBLANK(INDEX('Policy Characteristics'!F:F,MATCH($C430,'Policy Characteristics'!$C:$C,0))),"",INDEX('Policy Characteristics'!F:F,MATCH($C430,'Policy Characteristics'!$C:$C,0)))</f>
        <v>0</v>
      </c>
      <c r="M430" s="226">
        <f>IF(ISBLANK(INDEX('Policy Characteristics'!G:G,MATCH($C430,'Policy Characteristics'!$C:$C,0))),"",INDEX('Policy Characteristics'!G:G,MATCH($C430,'Policy Characteristics'!$C:$C,0)))</f>
        <v>1</v>
      </c>
      <c r="N430" s="226">
        <f>IF(ISBLANK(INDEX('Policy Characteristics'!H:H,MATCH($C430,'Policy Characteristics'!$C:$C,0))),"",INDEX('Policy Characteristics'!H:H,MATCH($C430,'Policy Characteristics'!$C:$C,0)))</f>
        <v>1</v>
      </c>
      <c r="O430" s="226" t="str">
        <f>IF(ISBLANK(INDEX('Policy Characteristics'!I:I,MATCH($C430,'Policy Characteristics'!$C:$C,0))),"",INDEX('Policy Characteristics'!I:I,MATCH($C430,'Policy Characteristics'!$C:$C,0)))</f>
        <v>on/off</v>
      </c>
      <c r="P430" s="226" t="str">
        <f>IF(ISBLANK(INDEX('Policy Characteristics'!J:J,MATCH($C430,'Policy Characteristics'!$C:$C,0))),"",INDEX('Policy Characteristics'!J:J,MATCH($C430,'Policy Characteristics'!$C:$C,0)))</f>
        <v>**Description:** Turning on this policy lever assumes that these CCUS retrofits will not take place. However, the South Korea model does not include such retrofit plans.</v>
      </c>
      <c r="Q430" s="226" t="str">
        <f>IF(ISBLANK(INDEX('Policy Characteristics'!K:K,MATCH($C430,'Policy Characteristics'!$C:$C,0))),"",INDEX('Policy Characteristics'!K:K,MATCH($C430,'Policy Characteristics'!$C:$C,0)))</f>
        <v/>
      </c>
      <c r="R430" s="226" t="str">
        <f>IF(ISBLANK(INDEX('Policy Characteristics'!L:L,MATCH($C430,'Policy Characteristics'!$C:$C,0))),"",INDEX('Policy Characteristics'!L:L,MATCH($C430,'Policy Characteristics'!$C:$C,0)))</f>
        <v/>
      </c>
    </row>
    <row r="431" spans="1:18" s="4" customFormat="1">
      <c r="A431" s="226" t="str">
        <f>IF(ISBLANK(INDEX('Policy Characteristics'!A:A,MATCH($C431,'Policy Characteristics'!$C:$C,0))),"",INDEX('Policy Characteristics'!A:A,MATCH($C431,'Policy Characteristics'!$C:$C,0)))</f>
        <v>Electricity Supply</v>
      </c>
      <c r="B431" s="234" t="str">
        <f>IF(ISBLANK(INDEX('Policy Characteristics'!B:B,MATCH($C431,'Policy Characteristics'!$C:$C,0))),"",INDEX('Policy Characteristics'!B:B,MATCH($C431,'Policy Characteristics'!$C:$C,0)))</f>
        <v>Non BAU Mandated Capacity CCUS Retrofits</v>
      </c>
      <c r="C431" s="226" t="str">
        <f t="shared" si="25"/>
        <v>Boolean Use Non BAU Mandated Capacity Retrofit Schedule</v>
      </c>
      <c r="D431" s="6" t="s">
        <v>800</v>
      </c>
      <c r="E431" s="45"/>
      <c r="F431" s="6" t="s">
        <v>801</v>
      </c>
      <c r="G431" s="45"/>
      <c r="H431" s="43">
        <v>2292</v>
      </c>
      <c r="I431" s="261" t="s">
        <v>738</v>
      </c>
      <c r="J431" s="227" t="str">
        <f>IF(ISBLANK(INDEX('Policy Characteristics'!D:D,MATCH($C431,'Policy Characteristics'!$C:$C,0))),"",INDEX('Policy Characteristics'!D:D,MATCH($C431,'Policy Characteristics'!$C:$C,0)))</f>
        <v>Non BAU Mandated Capacity CCUS Retrofits</v>
      </c>
      <c r="K431" s="226" t="str">
        <f>IF(ISBLANK(INDEX('Policy Characteristics'!E:E,MATCH($C431,'Policy Characteristics'!$C:$C,0))),"",INDEX('Policy Characteristics'!E:E,MATCH($C431,'Policy Characteristics'!$C:$C,0)))</f>
        <v/>
      </c>
      <c r="L431" s="226">
        <f>IF(ISBLANK(INDEX('Policy Characteristics'!F:F,MATCH($C431,'Policy Characteristics'!$C:$C,0))),"",INDEX('Policy Characteristics'!F:F,MATCH($C431,'Policy Characteristics'!$C:$C,0)))</f>
        <v>0</v>
      </c>
      <c r="M431" s="226">
        <f>IF(ISBLANK(INDEX('Policy Characteristics'!G:G,MATCH($C431,'Policy Characteristics'!$C:$C,0))),"",INDEX('Policy Characteristics'!G:G,MATCH($C431,'Policy Characteristics'!$C:$C,0)))</f>
        <v>1</v>
      </c>
      <c r="N431" s="226">
        <f>IF(ISBLANK(INDEX('Policy Characteristics'!H:H,MATCH($C431,'Policy Characteristics'!$C:$C,0))),"",INDEX('Policy Characteristics'!H:H,MATCH($C431,'Policy Characteristics'!$C:$C,0)))</f>
        <v>1</v>
      </c>
      <c r="O431" s="226" t="str">
        <f>IF(ISBLANK(INDEX('Policy Characteristics'!I:I,MATCH($C431,'Policy Characteristics'!$C:$C,0))),"",INDEX('Policy Characteristics'!I:I,MATCH($C431,'Policy Characteristics'!$C:$C,0)))</f>
        <v>on/off</v>
      </c>
      <c r="P431" s="226" t="str">
        <f>IF(ISBLANK(INDEX('Policy Characteristics'!J:J,MATCH($C431,'Policy Characteristics'!$C:$C,0))),"",INDEX('Policy Characteristics'!J:J,MATCH($C431,'Policy Characteristics'!$C:$C,0)))</f>
        <v>**Description:** Turning on this policy lever assumes that these CCUS retrofits will not take place. However, the South Korea model does not include such retrofit plans.</v>
      </c>
      <c r="Q431" s="226" t="str">
        <f>IF(ISBLANK(INDEX('Policy Characteristics'!K:K,MATCH($C431,'Policy Characteristics'!$C:$C,0))),"",INDEX('Policy Characteristics'!K:K,MATCH($C431,'Policy Characteristics'!$C:$C,0)))</f>
        <v/>
      </c>
      <c r="R431" s="226" t="str">
        <f>IF(ISBLANK(INDEX('Policy Characteristics'!L:L,MATCH($C431,'Policy Characteristics'!$C:$C,0))),"",INDEX('Policy Characteristics'!L:L,MATCH($C431,'Policy Characteristics'!$C:$C,0)))</f>
        <v/>
      </c>
    </row>
    <row r="432" spans="1:18" s="4" customFormat="1">
      <c r="A432" s="226" t="str">
        <f>IF(ISBLANK(INDEX('Policy Characteristics'!A:A,MATCH($C432,'Policy Characteristics'!$C:$C,0))),"",INDEX('Policy Characteristics'!A:A,MATCH($C432,'Policy Characteristics'!$C:$C,0)))</f>
        <v>Electricity Supply</v>
      </c>
      <c r="B432" s="234" t="str">
        <f>IF(ISBLANK(INDEX('Policy Characteristics'!B:B,MATCH($C432,'Policy Characteristics'!$C:$C,0))),"",INDEX('Policy Characteristics'!B:B,MATCH($C432,'Policy Characteristics'!$C:$C,0)))</f>
        <v>Non BAU Mandated Capacity CCUS Retrofits</v>
      </c>
      <c r="C432" s="226" t="str">
        <f t="shared" si="25"/>
        <v>Boolean Use Non BAU Mandated Capacity Retrofit Schedule</v>
      </c>
      <c r="D432" s="6" t="s">
        <v>802</v>
      </c>
      <c r="E432" s="45"/>
      <c r="F432" s="6" t="s">
        <v>803</v>
      </c>
      <c r="G432" s="45"/>
      <c r="H432" s="43">
        <v>2293</v>
      </c>
      <c r="I432" s="261" t="s">
        <v>738</v>
      </c>
      <c r="J432" s="227" t="str">
        <f>IF(ISBLANK(INDEX('Policy Characteristics'!D:D,MATCH($C432,'Policy Characteristics'!$C:$C,0))),"",INDEX('Policy Characteristics'!D:D,MATCH($C432,'Policy Characteristics'!$C:$C,0)))</f>
        <v>Non BAU Mandated Capacity CCUS Retrofits</v>
      </c>
      <c r="K432" s="226" t="str">
        <f>IF(ISBLANK(INDEX('Policy Characteristics'!E:E,MATCH($C432,'Policy Characteristics'!$C:$C,0))),"",INDEX('Policy Characteristics'!E:E,MATCH($C432,'Policy Characteristics'!$C:$C,0)))</f>
        <v/>
      </c>
      <c r="L432" s="226">
        <f>IF(ISBLANK(INDEX('Policy Characteristics'!F:F,MATCH($C432,'Policy Characteristics'!$C:$C,0))),"",INDEX('Policy Characteristics'!F:F,MATCH($C432,'Policy Characteristics'!$C:$C,0)))</f>
        <v>0</v>
      </c>
      <c r="M432" s="226">
        <f>IF(ISBLANK(INDEX('Policy Characteristics'!G:G,MATCH($C432,'Policy Characteristics'!$C:$C,0))),"",INDEX('Policy Characteristics'!G:G,MATCH($C432,'Policy Characteristics'!$C:$C,0)))</f>
        <v>1</v>
      </c>
      <c r="N432" s="226">
        <f>IF(ISBLANK(INDEX('Policy Characteristics'!H:H,MATCH($C432,'Policy Characteristics'!$C:$C,0))),"",INDEX('Policy Characteristics'!H:H,MATCH($C432,'Policy Characteristics'!$C:$C,0)))</f>
        <v>1</v>
      </c>
      <c r="O432" s="226" t="str">
        <f>IF(ISBLANK(INDEX('Policy Characteristics'!I:I,MATCH($C432,'Policy Characteristics'!$C:$C,0))),"",INDEX('Policy Characteristics'!I:I,MATCH($C432,'Policy Characteristics'!$C:$C,0)))</f>
        <v>on/off</v>
      </c>
      <c r="P432" s="226" t="str">
        <f>IF(ISBLANK(INDEX('Policy Characteristics'!J:J,MATCH($C432,'Policy Characteristics'!$C:$C,0))),"",INDEX('Policy Characteristics'!J:J,MATCH($C432,'Policy Characteristics'!$C:$C,0)))</f>
        <v>**Description:** Turning on this policy lever assumes that these CCUS retrofits will not take place. However, the South Korea model does not include such retrofit plans.</v>
      </c>
      <c r="Q432" s="226" t="str">
        <f>IF(ISBLANK(INDEX('Policy Characteristics'!K:K,MATCH($C432,'Policy Characteristics'!$C:$C,0))),"",INDEX('Policy Characteristics'!K:K,MATCH($C432,'Policy Characteristics'!$C:$C,0)))</f>
        <v/>
      </c>
      <c r="R432" s="226" t="str">
        <f>IF(ISBLANK(INDEX('Policy Characteristics'!L:L,MATCH($C432,'Policy Characteristics'!$C:$C,0))),"",INDEX('Policy Characteristics'!L:L,MATCH($C432,'Policy Characteristics'!$C:$C,0)))</f>
        <v/>
      </c>
    </row>
    <row r="433" spans="1:18" s="4" customFormat="1">
      <c r="A433" s="226" t="str">
        <f>IF(ISBLANK(INDEX('Policy Characteristics'!A:A,MATCH($C433,'Policy Characteristics'!$C:$C,0))),"",INDEX('Policy Characteristics'!A:A,MATCH($C433,'Policy Characteristics'!$C:$C,0)))</f>
        <v>Electricity Supply</v>
      </c>
      <c r="B433" s="234" t="str">
        <f>IF(ISBLANK(INDEX('Policy Characteristics'!B:B,MATCH($C433,'Policy Characteristics'!$C:$C,0))),"",INDEX('Policy Characteristics'!B:B,MATCH($C433,'Policy Characteristics'!$C:$C,0)))</f>
        <v>Non BAU Mandated Capacity CCUS Retrofits</v>
      </c>
      <c r="C433" s="226" t="str">
        <f t="shared" si="25"/>
        <v>Boolean Use Non BAU Mandated Capacity Retrofit Schedule</v>
      </c>
      <c r="D433" s="6" t="s">
        <v>804</v>
      </c>
      <c r="E433" s="45"/>
      <c r="F433" s="6" t="s">
        <v>805</v>
      </c>
      <c r="G433" s="45"/>
      <c r="H433" s="43">
        <v>2294</v>
      </c>
      <c r="I433" s="261" t="s">
        <v>738</v>
      </c>
      <c r="J433" s="227" t="str">
        <f>IF(ISBLANK(INDEX('Policy Characteristics'!D:D,MATCH($C433,'Policy Characteristics'!$C:$C,0))),"",INDEX('Policy Characteristics'!D:D,MATCH($C433,'Policy Characteristics'!$C:$C,0)))</f>
        <v>Non BAU Mandated Capacity CCUS Retrofits</v>
      </c>
      <c r="K433" s="226" t="str">
        <f>IF(ISBLANK(INDEX('Policy Characteristics'!E:E,MATCH($C433,'Policy Characteristics'!$C:$C,0))),"",INDEX('Policy Characteristics'!E:E,MATCH($C433,'Policy Characteristics'!$C:$C,0)))</f>
        <v/>
      </c>
      <c r="L433" s="226">
        <f>IF(ISBLANK(INDEX('Policy Characteristics'!F:F,MATCH($C433,'Policy Characteristics'!$C:$C,0))),"",INDEX('Policy Characteristics'!F:F,MATCH($C433,'Policy Characteristics'!$C:$C,0)))</f>
        <v>0</v>
      </c>
      <c r="M433" s="226">
        <f>IF(ISBLANK(INDEX('Policy Characteristics'!G:G,MATCH($C433,'Policy Characteristics'!$C:$C,0))),"",INDEX('Policy Characteristics'!G:G,MATCH($C433,'Policy Characteristics'!$C:$C,0)))</f>
        <v>1</v>
      </c>
      <c r="N433" s="226">
        <f>IF(ISBLANK(INDEX('Policy Characteristics'!H:H,MATCH($C433,'Policy Characteristics'!$C:$C,0))),"",INDEX('Policy Characteristics'!H:H,MATCH($C433,'Policy Characteristics'!$C:$C,0)))</f>
        <v>1</v>
      </c>
      <c r="O433" s="226" t="str">
        <f>IF(ISBLANK(INDEX('Policy Characteristics'!I:I,MATCH($C433,'Policy Characteristics'!$C:$C,0))),"",INDEX('Policy Characteristics'!I:I,MATCH($C433,'Policy Characteristics'!$C:$C,0)))</f>
        <v>on/off</v>
      </c>
      <c r="P433" s="226" t="str">
        <f>IF(ISBLANK(INDEX('Policy Characteristics'!J:J,MATCH($C433,'Policy Characteristics'!$C:$C,0))),"",INDEX('Policy Characteristics'!J:J,MATCH($C433,'Policy Characteristics'!$C:$C,0)))</f>
        <v>**Description:** Turning on this policy lever assumes that these CCUS retrofits will not take place. However, the South Korea model does not include such retrofit plans.</v>
      </c>
      <c r="Q433" s="226" t="str">
        <f>IF(ISBLANK(INDEX('Policy Characteristics'!K:K,MATCH($C433,'Policy Characteristics'!$C:$C,0))),"",INDEX('Policy Characteristics'!K:K,MATCH($C433,'Policy Characteristics'!$C:$C,0)))</f>
        <v/>
      </c>
      <c r="R433" s="226" t="str">
        <f>IF(ISBLANK(INDEX('Policy Characteristics'!L:L,MATCH($C433,'Policy Characteristics'!$C:$C,0))),"",INDEX('Policy Characteristics'!L:L,MATCH($C433,'Policy Characteristics'!$C:$C,0)))</f>
        <v/>
      </c>
    </row>
    <row r="434" spans="1:18" s="4" customFormat="1">
      <c r="A434" s="226" t="str">
        <f>IF(ISBLANK(INDEX('Policy Characteristics'!A:A,MATCH($C434,'Policy Characteristics'!$C:$C,0))),"",INDEX('Policy Characteristics'!A:A,MATCH($C434,'Policy Characteristics'!$C:$C,0)))</f>
        <v>Electricity Supply</v>
      </c>
      <c r="B434" s="234" t="str">
        <f>IF(ISBLANK(INDEX('Policy Characteristics'!B:B,MATCH($C434,'Policy Characteristics'!$C:$C,0))),"",INDEX('Policy Characteristics'!B:B,MATCH($C434,'Policy Characteristics'!$C:$C,0)))</f>
        <v>Non BAU Mandated Capacity CCUS Retrofits</v>
      </c>
      <c r="C434" s="226" t="str">
        <f t="shared" si="25"/>
        <v>Boolean Use Non BAU Mandated Capacity Retrofit Schedule</v>
      </c>
      <c r="D434" s="6" t="s">
        <v>806</v>
      </c>
      <c r="E434" s="45"/>
      <c r="F434" s="6" t="s">
        <v>807</v>
      </c>
      <c r="G434" s="45"/>
      <c r="H434" s="43">
        <v>2295</v>
      </c>
      <c r="I434" s="261" t="s">
        <v>738</v>
      </c>
      <c r="J434" s="227" t="str">
        <f>IF(ISBLANK(INDEX('Policy Characteristics'!D:D,MATCH($C434,'Policy Characteristics'!$C:$C,0))),"",INDEX('Policy Characteristics'!D:D,MATCH($C434,'Policy Characteristics'!$C:$C,0)))</f>
        <v>Non BAU Mandated Capacity CCUS Retrofits</v>
      </c>
      <c r="K434" s="226" t="str">
        <f>IF(ISBLANK(INDEX('Policy Characteristics'!E:E,MATCH($C434,'Policy Characteristics'!$C:$C,0))),"",INDEX('Policy Characteristics'!E:E,MATCH($C434,'Policy Characteristics'!$C:$C,0)))</f>
        <v/>
      </c>
      <c r="L434" s="226">
        <f>IF(ISBLANK(INDEX('Policy Characteristics'!F:F,MATCH($C434,'Policy Characteristics'!$C:$C,0))),"",INDEX('Policy Characteristics'!F:F,MATCH($C434,'Policy Characteristics'!$C:$C,0)))</f>
        <v>0</v>
      </c>
      <c r="M434" s="226">
        <f>IF(ISBLANK(INDEX('Policy Characteristics'!G:G,MATCH($C434,'Policy Characteristics'!$C:$C,0))),"",INDEX('Policy Characteristics'!G:G,MATCH($C434,'Policy Characteristics'!$C:$C,0)))</f>
        <v>1</v>
      </c>
      <c r="N434" s="226">
        <f>IF(ISBLANK(INDEX('Policy Characteristics'!H:H,MATCH($C434,'Policy Characteristics'!$C:$C,0))),"",INDEX('Policy Characteristics'!H:H,MATCH($C434,'Policy Characteristics'!$C:$C,0)))</f>
        <v>1</v>
      </c>
      <c r="O434" s="226" t="str">
        <f>IF(ISBLANK(INDEX('Policy Characteristics'!I:I,MATCH($C434,'Policy Characteristics'!$C:$C,0))),"",INDEX('Policy Characteristics'!I:I,MATCH($C434,'Policy Characteristics'!$C:$C,0)))</f>
        <v>on/off</v>
      </c>
      <c r="P434" s="226" t="str">
        <f>IF(ISBLANK(INDEX('Policy Characteristics'!J:J,MATCH($C434,'Policy Characteristics'!$C:$C,0))),"",INDEX('Policy Characteristics'!J:J,MATCH($C434,'Policy Characteristics'!$C:$C,0)))</f>
        <v>**Description:** Turning on this policy lever assumes that these CCUS retrofits will not take place. However, the South Korea model does not include such retrofit plans.</v>
      </c>
      <c r="Q434" s="226" t="str">
        <f>IF(ISBLANK(INDEX('Policy Characteristics'!K:K,MATCH($C434,'Policy Characteristics'!$C:$C,0))),"",INDEX('Policy Characteristics'!K:K,MATCH($C434,'Policy Characteristics'!$C:$C,0)))</f>
        <v/>
      </c>
      <c r="R434" s="226" t="str">
        <f>IF(ISBLANK(INDEX('Policy Characteristics'!L:L,MATCH($C434,'Policy Characteristics'!$C:$C,0))),"",INDEX('Policy Characteristics'!L:L,MATCH($C434,'Policy Characteristics'!$C:$C,0)))</f>
        <v/>
      </c>
    </row>
    <row r="435" spans="1:18" s="4" customFormat="1">
      <c r="A435" s="226" t="str">
        <f>IF(ISBLANK(INDEX('Policy Characteristics'!A:A,MATCH($C435,'Policy Characteristics'!$C:$C,0))),"",INDEX('Policy Characteristics'!A:A,MATCH($C435,'Policy Characteristics'!$C:$C,0)))</f>
        <v>Electricity Supply</v>
      </c>
      <c r="B435" s="234" t="str">
        <f>IF(ISBLANK(INDEX('Policy Characteristics'!B:B,MATCH($C435,'Policy Characteristics'!$C:$C,0))),"",INDEX('Policy Characteristics'!B:B,MATCH($C435,'Policy Characteristics'!$C:$C,0)))</f>
        <v>Non BAU Mandated Capacity CCUS Retrofits</v>
      </c>
      <c r="C435" s="226" t="str">
        <f t="shared" si="25"/>
        <v>Boolean Use Non BAU Mandated Capacity Retrofit Schedule</v>
      </c>
      <c r="D435" s="6" t="s">
        <v>808</v>
      </c>
      <c r="E435" s="45"/>
      <c r="F435" s="6" t="s">
        <v>809</v>
      </c>
      <c r="G435" s="45"/>
      <c r="H435" s="43">
        <v>2296</v>
      </c>
      <c r="I435" s="261" t="s">
        <v>738</v>
      </c>
      <c r="J435" s="227" t="str">
        <f>IF(ISBLANK(INDEX('Policy Characteristics'!D:D,MATCH($C435,'Policy Characteristics'!$C:$C,0))),"",INDEX('Policy Characteristics'!D:D,MATCH($C435,'Policy Characteristics'!$C:$C,0)))</f>
        <v>Non BAU Mandated Capacity CCUS Retrofits</v>
      </c>
      <c r="K435" s="226" t="str">
        <f>IF(ISBLANK(INDEX('Policy Characteristics'!E:E,MATCH($C435,'Policy Characteristics'!$C:$C,0))),"",INDEX('Policy Characteristics'!E:E,MATCH($C435,'Policy Characteristics'!$C:$C,0)))</f>
        <v/>
      </c>
      <c r="L435" s="226">
        <f>IF(ISBLANK(INDEX('Policy Characteristics'!F:F,MATCH($C435,'Policy Characteristics'!$C:$C,0))),"",INDEX('Policy Characteristics'!F:F,MATCH($C435,'Policy Characteristics'!$C:$C,0)))</f>
        <v>0</v>
      </c>
      <c r="M435" s="226">
        <f>IF(ISBLANK(INDEX('Policy Characteristics'!G:G,MATCH($C435,'Policy Characteristics'!$C:$C,0))),"",INDEX('Policy Characteristics'!G:G,MATCH($C435,'Policy Characteristics'!$C:$C,0)))</f>
        <v>1</v>
      </c>
      <c r="N435" s="226">
        <f>IF(ISBLANK(INDEX('Policy Characteristics'!H:H,MATCH($C435,'Policy Characteristics'!$C:$C,0))),"",INDEX('Policy Characteristics'!H:H,MATCH($C435,'Policy Characteristics'!$C:$C,0)))</f>
        <v>1</v>
      </c>
      <c r="O435" s="226" t="str">
        <f>IF(ISBLANK(INDEX('Policy Characteristics'!I:I,MATCH($C435,'Policy Characteristics'!$C:$C,0))),"",INDEX('Policy Characteristics'!I:I,MATCH($C435,'Policy Characteristics'!$C:$C,0)))</f>
        <v>on/off</v>
      </c>
      <c r="P435" s="226" t="str">
        <f>IF(ISBLANK(INDEX('Policy Characteristics'!J:J,MATCH($C435,'Policy Characteristics'!$C:$C,0))),"",INDEX('Policy Characteristics'!J:J,MATCH($C435,'Policy Characteristics'!$C:$C,0)))</f>
        <v>**Description:** Turning on this policy lever assumes that these CCUS retrofits will not take place. However, the South Korea model does not include such retrofit plans.</v>
      </c>
      <c r="Q435" s="226" t="str">
        <f>IF(ISBLANK(INDEX('Policy Characteristics'!K:K,MATCH($C435,'Policy Characteristics'!$C:$C,0))),"",INDEX('Policy Characteristics'!K:K,MATCH($C435,'Policy Characteristics'!$C:$C,0)))</f>
        <v/>
      </c>
      <c r="R435" s="226" t="str">
        <f>IF(ISBLANK(INDEX('Policy Characteristics'!L:L,MATCH($C435,'Policy Characteristics'!$C:$C,0))),"",INDEX('Policy Characteristics'!L:L,MATCH($C435,'Policy Characteristics'!$C:$C,0)))</f>
        <v/>
      </c>
    </row>
    <row r="436" spans="1:18" s="4" customFormat="1">
      <c r="A436" s="226" t="str">
        <f>IF(ISBLANK(INDEX('Policy Characteristics'!A:A,MATCH($C436,'Policy Characteristics'!$C:$C,0))),"",INDEX('Policy Characteristics'!A:A,MATCH($C436,'Policy Characteristics'!$C:$C,0)))</f>
        <v>Electricity Supply</v>
      </c>
      <c r="B436" s="234" t="str">
        <f>IF(ISBLANK(INDEX('Policy Characteristics'!B:B,MATCH($C436,'Policy Characteristics'!$C:$C,0))),"",INDEX('Policy Characteristics'!B:B,MATCH($C436,'Policy Characteristics'!$C:$C,0)))</f>
        <v>Non BAU Mandated Capacity CCUS Retrofits</v>
      </c>
      <c r="C436" s="226" t="str">
        <f t="shared" si="25"/>
        <v>Boolean Use Non BAU Mandated Capacity Retrofit Schedule</v>
      </c>
      <c r="D436" s="6" t="s">
        <v>810</v>
      </c>
      <c r="E436" s="45"/>
      <c r="F436" s="6" t="s">
        <v>811</v>
      </c>
      <c r="G436" s="45"/>
      <c r="H436" s="43">
        <v>2297</v>
      </c>
      <c r="I436" s="261" t="s">
        <v>738</v>
      </c>
      <c r="J436" s="227" t="str">
        <f>IF(ISBLANK(INDEX('Policy Characteristics'!D:D,MATCH($C436,'Policy Characteristics'!$C:$C,0))),"",INDEX('Policy Characteristics'!D:D,MATCH($C436,'Policy Characteristics'!$C:$C,0)))</f>
        <v>Non BAU Mandated Capacity CCUS Retrofits</v>
      </c>
      <c r="K436" s="226" t="str">
        <f>IF(ISBLANK(INDEX('Policy Characteristics'!E:E,MATCH($C436,'Policy Characteristics'!$C:$C,0))),"",INDEX('Policy Characteristics'!E:E,MATCH($C436,'Policy Characteristics'!$C:$C,0)))</f>
        <v/>
      </c>
      <c r="L436" s="226">
        <f>IF(ISBLANK(INDEX('Policy Characteristics'!F:F,MATCH($C436,'Policy Characteristics'!$C:$C,0))),"",INDEX('Policy Characteristics'!F:F,MATCH($C436,'Policy Characteristics'!$C:$C,0)))</f>
        <v>0</v>
      </c>
      <c r="M436" s="226">
        <f>IF(ISBLANK(INDEX('Policy Characteristics'!G:G,MATCH($C436,'Policy Characteristics'!$C:$C,0))),"",INDEX('Policy Characteristics'!G:G,MATCH($C436,'Policy Characteristics'!$C:$C,0)))</f>
        <v>1</v>
      </c>
      <c r="N436" s="226">
        <f>IF(ISBLANK(INDEX('Policy Characteristics'!H:H,MATCH($C436,'Policy Characteristics'!$C:$C,0))),"",INDEX('Policy Characteristics'!H:H,MATCH($C436,'Policy Characteristics'!$C:$C,0)))</f>
        <v>1</v>
      </c>
      <c r="O436" s="226" t="str">
        <f>IF(ISBLANK(INDEX('Policy Characteristics'!I:I,MATCH($C436,'Policy Characteristics'!$C:$C,0))),"",INDEX('Policy Characteristics'!I:I,MATCH($C436,'Policy Characteristics'!$C:$C,0)))</f>
        <v>on/off</v>
      </c>
      <c r="P436" s="226" t="str">
        <f>IF(ISBLANK(INDEX('Policy Characteristics'!J:J,MATCH($C436,'Policy Characteristics'!$C:$C,0))),"",INDEX('Policy Characteristics'!J:J,MATCH($C436,'Policy Characteristics'!$C:$C,0)))</f>
        <v>**Description:** Turning on this policy lever assumes that these CCUS retrofits will not take place. However, the South Korea model does not include such retrofit plans.</v>
      </c>
      <c r="Q436" s="226" t="str">
        <f>IF(ISBLANK(INDEX('Policy Characteristics'!K:K,MATCH($C436,'Policy Characteristics'!$C:$C,0))),"",INDEX('Policy Characteristics'!K:K,MATCH($C436,'Policy Characteristics'!$C:$C,0)))</f>
        <v/>
      </c>
      <c r="R436" s="226" t="str">
        <f>IF(ISBLANK(INDEX('Policy Characteristics'!L:L,MATCH($C436,'Policy Characteristics'!$C:$C,0))),"",INDEX('Policy Characteristics'!L:L,MATCH($C436,'Policy Characteristics'!$C:$C,0)))</f>
        <v/>
      </c>
    </row>
    <row r="437" spans="1:18" s="4" customFormat="1">
      <c r="A437" s="226" t="str">
        <f>IF(ISBLANK(INDEX('Policy Characteristics'!A:A,MATCH($C437,'Policy Characteristics'!$C:$C,0))),"",INDEX('Policy Characteristics'!A:A,MATCH($C437,'Policy Characteristics'!$C:$C,0)))</f>
        <v>Electricity Supply</v>
      </c>
      <c r="B437" s="234" t="str">
        <f>IF(ISBLANK(INDEX('Policy Characteristics'!B:B,MATCH($C437,'Policy Characteristics'!$C:$C,0))),"",INDEX('Policy Characteristics'!B:B,MATCH($C437,'Policy Characteristics'!$C:$C,0)))</f>
        <v>Non BAU Mandated Capacity CCUS Retrofits</v>
      </c>
      <c r="C437" s="226" t="str">
        <f t="shared" si="25"/>
        <v>Boolean Use Non BAU Mandated Capacity Retrofit Schedule</v>
      </c>
      <c r="D437" s="6" t="s">
        <v>812</v>
      </c>
      <c r="E437" s="45"/>
      <c r="F437" s="6" t="s">
        <v>813</v>
      </c>
      <c r="G437" s="45"/>
      <c r="H437" s="43">
        <v>2298</v>
      </c>
      <c r="I437" s="261" t="s">
        <v>738</v>
      </c>
      <c r="J437" s="227" t="str">
        <f>IF(ISBLANK(INDEX('Policy Characteristics'!D:D,MATCH($C437,'Policy Characteristics'!$C:$C,0))),"",INDEX('Policy Characteristics'!D:D,MATCH($C437,'Policy Characteristics'!$C:$C,0)))</f>
        <v>Non BAU Mandated Capacity CCUS Retrofits</v>
      </c>
      <c r="K437" s="226" t="str">
        <f>IF(ISBLANK(INDEX('Policy Characteristics'!E:E,MATCH($C437,'Policy Characteristics'!$C:$C,0))),"",INDEX('Policy Characteristics'!E:E,MATCH($C437,'Policy Characteristics'!$C:$C,0)))</f>
        <v/>
      </c>
      <c r="L437" s="226">
        <f>IF(ISBLANK(INDEX('Policy Characteristics'!F:F,MATCH($C437,'Policy Characteristics'!$C:$C,0))),"",INDEX('Policy Characteristics'!F:F,MATCH($C437,'Policy Characteristics'!$C:$C,0)))</f>
        <v>0</v>
      </c>
      <c r="M437" s="226">
        <f>IF(ISBLANK(INDEX('Policy Characteristics'!G:G,MATCH($C437,'Policy Characteristics'!$C:$C,0))),"",INDEX('Policy Characteristics'!G:G,MATCH($C437,'Policy Characteristics'!$C:$C,0)))</f>
        <v>1</v>
      </c>
      <c r="N437" s="226">
        <f>IF(ISBLANK(INDEX('Policy Characteristics'!H:H,MATCH($C437,'Policy Characteristics'!$C:$C,0))),"",INDEX('Policy Characteristics'!H:H,MATCH($C437,'Policy Characteristics'!$C:$C,0)))</f>
        <v>1</v>
      </c>
      <c r="O437" s="226" t="str">
        <f>IF(ISBLANK(INDEX('Policy Characteristics'!I:I,MATCH($C437,'Policy Characteristics'!$C:$C,0))),"",INDEX('Policy Characteristics'!I:I,MATCH($C437,'Policy Characteristics'!$C:$C,0)))</f>
        <v>on/off</v>
      </c>
      <c r="P437" s="226" t="str">
        <f>IF(ISBLANK(INDEX('Policy Characteristics'!J:J,MATCH($C437,'Policy Characteristics'!$C:$C,0))),"",INDEX('Policy Characteristics'!J:J,MATCH($C437,'Policy Characteristics'!$C:$C,0)))</f>
        <v>**Description:** Turning on this policy lever assumes that these CCUS retrofits will not take place. However, the South Korea model does not include such retrofit plans.</v>
      </c>
      <c r="Q437" s="226" t="str">
        <f>IF(ISBLANK(INDEX('Policy Characteristics'!K:K,MATCH($C437,'Policy Characteristics'!$C:$C,0))),"",INDEX('Policy Characteristics'!K:K,MATCH($C437,'Policy Characteristics'!$C:$C,0)))</f>
        <v/>
      </c>
      <c r="R437" s="226" t="str">
        <f>IF(ISBLANK(INDEX('Policy Characteristics'!L:L,MATCH($C437,'Policy Characteristics'!$C:$C,0))),"",INDEX('Policy Characteristics'!L:L,MATCH($C437,'Policy Characteristics'!$C:$C,0)))</f>
        <v/>
      </c>
    </row>
    <row r="438" spans="1:18" s="4" customFormat="1">
      <c r="A438" s="226" t="str">
        <f>IF(ISBLANK(INDEX('Policy Characteristics'!A:A,MATCH($C438,'Policy Characteristics'!$C:$C,0))),"",INDEX('Policy Characteristics'!A:A,MATCH($C438,'Policy Characteristics'!$C:$C,0)))</f>
        <v>Electricity Supply</v>
      </c>
      <c r="B438" s="234" t="str">
        <f>IF(ISBLANK(INDEX('Policy Characteristics'!B:B,MATCH($C438,'Policy Characteristics'!$C:$C,0))),"",INDEX('Policy Characteristics'!B:B,MATCH($C438,'Policy Characteristics'!$C:$C,0)))</f>
        <v>Non BAU Mandated Capacity CCUS Retrofits</v>
      </c>
      <c r="C438" s="226" t="str">
        <f t="shared" si="25"/>
        <v>Boolean Use Non BAU Mandated Capacity Retrofit Schedule</v>
      </c>
      <c r="D438" s="6" t="s">
        <v>814</v>
      </c>
      <c r="E438" s="45"/>
      <c r="F438" s="6" t="s">
        <v>815</v>
      </c>
      <c r="G438" s="45"/>
      <c r="H438" s="43">
        <v>2299</v>
      </c>
      <c r="I438" s="261" t="s">
        <v>738</v>
      </c>
      <c r="J438" s="227" t="str">
        <f>IF(ISBLANK(INDEX('Policy Characteristics'!D:D,MATCH($C438,'Policy Characteristics'!$C:$C,0))),"",INDEX('Policy Characteristics'!D:D,MATCH($C438,'Policy Characteristics'!$C:$C,0)))</f>
        <v>Non BAU Mandated Capacity CCUS Retrofits</v>
      </c>
      <c r="K438" s="226" t="str">
        <f>IF(ISBLANK(INDEX('Policy Characteristics'!E:E,MATCH($C438,'Policy Characteristics'!$C:$C,0))),"",INDEX('Policy Characteristics'!E:E,MATCH($C438,'Policy Characteristics'!$C:$C,0)))</f>
        <v/>
      </c>
      <c r="L438" s="226">
        <f>IF(ISBLANK(INDEX('Policy Characteristics'!F:F,MATCH($C438,'Policy Characteristics'!$C:$C,0))),"",INDEX('Policy Characteristics'!F:F,MATCH($C438,'Policy Characteristics'!$C:$C,0)))</f>
        <v>0</v>
      </c>
      <c r="M438" s="226">
        <f>IF(ISBLANK(INDEX('Policy Characteristics'!G:G,MATCH($C438,'Policy Characteristics'!$C:$C,0))),"",INDEX('Policy Characteristics'!G:G,MATCH($C438,'Policy Characteristics'!$C:$C,0)))</f>
        <v>1</v>
      </c>
      <c r="N438" s="226">
        <f>IF(ISBLANK(INDEX('Policy Characteristics'!H:H,MATCH($C438,'Policy Characteristics'!$C:$C,0))),"",INDEX('Policy Characteristics'!H:H,MATCH($C438,'Policy Characteristics'!$C:$C,0)))</f>
        <v>1</v>
      </c>
      <c r="O438" s="226" t="str">
        <f>IF(ISBLANK(INDEX('Policy Characteristics'!I:I,MATCH($C438,'Policy Characteristics'!$C:$C,0))),"",INDEX('Policy Characteristics'!I:I,MATCH($C438,'Policy Characteristics'!$C:$C,0)))</f>
        <v>on/off</v>
      </c>
      <c r="P438" s="226" t="str">
        <f>IF(ISBLANK(INDEX('Policy Characteristics'!J:J,MATCH($C438,'Policy Characteristics'!$C:$C,0))),"",INDEX('Policy Characteristics'!J:J,MATCH($C438,'Policy Characteristics'!$C:$C,0)))</f>
        <v>**Description:** Turning on this policy lever assumes that these CCUS retrofits will not take place. However, the South Korea model does not include such retrofit plans.</v>
      </c>
      <c r="Q438" s="226" t="str">
        <f>IF(ISBLANK(INDEX('Policy Characteristics'!K:K,MATCH($C438,'Policy Characteristics'!$C:$C,0))),"",INDEX('Policy Characteristics'!K:K,MATCH($C438,'Policy Characteristics'!$C:$C,0)))</f>
        <v/>
      </c>
      <c r="R438" s="226" t="str">
        <f>IF(ISBLANK(INDEX('Policy Characteristics'!L:L,MATCH($C438,'Policy Characteristics'!$C:$C,0))),"",INDEX('Policy Characteristics'!L:L,MATCH($C438,'Policy Characteristics'!$C:$C,0)))</f>
        <v/>
      </c>
    </row>
    <row r="439" spans="1:18" s="4" customFormat="1">
      <c r="A439" s="226" t="str">
        <f>IF(ISBLANK(INDEX('Policy Characteristics'!A:A,MATCH($C439,'Policy Characteristics'!$C:$C,0))),"",INDEX('Policy Characteristics'!A:A,MATCH($C439,'Policy Characteristics'!$C:$C,0)))</f>
        <v>Electricity Supply</v>
      </c>
      <c r="B439" s="234" t="str">
        <f>IF(ISBLANK(INDEX('Policy Characteristics'!B:B,MATCH($C439,'Policy Characteristics'!$C:$C,0))),"",INDEX('Policy Characteristics'!B:B,MATCH($C439,'Policy Characteristics'!$C:$C,0)))</f>
        <v>Non BAU Mandated Capacity CCUS Retrofits</v>
      </c>
      <c r="C439" s="226" t="str">
        <f t="shared" si="25"/>
        <v>Boolean Use Non BAU Mandated Capacity Retrofit Schedule</v>
      </c>
      <c r="D439" s="6" t="s">
        <v>816</v>
      </c>
      <c r="E439" s="45"/>
      <c r="F439" s="6" t="s">
        <v>817</v>
      </c>
      <c r="G439" s="45"/>
      <c r="H439" s="43">
        <v>2300</v>
      </c>
      <c r="I439" s="261" t="s">
        <v>738</v>
      </c>
      <c r="J439" s="227" t="str">
        <f>IF(ISBLANK(INDEX('Policy Characteristics'!D:D,MATCH($C439,'Policy Characteristics'!$C:$C,0))),"",INDEX('Policy Characteristics'!D:D,MATCH($C439,'Policy Characteristics'!$C:$C,0)))</f>
        <v>Non BAU Mandated Capacity CCUS Retrofits</v>
      </c>
      <c r="K439" s="226" t="str">
        <f>IF(ISBLANK(INDEX('Policy Characteristics'!E:E,MATCH($C439,'Policy Characteristics'!$C:$C,0))),"",INDEX('Policy Characteristics'!E:E,MATCH($C439,'Policy Characteristics'!$C:$C,0)))</f>
        <v/>
      </c>
      <c r="L439" s="226">
        <f>IF(ISBLANK(INDEX('Policy Characteristics'!F:F,MATCH($C439,'Policy Characteristics'!$C:$C,0))),"",INDEX('Policy Characteristics'!F:F,MATCH($C439,'Policy Characteristics'!$C:$C,0)))</f>
        <v>0</v>
      </c>
      <c r="M439" s="226">
        <f>IF(ISBLANK(INDEX('Policy Characteristics'!G:G,MATCH($C439,'Policy Characteristics'!$C:$C,0))),"",INDEX('Policy Characteristics'!G:G,MATCH($C439,'Policy Characteristics'!$C:$C,0)))</f>
        <v>1</v>
      </c>
      <c r="N439" s="226">
        <f>IF(ISBLANK(INDEX('Policy Characteristics'!H:H,MATCH($C439,'Policy Characteristics'!$C:$C,0))),"",INDEX('Policy Characteristics'!H:H,MATCH($C439,'Policy Characteristics'!$C:$C,0)))</f>
        <v>1</v>
      </c>
      <c r="O439" s="226" t="str">
        <f>IF(ISBLANK(INDEX('Policy Characteristics'!I:I,MATCH($C439,'Policy Characteristics'!$C:$C,0))),"",INDEX('Policy Characteristics'!I:I,MATCH($C439,'Policy Characteristics'!$C:$C,0)))</f>
        <v>on/off</v>
      </c>
      <c r="P439" s="226" t="str">
        <f>IF(ISBLANK(INDEX('Policy Characteristics'!J:J,MATCH($C439,'Policy Characteristics'!$C:$C,0))),"",INDEX('Policy Characteristics'!J:J,MATCH($C439,'Policy Characteristics'!$C:$C,0)))</f>
        <v>**Description:** Turning on this policy lever assumes that these CCUS retrofits will not take place. However, the South Korea model does not include such retrofit plans.</v>
      </c>
      <c r="Q439" s="226" t="str">
        <f>IF(ISBLANK(INDEX('Policy Characteristics'!K:K,MATCH($C439,'Policy Characteristics'!$C:$C,0))),"",INDEX('Policy Characteristics'!K:K,MATCH($C439,'Policy Characteristics'!$C:$C,0)))</f>
        <v/>
      </c>
      <c r="R439" s="226" t="str">
        <f>IF(ISBLANK(INDEX('Policy Characteristics'!L:L,MATCH($C439,'Policy Characteristics'!$C:$C,0))),"",INDEX('Policy Characteristics'!L:L,MATCH($C439,'Policy Characteristics'!$C:$C,0)))</f>
        <v/>
      </c>
    </row>
    <row r="440" spans="1:18" s="4" customFormat="1">
      <c r="A440" s="226" t="str">
        <f>IF(ISBLANK(INDEX('Policy Characteristics'!A:A,MATCH($C440,'Policy Characteristics'!$C:$C,0))),"",INDEX('Policy Characteristics'!A:A,MATCH($C440,'Policy Characteristics'!$C:$C,0)))</f>
        <v>Electricity Supply</v>
      </c>
      <c r="B440" s="234" t="str">
        <f>IF(ISBLANK(INDEX('Policy Characteristics'!B:B,MATCH($C440,'Policy Characteristics'!$C:$C,0))),"",INDEX('Policy Characteristics'!B:B,MATCH($C440,'Policy Characteristics'!$C:$C,0)))</f>
        <v>Non BAU Mandated Capacity CCUS Retrofits</v>
      </c>
      <c r="C440" s="226" t="str">
        <f t="shared" si="25"/>
        <v>Boolean Use Non BAU Mandated Capacity Retrofit Schedule</v>
      </c>
      <c r="D440" s="6" t="s">
        <v>818</v>
      </c>
      <c r="E440" s="45"/>
      <c r="F440" s="6" t="s">
        <v>819</v>
      </c>
      <c r="G440" s="45"/>
      <c r="H440" s="43">
        <v>2301</v>
      </c>
      <c r="I440" s="261" t="s">
        <v>738</v>
      </c>
      <c r="J440" s="227" t="str">
        <f>IF(ISBLANK(INDEX('Policy Characteristics'!D:D,MATCH($C440,'Policy Characteristics'!$C:$C,0))),"",INDEX('Policy Characteristics'!D:D,MATCH($C440,'Policy Characteristics'!$C:$C,0)))</f>
        <v>Non BAU Mandated Capacity CCUS Retrofits</v>
      </c>
      <c r="K440" s="226" t="str">
        <f>IF(ISBLANK(INDEX('Policy Characteristics'!E:E,MATCH($C440,'Policy Characteristics'!$C:$C,0))),"",INDEX('Policy Characteristics'!E:E,MATCH($C440,'Policy Characteristics'!$C:$C,0)))</f>
        <v/>
      </c>
      <c r="L440" s="226">
        <f>IF(ISBLANK(INDEX('Policy Characteristics'!F:F,MATCH($C440,'Policy Characteristics'!$C:$C,0))),"",INDEX('Policy Characteristics'!F:F,MATCH($C440,'Policy Characteristics'!$C:$C,0)))</f>
        <v>0</v>
      </c>
      <c r="M440" s="226">
        <f>IF(ISBLANK(INDEX('Policy Characteristics'!G:G,MATCH($C440,'Policy Characteristics'!$C:$C,0))),"",INDEX('Policy Characteristics'!G:G,MATCH($C440,'Policy Characteristics'!$C:$C,0)))</f>
        <v>1</v>
      </c>
      <c r="N440" s="226">
        <f>IF(ISBLANK(INDEX('Policy Characteristics'!H:H,MATCH($C440,'Policy Characteristics'!$C:$C,0))),"",INDEX('Policy Characteristics'!H:H,MATCH($C440,'Policy Characteristics'!$C:$C,0)))</f>
        <v>1</v>
      </c>
      <c r="O440" s="226" t="str">
        <f>IF(ISBLANK(INDEX('Policy Characteristics'!I:I,MATCH($C440,'Policy Characteristics'!$C:$C,0))),"",INDEX('Policy Characteristics'!I:I,MATCH($C440,'Policy Characteristics'!$C:$C,0)))</f>
        <v>on/off</v>
      </c>
      <c r="P440" s="226" t="str">
        <f>IF(ISBLANK(INDEX('Policy Characteristics'!J:J,MATCH($C440,'Policy Characteristics'!$C:$C,0))),"",INDEX('Policy Characteristics'!J:J,MATCH($C440,'Policy Characteristics'!$C:$C,0)))</f>
        <v>**Description:** Turning on this policy lever assumes that these CCUS retrofits will not take place. However, the South Korea model does not include such retrofit plans.</v>
      </c>
      <c r="Q440" s="226" t="str">
        <f>IF(ISBLANK(INDEX('Policy Characteristics'!K:K,MATCH($C440,'Policy Characteristics'!$C:$C,0))),"",INDEX('Policy Characteristics'!K:K,MATCH($C440,'Policy Characteristics'!$C:$C,0)))</f>
        <v/>
      </c>
      <c r="R440" s="226" t="str">
        <f>IF(ISBLANK(INDEX('Policy Characteristics'!L:L,MATCH($C440,'Policy Characteristics'!$C:$C,0))),"",INDEX('Policy Characteristics'!L:L,MATCH($C440,'Policy Characteristics'!$C:$C,0)))</f>
        <v/>
      </c>
    </row>
    <row r="441" spans="1:18" s="4" customFormat="1">
      <c r="A441" s="226" t="str">
        <f>IF(ISBLANK(INDEX('Policy Characteristics'!A:A,MATCH($C441,'Policy Characteristics'!$C:$C,0))),"",INDEX('Policy Characteristics'!A:A,MATCH($C441,'Policy Characteristics'!$C:$C,0)))</f>
        <v>Electricity Supply</v>
      </c>
      <c r="B441" s="234" t="str">
        <f>IF(ISBLANK(INDEX('Policy Characteristics'!B:B,MATCH($C441,'Policy Characteristics'!$C:$C,0))),"",INDEX('Policy Characteristics'!B:B,MATCH($C441,'Policy Characteristics'!$C:$C,0)))</f>
        <v>Non BAU Mandated Capacity CCUS Retrofits</v>
      </c>
      <c r="C441" s="226" t="str">
        <f t="shared" si="25"/>
        <v>Boolean Use Non BAU Mandated Capacity Retrofit Schedule</v>
      </c>
      <c r="D441" s="6" t="s">
        <v>820</v>
      </c>
      <c r="E441" s="45"/>
      <c r="F441" s="6" t="s">
        <v>821</v>
      </c>
      <c r="G441" s="45"/>
      <c r="H441" s="43">
        <v>2302</v>
      </c>
      <c r="I441" s="261" t="s">
        <v>738</v>
      </c>
      <c r="J441" s="227" t="str">
        <f>IF(ISBLANK(INDEX('Policy Characteristics'!D:D,MATCH($C441,'Policy Characteristics'!$C:$C,0))),"",INDEX('Policy Characteristics'!D:D,MATCH($C441,'Policy Characteristics'!$C:$C,0)))</f>
        <v>Non BAU Mandated Capacity CCUS Retrofits</v>
      </c>
      <c r="K441" s="226" t="str">
        <f>IF(ISBLANK(INDEX('Policy Characteristics'!E:E,MATCH($C441,'Policy Characteristics'!$C:$C,0))),"",INDEX('Policy Characteristics'!E:E,MATCH($C441,'Policy Characteristics'!$C:$C,0)))</f>
        <v/>
      </c>
      <c r="L441" s="226">
        <f>IF(ISBLANK(INDEX('Policy Characteristics'!F:F,MATCH($C441,'Policy Characteristics'!$C:$C,0))),"",INDEX('Policy Characteristics'!F:F,MATCH($C441,'Policy Characteristics'!$C:$C,0)))</f>
        <v>0</v>
      </c>
      <c r="M441" s="226">
        <f>IF(ISBLANK(INDEX('Policy Characteristics'!G:G,MATCH($C441,'Policy Characteristics'!$C:$C,0))),"",INDEX('Policy Characteristics'!G:G,MATCH($C441,'Policy Characteristics'!$C:$C,0)))</f>
        <v>1</v>
      </c>
      <c r="N441" s="226">
        <f>IF(ISBLANK(INDEX('Policy Characteristics'!H:H,MATCH($C441,'Policy Characteristics'!$C:$C,0))),"",INDEX('Policy Characteristics'!H:H,MATCH($C441,'Policy Characteristics'!$C:$C,0)))</f>
        <v>1</v>
      </c>
      <c r="O441" s="226" t="str">
        <f>IF(ISBLANK(INDEX('Policy Characteristics'!I:I,MATCH($C441,'Policy Characteristics'!$C:$C,0))),"",INDEX('Policy Characteristics'!I:I,MATCH($C441,'Policy Characteristics'!$C:$C,0)))</f>
        <v>on/off</v>
      </c>
      <c r="P441" s="226" t="str">
        <f>IF(ISBLANK(INDEX('Policy Characteristics'!J:J,MATCH($C441,'Policy Characteristics'!$C:$C,0))),"",INDEX('Policy Characteristics'!J:J,MATCH($C441,'Policy Characteristics'!$C:$C,0)))</f>
        <v>**Description:** Turning on this policy lever assumes that these CCUS retrofits will not take place. However, the South Korea model does not include such retrofit plans.</v>
      </c>
      <c r="Q441" s="226" t="str">
        <f>IF(ISBLANK(INDEX('Policy Characteristics'!K:K,MATCH($C441,'Policy Characteristics'!$C:$C,0))),"",INDEX('Policy Characteristics'!K:K,MATCH($C441,'Policy Characteristics'!$C:$C,0)))</f>
        <v/>
      </c>
      <c r="R441" s="226" t="str">
        <f>IF(ISBLANK(INDEX('Policy Characteristics'!L:L,MATCH($C441,'Policy Characteristics'!$C:$C,0))),"",INDEX('Policy Characteristics'!L:L,MATCH($C441,'Policy Characteristics'!$C:$C,0)))</f>
        <v/>
      </c>
    </row>
    <row r="442" spans="1:18" s="4" customFormat="1">
      <c r="A442" s="226" t="str">
        <f>IF(ISBLANK(INDEX('Policy Characteristics'!A:A,MATCH($C442,'Policy Characteristics'!$C:$C,0))),"",INDEX('Policy Characteristics'!A:A,MATCH($C442,'Policy Characteristics'!$C:$C,0)))</f>
        <v>Electricity Supply</v>
      </c>
      <c r="B442" s="234" t="str">
        <f>IF(ISBLANK(INDEX('Policy Characteristics'!B:B,MATCH($C442,'Policy Characteristics'!$C:$C,0))),"",INDEX('Policy Characteristics'!B:B,MATCH($C442,'Policy Characteristics'!$C:$C,0)))</f>
        <v>Non BAU Mandated Capacity CCUS Retrofits</v>
      </c>
      <c r="C442" s="226" t="str">
        <f t="shared" si="25"/>
        <v>Boolean Use Non BAU Mandated Capacity Retrofit Schedule</v>
      </c>
      <c r="D442" s="6" t="s">
        <v>822</v>
      </c>
      <c r="E442" s="45"/>
      <c r="F442" s="6" t="s">
        <v>823</v>
      </c>
      <c r="G442" s="45"/>
      <c r="H442" s="43">
        <v>2303</v>
      </c>
      <c r="I442" s="261" t="s">
        <v>738</v>
      </c>
      <c r="J442" s="227" t="str">
        <f>IF(ISBLANK(INDEX('Policy Characteristics'!D:D,MATCH($C442,'Policy Characteristics'!$C:$C,0))),"",INDEX('Policy Characteristics'!D:D,MATCH($C442,'Policy Characteristics'!$C:$C,0)))</f>
        <v>Non BAU Mandated Capacity CCUS Retrofits</v>
      </c>
      <c r="K442" s="226" t="str">
        <f>IF(ISBLANK(INDEX('Policy Characteristics'!E:E,MATCH($C442,'Policy Characteristics'!$C:$C,0))),"",INDEX('Policy Characteristics'!E:E,MATCH($C442,'Policy Characteristics'!$C:$C,0)))</f>
        <v/>
      </c>
      <c r="L442" s="226">
        <f>IF(ISBLANK(INDEX('Policy Characteristics'!F:F,MATCH($C442,'Policy Characteristics'!$C:$C,0))),"",INDEX('Policy Characteristics'!F:F,MATCH($C442,'Policy Characteristics'!$C:$C,0)))</f>
        <v>0</v>
      </c>
      <c r="M442" s="226">
        <f>IF(ISBLANK(INDEX('Policy Characteristics'!G:G,MATCH($C442,'Policy Characteristics'!$C:$C,0))),"",INDEX('Policy Characteristics'!G:G,MATCH($C442,'Policy Characteristics'!$C:$C,0)))</f>
        <v>1</v>
      </c>
      <c r="N442" s="226">
        <f>IF(ISBLANK(INDEX('Policy Characteristics'!H:H,MATCH($C442,'Policy Characteristics'!$C:$C,0))),"",INDEX('Policy Characteristics'!H:H,MATCH($C442,'Policy Characteristics'!$C:$C,0)))</f>
        <v>1</v>
      </c>
      <c r="O442" s="226" t="str">
        <f>IF(ISBLANK(INDEX('Policy Characteristics'!I:I,MATCH($C442,'Policy Characteristics'!$C:$C,0))),"",INDEX('Policy Characteristics'!I:I,MATCH($C442,'Policy Characteristics'!$C:$C,0)))</f>
        <v>on/off</v>
      </c>
      <c r="P442" s="226" t="str">
        <f>IF(ISBLANK(INDEX('Policy Characteristics'!J:J,MATCH($C442,'Policy Characteristics'!$C:$C,0))),"",INDEX('Policy Characteristics'!J:J,MATCH($C442,'Policy Characteristics'!$C:$C,0)))</f>
        <v>**Description:** Turning on this policy lever assumes that these CCUS retrofits will not take place. However, the South Korea model does not include such retrofit plans.</v>
      </c>
      <c r="Q442" s="226" t="str">
        <f>IF(ISBLANK(INDEX('Policy Characteristics'!K:K,MATCH($C442,'Policy Characteristics'!$C:$C,0))),"",INDEX('Policy Characteristics'!K:K,MATCH($C442,'Policy Characteristics'!$C:$C,0)))</f>
        <v/>
      </c>
      <c r="R442" s="226" t="str">
        <f>IF(ISBLANK(INDEX('Policy Characteristics'!L:L,MATCH($C442,'Policy Characteristics'!$C:$C,0))),"",INDEX('Policy Characteristics'!L:L,MATCH($C442,'Policy Characteristics'!$C:$C,0)))</f>
        <v/>
      </c>
    </row>
    <row r="443" spans="1:18" s="4" customFormat="1">
      <c r="A443" s="226" t="str">
        <f>IF(ISBLANK(INDEX('Policy Characteristics'!A:A,MATCH($C443,'Policy Characteristics'!$C:$C,0))),"",INDEX('Policy Characteristics'!A:A,MATCH($C443,'Policy Characteristics'!$C:$C,0)))</f>
        <v>Electricity Supply</v>
      </c>
      <c r="B443" s="234" t="str">
        <f>IF(ISBLANK(INDEX('Policy Characteristics'!B:B,MATCH($C443,'Policy Characteristics'!$C:$C,0))),"",INDEX('Policy Characteristics'!B:B,MATCH($C443,'Policy Characteristics'!$C:$C,0)))</f>
        <v>Non BAU Mandated Capacity CCUS Retrofits</v>
      </c>
      <c r="C443" s="226" t="str">
        <f t="shared" si="25"/>
        <v>Boolean Use Non BAU Mandated Capacity Retrofit Schedule</v>
      </c>
      <c r="D443" s="6" t="s">
        <v>824</v>
      </c>
      <c r="E443" s="45"/>
      <c r="F443" s="6" t="s">
        <v>825</v>
      </c>
      <c r="G443" s="45"/>
      <c r="H443" s="43">
        <v>2304</v>
      </c>
      <c r="I443" s="261" t="s">
        <v>738</v>
      </c>
      <c r="J443" s="227" t="str">
        <f>IF(ISBLANK(INDEX('Policy Characteristics'!D:D,MATCH($C443,'Policy Characteristics'!$C:$C,0))),"",INDEX('Policy Characteristics'!D:D,MATCH($C443,'Policy Characteristics'!$C:$C,0)))</f>
        <v>Non BAU Mandated Capacity CCUS Retrofits</v>
      </c>
      <c r="K443" s="226" t="str">
        <f>IF(ISBLANK(INDEX('Policy Characteristics'!E:E,MATCH($C443,'Policy Characteristics'!$C:$C,0))),"",INDEX('Policy Characteristics'!E:E,MATCH($C443,'Policy Characteristics'!$C:$C,0)))</f>
        <v/>
      </c>
      <c r="L443" s="226">
        <f>IF(ISBLANK(INDEX('Policy Characteristics'!F:F,MATCH($C443,'Policy Characteristics'!$C:$C,0))),"",INDEX('Policy Characteristics'!F:F,MATCH($C443,'Policy Characteristics'!$C:$C,0)))</f>
        <v>0</v>
      </c>
      <c r="M443" s="226">
        <f>IF(ISBLANK(INDEX('Policy Characteristics'!G:G,MATCH($C443,'Policy Characteristics'!$C:$C,0))),"",INDEX('Policy Characteristics'!G:G,MATCH($C443,'Policy Characteristics'!$C:$C,0)))</f>
        <v>1</v>
      </c>
      <c r="N443" s="226">
        <f>IF(ISBLANK(INDEX('Policy Characteristics'!H:H,MATCH($C443,'Policy Characteristics'!$C:$C,0))),"",INDEX('Policy Characteristics'!H:H,MATCH($C443,'Policy Characteristics'!$C:$C,0)))</f>
        <v>1</v>
      </c>
      <c r="O443" s="226" t="str">
        <f>IF(ISBLANK(INDEX('Policy Characteristics'!I:I,MATCH($C443,'Policy Characteristics'!$C:$C,0))),"",INDEX('Policy Characteristics'!I:I,MATCH($C443,'Policy Characteristics'!$C:$C,0)))</f>
        <v>on/off</v>
      </c>
      <c r="P443" s="226" t="str">
        <f>IF(ISBLANK(INDEX('Policy Characteristics'!J:J,MATCH($C443,'Policy Characteristics'!$C:$C,0))),"",INDEX('Policy Characteristics'!J:J,MATCH($C443,'Policy Characteristics'!$C:$C,0)))</f>
        <v>**Description:** Turning on this policy lever assumes that these CCUS retrofits will not take place. However, the South Korea model does not include such retrofit plans.</v>
      </c>
      <c r="Q443" s="226" t="str">
        <f>IF(ISBLANK(INDEX('Policy Characteristics'!K:K,MATCH($C443,'Policy Characteristics'!$C:$C,0))),"",INDEX('Policy Characteristics'!K:K,MATCH($C443,'Policy Characteristics'!$C:$C,0)))</f>
        <v/>
      </c>
      <c r="R443" s="226" t="str">
        <f>IF(ISBLANK(INDEX('Policy Characteristics'!L:L,MATCH($C443,'Policy Characteristics'!$C:$C,0))),"",INDEX('Policy Characteristics'!L:L,MATCH($C443,'Policy Characteristics'!$C:$C,0)))</f>
        <v/>
      </c>
    </row>
    <row r="444" spans="1:18" s="4" customFormat="1">
      <c r="A444" s="226" t="str">
        <f>IF(ISBLANK(INDEX('Policy Characteristics'!A:A,MATCH($C444,'Policy Characteristics'!$C:$C,0))),"",INDEX('Policy Characteristics'!A:A,MATCH($C444,'Policy Characteristics'!$C:$C,0)))</f>
        <v>Electricity Supply</v>
      </c>
      <c r="B444" s="234" t="str">
        <f>IF(ISBLANK(INDEX('Policy Characteristics'!B:B,MATCH($C444,'Policy Characteristics'!$C:$C,0))),"",INDEX('Policy Characteristics'!B:B,MATCH($C444,'Policy Characteristics'!$C:$C,0)))</f>
        <v>Non BAU Mandated Capacity CCUS Retrofits</v>
      </c>
      <c r="C444" s="226" t="str">
        <f t="shared" si="25"/>
        <v>Boolean Use Non BAU Mandated Capacity Retrofit Schedule</v>
      </c>
      <c r="D444" s="6" t="s">
        <v>826</v>
      </c>
      <c r="E444" s="45"/>
      <c r="F444" s="6" t="s">
        <v>827</v>
      </c>
      <c r="G444" s="45"/>
      <c r="H444" s="43">
        <v>2305</v>
      </c>
      <c r="I444" s="261" t="s">
        <v>738</v>
      </c>
      <c r="J444" s="227" t="str">
        <f>IF(ISBLANK(INDEX('Policy Characteristics'!D:D,MATCH($C444,'Policy Characteristics'!$C:$C,0))),"",INDEX('Policy Characteristics'!D:D,MATCH($C444,'Policy Characteristics'!$C:$C,0)))</f>
        <v>Non BAU Mandated Capacity CCUS Retrofits</v>
      </c>
      <c r="K444" s="226" t="str">
        <f>IF(ISBLANK(INDEX('Policy Characteristics'!E:E,MATCH($C444,'Policy Characteristics'!$C:$C,0))),"",INDEX('Policy Characteristics'!E:E,MATCH($C444,'Policy Characteristics'!$C:$C,0)))</f>
        <v/>
      </c>
      <c r="L444" s="226">
        <f>IF(ISBLANK(INDEX('Policy Characteristics'!F:F,MATCH($C444,'Policy Characteristics'!$C:$C,0))),"",INDEX('Policy Characteristics'!F:F,MATCH($C444,'Policy Characteristics'!$C:$C,0)))</f>
        <v>0</v>
      </c>
      <c r="M444" s="226">
        <f>IF(ISBLANK(INDEX('Policy Characteristics'!G:G,MATCH($C444,'Policy Characteristics'!$C:$C,0))),"",INDEX('Policy Characteristics'!G:G,MATCH($C444,'Policy Characteristics'!$C:$C,0)))</f>
        <v>1</v>
      </c>
      <c r="N444" s="226">
        <f>IF(ISBLANK(INDEX('Policy Characteristics'!H:H,MATCH($C444,'Policy Characteristics'!$C:$C,0))),"",INDEX('Policy Characteristics'!H:H,MATCH($C444,'Policy Characteristics'!$C:$C,0)))</f>
        <v>1</v>
      </c>
      <c r="O444" s="226" t="str">
        <f>IF(ISBLANK(INDEX('Policy Characteristics'!I:I,MATCH($C444,'Policy Characteristics'!$C:$C,0))),"",INDEX('Policy Characteristics'!I:I,MATCH($C444,'Policy Characteristics'!$C:$C,0)))</f>
        <v>on/off</v>
      </c>
      <c r="P444" s="226" t="str">
        <f>IF(ISBLANK(INDEX('Policy Characteristics'!J:J,MATCH($C444,'Policy Characteristics'!$C:$C,0))),"",INDEX('Policy Characteristics'!J:J,MATCH($C444,'Policy Characteristics'!$C:$C,0)))</f>
        <v>**Description:** Turning on this policy lever assumes that these CCUS retrofits will not take place. However, the South Korea model does not include such retrofit plans.</v>
      </c>
      <c r="Q444" s="226" t="str">
        <f>IF(ISBLANK(INDEX('Policy Characteristics'!K:K,MATCH($C444,'Policy Characteristics'!$C:$C,0))),"",INDEX('Policy Characteristics'!K:K,MATCH($C444,'Policy Characteristics'!$C:$C,0)))</f>
        <v/>
      </c>
      <c r="R444" s="226" t="str">
        <f>IF(ISBLANK(INDEX('Policy Characteristics'!L:L,MATCH($C444,'Policy Characteristics'!$C:$C,0))),"",INDEX('Policy Characteristics'!L:L,MATCH($C444,'Policy Characteristics'!$C:$C,0)))</f>
        <v/>
      </c>
    </row>
    <row r="445" spans="1:18" s="4" customFormat="1">
      <c r="A445" s="226" t="str">
        <f>IF(ISBLANK(INDEX('Policy Characteristics'!A:A,MATCH($C445,'Policy Characteristics'!$C:$C,0))),"",INDEX('Policy Characteristics'!A:A,MATCH($C445,'Policy Characteristics'!$C:$C,0)))</f>
        <v>Electricity Supply</v>
      </c>
      <c r="B445" s="234" t="str">
        <f>IF(ISBLANK(INDEX('Policy Characteristics'!B:B,MATCH($C445,'Policy Characteristics'!$C:$C,0))),"",INDEX('Policy Characteristics'!B:B,MATCH($C445,'Policy Characteristics'!$C:$C,0)))</f>
        <v>Non BAU Mandated Capacity CCUS Retrofits</v>
      </c>
      <c r="C445" s="226" t="str">
        <f t="shared" si="25"/>
        <v>Boolean Use Non BAU Mandated Capacity Retrofit Schedule</v>
      </c>
      <c r="D445" s="6" t="s">
        <v>828</v>
      </c>
      <c r="E445" s="45"/>
      <c r="F445" s="6" t="s">
        <v>829</v>
      </c>
      <c r="G445" s="45"/>
      <c r="H445" s="43">
        <v>2306</v>
      </c>
      <c r="I445" s="261" t="s">
        <v>728</v>
      </c>
      <c r="J445" s="227" t="str">
        <f>IF(ISBLANK(INDEX('Policy Characteristics'!D:D,MATCH($C445,'Policy Characteristics'!$C:$C,0))),"",INDEX('Policy Characteristics'!D:D,MATCH($C445,'Policy Characteristics'!$C:$C,0)))</f>
        <v>Non BAU Mandated Capacity CCUS Retrofits</v>
      </c>
      <c r="K445" s="226" t="str">
        <f>IF(ISBLANK(INDEX('Policy Characteristics'!E:E,MATCH($C445,'Policy Characteristics'!$C:$C,0))),"",INDEX('Policy Characteristics'!E:E,MATCH($C445,'Policy Characteristics'!$C:$C,0)))</f>
        <v/>
      </c>
      <c r="L445" s="226">
        <f>IF(ISBLANK(INDEX('Policy Characteristics'!F:F,MATCH($C445,'Policy Characteristics'!$C:$C,0))),"",INDEX('Policy Characteristics'!F:F,MATCH($C445,'Policy Characteristics'!$C:$C,0)))</f>
        <v>0</v>
      </c>
      <c r="M445" s="226">
        <f>IF(ISBLANK(INDEX('Policy Characteristics'!G:G,MATCH($C445,'Policy Characteristics'!$C:$C,0))),"",INDEX('Policy Characteristics'!G:G,MATCH($C445,'Policy Characteristics'!$C:$C,0)))</f>
        <v>1</v>
      </c>
      <c r="N445" s="226">
        <f>IF(ISBLANK(INDEX('Policy Characteristics'!H:H,MATCH($C445,'Policy Characteristics'!$C:$C,0))),"",INDEX('Policy Characteristics'!H:H,MATCH($C445,'Policy Characteristics'!$C:$C,0)))</f>
        <v>1</v>
      </c>
      <c r="O445" s="226" t="str">
        <f>IF(ISBLANK(INDEX('Policy Characteristics'!I:I,MATCH($C445,'Policy Characteristics'!$C:$C,0))),"",INDEX('Policy Characteristics'!I:I,MATCH($C445,'Policy Characteristics'!$C:$C,0)))</f>
        <v>on/off</v>
      </c>
      <c r="P445" s="226" t="str">
        <f>IF(ISBLANK(INDEX('Policy Characteristics'!J:J,MATCH($C445,'Policy Characteristics'!$C:$C,0))),"",INDEX('Policy Characteristics'!J:J,MATCH($C445,'Policy Characteristics'!$C:$C,0)))</f>
        <v>**Description:** Turning on this policy lever assumes that these CCUS retrofits will not take place. However, the South Korea model does not include such retrofit plans.</v>
      </c>
      <c r="Q445" s="226" t="str">
        <f>IF(ISBLANK(INDEX('Policy Characteristics'!K:K,MATCH($C445,'Policy Characteristics'!$C:$C,0))),"",INDEX('Policy Characteristics'!K:K,MATCH($C445,'Policy Characteristics'!$C:$C,0)))</f>
        <v/>
      </c>
      <c r="R445" s="226" t="str">
        <f>IF(ISBLANK(INDEX('Policy Characteristics'!L:L,MATCH($C445,'Policy Characteristics'!$C:$C,0))),"",INDEX('Policy Characteristics'!L:L,MATCH($C445,'Policy Characteristics'!$C:$C,0)))</f>
        <v/>
      </c>
    </row>
    <row r="446" spans="1:18" s="4" customFormat="1">
      <c r="A446" s="226" t="str">
        <f>IF(ISBLANK(INDEX('Policy Characteristics'!A:A,MATCH($C446,'Policy Characteristics'!$C:$C,0))),"",INDEX('Policy Characteristics'!A:A,MATCH($C446,'Policy Characteristics'!$C:$C,0)))</f>
        <v>Electricity Supply</v>
      </c>
      <c r="B446" s="234" t="str">
        <f>IF(ISBLANK(INDEX('Policy Characteristics'!B:B,MATCH($C446,'Policy Characteristics'!$C:$C,0))),"",INDEX('Policy Characteristics'!B:B,MATCH($C446,'Policy Characteristics'!$C:$C,0)))</f>
        <v>Non BAU Mandated Capacity CCUS Retrofits</v>
      </c>
      <c r="C446" s="226" t="str">
        <f t="shared" si="25"/>
        <v>Boolean Use Non BAU Mandated Capacity Retrofit Schedule</v>
      </c>
      <c r="D446" s="6" t="s">
        <v>830</v>
      </c>
      <c r="E446" s="45"/>
      <c r="F446" s="6" t="s">
        <v>831</v>
      </c>
      <c r="G446" s="45"/>
      <c r="H446" s="43">
        <v>2307</v>
      </c>
      <c r="I446" s="261" t="s">
        <v>738</v>
      </c>
      <c r="J446" s="227" t="str">
        <f>IF(ISBLANK(INDEX('Policy Characteristics'!D:D,MATCH($C446,'Policy Characteristics'!$C:$C,0))),"",INDEX('Policy Characteristics'!D:D,MATCH($C446,'Policy Characteristics'!$C:$C,0)))</f>
        <v>Non BAU Mandated Capacity CCUS Retrofits</v>
      </c>
      <c r="K446" s="226" t="str">
        <f>IF(ISBLANK(INDEX('Policy Characteristics'!E:E,MATCH($C446,'Policy Characteristics'!$C:$C,0))),"",INDEX('Policy Characteristics'!E:E,MATCH($C446,'Policy Characteristics'!$C:$C,0)))</f>
        <v/>
      </c>
      <c r="L446" s="226">
        <f>IF(ISBLANK(INDEX('Policy Characteristics'!F:F,MATCH($C446,'Policy Characteristics'!$C:$C,0))),"",INDEX('Policy Characteristics'!F:F,MATCH($C446,'Policy Characteristics'!$C:$C,0)))</f>
        <v>0</v>
      </c>
      <c r="M446" s="226">
        <f>IF(ISBLANK(INDEX('Policy Characteristics'!G:G,MATCH($C446,'Policy Characteristics'!$C:$C,0))),"",INDEX('Policy Characteristics'!G:G,MATCH($C446,'Policy Characteristics'!$C:$C,0)))</f>
        <v>1</v>
      </c>
      <c r="N446" s="226">
        <f>IF(ISBLANK(INDEX('Policy Characteristics'!H:H,MATCH($C446,'Policy Characteristics'!$C:$C,0))),"",INDEX('Policy Characteristics'!H:H,MATCH($C446,'Policy Characteristics'!$C:$C,0)))</f>
        <v>1</v>
      </c>
      <c r="O446" s="226" t="str">
        <f>IF(ISBLANK(INDEX('Policy Characteristics'!I:I,MATCH($C446,'Policy Characteristics'!$C:$C,0))),"",INDEX('Policy Characteristics'!I:I,MATCH($C446,'Policy Characteristics'!$C:$C,0)))</f>
        <v>on/off</v>
      </c>
      <c r="P446" s="226" t="str">
        <f>IF(ISBLANK(INDEX('Policy Characteristics'!J:J,MATCH($C446,'Policy Characteristics'!$C:$C,0))),"",INDEX('Policy Characteristics'!J:J,MATCH($C446,'Policy Characteristics'!$C:$C,0)))</f>
        <v>**Description:** Turning on this policy lever assumes that these CCUS retrofits will not take place. However, the South Korea model does not include such retrofit plans.</v>
      </c>
      <c r="Q446" s="226" t="str">
        <f>IF(ISBLANK(INDEX('Policy Characteristics'!K:K,MATCH($C446,'Policy Characteristics'!$C:$C,0))),"",INDEX('Policy Characteristics'!K:K,MATCH($C446,'Policy Characteristics'!$C:$C,0)))</f>
        <v/>
      </c>
      <c r="R446" s="226" t="str">
        <f>IF(ISBLANK(INDEX('Policy Characteristics'!L:L,MATCH($C446,'Policy Characteristics'!$C:$C,0))),"",INDEX('Policy Characteristics'!L:L,MATCH($C446,'Policy Characteristics'!$C:$C,0)))</f>
        <v/>
      </c>
    </row>
    <row r="447" spans="1:18" s="4" customFormat="1">
      <c r="A447" s="226" t="str">
        <f>IF(ISBLANK(INDEX('Policy Characteristics'!A:A,MATCH($C447,'Policy Characteristics'!$C:$C,0))),"",INDEX('Policy Characteristics'!A:A,MATCH($C447,'Policy Characteristics'!$C:$C,0)))</f>
        <v>Electricity Supply</v>
      </c>
      <c r="B447" s="234" t="str">
        <f>IF(ISBLANK(INDEX('Policy Characteristics'!B:B,MATCH($C447,'Policy Characteristics'!$C:$C,0))),"",INDEX('Policy Characteristics'!B:B,MATCH($C447,'Policy Characteristics'!$C:$C,0)))</f>
        <v>Non BAU Mandated Capacity CCUS Retrofits</v>
      </c>
      <c r="C447" s="226" t="str">
        <f t="shared" si="25"/>
        <v>Boolean Use Non BAU Mandated Capacity Retrofit Schedule</v>
      </c>
      <c r="D447" s="6" t="s">
        <v>832</v>
      </c>
      <c r="E447" s="45"/>
      <c r="F447" s="6" t="s">
        <v>833</v>
      </c>
      <c r="G447" s="45"/>
      <c r="H447" s="43">
        <v>2308</v>
      </c>
      <c r="I447" s="261" t="s">
        <v>738</v>
      </c>
      <c r="J447" s="227" t="str">
        <f>IF(ISBLANK(INDEX('Policy Characteristics'!D:D,MATCH($C447,'Policy Characteristics'!$C:$C,0))),"",INDEX('Policy Characteristics'!D:D,MATCH($C447,'Policy Characteristics'!$C:$C,0)))</f>
        <v>Non BAU Mandated Capacity CCUS Retrofits</v>
      </c>
      <c r="K447" s="226" t="str">
        <f>IF(ISBLANK(INDEX('Policy Characteristics'!E:E,MATCH($C447,'Policy Characteristics'!$C:$C,0))),"",INDEX('Policy Characteristics'!E:E,MATCH($C447,'Policy Characteristics'!$C:$C,0)))</f>
        <v/>
      </c>
      <c r="L447" s="226">
        <f>IF(ISBLANK(INDEX('Policy Characteristics'!F:F,MATCH($C447,'Policy Characteristics'!$C:$C,0))),"",INDEX('Policy Characteristics'!F:F,MATCH($C447,'Policy Characteristics'!$C:$C,0)))</f>
        <v>0</v>
      </c>
      <c r="M447" s="226">
        <f>IF(ISBLANK(INDEX('Policy Characteristics'!G:G,MATCH($C447,'Policy Characteristics'!$C:$C,0))),"",INDEX('Policy Characteristics'!G:G,MATCH($C447,'Policy Characteristics'!$C:$C,0)))</f>
        <v>1</v>
      </c>
      <c r="N447" s="226">
        <f>IF(ISBLANK(INDEX('Policy Characteristics'!H:H,MATCH($C447,'Policy Characteristics'!$C:$C,0))),"",INDEX('Policy Characteristics'!H:H,MATCH($C447,'Policy Characteristics'!$C:$C,0)))</f>
        <v>1</v>
      </c>
      <c r="O447" s="226" t="str">
        <f>IF(ISBLANK(INDEX('Policy Characteristics'!I:I,MATCH($C447,'Policy Characteristics'!$C:$C,0))),"",INDEX('Policy Characteristics'!I:I,MATCH($C447,'Policy Characteristics'!$C:$C,0)))</f>
        <v>on/off</v>
      </c>
      <c r="P447" s="226" t="str">
        <f>IF(ISBLANK(INDEX('Policy Characteristics'!J:J,MATCH($C447,'Policy Characteristics'!$C:$C,0))),"",INDEX('Policy Characteristics'!J:J,MATCH($C447,'Policy Characteristics'!$C:$C,0)))</f>
        <v>**Description:** Turning on this policy lever assumes that these CCUS retrofits will not take place. However, the South Korea model does not include such retrofit plans.</v>
      </c>
      <c r="Q447" s="226" t="str">
        <f>IF(ISBLANK(INDEX('Policy Characteristics'!K:K,MATCH($C447,'Policy Characteristics'!$C:$C,0))),"",INDEX('Policy Characteristics'!K:K,MATCH($C447,'Policy Characteristics'!$C:$C,0)))</f>
        <v/>
      </c>
      <c r="R447" s="226" t="str">
        <f>IF(ISBLANK(INDEX('Policy Characteristics'!L:L,MATCH($C447,'Policy Characteristics'!$C:$C,0))),"",INDEX('Policy Characteristics'!L:L,MATCH($C447,'Policy Characteristics'!$C:$C,0)))</f>
        <v/>
      </c>
    </row>
    <row r="448" spans="1:18" s="4" customFormat="1">
      <c r="A448" s="226" t="str">
        <f>IF(ISBLANK(INDEX('Policy Characteristics'!A:A,MATCH($C448,'Policy Characteristics'!$C:$C,0))),"",INDEX('Policy Characteristics'!A:A,MATCH($C448,'Policy Characteristics'!$C:$C,0)))</f>
        <v>Electricity Supply</v>
      </c>
      <c r="B448" s="234" t="str">
        <f>IF(ISBLANK(INDEX('Policy Characteristics'!B:B,MATCH($C448,'Policy Characteristics'!$C:$C,0))),"",INDEX('Policy Characteristics'!B:B,MATCH($C448,'Policy Characteristics'!$C:$C,0)))</f>
        <v>Non BAU Mandated Capacity CCUS Retrofits</v>
      </c>
      <c r="C448" s="226" t="str">
        <f t="shared" si="25"/>
        <v>Boolean Use Non BAU Mandated Capacity Retrofit Schedule</v>
      </c>
      <c r="D448" s="6" t="s">
        <v>834</v>
      </c>
      <c r="E448" s="45"/>
      <c r="F448" s="6" t="s">
        <v>835</v>
      </c>
      <c r="G448" s="45"/>
      <c r="H448" s="43">
        <v>2309</v>
      </c>
      <c r="I448" s="261" t="s">
        <v>738</v>
      </c>
      <c r="J448" s="227" t="str">
        <f>IF(ISBLANK(INDEX('Policy Characteristics'!D:D,MATCH($C448,'Policy Characteristics'!$C:$C,0))),"",INDEX('Policy Characteristics'!D:D,MATCH($C448,'Policy Characteristics'!$C:$C,0)))</f>
        <v>Non BAU Mandated Capacity CCUS Retrofits</v>
      </c>
      <c r="K448" s="226" t="str">
        <f>IF(ISBLANK(INDEX('Policy Characteristics'!E:E,MATCH($C448,'Policy Characteristics'!$C:$C,0))),"",INDEX('Policy Characteristics'!E:E,MATCH($C448,'Policy Characteristics'!$C:$C,0)))</f>
        <v/>
      </c>
      <c r="L448" s="226">
        <f>IF(ISBLANK(INDEX('Policy Characteristics'!F:F,MATCH($C448,'Policy Characteristics'!$C:$C,0))),"",INDEX('Policy Characteristics'!F:F,MATCH($C448,'Policy Characteristics'!$C:$C,0)))</f>
        <v>0</v>
      </c>
      <c r="M448" s="226">
        <f>IF(ISBLANK(INDEX('Policy Characteristics'!G:G,MATCH($C448,'Policy Characteristics'!$C:$C,0))),"",INDEX('Policy Characteristics'!G:G,MATCH($C448,'Policy Characteristics'!$C:$C,0)))</f>
        <v>1</v>
      </c>
      <c r="N448" s="226">
        <f>IF(ISBLANK(INDEX('Policy Characteristics'!H:H,MATCH($C448,'Policy Characteristics'!$C:$C,0))),"",INDEX('Policy Characteristics'!H:H,MATCH($C448,'Policy Characteristics'!$C:$C,0)))</f>
        <v>1</v>
      </c>
      <c r="O448" s="226" t="str">
        <f>IF(ISBLANK(INDEX('Policy Characteristics'!I:I,MATCH($C448,'Policy Characteristics'!$C:$C,0))),"",INDEX('Policy Characteristics'!I:I,MATCH($C448,'Policy Characteristics'!$C:$C,0)))</f>
        <v>on/off</v>
      </c>
      <c r="P448" s="226" t="str">
        <f>IF(ISBLANK(INDEX('Policy Characteristics'!J:J,MATCH($C448,'Policy Characteristics'!$C:$C,0))),"",INDEX('Policy Characteristics'!J:J,MATCH($C448,'Policy Characteristics'!$C:$C,0)))</f>
        <v>**Description:** Turning on this policy lever assumes that these CCUS retrofits will not take place. However, the South Korea model does not include such retrofit plans.</v>
      </c>
      <c r="Q448" s="226" t="str">
        <f>IF(ISBLANK(INDEX('Policy Characteristics'!K:K,MATCH($C448,'Policy Characteristics'!$C:$C,0))),"",INDEX('Policy Characteristics'!K:K,MATCH($C448,'Policy Characteristics'!$C:$C,0)))</f>
        <v/>
      </c>
      <c r="R448" s="226" t="str">
        <f>IF(ISBLANK(INDEX('Policy Characteristics'!L:L,MATCH($C448,'Policy Characteristics'!$C:$C,0))),"",INDEX('Policy Characteristics'!L:L,MATCH($C448,'Policy Characteristics'!$C:$C,0)))</f>
        <v/>
      </c>
    </row>
    <row r="449" spans="1:18" s="4" customFormat="1">
      <c r="A449" s="226" t="str">
        <f>IF(ISBLANK(INDEX('Policy Characteristics'!A:A,MATCH($C449,'Policy Characteristics'!$C:$C,0))),"",INDEX('Policy Characteristics'!A:A,MATCH($C449,'Policy Characteristics'!$C:$C,0)))</f>
        <v>Electricity Supply</v>
      </c>
      <c r="B449" s="234" t="str">
        <f>IF(ISBLANK(INDEX('Policy Characteristics'!B:B,MATCH($C449,'Policy Characteristics'!$C:$C,0))),"",INDEX('Policy Characteristics'!B:B,MATCH($C449,'Policy Characteristics'!$C:$C,0)))</f>
        <v>Non BAU Mandated Capacity CCUS Retrofits</v>
      </c>
      <c r="C449" s="226" t="str">
        <f t="shared" si="25"/>
        <v>Boolean Use Non BAU Mandated Capacity Retrofit Schedule</v>
      </c>
      <c r="D449" s="6" t="s">
        <v>836</v>
      </c>
      <c r="E449" s="45"/>
      <c r="F449" s="6" t="s">
        <v>837</v>
      </c>
      <c r="G449" s="45"/>
      <c r="H449" s="43">
        <v>2310</v>
      </c>
      <c r="I449" s="261" t="s">
        <v>738</v>
      </c>
      <c r="J449" s="227" t="str">
        <f>IF(ISBLANK(INDEX('Policy Characteristics'!D:D,MATCH($C449,'Policy Characteristics'!$C:$C,0))),"",INDEX('Policy Characteristics'!D:D,MATCH($C449,'Policy Characteristics'!$C:$C,0)))</f>
        <v>Non BAU Mandated Capacity CCUS Retrofits</v>
      </c>
      <c r="K449" s="226" t="str">
        <f>IF(ISBLANK(INDEX('Policy Characteristics'!E:E,MATCH($C449,'Policy Characteristics'!$C:$C,0))),"",INDEX('Policy Characteristics'!E:E,MATCH($C449,'Policy Characteristics'!$C:$C,0)))</f>
        <v/>
      </c>
      <c r="L449" s="226">
        <f>IF(ISBLANK(INDEX('Policy Characteristics'!F:F,MATCH($C449,'Policy Characteristics'!$C:$C,0))),"",INDEX('Policy Characteristics'!F:F,MATCH($C449,'Policy Characteristics'!$C:$C,0)))</f>
        <v>0</v>
      </c>
      <c r="M449" s="226">
        <f>IF(ISBLANK(INDEX('Policy Characteristics'!G:G,MATCH($C449,'Policy Characteristics'!$C:$C,0))),"",INDEX('Policy Characteristics'!G:G,MATCH($C449,'Policy Characteristics'!$C:$C,0)))</f>
        <v>1</v>
      </c>
      <c r="N449" s="226">
        <f>IF(ISBLANK(INDEX('Policy Characteristics'!H:H,MATCH($C449,'Policy Characteristics'!$C:$C,0))),"",INDEX('Policy Characteristics'!H:H,MATCH($C449,'Policy Characteristics'!$C:$C,0)))</f>
        <v>1</v>
      </c>
      <c r="O449" s="226" t="str">
        <f>IF(ISBLANK(INDEX('Policy Characteristics'!I:I,MATCH($C449,'Policy Characteristics'!$C:$C,0))),"",INDEX('Policy Characteristics'!I:I,MATCH($C449,'Policy Characteristics'!$C:$C,0)))</f>
        <v>on/off</v>
      </c>
      <c r="P449" s="226" t="str">
        <f>IF(ISBLANK(INDEX('Policy Characteristics'!J:J,MATCH($C449,'Policy Characteristics'!$C:$C,0))),"",INDEX('Policy Characteristics'!J:J,MATCH($C449,'Policy Characteristics'!$C:$C,0)))</f>
        <v>**Description:** Turning on this policy lever assumes that these CCUS retrofits will not take place. However, the South Korea model does not include such retrofit plans.</v>
      </c>
      <c r="Q449" s="226" t="str">
        <f>IF(ISBLANK(INDEX('Policy Characteristics'!K:K,MATCH($C449,'Policy Characteristics'!$C:$C,0))),"",INDEX('Policy Characteristics'!K:K,MATCH($C449,'Policy Characteristics'!$C:$C,0)))</f>
        <v/>
      </c>
      <c r="R449" s="226" t="str">
        <f>IF(ISBLANK(INDEX('Policy Characteristics'!L:L,MATCH($C449,'Policy Characteristics'!$C:$C,0))),"",INDEX('Policy Characteristics'!L:L,MATCH($C449,'Policy Characteristics'!$C:$C,0)))</f>
        <v/>
      </c>
    </row>
    <row r="450" spans="1:18" s="4" customFormat="1">
      <c r="A450" s="226" t="str">
        <f>IF(ISBLANK(INDEX('Policy Characteristics'!A:A,MATCH($C450,'Policy Characteristics'!$C:$C,0))),"",INDEX('Policy Characteristics'!A:A,MATCH($C450,'Policy Characteristics'!$C:$C,0)))</f>
        <v>Electricity Supply</v>
      </c>
      <c r="B450" s="234" t="str">
        <f>IF(ISBLANK(INDEX('Policy Characteristics'!B:B,MATCH($C450,'Policy Characteristics'!$C:$C,0))),"",INDEX('Policy Characteristics'!B:B,MATCH($C450,'Policy Characteristics'!$C:$C,0)))</f>
        <v>Non BAU Mandated Capacity CCUS Retrofits</v>
      </c>
      <c r="C450" s="226" t="str">
        <f t="shared" si="25"/>
        <v>Boolean Use Non BAU Mandated Capacity Retrofit Schedule</v>
      </c>
      <c r="D450" s="6" t="s">
        <v>838</v>
      </c>
      <c r="E450" s="45"/>
      <c r="F450" s="6" t="s">
        <v>839</v>
      </c>
      <c r="G450" s="45"/>
      <c r="H450" s="43">
        <v>2311</v>
      </c>
      <c r="I450" s="261" t="s">
        <v>738</v>
      </c>
      <c r="J450" s="227" t="str">
        <f>IF(ISBLANK(INDEX('Policy Characteristics'!D:D,MATCH($C450,'Policy Characteristics'!$C:$C,0))),"",INDEX('Policy Characteristics'!D:D,MATCH($C450,'Policy Characteristics'!$C:$C,0)))</f>
        <v>Non BAU Mandated Capacity CCUS Retrofits</v>
      </c>
      <c r="K450" s="226" t="str">
        <f>IF(ISBLANK(INDEX('Policy Characteristics'!E:E,MATCH($C450,'Policy Characteristics'!$C:$C,0))),"",INDEX('Policy Characteristics'!E:E,MATCH($C450,'Policy Characteristics'!$C:$C,0)))</f>
        <v/>
      </c>
      <c r="L450" s="226">
        <f>IF(ISBLANK(INDEX('Policy Characteristics'!F:F,MATCH($C450,'Policy Characteristics'!$C:$C,0))),"",INDEX('Policy Characteristics'!F:F,MATCH($C450,'Policy Characteristics'!$C:$C,0)))</f>
        <v>0</v>
      </c>
      <c r="M450" s="226">
        <f>IF(ISBLANK(INDEX('Policy Characteristics'!G:G,MATCH($C450,'Policy Characteristics'!$C:$C,0))),"",INDEX('Policy Characteristics'!G:G,MATCH($C450,'Policy Characteristics'!$C:$C,0)))</f>
        <v>1</v>
      </c>
      <c r="N450" s="226">
        <f>IF(ISBLANK(INDEX('Policy Characteristics'!H:H,MATCH($C450,'Policy Characteristics'!$C:$C,0))),"",INDEX('Policy Characteristics'!H:H,MATCH($C450,'Policy Characteristics'!$C:$C,0)))</f>
        <v>1</v>
      </c>
      <c r="O450" s="226" t="str">
        <f>IF(ISBLANK(INDEX('Policy Characteristics'!I:I,MATCH($C450,'Policy Characteristics'!$C:$C,0))),"",INDEX('Policy Characteristics'!I:I,MATCH($C450,'Policy Characteristics'!$C:$C,0)))</f>
        <v>on/off</v>
      </c>
      <c r="P450" s="226" t="str">
        <f>IF(ISBLANK(INDEX('Policy Characteristics'!J:J,MATCH($C450,'Policy Characteristics'!$C:$C,0))),"",INDEX('Policy Characteristics'!J:J,MATCH($C450,'Policy Characteristics'!$C:$C,0)))</f>
        <v>**Description:** Turning on this policy lever assumes that these CCUS retrofits will not take place. However, the South Korea model does not include such retrofit plans.</v>
      </c>
      <c r="Q450" s="226" t="str">
        <f>IF(ISBLANK(INDEX('Policy Characteristics'!K:K,MATCH($C450,'Policy Characteristics'!$C:$C,0))),"",INDEX('Policy Characteristics'!K:K,MATCH($C450,'Policy Characteristics'!$C:$C,0)))</f>
        <v/>
      </c>
      <c r="R450" s="226" t="str">
        <f>IF(ISBLANK(INDEX('Policy Characteristics'!L:L,MATCH($C450,'Policy Characteristics'!$C:$C,0))),"",INDEX('Policy Characteristics'!L:L,MATCH($C450,'Policy Characteristics'!$C:$C,0)))</f>
        <v/>
      </c>
    </row>
    <row r="451" spans="1:18" s="4" customFormat="1">
      <c r="A451" s="226" t="str">
        <f>IF(ISBLANK(INDEX('Policy Characteristics'!A:A,MATCH($C451,'Policy Characteristics'!$C:$C,0))),"",INDEX('Policy Characteristics'!A:A,MATCH($C451,'Policy Characteristics'!$C:$C,0)))</f>
        <v>Electricity Supply</v>
      </c>
      <c r="B451" s="234" t="str">
        <f>IF(ISBLANK(INDEX('Policy Characteristics'!B:B,MATCH($C451,'Policy Characteristics'!$C:$C,0))),"",INDEX('Policy Characteristics'!B:B,MATCH($C451,'Policy Characteristics'!$C:$C,0)))</f>
        <v>Non BAU Mandated Capacity CCUS Retrofits</v>
      </c>
      <c r="C451" s="226" t="str">
        <f t="shared" si="25"/>
        <v>Boolean Use Non BAU Mandated Capacity Retrofit Schedule</v>
      </c>
      <c r="D451" s="6" t="s">
        <v>840</v>
      </c>
      <c r="E451" s="45"/>
      <c r="F451" s="6" t="s">
        <v>841</v>
      </c>
      <c r="G451" s="45"/>
      <c r="H451" s="43">
        <v>2312</v>
      </c>
      <c r="I451" s="261" t="s">
        <v>738</v>
      </c>
      <c r="J451" s="227" t="str">
        <f>IF(ISBLANK(INDEX('Policy Characteristics'!D:D,MATCH($C451,'Policy Characteristics'!$C:$C,0))),"",INDEX('Policy Characteristics'!D:D,MATCH($C451,'Policy Characteristics'!$C:$C,0)))</f>
        <v>Non BAU Mandated Capacity CCUS Retrofits</v>
      </c>
      <c r="K451" s="226" t="str">
        <f>IF(ISBLANK(INDEX('Policy Characteristics'!E:E,MATCH($C451,'Policy Characteristics'!$C:$C,0))),"",INDEX('Policy Characteristics'!E:E,MATCH($C451,'Policy Characteristics'!$C:$C,0)))</f>
        <v/>
      </c>
      <c r="L451" s="226">
        <f>IF(ISBLANK(INDEX('Policy Characteristics'!F:F,MATCH($C451,'Policy Characteristics'!$C:$C,0))),"",INDEX('Policy Characteristics'!F:F,MATCH($C451,'Policy Characteristics'!$C:$C,0)))</f>
        <v>0</v>
      </c>
      <c r="M451" s="226">
        <f>IF(ISBLANK(INDEX('Policy Characteristics'!G:G,MATCH($C451,'Policy Characteristics'!$C:$C,0))),"",INDEX('Policy Characteristics'!G:G,MATCH($C451,'Policy Characteristics'!$C:$C,0)))</f>
        <v>1</v>
      </c>
      <c r="N451" s="226">
        <f>IF(ISBLANK(INDEX('Policy Characteristics'!H:H,MATCH($C451,'Policy Characteristics'!$C:$C,0))),"",INDEX('Policy Characteristics'!H:H,MATCH($C451,'Policy Characteristics'!$C:$C,0)))</f>
        <v>1</v>
      </c>
      <c r="O451" s="226" t="str">
        <f>IF(ISBLANK(INDEX('Policy Characteristics'!I:I,MATCH($C451,'Policy Characteristics'!$C:$C,0))),"",INDEX('Policy Characteristics'!I:I,MATCH($C451,'Policy Characteristics'!$C:$C,0)))</f>
        <v>on/off</v>
      </c>
      <c r="P451" s="226" t="str">
        <f>IF(ISBLANK(INDEX('Policy Characteristics'!J:J,MATCH($C451,'Policy Characteristics'!$C:$C,0))),"",INDEX('Policy Characteristics'!J:J,MATCH($C451,'Policy Characteristics'!$C:$C,0)))</f>
        <v>**Description:** Turning on this policy lever assumes that these CCUS retrofits will not take place. However, the South Korea model does not include such retrofit plans.</v>
      </c>
      <c r="Q451" s="226"/>
      <c r="R451" s="226"/>
    </row>
    <row r="452" spans="1:18" s="2" customFormat="1">
      <c r="A452" s="226" t="str">
        <f>IF(ISBLANK(INDEX('Policy Characteristics'!A:A,MATCH($C452,'Policy Characteristics'!$C:$C,0))),"",INDEX('Policy Characteristics'!A:A,MATCH($C452,'Policy Characteristics'!$C:$C,0)))</f>
        <v>Electricity Supply</v>
      </c>
      <c r="B452" s="234" t="str">
        <f>IF(ISBLANK(INDEX('Policy Characteristics'!B:B,MATCH($C452,'Policy Characteristics'!$C:$C,0))),"",INDEX('Policy Characteristics'!B:B,MATCH($C452,'Policy Characteristics'!$C:$C,0)))</f>
        <v>Change in Expected Power Plant Capacity Factor</v>
      </c>
      <c r="C452" s="1" t="s">
        <v>310</v>
      </c>
      <c r="D452" s="45" t="s">
        <v>794</v>
      </c>
      <c r="E452" s="45"/>
      <c r="F452" s="45" t="s">
        <v>795</v>
      </c>
      <c r="G452" s="6"/>
      <c r="H452" s="47">
        <v>652</v>
      </c>
      <c r="I452" s="262" t="s">
        <v>738</v>
      </c>
      <c r="J452" s="227" t="str">
        <f>IF(ISBLANK(INDEX('Policy Characteristics'!D:D,MATCH($C452,'Policy Characteristics'!$C:$C,0))),"",INDEX('Policy Characteristics'!D:D,MATCH($C452,'Policy Characteristics'!$C:$C,0)))</f>
        <v>Reduce Plant Downtime</v>
      </c>
      <c r="K452" s="226" t="str">
        <f>IF(ISBLANK(INDEX('Policy Characteristics'!E:E,MATCH($C452,'Policy Characteristics'!$C:$C,0))),"",INDEX('Policy Characteristics'!E:E,MATCH($C452,'Policy Characteristics'!$C:$C,0)))</f>
        <v>elec reduce plant downtime</v>
      </c>
      <c r="L452" s="233">
        <f>IF(ISBLANK(INDEX('Policy Characteristics'!F:F,MATCH($C452,'Policy Characteristics'!$C:$C,0))),"",INDEX('Policy Characteristics'!F:F,MATCH($C452,'Policy Characteristics'!$C:$C,0)))</f>
        <v>-0.3</v>
      </c>
      <c r="M452" s="233">
        <f>IF(ISBLANK(INDEX('Policy Characteristics'!G:G,MATCH($C452,'Policy Characteristics'!$C:$C,0))),"",INDEX('Policy Characteristics'!G:G,MATCH($C452,'Policy Characteristics'!$C:$C,0)))</f>
        <v>0.6</v>
      </c>
      <c r="N452" s="233">
        <f>IF(ISBLANK(INDEX('Policy Characteristics'!H:H,MATCH($C452,'Policy Characteristics'!$C:$C,0))),"",INDEX('Policy Characteristics'!H:H,MATCH($C452,'Policy Characteristics'!$C:$C,0)))</f>
        <v>0.01</v>
      </c>
      <c r="O452" s="226" t="str">
        <f>IF(ISBLANK(INDEX('Policy Characteristics'!I:I,MATCH($C452,'Policy Characteristics'!$C:$C,0))),"",INDEX('Policy Characteristics'!I:I,MATCH($C452,'Policy Characteristics'!$C:$C,0)))</f>
        <v>% reduction in downtime</v>
      </c>
      <c r="P452" s="226" t="str">
        <f>IF(ISBLANK(INDEX('Policy Characteristics'!J:J,MATCH($C452,'Policy Characteristics'!$C:$C,0))),"",INDEX('Policy Characteristics'!J:J,MATCH($C452,'Policy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52" s="226" t="str">
        <f>IF(ISBLANK(INDEX('Policy Characteristics'!K:K,MATCH($C452,'Policy Characteristics'!$C:$C,0))),"",INDEX('Policy Characteristics'!K:K,MATCH($C452,'Policy Characteristics'!$C:$C,0)))</f>
        <v>electricity-sector-main.html#red-downtime</v>
      </c>
      <c r="R452" s="226" t="str">
        <f>IF(ISBLANK(INDEX('Policy Characteristics'!L:L,MATCH($C452,'Policy Characteristics'!$C:$C,0))),"",INDEX('Policy Characteristics'!L:L,MATCH($C452,'Policy Characteristics'!$C:$C,0)))</f>
        <v>reduce-downtime.html</v>
      </c>
    </row>
    <row r="453" spans="1:18" s="2" customFormat="1">
      <c r="A453" s="226" t="str">
        <f>IF(ISBLANK(INDEX('Policy Characteristics'!A:A,MATCH($C453,'Policy Characteristics'!$C:$C,0))),"",INDEX('Policy Characteristics'!A:A,MATCH($C453,'Policy Characteristics'!$C:$C,0)))</f>
        <v>Electricity Supply</v>
      </c>
      <c r="B453" s="234" t="str">
        <f>IF(ISBLANK(INDEX('Policy Characteristics'!B:B,MATCH($C453,'Policy Characteristics'!$C:$C,0))),"",INDEX('Policy Characteristics'!B:B,MATCH($C453,'Policy Characteristics'!$C:$C,0)))</f>
        <v>Change in Expected Power Plant Capacity Factor</v>
      </c>
      <c r="C453" s="255" t="str">
        <f>$C$452</f>
        <v>Percentage Reduction in Plant Downtime</v>
      </c>
      <c r="D453" s="6" t="s">
        <v>796</v>
      </c>
      <c r="E453" s="45"/>
      <c r="F453" s="6" t="s">
        <v>797</v>
      </c>
      <c r="G453" s="6"/>
      <c r="H453" s="47">
        <v>654</v>
      </c>
      <c r="I453" s="262" t="s">
        <v>738</v>
      </c>
      <c r="J453" s="227" t="str">
        <f>IF(ISBLANK(INDEX('Policy Characteristics'!D:D,MATCH($C453,'Policy Characteristics'!$C:$C,0))),"",INDEX('Policy Characteristics'!D:D,MATCH($C453,'Policy Characteristics'!$C:$C,0)))</f>
        <v>Reduce Plant Downtime</v>
      </c>
      <c r="K453" s="226" t="str">
        <f>IF(ISBLANK(INDEX('Policy Characteristics'!E:E,MATCH($C453,'Policy Characteristics'!$C:$C,0))),"",INDEX('Policy Characteristics'!E:E,MATCH($C453,'Policy Characteristics'!$C:$C,0)))</f>
        <v>elec reduce plant downtime</v>
      </c>
      <c r="L453" s="233">
        <f>IF(ISBLANK(INDEX('Policy Characteristics'!F:F,MATCH($C453,'Policy Characteristics'!$C:$C,0))),"",INDEX('Policy Characteristics'!F:F,MATCH($C453,'Policy Characteristics'!$C:$C,0)))</f>
        <v>-0.3</v>
      </c>
      <c r="M453" s="233">
        <f>IF(ISBLANK(INDEX('Policy Characteristics'!G:G,MATCH($C453,'Policy Characteristics'!$C:$C,0))),"",INDEX('Policy Characteristics'!G:G,MATCH($C453,'Policy Characteristics'!$C:$C,0)))</f>
        <v>0.6</v>
      </c>
      <c r="N453" s="233">
        <f>IF(ISBLANK(INDEX('Policy Characteristics'!H:H,MATCH($C453,'Policy Characteristics'!$C:$C,0))),"",INDEX('Policy Characteristics'!H:H,MATCH($C453,'Policy Characteristics'!$C:$C,0)))</f>
        <v>0.01</v>
      </c>
      <c r="O453" s="226" t="str">
        <f>IF(ISBLANK(INDEX('Policy Characteristics'!I:I,MATCH($C453,'Policy Characteristics'!$C:$C,0))),"",INDEX('Policy Characteristics'!I:I,MATCH($C453,'Policy Characteristics'!$C:$C,0)))</f>
        <v>% reduction in downtime</v>
      </c>
      <c r="P453" s="226" t="str">
        <f>IF(ISBLANK(INDEX('Policy Characteristics'!J:J,MATCH($C453,'Policy Characteristics'!$C:$C,0))),"",INDEX('Policy Characteristics'!J:J,MATCH($C453,'Policy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53" s="226" t="str">
        <f>IF(ISBLANK(INDEX('Policy Characteristics'!K:K,MATCH($C453,'Policy Characteristics'!$C:$C,0))),"",INDEX('Policy Characteristics'!K:K,MATCH($C453,'Policy Characteristics'!$C:$C,0)))</f>
        <v>electricity-sector-main.html#red-downtime</v>
      </c>
      <c r="R453" s="226" t="str">
        <f>IF(ISBLANK(INDEX('Policy Characteristics'!L:L,MATCH($C453,'Policy Characteristics'!$C:$C,0))),"",INDEX('Policy Characteristics'!L:L,MATCH($C453,'Policy Characteristics'!$C:$C,0)))</f>
        <v>reduce-downtime.html</v>
      </c>
    </row>
    <row r="454" spans="1:18" s="2" customFormat="1">
      <c r="A454" s="226" t="str">
        <f>IF(ISBLANK(INDEX('Policy Characteristics'!A:A,MATCH($C454,'Policy Characteristics'!$C:$C,0))),"",INDEX('Policy Characteristics'!A:A,MATCH($C454,'Policy Characteristics'!$C:$C,0)))</f>
        <v>Electricity Supply</v>
      </c>
      <c r="B454" s="234" t="str">
        <f>IF(ISBLANK(INDEX('Policy Characteristics'!B:B,MATCH($C454,'Policy Characteristics'!$C:$C,0))),"",INDEX('Policy Characteristics'!B:B,MATCH($C454,'Policy Characteristics'!$C:$C,0)))</f>
        <v>Change in Expected Power Plant Capacity Factor</v>
      </c>
      <c r="C454" s="255" t="str">
        <f t="shared" ref="C454:C475" si="26">$C$452</f>
        <v>Percentage Reduction in Plant Downtime</v>
      </c>
      <c r="D454" s="6" t="s">
        <v>798</v>
      </c>
      <c r="E454" s="45"/>
      <c r="F454" s="6" t="s">
        <v>799</v>
      </c>
      <c r="G454" s="6"/>
      <c r="H454" s="47">
        <v>1781</v>
      </c>
      <c r="I454" s="262" t="s">
        <v>728</v>
      </c>
      <c r="J454" s="227" t="str">
        <f>IF(ISBLANK(INDEX('Policy Characteristics'!D:D,MATCH($C454,'Policy Characteristics'!$C:$C,0))),"",INDEX('Policy Characteristics'!D:D,MATCH($C454,'Policy Characteristics'!$C:$C,0)))</f>
        <v>Reduce Plant Downtime</v>
      </c>
      <c r="K454" s="226" t="str">
        <f>IF(ISBLANK(INDEX('Policy Characteristics'!E:E,MATCH($C454,'Policy Characteristics'!$C:$C,0))),"",INDEX('Policy Characteristics'!E:E,MATCH($C454,'Policy Characteristics'!$C:$C,0)))</f>
        <v>elec reduce plant downtime</v>
      </c>
      <c r="L454" s="233">
        <f>IF(ISBLANK(INDEX('Policy Characteristics'!F:F,MATCH($C454,'Policy Characteristics'!$C:$C,0))),"",INDEX('Policy Characteristics'!F:F,MATCH($C454,'Policy Characteristics'!$C:$C,0)))</f>
        <v>-0.3</v>
      </c>
      <c r="M454" s="233">
        <f>IF(ISBLANK(INDEX('Policy Characteristics'!G:G,MATCH($C454,'Policy Characteristics'!$C:$C,0))),"",INDEX('Policy Characteristics'!G:G,MATCH($C454,'Policy Characteristics'!$C:$C,0)))</f>
        <v>0.6</v>
      </c>
      <c r="N454" s="233">
        <f>IF(ISBLANK(INDEX('Policy Characteristics'!H:H,MATCH($C454,'Policy Characteristics'!$C:$C,0))),"",INDEX('Policy Characteristics'!H:H,MATCH($C454,'Policy Characteristics'!$C:$C,0)))</f>
        <v>0.01</v>
      </c>
      <c r="O454" s="226" t="str">
        <f>IF(ISBLANK(INDEX('Policy Characteristics'!I:I,MATCH($C454,'Policy Characteristics'!$C:$C,0))),"",INDEX('Policy Characteristics'!I:I,MATCH($C454,'Policy Characteristics'!$C:$C,0)))</f>
        <v>% reduction in downtime</v>
      </c>
      <c r="P454" s="226" t="str">
        <f>IF(ISBLANK(INDEX('Policy Characteristics'!J:J,MATCH($C454,'Policy Characteristics'!$C:$C,0))),"",INDEX('Policy Characteristics'!J:J,MATCH($C454,'Policy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54" s="226" t="str">
        <f>IF(ISBLANK(INDEX('Policy Characteristics'!K:K,MATCH($C454,'Policy Characteristics'!$C:$C,0))),"",INDEX('Policy Characteristics'!K:K,MATCH($C454,'Policy Characteristics'!$C:$C,0)))</f>
        <v>electricity-sector-main.html#red-downtime</v>
      </c>
      <c r="R454" s="226" t="str">
        <f>IF(ISBLANK(INDEX('Policy Characteristics'!L:L,MATCH($C454,'Policy Characteristics'!$C:$C,0))),"",INDEX('Policy Characteristics'!L:L,MATCH($C454,'Policy Characteristics'!$C:$C,0)))</f>
        <v>reduce-downtime.html</v>
      </c>
    </row>
    <row r="455" spans="1:18" s="2" customFormat="1">
      <c r="A455" s="226" t="str">
        <f>IF(ISBLANK(INDEX('Policy Characteristics'!A:A,MATCH($C455,'Policy Characteristics'!$C:$C,0))),"",INDEX('Policy Characteristics'!A:A,MATCH($C455,'Policy Characteristics'!$C:$C,0)))</f>
        <v>Electricity Supply</v>
      </c>
      <c r="B455" s="234" t="str">
        <f>IF(ISBLANK(INDEX('Policy Characteristics'!B:B,MATCH($C455,'Policy Characteristics'!$C:$C,0))),"",INDEX('Policy Characteristics'!B:B,MATCH($C455,'Policy Characteristics'!$C:$C,0)))</f>
        <v>Change in Expected Power Plant Capacity Factor</v>
      </c>
      <c r="C455" s="255" t="str">
        <f t="shared" si="26"/>
        <v>Percentage Reduction in Plant Downtime</v>
      </c>
      <c r="D455" s="6" t="s">
        <v>800</v>
      </c>
      <c r="E455" s="45"/>
      <c r="F455" s="6" t="s">
        <v>801</v>
      </c>
      <c r="G455" s="6"/>
      <c r="H455" s="47">
        <v>657</v>
      </c>
      <c r="I455" s="262" t="s">
        <v>738</v>
      </c>
      <c r="J455" s="227" t="str">
        <f>IF(ISBLANK(INDEX('Policy Characteristics'!D:D,MATCH($C455,'Policy Characteristics'!$C:$C,0))),"",INDEX('Policy Characteristics'!D:D,MATCH($C455,'Policy Characteristics'!$C:$C,0)))</f>
        <v>Reduce Plant Downtime</v>
      </c>
      <c r="K455" s="226" t="str">
        <f>IF(ISBLANK(INDEX('Policy Characteristics'!E:E,MATCH($C455,'Policy Characteristics'!$C:$C,0))),"",INDEX('Policy Characteristics'!E:E,MATCH($C455,'Policy Characteristics'!$C:$C,0)))</f>
        <v>elec reduce plant downtime</v>
      </c>
      <c r="L455" s="233">
        <f>IF(ISBLANK(INDEX('Policy Characteristics'!F:F,MATCH($C455,'Policy Characteristics'!$C:$C,0))),"",INDEX('Policy Characteristics'!F:F,MATCH($C455,'Policy Characteristics'!$C:$C,0)))</f>
        <v>-0.3</v>
      </c>
      <c r="M455" s="233">
        <f>IF(ISBLANK(INDEX('Policy Characteristics'!G:G,MATCH($C455,'Policy Characteristics'!$C:$C,0))),"",INDEX('Policy Characteristics'!G:G,MATCH($C455,'Policy Characteristics'!$C:$C,0)))</f>
        <v>0.6</v>
      </c>
      <c r="N455" s="233">
        <f>IF(ISBLANK(INDEX('Policy Characteristics'!H:H,MATCH($C455,'Policy Characteristics'!$C:$C,0))),"",INDEX('Policy Characteristics'!H:H,MATCH($C455,'Policy Characteristics'!$C:$C,0)))</f>
        <v>0.01</v>
      </c>
      <c r="O455" s="226" t="str">
        <f>IF(ISBLANK(INDEX('Policy Characteristics'!I:I,MATCH($C455,'Policy Characteristics'!$C:$C,0))),"",INDEX('Policy Characteristics'!I:I,MATCH($C455,'Policy Characteristics'!$C:$C,0)))</f>
        <v>% reduction in downtime</v>
      </c>
      <c r="P455" s="226" t="str">
        <f>IF(ISBLANK(INDEX('Policy Characteristics'!J:J,MATCH($C455,'Policy Characteristics'!$C:$C,0))),"",INDEX('Policy Characteristics'!J:J,MATCH($C455,'Policy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55" s="226" t="str">
        <f>IF(ISBLANK(INDEX('Policy Characteristics'!K:K,MATCH($C455,'Policy Characteristics'!$C:$C,0))),"",INDEX('Policy Characteristics'!K:K,MATCH($C455,'Policy Characteristics'!$C:$C,0)))</f>
        <v>electricity-sector-main.html#red-downtime</v>
      </c>
      <c r="R455" s="226" t="str">
        <f>IF(ISBLANK(INDEX('Policy Characteristics'!L:L,MATCH($C455,'Policy Characteristics'!$C:$C,0))),"",INDEX('Policy Characteristics'!L:L,MATCH($C455,'Policy Characteristics'!$C:$C,0)))</f>
        <v>reduce-downtime.html</v>
      </c>
    </row>
    <row r="456" spans="1:18" s="2" customFormat="1">
      <c r="A456" s="226" t="str">
        <f>IF(ISBLANK(INDEX('Policy Characteristics'!A:A,MATCH($C456,'Policy Characteristics'!$C:$C,0))),"",INDEX('Policy Characteristics'!A:A,MATCH($C456,'Policy Characteristics'!$C:$C,0)))</f>
        <v>Electricity Supply</v>
      </c>
      <c r="B456" s="234" t="str">
        <f>IF(ISBLANK(INDEX('Policy Characteristics'!B:B,MATCH($C456,'Policy Characteristics'!$C:$C,0))),"",INDEX('Policy Characteristics'!B:B,MATCH($C456,'Policy Characteristics'!$C:$C,0)))</f>
        <v>Change in Expected Power Plant Capacity Factor</v>
      </c>
      <c r="C456" s="255" t="str">
        <f t="shared" si="26"/>
        <v>Percentage Reduction in Plant Downtime</v>
      </c>
      <c r="D456" s="6" t="s">
        <v>802</v>
      </c>
      <c r="E456" s="45"/>
      <c r="F456" s="6" t="s">
        <v>803</v>
      </c>
      <c r="G456" s="6"/>
      <c r="H456" s="47">
        <v>660</v>
      </c>
      <c r="I456" s="262" t="s">
        <v>738</v>
      </c>
      <c r="J456" s="227" t="str">
        <f>IF(ISBLANK(INDEX('Policy Characteristics'!D:D,MATCH($C456,'Policy Characteristics'!$C:$C,0))),"",INDEX('Policy Characteristics'!D:D,MATCH($C456,'Policy Characteristics'!$C:$C,0)))</f>
        <v>Reduce Plant Downtime</v>
      </c>
      <c r="K456" s="226" t="str">
        <f>IF(ISBLANK(INDEX('Policy Characteristics'!E:E,MATCH($C456,'Policy Characteristics'!$C:$C,0))),"",INDEX('Policy Characteristics'!E:E,MATCH($C456,'Policy Characteristics'!$C:$C,0)))</f>
        <v>elec reduce plant downtime</v>
      </c>
      <c r="L456" s="233">
        <f>IF(ISBLANK(INDEX('Policy Characteristics'!F:F,MATCH($C456,'Policy Characteristics'!$C:$C,0))),"",INDEX('Policy Characteristics'!F:F,MATCH($C456,'Policy Characteristics'!$C:$C,0)))</f>
        <v>-0.3</v>
      </c>
      <c r="M456" s="233">
        <f>IF(ISBLANK(INDEX('Policy Characteristics'!G:G,MATCH($C456,'Policy Characteristics'!$C:$C,0))),"",INDEX('Policy Characteristics'!G:G,MATCH($C456,'Policy Characteristics'!$C:$C,0)))</f>
        <v>0.6</v>
      </c>
      <c r="N456" s="233">
        <f>IF(ISBLANK(INDEX('Policy Characteristics'!H:H,MATCH($C456,'Policy Characteristics'!$C:$C,0))),"",INDEX('Policy Characteristics'!H:H,MATCH($C456,'Policy Characteristics'!$C:$C,0)))</f>
        <v>0.01</v>
      </c>
      <c r="O456" s="226" t="str">
        <f>IF(ISBLANK(INDEX('Policy Characteristics'!I:I,MATCH($C456,'Policy Characteristics'!$C:$C,0))),"",INDEX('Policy Characteristics'!I:I,MATCH($C456,'Policy Characteristics'!$C:$C,0)))</f>
        <v>% reduction in downtime</v>
      </c>
      <c r="P456" s="226" t="str">
        <f>IF(ISBLANK(INDEX('Policy Characteristics'!J:J,MATCH($C456,'Policy Characteristics'!$C:$C,0))),"",INDEX('Policy Characteristics'!J:J,MATCH($C456,'Policy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56" s="226" t="str">
        <f>IF(ISBLANK(INDEX('Policy Characteristics'!K:K,MATCH($C456,'Policy Characteristics'!$C:$C,0))),"",INDEX('Policy Characteristics'!K:K,MATCH($C456,'Policy Characteristics'!$C:$C,0)))</f>
        <v>electricity-sector-main.html#red-downtime</v>
      </c>
      <c r="R456" s="226" t="str">
        <f>IF(ISBLANK(INDEX('Policy Characteristics'!L:L,MATCH($C456,'Policy Characteristics'!$C:$C,0))),"",INDEX('Policy Characteristics'!L:L,MATCH($C456,'Policy Characteristics'!$C:$C,0)))</f>
        <v>reduce-downtime.html</v>
      </c>
    </row>
    <row r="457" spans="1:18" s="2" customFormat="1">
      <c r="A457" s="226" t="str">
        <f>IF(ISBLANK(INDEX('Policy Characteristics'!A:A,MATCH($C457,'Policy Characteristics'!$C:$C,0))),"",INDEX('Policy Characteristics'!A:A,MATCH($C457,'Policy Characteristics'!$C:$C,0)))</f>
        <v>Electricity Supply</v>
      </c>
      <c r="B457" s="234" t="str">
        <f>IF(ISBLANK(INDEX('Policy Characteristics'!B:B,MATCH($C457,'Policy Characteristics'!$C:$C,0))),"",INDEX('Policy Characteristics'!B:B,MATCH($C457,'Policy Characteristics'!$C:$C,0)))</f>
        <v>Change in Expected Power Plant Capacity Factor</v>
      </c>
      <c r="C457" s="255" t="str">
        <f t="shared" si="26"/>
        <v>Percentage Reduction in Plant Downtime</v>
      </c>
      <c r="D457" s="6" t="s">
        <v>804</v>
      </c>
      <c r="E457" s="45"/>
      <c r="F457" s="6" t="s">
        <v>805</v>
      </c>
      <c r="G457" s="6"/>
      <c r="H457" s="47">
        <v>143</v>
      </c>
      <c r="I457" s="262" t="s">
        <v>738</v>
      </c>
      <c r="J457" s="227" t="str">
        <f>IF(ISBLANK(INDEX('Policy Characteristics'!D:D,MATCH($C457,'Policy Characteristics'!$C:$C,0))),"",INDEX('Policy Characteristics'!D:D,MATCH($C457,'Policy Characteristics'!$C:$C,0)))</f>
        <v>Reduce Plant Downtime</v>
      </c>
      <c r="K457" s="226" t="str">
        <f>IF(ISBLANK(INDEX('Policy Characteristics'!E:E,MATCH($C457,'Policy Characteristics'!$C:$C,0))),"",INDEX('Policy Characteristics'!E:E,MATCH($C457,'Policy Characteristics'!$C:$C,0)))</f>
        <v>elec reduce plant downtime</v>
      </c>
      <c r="L457" s="233">
        <f>IF(ISBLANK(INDEX('Policy Characteristics'!F:F,MATCH($C457,'Policy Characteristics'!$C:$C,0))),"",INDEX('Policy Characteristics'!F:F,MATCH($C457,'Policy Characteristics'!$C:$C,0)))</f>
        <v>-0.3</v>
      </c>
      <c r="M457" s="233">
        <f>IF(ISBLANK(INDEX('Policy Characteristics'!G:G,MATCH($C457,'Policy Characteristics'!$C:$C,0))),"",INDEX('Policy Characteristics'!G:G,MATCH($C457,'Policy Characteristics'!$C:$C,0)))</f>
        <v>0.6</v>
      </c>
      <c r="N457" s="233">
        <f>IF(ISBLANK(INDEX('Policy Characteristics'!H:H,MATCH($C457,'Policy Characteristics'!$C:$C,0))),"",INDEX('Policy Characteristics'!H:H,MATCH($C457,'Policy Characteristics'!$C:$C,0)))</f>
        <v>0.01</v>
      </c>
      <c r="O457" s="226" t="str">
        <f>IF(ISBLANK(INDEX('Policy Characteristics'!I:I,MATCH($C457,'Policy Characteristics'!$C:$C,0))),"",INDEX('Policy Characteristics'!I:I,MATCH($C457,'Policy Characteristics'!$C:$C,0)))</f>
        <v>% reduction in downtime</v>
      </c>
      <c r="P457" s="226" t="str">
        <f>IF(ISBLANK(INDEX('Policy Characteristics'!J:J,MATCH($C457,'Policy Characteristics'!$C:$C,0))),"",INDEX('Policy Characteristics'!J:J,MATCH($C457,'Policy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57" s="226" t="str">
        <f>IF(ISBLANK(INDEX('Policy Characteristics'!K:K,MATCH($C457,'Policy Characteristics'!$C:$C,0))),"",INDEX('Policy Characteristics'!K:K,MATCH($C457,'Policy Characteristics'!$C:$C,0)))</f>
        <v>electricity-sector-main.html#red-downtime</v>
      </c>
      <c r="R457" s="226" t="str">
        <f>IF(ISBLANK(INDEX('Policy Characteristics'!L:L,MATCH($C457,'Policy Characteristics'!$C:$C,0))),"",INDEX('Policy Characteristics'!L:L,MATCH($C457,'Policy Characteristics'!$C:$C,0)))</f>
        <v>reduce-downtime.html</v>
      </c>
    </row>
    <row r="458" spans="1:18" s="2" customFormat="1">
      <c r="A458" s="226" t="str">
        <f>IF(ISBLANK(INDEX('Policy Characteristics'!A:A,MATCH($C458,'Policy Characteristics'!$C:$C,0))),"",INDEX('Policy Characteristics'!A:A,MATCH($C458,'Policy Characteristics'!$C:$C,0)))</f>
        <v>Electricity Supply</v>
      </c>
      <c r="B458" s="234" t="str">
        <f>IF(ISBLANK(INDEX('Policy Characteristics'!B:B,MATCH($C458,'Policy Characteristics'!$C:$C,0))),"",INDEX('Policy Characteristics'!B:B,MATCH($C458,'Policy Characteristics'!$C:$C,0)))</f>
        <v>Change in Expected Power Plant Capacity Factor</v>
      </c>
      <c r="C458" s="255" t="str">
        <f t="shared" si="26"/>
        <v>Percentage Reduction in Plant Downtime</v>
      </c>
      <c r="D458" s="6" t="s">
        <v>806</v>
      </c>
      <c r="E458" s="45"/>
      <c r="F458" s="6" t="s">
        <v>807</v>
      </c>
      <c r="G458" s="6"/>
      <c r="H458" s="47">
        <v>144</v>
      </c>
      <c r="I458" s="262" t="s">
        <v>738</v>
      </c>
      <c r="J458" s="227" t="str">
        <f>IF(ISBLANK(INDEX('Policy Characteristics'!D:D,MATCH($C458,'Policy Characteristics'!$C:$C,0))),"",INDEX('Policy Characteristics'!D:D,MATCH($C458,'Policy Characteristics'!$C:$C,0)))</f>
        <v>Reduce Plant Downtime</v>
      </c>
      <c r="K458" s="226" t="str">
        <f>IF(ISBLANK(INDEX('Policy Characteristics'!E:E,MATCH($C458,'Policy Characteristics'!$C:$C,0))),"",INDEX('Policy Characteristics'!E:E,MATCH($C458,'Policy Characteristics'!$C:$C,0)))</f>
        <v>elec reduce plant downtime</v>
      </c>
      <c r="L458" s="233">
        <f>IF(ISBLANK(INDEX('Policy Characteristics'!F:F,MATCH($C458,'Policy Characteristics'!$C:$C,0))),"",INDEX('Policy Characteristics'!F:F,MATCH($C458,'Policy Characteristics'!$C:$C,0)))</f>
        <v>-0.3</v>
      </c>
      <c r="M458" s="233">
        <f>IF(ISBLANK(INDEX('Policy Characteristics'!G:G,MATCH($C458,'Policy Characteristics'!$C:$C,0))),"",INDEX('Policy Characteristics'!G:G,MATCH($C458,'Policy Characteristics'!$C:$C,0)))</f>
        <v>0.6</v>
      </c>
      <c r="N458" s="233">
        <f>IF(ISBLANK(INDEX('Policy Characteristics'!H:H,MATCH($C458,'Policy Characteristics'!$C:$C,0))),"",INDEX('Policy Characteristics'!H:H,MATCH($C458,'Policy Characteristics'!$C:$C,0)))</f>
        <v>0.01</v>
      </c>
      <c r="O458" s="226" t="str">
        <f>IF(ISBLANK(INDEX('Policy Characteristics'!I:I,MATCH($C458,'Policy Characteristics'!$C:$C,0))),"",INDEX('Policy Characteristics'!I:I,MATCH($C458,'Policy Characteristics'!$C:$C,0)))</f>
        <v>% reduction in downtime</v>
      </c>
      <c r="P458" s="226" t="str">
        <f>IF(ISBLANK(INDEX('Policy Characteristics'!J:J,MATCH($C458,'Policy Characteristics'!$C:$C,0))),"",INDEX('Policy Characteristics'!J:J,MATCH($C458,'Policy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58" s="226" t="str">
        <f>IF(ISBLANK(INDEX('Policy Characteristics'!K:K,MATCH($C458,'Policy Characteristics'!$C:$C,0))),"",INDEX('Policy Characteristics'!K:K,MATCH($C458,'Policy Characteristics'!$C:$C,0)))</f>
        <v>electricity-sector-main.html#red-downtime</v>
      </c>
      <c r="R458" s="226" t="str">
        <f>IF(ISBLANK(INDEX('Policy Characteristics'!L:L,MATCH($C458,'Policy Characteristics'!$C:$C,0))),"",INDEX('Policy Characteristics'!L:L,MATCH($C458,'Policy Characteristics'!$C:$C,0)))</f>
        <v>reduce-downtime.html</v>
      </c>
    </row>
    <row r="459" spans="1:18" s="2" customFormat="1">
      <c r="A459" s="226" t="str">
        <f>IF(ISBLANK(INDEX('Policy Characteristics'!A:A,MATCH($C459,'Policy Characteristics'!$C:$C,0))),"",INDEX('Policy Characteristics'!A:A,MATCH($C459,'Policy Characteristics'!$C:$C,0)))</f>
        <v>Electricity Supply</v>
      </c>
      <c r="B459" s="234" t="str">
        <f>IF(ISBLANK(INDEX('Policy Characteristics'!B:B,MATCH($C459,'Policy Characteristics'!$C:$C,0))),"",INDEX('Policy Characteristics'!B:B,MATCH($C459,'Policy Characteristics'!$C:$C,0)))</f>
        <v>Change in Expected Power Plant Capacity Factor</v>
      </c>
      <c r="C459" s="255" t="str">
        <f t="shared" si="26"/>
        <v>Percentage Reduction in Plant Downtime</v>
      </c>
      <c r="D459" s="6" t="s">
        <v>808</v>
      </c>
      <c r="E459" s="45"/>
      <c r="F459" s="6" t="s">
        <v>809</v>
      </c>
      <c r="G459" s="6"/>
      <c r="H459" s="47">
        <v>667</v>
      </c>
      <c r="I459" s="262" t="s">
        <v>738</v>
      </c>
      <c r="J459" s="227" t="str">
        <f>IF(ISBLANK(INDEX('Policy Characteristics'!D:D,MATCH($C459,'Policy Characteristics'!$C:$C,0))),"",INDEX('Policy Characteristics'!D:D,MATCH($C459,'Policy Characteristics'!$C:$C,0)))</f>
        <v>Reduce Plant Downtime</v>
      </c>
      <c r="K459" s="226" t="str">
        <f>IF(ISBLANK(INDEX('Policy Characteristics'!E:E,MATCH($C459,'Policy Characteristics'!$C:$C,0))),"",INDEX('Policy Characteristics'!E:E,MATCH($C459,'Policy Characteristics'!$C:$C,0)))</f>
        <v>elec reduce plant downtime</v>
      </c>
      <c r="L459" s="233">
        <f>IF(ISBLANK(INDEX('Policy Characteristics'!F:F,MATCH($C459,'Policy Characteristics'!$C:$C,0))),"",INDEX('Policy Characteristics'!F:F,MATCH($C459,'Policy Characteristics'!$C:$C,0)))</f>
        <v>-0.3</v>
      </c>
      <c r="M459" s="233">
        <f>IF(ISBLANK(INDEX('Policy Characteristics'!G:G,MATCH($C459,'Policy Characteristics'!$C:$C,0))),"",INDEX('Policy Characteristics'!G:G,MATCH($C459,'Policy Characteristics'!$C:$C,0)))</f>
        <v>0.6</v>
      </c>
      <c r="N459" s="233">
        <f>IF(ISBLANK(INDEX('Policy Characteristics'!H:H,MATCH($C459,'Policy Characteristics'!$C:$C,0))),"",INDEX('Policy Characteristics'!H:H,MATCH($C459,'Policy Characteristics'!$C:$C,0)))</f>
        <v>0.01</v>
      </c>
      <c r="O459" s="226" t="str">
        <f>IF(ISBLANK(INDEX('Policy Characteristics'!I:I,MATCH($C459,'Policy Characteristics'!$C:$C,0))),"",INDEX('Policy Characteristics'!I:I,MATCH($C459,'Policy Characteristics'!$C:$C,0)))</f>
        <v>% reduction in downtime</v>
      </c>
      <c r="P459" s="226" t="str">
        <f>IF(ISBLANK(INDEX('Policy Characteristics'!J:J,MATCH($C459,'Policy Characteristics'!$C:$C,0))),"",INDEX('Policy Characteristics'!J:J,MATCH($C459,'Policy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59" s="226" t="str">
        <f>IF(ISBLANK(INDEX('Policy Characteristics'!K:K,MATCH($C459,'Policy Characteristics'!$C:$C,0))),"",INDEX('Policy Characteristics'!K:K,MATCH($C459,'Policy Characteristics'!$C:$C,0)))</f>
        <v>electricity-sector-main.html#red-downtime</v>
      </c>
      <c r="R459" s="226" t="str">
        <f>IF(ISBLANK(INDEX('Policy Characteristics'!L:L,MATCH($C459,'Policy Characteristics'!$C:$C,0))),"",INDEX('Policy Characteristics'!L:L,MATCH($C459,'Policy Characteristics'!$C:$C,0)))</f>
        <v>reduce-downtime.html</v>
      </c>
    </row>
    <row r="460" spans="1:18" s="2" customFormat="1">
      <c r="A460" s="226" t="str">
        <f>IF(ISBLANK(INDEX('Policy Characteristics'!A:A,MATCH($C460,'Policy Characteristics'!$C:$C,0))),"",INDEX('Policy Characteristics'!A:A,MATCH($C460,'Policy Characteristics'!$C:$C,0)))</f>
        <v>Electricity Supply</v>
      </c>
      <c r="B460" s="234" t="str">
        <f>IF(ISBLANK(INDEX('Policy Characteristics'!B:B,MATCH($C460,'Policy Characteristics'!$C:$C,0))),"",INDEX('Policy Characteristics'!B:B,MATCH($C460,'Policy Characteristics'!$C:$C,0)))</f>
        <v>Change in Expected Power Plant Capacity Factor</v>
      </c>
      <c r="C460" s="255" t="str">
        <f t="shared" si="26"/>
        <v>Percentage Reduction in Plant Downtime</v>
      </c>
      <c r="D460" s="6" t="s">
        <v>810</v>
      </c>
      <c r="E460" s="45"/>
      <c r="F460" s="6" t="s">
        <v>811</v>
      </c>
      <c r="G460" s="6"/>
      <c r="H460" s="47">
        <v>670</v>
      </c>
      <c r="I460" s="262" t="s">
        <v>738</v>
      </c>
      <c r="J460" s="227" t="str">
        <f>IF(ISBLANK(INDEX('Policy Characteristics'!D:D,MATCH($C460,'Policy Characteristics'!$C:$C,0))),"",INDEX('Policy Characteristics'!D:D,MATCH($C460,'Policy Characteristics'!$C:$C,0)))</f>
        <v>Reduce Plant Downtime</v>
      </c>
      <c r="K460" s="226" t="str">
        <f>IF(ISBLANK(INDEX('Policy Characteristics'!E:E,MATCH($C460,'Policy Characteristics'!$C:$C,0))),"",INDEX('Policy Characteristics'!E:E,MATCH($C460,'Policy Characteristics'!$C:$C,0)))</f>
        <v>elec reduce plant downtime</v>
      </c>
      <c r="L460" s="233">
        <f>IF(ISBLANK(INDEX('Policy Characteristics'!F:F,MATCH($C460,'Policy Characteristics'!$C:$C,0))),"",INDEX('Policy Characteristics'!F:F,MATCH($C460,'Policy Characteristics'!$C:$C,0)))</f>
        <v>-0.3</v>
      </c>
      <c r="M460" s="233">
        <f>IF(ISBLANK(INDEX('Policy Characteristics'!G:G,MATCH($C460,'Policy Characteristics'!$C:$C,0))),"",INDEX('Policy Characteristics'!G:G,MATCH($C460,'Policy Characteristics'!$C:$C,0)))</f>
        <v>0.6</v>
      </c>
      <c r="N460" s="233">
        <f>IF(ISBLANK(INDEX('Policy Characteristics'!H:H,MATCH($C460,'Policy Characteristics'!$C:$C,0))),"",INDEX('Policy Characteristics'!H:H,MATCH($C460,'Policy Characteristics'!$C:$C,0)))</f>
        <v>0.01</v>
      </c>
      <c r="O460" s="226" t="str">
        <f>IF(ISBLANK(INDEX('Policy Characteristics'!I:I,MATCH($C460,'Policy Characteristics'!$C:$C,0))),"",INDEX('Policy Characteristics'!I:I,MATCH($C460,'Policy Characteristics'!$C:$C,0)))</f>
        <v>% reduction in downtime</v>
      </c>
      <c r="P460" s="226" t="str">
        <f>IF(ISBLANK(INDEX('Policy Characteristics'!J:J,MATCH($C460,'Policy Characteristics'!$C:$C,0))),"",INDEX('Policy Characteristics'!J:J,MATCH($C460,'Policy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60" s="226" t="str">
        <f>IF(ISBLANK(INDEX('Policy Characteristics'!K:K,MATCH($C460,'Policy Characteristics'!$C:$C,0))),"",INDEX('Policy Characteristics'!K:K,MATCH($C460,'Policy Characteristics'!$C:$C,0)))</f>
        <v>electricity-sector-main.html#red-downtime</v>
      </c>
      <c r="R460" s="226" t="str">
        <f>IF(ISBLANK(INDEX('Policy Characteristics'!L:L,MATCH($C460,'Policy Characteristics'!$C:$C,0))),"",INDEX('Policy Characteristics'!L:L,MATCH($C460,'Policy Characteristics'!$C:$C,0)))</f>
        <v>reduce-downtime.html</v>
      </c>
    </row>
    <row r="461" spans="1:18" s="2" customFormat="1">
      <c r="A461" s="226" t="str">
        <f>IF(ISBLANK(INDEX('Policy Characteristics'!A:A,MATCH($C461,'Policy Characteristics'!$C:$C,0))),"",INDEX('Policy Characteristics'!A:A,MATCH($C461,'Policy Characteristics'!$C:$C,0)))</f>
        <v>Electricity Supply</v>
      </c>
      <c r="B461" s="234" t="str">
        <f>IF(ISBLANK(INDEX('Policy Characteristics'!B:B,MATCH($C461,'Policy Characteristics'!$C:$C,0))),"",INDEX('Policy Characteristics'!B:B,MATCH($C461,'Policy Characteristics'!$C:$C,0)))</f>
        <v>Change in Expected Power Plant Capacity Factor</v>
      </c>
      <c r="C461" s="255" t="str">
        <f t="shared" si="26"/>
        <v>Percentage Reduction in Plant Downtime</v>
      </c>
      <c r="D461" s="6" t="s">
        <v>812</v>
      </c>
      <c r="E461" s="45"/>
      <c r="F461" s="6" t="s">
        <v>813</v>
      </c>
      <c r="G461" s="6"/>
      <c r="H461" s="47">
        <v>673</v>
      </c>
      <c r="I461" s="262" t="s">
        <v>738</v>
      </c>
      <c r="J461" s="227" t="str">
        <f>IF(ISBLANK(INDEX('Policy Characteristics'!D:D,MATCH($C461,'Policy Characteristics'!$C:$C,0))),"",INDEX('Policy Characteristics'!D:D,MATCH($C461,'Policy Characteristics'!$C:$C,0)))</f>
        <v>Reduce Plant Downtime</v>
      </c>
      <c r="K461" s="226" t="str">
        <f>IF(ISBLANK(INDEX('Policy Characteristics'!E:E,MATCH($C461,'Policy Characteristics'!$C:$C,0))),"",INDEX('Policy Characteristics'!E:E,MATCH($C461,'Policy Characteristics'!$C:$C,0)))</f>
        <v>elec reduce plant downtime</v>
      </c>
      <c r="L461" s="233">
        <f>IF(ISBLANK(INDEX('Policy Characteristics'!F:F,MATCH($C461,'Policy Characteristics'!$C:$C,0))),"",INDEX('Policy Characteristics'!F:F,MATCH($C461,'Policy Characteristics'!$C:$C,0)))</f>
        <v>-0.3</v>
      </c>
      <c r="M461" s="233">
        <f>IF(ISBLANK(INDEX('Policy Characteristics'!G:G,MATCH($C461,'Policy Characteristics'!$C:$C,0))),"",INDEX('Policy Characteristics'!G:G,MATCH($C461,'Policy Characteristics'!$C:$C,0)))</f>
        <v>0.6</v>
      </c>
      <c r="N461" s="233">
        <f>IF(ISBLANK(INDEX('Policy Characteristics'!H:H,MATCH($C461,'Policy Characteristics'!$C:$C,0))),"",INDEX('Policy Characteristics'!H:H,MATCH($C461,'Policy Characteristics'!$C:$C,0)))</f>
        <v>0.01</v>
      </c>
      <c r="O461" s="226" t="str">
        <f>IF(ISBLANK(INDEX('Policy Characteristics'!I:I,MATCH($C461,'Policy Characteristics'!$C:$C,0))),"",INDEX('Policy Characteristics'!I:I,MATCH($C461,'Policy Characteristics'!$C:$C,0)))</f>
        <v>% reduction in downtime</v>
      </c>
      <c r="P461" s="226" t="str">
        <f>IF(ISBLANK(INDEX('Policy Characteristics'!J:J,MATCH($C461,'Policy Characteristics'!$C:$C,0))),"",INDEX('Policy Characteristics'!J:J,MATCH($C461,'Policy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61" s="226" t="str">
        <f>IF(ISBLANK(INDEX('Policy Characteristics'!K:K,MATCH($C461,'Policy Characteristics'!$C:$C,0))),"",INDEX('Policy Characteristics'!K:K,MATCH($C461,'Policy Characteristics'!$C:$C,0)))</f>
        <v>electricity-sector-main.html#red-downtime</v>
      </c>
      <c r="R461" s="226" t="str">
        <f>IF(ISBLANK(INDEX('Policy Characteristics'!L:L,MATCH($C461,'Policy Characteristics'!$C:$C,0))),"",INDEX('Policy Characteristics'!L:L,MATCH($C461,'Policy Characteristics'!$C:$C,0)))</f>
        <v>reduce-downtime.html</v>
      </c>
    </row>
    <row r="462" spans="1:18" s="2" customFormat="1">
      <c r="A462" s="226" t="str">
        <f>IF(ISBLANK(INDEX('Policy Characteristics'!A:A,MATCH($C462,'Policy Characteristics'!$C:$C,0))),"",INDEX('Policy Characteristics'!A:A,MATCH($C462,'Policy Characteristics'!$C:$C,0)))</f>
        <v>Electricity Supply</v>
      </c>
      <c r="B462" s="234" t="str">
        <f>IF(ISBLANK(INDEX('Policy Characteristics'!B:B,MATCH($C462,'Policy Characteristics'!$C:$C,0))),"",INDEX('Policy Characteristics'!B:B,MATCH($C462,'Policy Characteristics'!$C:$C,0)))</f>
        <v>Change in Expected Power Plant Capacity Factor</v>
      </c>
      <c r="C462" s="255" t="str">
        <f t="shared" si="26"/>
        <v>Percentage Reduction in Plant Downtime</v>
      </c>
      <c r="D462" s="6" t="s">
        <v>814</v>
      </c>
      <c r="E462" s="45"/>
      <c r="F462" s="6" t="s">
        <v>815</v>
      </c>
      <c r="G462" s="6"/>
      <c r="H462" s="47">
        <v>676</v>
      </c>
      <c r="I462" s="262" t="s">
        <v>738</v>
      </c>
      <c r="J462" s="227" t="str">
        <f>IF(ISBLANK(INDEX('Policy Characteristics'!D:D,MATCH($C462,'Policy Characteristics'!$C:$C,0))),"",INDEX('Policy Characteristics'!D:D,MATCH($C462,'Policy Characteristics'!$C:$C,0)))</f>
        <v>Reduce Plant Downtime</v>
      </c>
      <c r="K462" s="226" t="str">
        <f>IF(ISBLANK(INDEX('Policy Characteristics'!E:E,MATCH($C462,'Policy Characteristics'!$C:$C,0))),"",INDEX('Policy Characteristics'!E:E,MATCH($C462,'Policy Characteristics'!$C:$C,0)))</f>
        <v>elec reduce plant downtime</v>
      </c>
      <c r="L462" s="233">
        <f>IF(ISBLANK(INDEX('Policy Characteristics'!F:F,MATCH($C462,'Policy Characteristics'!$C:$C,0))),"",INDEX('Policy Characteristics'!F:F,MATCH($C462,'Policy Characteristics'!$C:$C,0)))</f>
        <v>-0.3</v>
      </c>
      <c r="M462" s="233">
        <f>IF(ISBLANK(INDEX('Policy Characteristics'!G:G,MATCH($C462,'Policy Characteristics'!$C:$C,0))),"",INDEX('Policy Characteristics'!G:G,MATCH($C462,'Policy Characteristics'!$C:$C,0)))</f>
        <v>0.6</v>
      </c>
      <c r="N462" s="233">
        <f>IF(ISBLANK(INDEX('Policy Characteristics'!H:H,MATCH($C462,'Policy Characteristics'!$C:$C,0))),"",INDEX('Policy Characteristics'!H:H,MATCH($C462,'Policy Characteristics'!$C:$C,0)))</f>
        <v>0.01</v>
      </c>
      <c r="O462" s="226" t="str">
        <f>IF(ISBLANK(INDEX('Policy Characteristics'!I:I,MATCH($C462,'Policy Characteristics'!$C:$C,0))),"",INDEX('Policy Characteristics'!I:I,MATCH($C462,'Policy Characteristics'!$C:$C,0)))</f>
        <v>% reduction in downtime</v>
      </c>
      <c r="P462" s="226" t="str">
        <f>IF(ISBLANK(INDEX('Policy Characteristics'!J:J,MATCH($C462,'Policy Characteristics'!$C:$C,0))),"",INDEX('Policy Characteristics'!J:J,MATCH($C462,'Policy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62" s="226" t="str">
        <f>IF(ISBLANK(INDEX('Policy Characteristics'!K:K,MATCH($C462,'Policy Characteristics'!$C:$C,0))),"",INDEX('Policy Characteristics'!K:K,MATCH($C462,'Policy Characteristics'!$C:$C,0)))</f>
        <v>electricity-sector-main.html#red-downtime</v>
      </c>
      <c r="R462" s="226" t="str">
        <f>IF(ISBLANK(INDEX('Policy Characteristics'!L:L,MATCH($C462,'Policy Characteristics'!$C:$C,0))),"",INDEX('Policy Characteristics'!L:L,MATCH($C462,'Policy Characteristics'!$C:$C,0)))</f>
        <v>reduce-downtime.html</v>
      </c>
    </row>
    <row r="463" spans="1:18" s="2" customFormat="1">
      <c r="A463" s="226" t="str">
        <f>IF(ISBLANK(INDEX('Policy Characteristics'!A:A,MATCH($C463,'Policy Characteristics'!$C:$C,0))),"",INDEX('Policy Characteristics'!A:A,MATCH($C463,'Policy Characteristics'!$C:$C,0)))</f>
        <v>Electricity Supply</v>
      </c>
      <c r="B463" s="234" t="str">
        <f>IF(ISBLANK(INDEX('Policy Characteristics'!B:B,MATCH($C463,'Policy Characteristics'!$C:$C,0))),"",INDEX('Policy Characteristics'!B:B,MATCH($C463,'Policy Characteristics'!$C:$C,0)))</f>
        <v>Change in Expected Power Plant Capacity Factor</v>
      </c>
      <c r="C463" s="255" t="str">
        <f t="shared" si="26"/>
        <v>Percentage Reduction in Plant Downtime</v>
      </c>
      <c r="D463" s="6" t="s">
        <v>816</v>
      </c>
      <c r="E463" s="45"/>
      <c r="F463" s="6" t="s">
        <v>817</v>
      </c>
      <c r="G463" s="6"/>
      <c r="H463" s="47">
        <v>679</v>
      </c>
      <c r="I463" s="262" t="s">
        <v>738</v>
      </c>
      <c r="J463" s="227" t="str">
        <f>IF(ISBLANK(INDEX('Policy Characteristics'!D:D,MATCH($C463,'Policy Characteristics'!$C:$C,0))),"",INDEX('Policy Characteristics'!D:D,MATCH($C463,'Policy Characteristics'!$C:$C,0)))</f>
        <v>Reduce Plant Downtime</v>
      </c>
      <c r="K463" s="226" t="str">
        <f>IF(ISBLANK(INDEX('Policy Characteristics'!E:E,MATCH($C463,'Policy Characteristics'!$C:$C,0))),"",INDEX('Policy Characteristics'!E:E,MATCH($C463,'Policy Characteristics'!$C:$C,0)))</f>
        <v>elec reduce plant downtime</v>
      </c>
      <c r="L463" s="233">
        <f>IF(ISBLANK(INDEX('Policy Characteristics'!F:F,MATCH($C463,'Policy Characteristics'!$C:$C,0))),"",INDEX('Policy Characteristics'!F:F,MATCH($C463,'Policy Characteristics'!$C:$C,0)))</f>
        <v>-0.3</v>
      </c>
      <c r="M463" s="233">
        <f>IF(ISBLANK(INDEX('Policy Characteristics'!G:G,MATCH($C463,'Policy Characteristics'!$C:$C,0))),"",INDEX('Policy Characteristics'!G:G,MATCH($C463,'Policy Characteristics'!$C:$C,0)))</f>
        <v>0.6</v>
      </c>
      <c r="N463" s="233">
        <f>IF(ISBLANK(INDEX('Policy Characteristics'!H:H,MATCH($C463,'Policy Characteristics'!$C:$C,0))),"",INDEX('Policy Characteristics'!H:H,MATCH($C463,'Policy Characteristics'!$C:$C,0)))</f>
        <v>0.01</v>
      </c>
      <c r="O463" s="226" t="str">
        <f>IF(ISBLANK(INDEX('Policy Characteristics'!I:I,MATCH($C463,'Policy Characteristics'!$C:$C,0))),"",INDEX('Policy Characteristics'!I:I,MATCH($C463,'Policy Characteristics'!$C:$C,0)))</f>
        <v>% reduction in downtime</v>
      </c>
      <c r="P463" s="226" t="str">
        <f>IF(ISBLANK(INDEX('Policy Characteristics'!J:J,MATCH($C463,'Policy Characteristics'!$C:$C,0))),"",INDEX('Policy Characteristics'!J:J,MATCH($C463,'Policy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63" s="226" t="str">
        <f>IF(ISBLANK(INDEX('Policy Characteristics'!K:K,MATCH($C463,'Policy Characteristics'!$C:$C,0))),"",INDEX('Policy Characteristics'!K:K,MATCH($C463,'Policy Characteristics'!$C:$C,0)))</f>
        <v>electricity-sector-main.html#red-downtime</v>
      </c>
      <c r="R463" s="226" t="str">
        <f>IF(ISBLANK(INDEX('Policy Characteristics'!L:L,MATCH($C463,'Policy Characteristics'!$C:$C,0))),"",INDEX('Policy Characteristics'!L:L,MATCH($C463,'Policy Characteristics'!$C:$C,0)))</f>
        <v>reduce-downtime.html</v>
      </c>
    </row>
    <row r="464" spans="1:18" s="2" customFormat="1">
      <c r="A464" s="226" t="str">
        <f>IF(ISBLANK(INDEX('Policy Characteristics'!A:A,MATCH($C464,'Policy Characteristics'!$C:$C,0))),"",INDEX('Policy Characteristics'!A:A,MATCH($C464,'Policy Characteristics'!$C:$C,0)))</f>
        <v>Electricity Supply</v>
      </c>
      <c r="B464" s="234" t="str">
        <f>IF(ISBLANK(INDEX('Policy Characteristics'!B:B,MATCH($C464,'Policy Characteristics'!$C:$C,0))),"",INDEX('Policy Characteristics'!B:B,MATCH($C464,'Policy Characteristics'!$C:$C,0)))</f>
        <v>Change in Expected Power Plant Capacity Factor</v>
      </c>
      <c r="C464" s="255" t="str">
        <f t="shared" si="26"/>
        <v>Percentage Reduction in Plant Downtime</v>
      </c>
      <c r="D464" s="6" t="s">
        <v>818</v>
      </c>
      <c r="E464" s="45"/>
      <c r="F464" s="6" t="s">
        <v>819</v>
      </c>
      <c r="G464" s="6"/>
      <c r="H464" s="47">
        <v>182</v>
      </c>
      <c r="I464" s="262" t="s">
        <v>738</v>
      </c>
      <c r="J464" s="227" t="str">
        <f>IF(ISBLANK(INDEX('Policy Characteristics'!D:D,MATCH($C464,'Policy Characteristics'!$C:$C,0))),"",INDEX('Policy Characteristics'!D:D,MATCH($C464,'Policy Characteristics'!$C:$C,0)))</f>
        <v>Reduce Plant Downtime</v>
      </c>
      <c r="K464" s="226" t="str">
        <f>IF(ISBLANK(INDEX('Policy Characteristics'!E:E,MATCH($C464,'Policy Characteristics'!$C:$C,0))),"",INDEX('Policy Characteristics'!E:E,MATCH($C464,'Policy Characteristics'!$C:$C,0)))</f>
        <v>elec reduce plant downtime</v>
      </c>
      <c r="L464" s="233">
        <f>IF(ISBLANK(INDEX('Policy Characteristics'!F:F,MATCH($C464,'Policy Characteristics'!$C:$C,0))),"",INDEX('Policy Characteristics'!F:F,MATCH($C464,'Policy Characteristics'!$C:$C,0)))</f>
        <v>-0.3</v>
      </c>
      <c r="M464" s="233">
        <f>IF(ISBLANK(INDEX('Policy Characteristics'!G:G,MATCH($C464,'Policy Characteristics'!$C:$C,0))),"",INDEX('Policy Characteristics'!G:G,MATCH($C464,'Policy Characteristics'!$C:$C,0)))</f>
        <v>0.6</v>
      </c>
      <c r="N464" s="233">
        <f>IF(ISBLANK(INDEX('Policy Characteristics'!H:H,MATCH($C464,'Policy Characteristics'!$C:$C,0))),"",INDEX('Policy Characteristics'!H:H,MATCH($C464,'Policy Characteristics'!$C:$C,0)))</f>
        <v>0.01</v>
      </c>
      <c r="O464" s="226" t="str">
        <f>IF(ISBLANK(INDEX('Policy Characteristics'!I:I,MATCH($C464,'Policy Characteristics'!$C:$C,0))),"",INDEX('Policy Characteristics'!I:I,MATCH($C464,'Policy Characteristics'!$C:$C,0)))</f>
        <v>% reduction in downtime</v>
      </c>
      <c r="P464" s="226" t="str">
        <f>IF(ISBLANK(INDEX('Policy Characteristics'!J:J,MATCH($C464,'Policy Characteristics'!$C:$C,0))),"",INDEX('Policy Characteristics'!J:J,MATCH($C464,'Policy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64" s="226" t="str">
        <f>IF(ISBLANK(INDEX('Policy Characteristics'!K:K,MATCH($C464,'Policy Characteristics'!$C:$C,0))),"",INDEX('Policy Characteristics'!K:K,MATCH($C464,'Policy Characteristics'!$C:$C,0)))</f>
        <v>electricity-sector-main.html#red-downtime</v>
      </c>
      <c r="R464" s="226" t="str">
        <f>IF(ISBLANK(INDEX('Policy Characteristics'!L:L,MATCH($C464,'Policy Characteristics'!$C:$C,0))),"",INDEX('Policy Characteristics'!L:L,MATCH($C464,'Policy Characteristics'!$C:$C,0)))</f>
        <v>reduce-downtime.html</v>
      </c>
    </row>
    <row r="465" spans="1:18" s="2" customFormat="1">
      <c r="A465" s="226" t="str">
        <f>IF(ISBLANK(INDEX('Policy Characteristics'!A:A,MATCH($C465,'Policy Characteristics'!$C:$C,0))),"",INDEX('Policy Characteristics'!A:A,MATCH($C465,'Policy Characteristics'!$C:$C,0)))</f>
        <v>Electricity Supply</v>
      </c>
      <c r="B465" s="234" t="str">
        <f>IF(ISBLANK(INDEX('Policy Characteristics'!B:B,MATCH($C465,'Policy Characteristics'!$C:$C,0))),"",INDEX('Policy Characteristics'!B:B,MATCH($C465,'Policy Characteristics'!$C:$C,0)))</f>
        <v>Change in Expected Power Plant Capacity Factor</v>
      </c>
      <c r="C465" s="255" t="str">
        <f t="shared" si="26"/>
        <v>Percentage Reduction in Plant Downtime</v>
      </c>
      <c r="D465" s="6" t="s">
        <v>820</v>
      </c>
      <c r="E465" s="45"/>
      <c r="F465" s="6" t="s">
        <v>821</v>
      </c>
      <c r="H465" s="47">
        <v>684</v>
      </c>
      <c r="I465" s="262" t="s">
        <v>738</v>
      </c>
      <c r="J465" s="227" t="str">
        <f>IF(ISBLANK(INDEX('Policy Characteristics'!D:D,MATCH($C465,'Policy Characteristics'!$C:$C,0))),"",INDEX('Policy Characteristics'!D:D,MATCH($C465,'Policy Characteristics'!$C:$C,0)))</f>
        <v>Reduce Plant Downtime</v>
      </c>
      <c r="K465" s="226" t="str">
        <f>IF(ISBLANK(INDEX('Policy Characteristics'!E:E,MATCH($C465,'Policy Characteristics'!$C:$C,0))),"",INDEX('Policy Characteristics'!E:E,MATCH($C465,'Policy Characteristics'!$C:$C,0)))</f>
        <v>elec reduce plant downtime</v>
      </c>
      <c r="L465" s="233">
        <f>IF(ISBLANK(INDEX('Policy Characteristics'!F:F,MATCH($C465,'Policy Characteristics'!$C:$C,0))),"",INDEX('Policy Characteristics'!F:F,MATCH($C465,'Policy Characteristics'!$C:$C,0)))</f>
        <v>-0.3</v>
      </c>
      <c r="M465" s="233">
        <f>IF(ISBLANK(INDEX('Policy Characteristics'!G:G,MATCH($C465,'Policy Characteristics'!$C:$C,0))),"",INDEX('Policy Characteristics'!G:G,MATCH($C465,'Policy Characteristics'!$C:$C,0)))</f>
        <v>0.6</v>
      </c>
      <c r="N465" s="233">
        <f>IF(ISBLANK(INDEX('Policy Characteristics'!H:H,MATCH($C465,'Policy Characteristics'!$C:$C,0))),"",INDEX('Policy Characteristics'!H:H,MATCH($C465,'Policy Characteristics'!$C:$C,0)))</f>
        <v>0.01</v>
      </c>
      <c r="O465" s="226" t="str">
        <f>IF(ISBLANK(INDEX('Policy Characteristics'!I:I,MATCH($C465,'Policy Characteristics'!$C:$C,0))),"",INDEX('Policy Characteristics'!I:I,MATCH($C465,'Policy Characteristics'!$C:$C,0)))</f>
        <v>% reduction in downtime</v>
      </c>
      <c r="P465" s="226" t="str">
        <f>IF(ISBLANK(INDEX('Policy Characteristics'!J:J,MATCH($C465,'Policy Characteristics'!$C:$C,0))),"",INDEX('Policy Characteristics'!J:J,MATCH($C465,'Policy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65" s="226" t="str">
        <f>IF(ISBLANK(INDEX('Policy Characteristics'!K:K,MATCH($C465,'Policy Characteristics'!$C:$C,0))),"",INDEX('Policy Characteristics'!K:K,MATCH($C465,'Policy Characteristics'!$C:$C,0)))</f>
        <v>electricity-sector-main.html#red-downtime</v>
      </c>
      <c r="R465" s="226" t="str">
        <f>IF(ISBLANK(INDEX('Policy Characteristics'!L:L,MATCH($C465,'Policy Characteristics'!$C:$C,0))),"",INDEX('Policy Characteristics'!L:L,MATCH($C465,'Policy Characteristics'!$C:$C,0)))</f>
        <v>reduce-downtime.html</v>
      </c>
    </row>
    <row r="466" spans="1:18" s="2" customFormat="1">
      <c r="A466" s="226" t="str">
        <f>IF(ISBLANK(INDEX('Policy Characteristics'!A:A,MATCH($C466,'Policy Characteristics'!$C:$C,0))),"",INDEX('Policy Characteristics'!A:A,MATCH($C466,'Policy Characteristics'!$C:$C,0)))</f>
        <v>Electricity Supply</v>
      </c>
      <c r="B466" s="234" t="str">
        <f>IF(ISBLANK(INDEX('Policy Characteristics'!B:B,MATCH($C466,'Policy Characteristics'!$C:$C,0))),"",INDEX('Policy Characteristics'!B:B,MATCH($C466,'Policy Characteristics'!$C:$C,0)))</f>
        <v>Change in Expected Power Plant Capacity Factor</v>
      </c>
      <c r="C466" s="255" t="str">
        <f t="shared" si="26"/>
        <v>Percentage Reduction in Plant Downtime</v>
      </c>
      <c r="D466" s="6" t="s">
        <v>822</v>
      </c>
      <c r="E466" s="45"/>
      <c r="F466" s="6" t="s">
        <v>823</v>
      </c>
      <c r="G466" s="6"/>
      <c r="H466" s="47">
        <v>687</v>
      </c>
      <c r="I466" s="262" t="s">
        <v>738</v>
      </c>
      <c r="J466" s="227" t="str">
        <f>IF(ISBLANK(INDEX('Policy Characteristics'!D:D,MATCH($C466,'Policy Characteristics'!$C:$C,0))),"",INDEX('Policy Characteristics'!D:D,MATCH($C466,'Policy Characteristics'!$C:$C,0)))</f>
        <v>Reduce Plant Downtime</v>
      </c>
      <c r="K466" s="226" t="str">
        <f>IF(ISBLANK(INDEX('Policy Characteristics'!E:E,MATCH($C466,'Policy Characteristics'!$C:$C,0))),"",INDEX('Policy Characteristics'!E:E,MATCH($C466,'Policy Characteristics'!$C:$C,0)))</f>
        <v>elec reduce plant downtime</v>
      </c>
      <c r="L466" s="233">
        <f>IF(ISBLANK(INDEX('Policy Characteristics'!F:F,MATCH($C466,'Policy Characteristics'!$C:$C,0))),"",INDEX('Policy Characteristics'!F:F,MATCH($C466,'Policy Characteristics'!$C:$C,0)))</f>
        <v>-0.3</v>
      </c>
      <c r="M466" s="233">
        <f>IF(ISBLANK(INDEX('Policy Characteristics'!G:G,MATCH($C466,'Policy Characteristics'!$C:$C,0))),"",INDEX('Policy Characteristics'!G:G,MATCH($C466,'Policy Characteristics'!$C:$C,0)))</f>
        <v>0.6</v>
      </c>
      <c r="N466" s="233">
        <f>IF(ISBLANK(INDEX('Policy Characteristics'!H:H,MATCH($C466,'Policy Characteristics'!$C:$C,0))),"",INDEX('Policy Characteristics'!H:H,MATCH($C466,'Policy Characteristics'!$C:$C,0)))</f>
        <v>0.01</v>
      </c>
      <c r="O466" s="226" t="str">
        <f>IF(ISBLANK(INDEX('Policy Characteristics'!I:I,MATCH($C466,'Policy Characteristics'!$C:$C,0))),"",INDEX('Policy Characteristics'!I:I,MATCH($C466,'Policy Characteristics'!$C:$C,0)))</f>
        <v>% reduction in downtime</v>
      </c>
      <c r="P466" s="226" t="str">
        <f>IF(ISBLANK(INDEX('Policy Characteristics'!J:J,MATCH($C466,'Policy Characteristics'!$C:$C,0))),"",INDEX('Policy Characteristics'!J:J,MATCH($C466,'Policy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66" s="226" t="str">
        <f>IF(ISBLANK(INDEX('Policy Characteristics'!K:K,MATCH($C466,'Policy Characteristics'!$C:$C,0))),"",INDEX('Policy Characteristics'!K:K,MATCH($C466,'Policy Characteristics'!$C:$C,0)))</f>
        <v>electricity-sector-main.html#red-downtime</v>
      </c>
      <c r="R466" s="226" t="str">
        <f>IF(ISBLANK(INDEX('Policy Characteristics'!L:L,MATCH($C466,'Policy Characteristics'!$C:$C,0))),"",INDEX('Policy Characteristics'!L:L,MATCH($C466,'Policy Characteristics'!$C:$C,0)))</f>
        <v>reduce-downtime.html</v>
      </c>
    </row>
    <row r="467" spans="1:18" s="2" customFormat="1">
      <c r="A467" s="226" t="str">
        <f>IF(ISBLANK(INDEX('Policy Characteristics'!A:A,MATCH($C467,'Policy Characteristics'!$C:$C,0))),"",INDEX('Policy Characteristics'!A:A,MATCH($C467,'Policy Characteristics'!$C:$C,0)))</f>
        <v>Electricity Supply</v>
      </c>
      <c r="B467" s="234" t="str">
        <f>IF(ISBLANK(INDEX('Policy Characteristics'!B:B,MATCH($C467,'Policy Characteristics'!$C:$C,0))),"",INDEX('Policy Characteristics'!B:B,MATCH($C467,'Policy Characteristics'!$C:$C,0)))</f>
        <v>Change in Expected Power Plant Capacity Factor</v>
      </c>
      <c r="C467" s="255" t="str">
        <f t="shared" si="26"/>
        <v>Percentage Reduction in Plant Downtime</v>
      </c>
      <c r="D467" s="6" t="s">
        <v>824</v>
      </c>
      <c r="E467" s="45"/>
      <c r="F467" s="6" t="s">
        <v>825</v>
      </c>
      <c r="G467" s="6"/>
      <c r="H467" s="47">
        <v>690</v>
      </c>
      <c r="I467" s="262" t="s">
        <v>738</v>
      </c>
      <c r="J467" s="227" t="str">
        <f>IF(ISBLANK(INDEX('Policy Characteristics'!D:D,MATCH($C467,'Policy Characteristics'!$C:$C,0))),"",INDEX('Policy Characteristics'!D:D,MATCH($C467,'Policy Characteristics'!$C:$C,0)))</f>
        <v>Reduce Plant Downtime</v>
      </c>
      <c r="K467" s="226" t="str">
        <f>IF(ISBLANK(INDEX('Policy Characteristics'!E:E,MATCH($C467,'Policy Characteristics'!$C:$C,0))),"",INDEX('Policy Characteristics'!E:E,MATCH($C467,'Policy Characteristics'!$C:$C,0)))</f>
        <v>elec reduce plant downtime</v>
      </c>
      <c r="L467" s="233">
        <f>IF(ISBLANK(INDEX('Policy Characteristics'!F:F,MATCH($C467,'Policy Characteristics'!$C:$C,0))),"",INDEX('Policy Characteristics'!F:F,MATCH($C467,'Policy Characteristics'!$C:$C,0)))</f>
        <v>-0.3</v>
      </c>
      <c r="M467" s="233">
        <f>IF(ISBLANK(INDEX('Policy Characteristics'!G:G,MATCH($C467,'Policy Characteristics'!$C:$C,0))),"",INDEX('Policy Characteristics'!G:G,MATCH($C467,'Policy Characteristics'!$C:$C,0)))</f>
        <v>0.6</v>
      </c>
      <c r="N467" s="233">
        <f>IF(ISBLANK(INDEX('Policy Characteristics'!H:H,MATCH($C467,'Policy Characteristics'!$C:$C,0))),"",INDEX('Policy Characteristics'!H:H,MATCH($C467,'Policy Characteristics'!$C:$C,0)))</f>
        <v>0.01</v>
      </c>
      <c r="O467" s="226" t="str">
        <f>IF(ISBLANK(INDEX('Policy Characteristics'!I:I,MATCH($C467,'Policy Characteristics'!$C:$C,0))),"",INDEX('Policy Characteristics'!I:I,MATCH($C467,'Policy Characteristics'!$C:$C,0)))</f>
        <v>% reduction in downtime</v>
      </c>
      <c r="P467" s="226" t="str">
        <f>IF(ISBLANK(INDEX('Policy Characteristics'!J:J,MATCH($C467,'Policy Characteristics'!$C:$C,0))),"",INDEX('Policy Characteristics'!J:J,MATCH($C467,'Policy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67" s="226" t="str">
        <f>IF(ISBLANK(INDEX('Policy Characteristics'!K:K,MATCH($C467,'Policy Characteristics'!$C:$C,0))),"",INDEX('Policy Characteristics'!K:K,MATCH($C467,'Policy Characteristics'!$C:$C,0)))</f>
        <v>electricity-sector-main.html#red-downtime</v>
      </c>
      <c r="R467" s="226" t="str">
        <f>IF(ISBLANK(INDEX('Policy Characteristics'!L:L,MATCH($C467,'Policy Characteristics'!$C:$C,0))),"",INDEX('Policy Characteristics'!L:L,MATCH($C467,'Policy Characteristics'!$C:$C,0)))</f>
        <v>reduce-downtime.html</v>
      </c>
    </row>
    <row r="468" spans="1:18" s="2" customFormat="1">
      <c r="A468" s="226" t="str">
        <f>IF(ISBLANK(INDEX('Policy Characteristics'!A:A,MATCH($C468,'Policy Characteristics'!$C:$C,0))),"",INDEX('Policy Characteristics'!A:A,MATCH($C468,'Policy Characteristics'!$C:$C,0)))</f>
        <v>Electricity Supply</v>
      </c>
      <c r="B468" s="234" t="str">
        <f>IF(ISBLANK(INDEX('Policy Characteristics'!B:B,MATCH($C468,'Policy Characteristics'!$C:$C,0))),"",INDEX('Policy Characteristics'!B:B,MATCH($C468,'Policy Characteristics'!$C:$C,0)))</f>
        <v>Change in Expected Power Plant Capacity Factor</v>
      </c>
      <c r="C468" s="255" t="str">
        <f t="shared" si="26"/>
        <v>Percentage Reduction in Plant Downtime</v>
      </c>
      <c r="D468" s="6" t="s">
        <v>826</v>
      </c>
      <c r="E468" s="45"/>
      <c r="F468" s="6" t="s">
        <v>827</v>
      </c>
      <c r="G468" s="6"/>
      <c r="H468" s="47">
        <v>1782</v>
      </c>
      <c r="I468" s="262" t="s">
        <v>738</v>
      </c>
      <c r="J468" s="227" t="str">
        <f>IF(ISBLANK(INDEX('Policy Characteristics'!D:D,MATCH($C468,'Policy Characteristics'!$C:$C,0))),"",INDEX('Policy Characteristics'!D:D,MATCH($C468,'Policy Characteristics'!$C:$C,0)))</f>
        <v>Reduce Plant Downtime</v>
      </c>
      <c r="K468" s="226" t="str">
        <f>IF(ISBLANK(INDEX('Policy Characteristics'!E:E,MATCH($C468,'Policy Characteristics'!$C:$C,0))),"",INDEX('Policy Characteristics'!E:E,MATCH($C468,'Policy Characteristics'!$C:$C,0)))</f>
        <v>elec reduce plant downtime</v>
      </c>
      <c r="L468" s="233">
        <f>IF(ISBLANK(INDEX('Policy Characteristics'!F:F,MATCH($C468,'Policy Characteristics'!$C:$C,0))),"",INDEX('Policy Characteristics'!F:F,MATCH($C468,'Policy Characteristics'!$C:$C,0)))</f>
        <v>-0.3</v>
      </c>
      <c r="M468" s="233">
        <f>IF(ISBLANK(INDEX('Policy Characteristics'!G:G,MATCH($C468,'Policy Characteristics'!$C:$C,0))),"",INDEX('Policy Characteristics'!G:G,MATCH($C468,'Policy Characteristics'!$C:$C,0)))</f>
        <v>0.6</v>
      </c>
      <c r="N468" s="233">
        <f>IF(ISBLANK(INDEX('Policy Characteristics'!H:H,MATCH($C468,'Policy Characteristics'!$C:$C,0))),"",INDEX('Policy Characteristics'!H:H,MATCH($C468,'Policy Characteristics'!$C:$C,0)))</f>
        <v>0.01</v>
      </c>
      <c r="O468" s="226" t="str">
        <f>IF(ISBLANK(INDEX('Policy Characteristics'!I:I,MATCH($C468,'Policy Characteristics'!$C:$C,0))),"",INDEX('Policy Characteristics'!I:I,MATCH($C468,'Policy Characteristics'!$C:$C,0)))</f>
        <v>% reduction in downtime</v>
      </c>
      <c r="P468" s="226" t="str">
        <f>IF(ISBLANK(INDEX('Policy Characteristics'!J:J,MATCH($C468,'Policy Characteristics'!$C:$C,0))),"",INDEX('Policy Characteristics'!J:J,MATCH($C468,'Policy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68" s="226" t="str">
        <f>IF(ISBLANK(INDEX('Policy Characteristics'!K:K,MATCH($C468,'Policy Characteristics'!$C:$C,0))),"",INDEX('Policy Characteristics'!K:K,MATCH($C468,'Policy Characteristics'!$C:$C,0)))</f>
        <v>electricity-sector-main.html#red-downtime</v>
      </c>
      <c r="R468" s="226" t="str">
        <f>IF(ISBLANK(INDEX('Policy Characteristics'!L:L,MATCH($C468,'Policy Characteristics'!$C:$C,0))),"",INDEX('Policy Characteristics'!L:L,MATCH($C468,'Policy Characteristics'!$C:$C,0)))</f>
        <v>reduce-downtime.html</v>
      </c>
    </row>
    <row r="469" spans="1:18" s="2" customFormat="1">
      <c r="A469" s="226" t="str">
        <f>IF(ISBLANK(INDEX('Policy Characteristics'!A:A,MATCH($C469,'Policy Characteristics'!$C:$C,0))),"",INDEX('Policy Characteristics'!A:A,MATCH($C469,'Policy Characteristics'!$C:$C,0)))</f>
        <v>Electricity Supply</v>
      </c>
      <c r="B469" s="234" t="str">
        <f>IF(ISBLANK(INDEX('Policy Characteristics'!B:B,MATCH($C469,'Policy Characteristics'!$C:$C,0))),"",INDEX('Policy Characteristics'!B:B,MATCH($C469,'Policy Characteristics'!$C:$C,0)))</f>
        <v>Change in Expected Power Plant Capacity Factor</v>
      </c>
      <c r="C469" s="255" t="str">
        <f t="shared" si="26"/>
        <v>Percentage Reduction in Plant Downtime</v>
      </c>
      <c r="D469" s="6" t="s">
        <v>828</v>
      </c>
      <c r="E469" s="45"/>
      <c r="F469" s="6" t="s">
        <v>829</v>
      </c>
      <c r="G469" s="6"/>
      <c r="H469" s="47">
        <v>1783</v>
      </c>
      <c r="I469" s="262" t="s">
        <v>738</v>
      </c>
      <c r="J469" s="227" t="str">
        <f>IF(ISBLANK(INDEX('Policy Characteristics'!D:D,MATCH($C469,'Policy Characteristics'!$C:$C,0))),"",INDEX('Policy Characteristics'!D:D,MATCH($C469,'Policy Characteristics'!$C:$C,0)))</f>
        <v>Reduce Plant Downtime</v>
      </c>
      <c r="K469" s="226" t="str">
        <f>IF(ISBLANK(INDEX('Policy Characteristics'!E:E,MATCH($C469,'Policy Characteristics'!$C:$C,0))),"",INDEX('Policy Characteristics'!E:E,MATCH($C469,'Policy Characteristics'!$C:$C,0)))</f>
        <v>elec reduce plant downtime</v>
      </c>
      <c r="L469" s="233">
        <f>IF(ISBLANK(INDEX('Policy Characteristics'!F:F,MATCH($C469,'Policy Characteristics'!$C:$C,0))),"",INDEX('Policy Characteristics'!F:F,MATCH($C469,'Policy Characteristics'!$C:$C,0)))</f>
        <v>-0.3</v>
      </c>
      <c r="M469" s="233">
        <f>IF(ISBLANK(INDEX('Policy Characteristics'!G:G,MATCH($C469,'Policy Characteristics'!$C:$C,0))),"",INDEX('Policy Characteristics'!G:G,MATCH($C469,'Policy Characteristics'!$C:$C,0)))</f>
        <v>0.6</v>
      </c>
      <c r="N469" s="233">
        <f>IF(ISBLANK(INDEX('Policy Characteristics'!H:H,MATCH($C469,'Policy Characteristics'!$C:$C,0))),"",INDEX('Policy Characteristics'!H:H,MATCH($C469,'Policy Characteristics'!$C:$C,0)))</f>
        <v>0.01</v>
      </c>
      <c r="O469" s="226" t="str">
        <f>IF(ISBLANK(INDEX('Policy Characteristics'!I:I,MATCH($C469,'Policy Characteristics'!$C:$C,0))),"",INDEX('Policy Characteristics'!I:I,MATCH($C469,'Policy Characteristics'!$C:$C,0)))</f>
        <v>% reduction in downtime</v>
      </c>
      <c r="P469" s="226" t="str">
        <f>IF(ISBLANK(INDEX('Policy Characteristics'!J:J,MATCH($C469,'Policy Characteristics'!$C:$C,0))),"",INDEX('Policy Characteristics'!J:J,MATCH($C469,'Policy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69" s="226" t="str">
        <f>IF(ISBLANK(INDEX('Policy Characteristics'!K:K,MATCH($C469,'Policy Characteristics'!$C:$C,0))),"",INDEX('Policy Characteristics'!K:K,MATCH($C469,'Policy Characteristics'!$C:$C,0)))</f>
        <v>electricity-sector-main.html#red-downtime</v>
      </c>
      <c r="R469" s="226" t="str">
        <f>IF(ISBLANK(INDEX('Policy Characteristics'!L:L,MATCH($C469,'Policy Characteristics'!$C:$C,0))),"",INDEX('Policy Characteristics'!L:L,MATCH($C469,'Policy Characteristics'!$C:$C,0)))</f>
        <v>reduce-downtime.html</v>
      </c>
    </row>
    <row r="470" spans="1:18" s="2" customFormat="1">
      <c r="A470" s="226" t="str">
        <f>IF(ISBLANK(INDEX('Policy Characteristics'!A:A,MATCH($C470,'Policy Characteristics'!$C:$C,0))),"",INDEX('Policy Characteristics'!A:A,MATCH($C470,'Policy Characteristics'!$C:$C,0)))</f>
        <v>Electricity Supply</v>
      </c>
      <c r="B470" s="234" t="str">
        <f>IF(ISBLANK(INDEX('Policy Characteristics'!B:B,MATCH($C470,'Policy Characteristics'!$C:$C,0))),"",INDEX('Policy Characteristics'!B:B,MATCH($C470,'Policy Characteristics'!$C:$C,0)))</f>
        <v>Change in Expected Power Plant Capacity Factor</v>
      </c>
      <c r="C470" s="255" t="str">
        <f t="shared" si="26"/>
        <v>Percentage Reduction in Plant Downtime</v>
      </c>
      <c r="D470" s="6" t="s">
        <v>830</v>
      </c>
      <c r="E470" s="45"/>
      <c r="F470" s="6" t="s">
        <v>831</v>
      </c>
      <c r="G470" s="6"/>
      <c r="H470" s="47">
        <v>1784</v>
      </c>
      <c r="I470" s="262" t="s">
        <v>738</v>
      </c>
      <c r="J470" s="227" t="str">
        <f>IF(ISBLANK(INDEX('Policy Characteristics'!D:D,MATCH($C470,'Policy Characteristics'!$C:$C,0))),"",INDEX('Policy Characteristics'!D:D,MATCH($C470,'Policy Characteristics'!$C:$C,0)))</f>
        <v>Reduce Plant Downtime</v>
      </c>
      <c r="K470" s="226" t="str">
        <f>IF(ISBLANK(INDEX('Policy Characteristics'!E:E,MATCH($C470,'Policy Characteristics'!$C:$C,0))),"",INDEX('Policy Characteristics'!E:E,MATCH($C470,'Policy Characteristics'!$C:$C,0)))</f>
        <v>elec reduce plant downtime</v>
      </c>
      <c r="L470" s="233">
        <f>IF(ISBLANK(INDEX('Policy Characteristics'!F:F,MATCH($C470,'Policy Characteristics'!$C:$C,0))),"",INDEX('Policy Characteristics'!F:F,MATCH($C470,'Policy Characteristics'!$C:$C,0)))</f>
        <v>-0.3</v>
      </c>
      <c r="M470" s="233">
        <f>IF(ISBLANK(INDEX('Policy Characteristics'!G:G,MATCH($C470,'Policy Characteristics'!$C:$C,0))),"",INDEX('Policy Characteristics'!G:G,MATCH($C470,'Policy Characteristics'!$C:$C,0)))</f>
        <v>0.6</v>
      </c>
      <c r="N470" s="233">
        <f>IF(ISBLANK(INDEX('Policy Characteristics'!H:H,MATCH($C470,'Policy Characteristics'!$C:$C,0))),"",INDEX('Policy Characteristics'!H:H,MATCH($C470,'Policy Characteristics'!$C:$C,0)))</f>
        <v>0.01</v>
      </c>
      <c r="O470" s="226" t="str">
        <f>IF(ISBLANK(INDEX('Policy Characteristics'!I:I,MATCH($C470,'Policy Characteristics'!$C:$C,0))),"",INDEX('Policy Characteristics'!I:I,MATCH($C470,'Policy Characteristics'!$C:$C,0)))</f>
        <v>% reduction in downtime</v>
      </c>
      <c r="P470" s="226" t="str">
        <f>IF(ISBLANK(INDEX('Policy Characteristics'!J:J,MATCH($C470,'Policy Characteristics'!$C:$C,0))),"",INDEX('Policy Characteristics'!J:J,MATCH($C470,'Policy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70" s="226" t="str">
        <f>IF(ISBLANK(INDEX('Policy Characteristics'!K:K,MATCH($C470,'Policy Characteristics'!$C:$C,0))),"",INDEX('Policy Characteristics'!K:K,MATCH($C470,'Policy Characteristics'!$C:$C,0)))</f>
        <v>electricity-sector-main.html#red-downtime</v>
      </c>
      <c r="R470" s="226" t="str">
        <f>IF(ISBLANK(INDEX('Policy Characteristics'!L:L,MATCH($C470,'Policy Characteristics'!$C:$C,0))),"",INDEX('Policy Characteristics'!L:L,MATCH($C470,'Policy Characteristics'!$C:$C,0)))</f>
        <v>reduce-downtime.html</v>
      </c>
    </row>
    <row r="471" spans="1:18" s="2" customFormat="1">
      <c r="A471" s="226" t="str">
        <f>IF(ISBLANK(INDEX('Policy Characteristics'!A:A,MATCH($C471,'Policy Characteristics'!$C:$C,0))),"",INDEX('Policy Characteristics'!A:A,MATCH($C471,'Policy Characteristics'!$C:$C,0)))</f>
        <v>Electricity Supply</v>
      </c>
      <c r="B471" s="234" t="str">
        <f>IF(ISBLANK(INDEX('Policy Characteristics'!B:B,MATCH($C471,'Policy Characteristics'!$C:$C,0))),"",INDEX('Policy Characteristics'!B:B,MATCH($C471,'Policy Characteristics'!$C:$C,0)))</f>
        <v>Change in Expected Power Plant Capacity Factor</v>
      </c>
      <c r="C471" s="255" t="str">
        <f t="shared" si="26"/>
        <v>Percentage Reduction in Plant Downtime</v>
      </c>
      <c r="D471" s="6" t="s">
        <v>832</v>
      </c>
      <c r="E471" s="45"/>
      <c r="F471" s="6" t="s">
        <v>833</v>
      </c>
      <c r="G471" s="6"/>
      <c r="H471" s="47">
        <v>1785</v>
      </c>
      <c r="I471" s="262" t="s">
        <v>738</v>
      </c>
      <c r="J471" s="227" t="str">
        <f>IF(ISBLANK(INDEX('Policy Characteristics'!D:D,MATCH($C471,'Policy Characteristics'!$C:$C,0))),"",INDEX('Policy Characteristics'!D:D,MATCH($C471,'Policy Characteristics'!$C:$C,0)))</f>
        <v>Reduce Plant Downtime</v>
      </c>
      <c r="K471" s="226" t="str">
        <f>IF(ISBLANK(INDEX('Policy Characteristics'!E:E,MATCH($C471,'Policy Characteristics'!$C:$C,0))),"",INDEX('Policy Characteristics'!E:E,MATCH($C471,'Policy Characteristics'!$C:$C,0)))</f>
        <v>elec reduce plant downtime</v>
      </c>
      <c r="L471" s="233">
        <f>IF(ISBLANK(INDEX('Policy Characteristics'!F:F,MATCH($C471,'Policy Characteristics'!$C:$C,0))),"",INDEX('Policy Characteristics'!F:F,MATCH($C471,'Policy Characteristics'!$C:$C,0)))</f>
        <v>-0.3</v>
      </c>
      <c r="M471" s="233">
        <f>IF(ISBLANK(INDEX('Policy Characteristics'!G:G,MATCH($C471,'Policy Characteristics'!$C:$C,0))),"",INDEX('Policy Characteristics'!G:G,MATCH($C471,'Policy Characteristics'!$C:$C,0)))</f>
        <v>0.6</v>
      </c>
      <c r="N471" s="233">
        <f>IF(ISBLANK(INDEX('Policy Characteristics'!H:H,MATCH($C471,'Policy Characteristics'!$C:$C,0))),"",INDEX('Policy Characteristics'!H:H,MATCH($C471,'Policy Characteristics'!$C:$C,0)))</f>
        <v>0.01</v>
      </c>
      <c r="O471" s="226" t="str">
        <f>IF(ISBLANK(INDEX('Policy Characteristics'!I:I,MATCH($C471,'Policy Characteristics'!$C:$C,0))),"",INDEX('Policy Characteristics'!I:I,MATCH($C471,'Policy Characteristics'!$C:$C,0)))</f>
        <v>% reduction in downtime</v>
      </c>
      <c r="P471" s="226" t="str">
        <f>IF(ISBLANK(INDEX('Policy Characteristics'!J:J,MATCH($C471,'Policy Characteristics'!$C:$C,0))),"",INDEX('Policy Characteristics'!J:J,MATCH($C471,'Policy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71" s="226" t="str">
        <f>IF(ISBLANK(INDEX('Policy Characteristics'!K:K,MATCH($C471,'Policy Characteristics'!$C:$C,0))),"",INDEX('Policy Characteristics'!K:K,MATCH($C471,'Policy Characteristics'!$C:$C,0)))</f>
        <v>electricity-sector-main.html#red-downtime</v>
      </c>
      <c r="R471" s="226" t="str">
        <f>IF(ISBLANK(INDEX('Policy Characteristics'!L:L,MATCH($C471,'Policy Characteristics'!$C:$C,0))),"",INDEX('Policy Characteristics'!L:L,MATCH($C471,'Policy Characteristics'!$C:$C,0)))</f>
        <v>reduce-downtime.html</v>
      </c>
    </row>
    <row r="472" spans="1:18" s="2" customFormat="1">
      <c r="A472" s="226" t="str">
        <f>IF(ISBLANK(INDEX('Policy Characteristics'!A:A,MATCH($C472,'Policy Characteristics'!$C:$C,0))),"",INDEX('Policy Characteristics'!A:A,MATCH($C472,'Policy Characteristics'!$C:$C,0)))</f>
        <v>Electricity Supply</v>
      </c>
      <c r="B472" s="234" t="str">
        <f>IF(ISBLANK(INDEX('Policy Characteristics'!B:B,MATCH($C472,'Policy Characteristics'!$C:$C,0))),"",INDEX('Policy Characteristics'!B:B,MATCH($C472,'Policy Characteristics'!$C:$C,0)))</f>
        <v>Change in Expected Power Plant Capacity Factor</v>
      </c>
      <c r="C472" s="255" t="str">
        <f t="shared" si="26"/>
        <v>Percentage Reduction in Plant Downtime</v>
      </c>
      <c r="D472" s="6" t="s">
        <v>834</v>
      </c>
      <c r="E472" s="45"/>
      <c r="F472" s="6" t="s">
        <v>835</v>
      </c>
      <c r="G472" s="6"/>
      <c r="H472" s="47">
        <v>1786</v>
      </c>
      <c r="I472" s="262" t="s">
        <v>738</v>
      </c>
      <c r="J472" s="227" t="str">
        <f>IF(ISBLANK(INDEX('Policy Characteristics'!D:D,MATCH($C472,'Policy Characteristics'!$C:$C,0))),"",INDEX('Policy Characteristics'!D:D,MATCH($C472,'Policy Characteristics'!$C:$C,0)))</f>
        <v>Reduce Plant Downtime</v>
      </c>
      <c r="K472" s="226" t="str">
        <f>IF(ISBLANK(INDEX('Policy Characteristics'!E:E,MATCH($C472,'Policy Characteristics'!$C:$C,0))),"",INDEX('Policy Characteristics'!E:E,MATCH($C472,'Policy Characteristics'!$C:$C,0)))</f>
        <v>elec reduce plant downtime</v>
      </c>
      <c r="L472" s="233">
        <f>IF(ISBLANK(INDEX('Policy Characteristics'!F:F,MATCH($C472,'Policy Characteristics'!$C:$C,0))),"",INDEX('Policy Characteristics'!F:F,MATCH($C472,'Policy Characteristics'!$C:$C,0)))</f>
        <v>-0.3</v>
      </c>
      <c r="M472" s="233">
        <f>IF(ISBLANK(INDEX('Policy Characteristics'!G:G,MATCH($C472,'Policy Characteristics'!$C:$C,0))),"",INDEX('Policy Characteristics'!G:G,MATCH($C472,'Policy Characteristics'!$C:$C,0)))</f>
        <v>0.6</v>
      </c>
      <c r="N472" s="233">
        <f>IF(ISBLANK(INDEX('Policy Characteristics'!H:H,MATCH($C472,'Policy Characteristics'!$C:$C,0))),"",INDEX('Policy Characteristics'!H:H,MATCH($C472,'Policy Characteristics'!$C:$C,0)))</f>
        <v>0.01</v>
      </c>
      <c r="O472" s="226" t="str">
        <f>IF(ISBLANK(INDEX('Policy Characteristics'!I:I,MATCH($C472,'Policy Characteristics'!$C:$C,0))),"",INDEX('Policy Characteristics'!I:I,MATCH($C472,'Policy Characteristics'!$C:$C,0)))</f>
        <v>% reduction in downtime</v>
      </c>
      <c r="P472" s="226" t="str">
        <f>IF(ISBLANK(INDEX('Policy Characteristics'!J:J,MATCH($C472,'Policy Characteristics'!$C:$C,0))),"",INDEX('Policy Characteristics'!J:J,MATCH($C472,'Policy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72" s="226" t="str">
        <f>IF(ISBLANK(INDEX('Policy Characteristics'!K:K,MATCH($C472,'Policy Characteristics'!$C:$C,0))),"",INDEX('Policy Characteristics'!K:K,MATCH($C472,'Policy Characteristics'!$C:$C,0)))</f>
        <v>electricity-sector-main.html#red-downtime</v>
      </c>
      <c r="R472" s="226" t="str">
        <f>IF(ISBLANK(INDEX('Policy Characteristics'!L:L,MATCH($C472,'Policy Characteristics'!$C:$C,0))),"",INDEX('Policy Characteristics'!L:L,MATCH($C472,'Policy Characteristics'!$C:$C,0)))</f>
        <v>reduce-downtime.html</v>
      </c>
    </row>
    <row r="473" spans="1:18" s="2" customFormat="1">
      <c r="A473" s="226" t="str">
        <f>IF(ISBLANK(INDEX('Policy Characteristics'!A:A,MATCH($C473,'Policy Characteristics'!$C:$C,0))),"",INDEX('Policy Characteristics'!A:A,MATCH($C473,'Policy Characteristics'!$C:$C,0)))</f>
        <v>Electricity Supply</v>
      </c>
      <c r="B473" s="234" t="str">
        <f>IF(ISBLANK(INDEX('Policy Characteristics'!B:B,MATCH($C473,'Policy Characteristics'!$C:$C,0))),"",INDEX('Policy Characteristics'!B:B,MATCH($C473,'Policy Characteristics'!$C:$C,0)))</f>
        <v>Change in Expected Power Plant Capacity Factor</v>
      </c>
      <c r="C473" s="255" t="str">
        <f t="shared" si="26"/>
        <v>Percentage Reduction in Plant Downtime</v>
      </c>
      <c r="D473" s="6" t="s">
        <v>836</v>
      </c>
      <c r="E473" s="45"/>
      <c r="F473" s="6" t="s">
        <v>837</v>
      </c>
      <c r="G473" s="6"/>
      <c r="H473" s="47">
        <v>1787</v>
      </c>
      <c r="I473" s="262" t="s">
        <v>738</v>
      </c>
      <c r="J473" s="227" t="str">
        <f>IF(ISBLANK(INDEX('Policy Characteristics'!D:D,MATCH($C473,'Policy Characteristics'!$C:$C,0))),"",INDEX('Policy Characteristics'!D:D,MATCH($C473,'Policy Characteristics'!$C:$C,0)))</f>
        <v>Reduce Plant Downtime</v>
      </c>
      <c r="K473" s="226" t="str">
        <f>IF(ISBLANK(INDEX('Policy Characteristics'!E:E,MATCH($C473,'Policy Characteristics'!$C:$C,0))),"",INDEX('Policy Characteristics'!E:E,MATCH($C473,'Policy Characteristics'!$C:$C,0)))</f>
        <v>elec reduce plant downtime</v>
      </c>
      <c r="L473" s="233">
        <f>IF(ISBLANK(INDEX('Policy Characteristics'!F:F,MATCH($C473,'Policy Characteristics'!$C:$C,0))),"",INDEX('Policy Characteristics'!F:F,MATCH($C473,'Policy Characteristics'!$C:$C,0)))</f>
        <v>-0.3</v>
      </c>
      <c r="M473" s="233">
        <f>IF(ISBLANK(INDEX('Policy Characteristics'!G:G,MATCH($C473,'Policy Characteristics'!$C:$C,0))),"",INDEX('Policy Characteristics'!G:G,MATCH($C473,'Policy Characteristics'!$C:$C,0)))</f>
        <v>0.6</v>
      </c>
      <c r="N473" s="233">
        <f>IF(ISBLANK(INDEX('Policy Characteristics'!H:H,MATCH($C473,'Policy Characteristics'!$C:$C,0))),"",INDEX('Policy Characteristics'!H:H,MATCH($C473,'Policy Characteristics'!$C:$C,0)))</f>
        <v>0.01</v>
      </c>
      <c r="O473" s="226" t="str">
        <f>IF(ISBLANK(INDEX('Policy Characteristics'!I:I,MATCH($C473,'Policy Characteristics'!$C:$C,0))),"",INDEX('Policy Characteristics'!I:I,MATCH($C473,'Policy Characteristics'!$C:$C,0)))</f>
        <v>% reduction in downtime</v>
      </c>
      <c r="P473" s="226" t="str">
        <f>IF(ISBLANK(INDEX('Policy Characteristics'!J:J,MATCH($C473,'Policy Characteristics'!$C:$C,0))),"",INDEX('Policy Characteristics'!J:J,MATCH($C473,'Policy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73" s="226" t="str">
        <f>IF(ISBLANK(INDEX('Policy Characteristics'!K:K,MATCH($C473,'Policy Characteristics'!$C:$C,0))),"",INDEX('Policy Characteristics'!K:K,MATCH($C473,'Policy Characteristics'!$C:$C,0)))</f>
        <v>electricity-sector-main.html#red-downtime</v>
      </c>
      <c r="R473" s="226" t="str">
        <f>IF(ISBLANK(INDEX('Policy Characteristics'!L:L,MATCH($C473,'Policy Characteristics'!$C:$C,0))),"",INDEX('Policy Characteristics'!L:L,MATCH($C473,'Policy Characteristics'!$C:$C,0)))</f>
        <v>reduce-downtime.html</v>
      </c>
    </row>
    <row r="474" spans="1:18" s="2" customFormat="1">
      <c r="A474" s="226" t="str">
        <f>IF(ISBLANK(INDEX('Policy Characteristics'!A:A,MATCH($C474,'Policy Characteristics'!$C:$C,0))),"",INDEX('Policy Characteristics'!A:A,MATCH($C474,'Policy Characteristics'!$C:$C,0)))</f>
        <v>Electricity Supply</v>
      </c>
      <c r="B474" s="234" t="str">
        <f>IF(ISBLANK(INDEX('Policy Characteristics'!B:B,MATCH($C474,'Policy Characteristics'!$C:$C,0))),"",INDEX('Policy Characteristics'!B:B,MATCH($C474,'Policy Characteristics'!$C:$C,0)))</f>
        <v>Change in Expected Power Plant Capacity Factor</v>
      </c>
      <c r="C474" s="255" t="str">
        <f t="shared" si="26"/>
        <v>Percentage Reduction in Plant Downtime</v>
      </c>
      <c r="D474" s="6" t="s">
        <v>838</v>
      </c>
      <c r="E474" s="45"/>
      <c r="F474" s="6" t="s">
        <v>839</v>
      </c>
      <c r="G474" s="6"/>
      <c r="H474" s="47">
        <v>1788</v>
      </c>
      <c r="I474" s="262" t="s">
        <v>738</v>
      </c>
      <c r="J474" s="227" t="str">
        <f>IF(ISBLANK(INDEX('Policy Characteristics'!D:D,MATCH($C474,'Policy Characteristics'!$C:$C,0))),"",INDEX('Policy Characteristics'!D:D,MATCH($C474,'Policy Characteristics'!$C:$C,0)))</f>
        <v>Reduce Plant Downtime</v>
      </c>
      <c r="K474" s="226" t="str">
        <f>IF(ISBLANK(INDEX('Policy Characteristics'!E:E,MATCH($C474,'Policy Characteristics'!$C:$C,0))),"",INDEX('Policy Characteristics'!E:E,MATCH($C474,'Policy Characteristics'!$C:$C,0)))</f>
        <v>elec reduce plant downtime</v>
      </c>
      <c r="L474" s="233">
        <f>IF(ISBLANK(INDEX('Policy Characteristics'!F:F,MATCH($C474,'Policy Characteristics'!$C:$C,0))),"",INDEX('Policy Characteristics'!F:F,MATCH($C474,'Policy Characteristics'!$C:$C,0)))</f>
        <v>-0.3</v>
      </c>
      <c r="M474" s="233">
        <f>IF(ISBLANK(INDEX('Policy Characteristics'!G:G,MATCH($C474,'Policy Characteristics'!$C:$C,0))),"",INDEX('Policy Characteristics'!G:G,MATCH($C474,'Policy Characteristics'!$C:$C,0)))</f>
        <v>0.6</v>
      </c>
      <c r="N474" s="233">
        <f>IF(ISBLANK(INDEX('Policy Characteristics'!H:H,MATCH($C474,'Policy Characteristics'!$C:$C,0))),"",INDEX('Policy Characteristics'!H:H,MATCH($C474,'Policy Characteristics'!$C:$C,0)))</f>
        <v>0.01</v>
      </c>
      <c r="O474" s="226" t="str">
        <f>IF(ISBLANK(INDEX('Policy Characteristics'!I:I,MATCH($C474,'Policy Characteristics'!$C:$C,0))),"",INDEX('Policy Characteristics'!I:I,MATCH($C474,'Policy Characteristics'!$C:$C,0)))</f>
        <v>% reduction in downtime</v>
      </c>
      <c r="P474" s="226" t="str">
        <f>IF(ISBLANK(INDEX('Policy Characteristics'!J:J,MATCH($C474,'Policy Characteristics'!$C:$C,0))),"",INDEX('Policy Characteristics'!J:J,MATCH($C474,'Policy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74" s="226" t="str">
        <f>IF(ISBLANK(INDEX('Policy Characteristics'!K:K,MATCH($C474,'Policy Characteristics'!$C:$C,0))),"",INDEX('Policy Characteristics'!K:K,MATCH($C474,'Policy Characteristics'!$C:$C,0)))</f>
        <v>electricity-sector-main.html#red-downtime</v>
      </c>
      <c r="R474" s="226" t="str">
        <f>IF(ISBLANK(INDEX('Policy Characteristics'!L:L,MATCH($C474,'Policy Characteristics'!$C:$C,0))),"",INDEX('Policy Characteristics'!L:L,MATCH($C474,'Policy Characteristics'!$C:$C,0)))</f>
        <v>reduce-downtime.html</v>
      </c>
    </row>
    <row r="475" spans="1:18" s="2" customFormat="1">
      <c r="A475" s="226" t="str">
        <f>IF(ISBLANK(INDEX('Policy Characteristics'!A:A,MATCH($C475,'Policy Characteristics'!$C:$C,0))),"",INDEX('Policy Characteristics'!A:A,MATCH($C475,'Policy Characteristics'!$C:$C,0)))</f>
        <v>Electricity Supply</v>
      </c>
      <c r="B475" s="234" t="str">
        <f>IF(ISBLANK(INDEX('Policy Characteristics'!B:B,MATCH($C475,'Policy Characteristics'!$C:$C,0))),"",INDEX('Policy Characteristics'!B:B,MATCH($C475,'Policy Characteristics'!$C:$C,0)))</f>
        <v>Change in Expected Power Plant Capacity Factor</v>
      </c>
      <c r="C475" s="255" t="str">
        <f t="shared" si="26"/>
        <v>Percentage Reduction in Plant Downtime</v>
      </c>
      <c r="D475" s="6" t="s">
        <v>840</v>
      </c>
      <c r="E475" s="45"/>
      <c r="F475" s="6" t="s">
        <v>841</v>
      </c>
      <c r="G475" s="6"/>
      <c r="H475" s="47">
        <v>2242</v>
      </c>
      <c r="I475" s="262" t="s">
        <v>738</v>
      </c>
      <c r="J475" s="227" t="str">
        <f>IF(ISBLANK(INDEX('Policy Characteristics'!D:D,MATCH($C475,'Policy Characteristics'!$C:$C,0))),"",INDEX('Policy Characteristics'!D:D,MATCH($C475,'Policy Characteristics'!$C:$C,0)))</f>
        <v>Reduce Plant Downtime</v>
      </c>
      <c r="K475" s="226" t="str">
        <f>IF(ISBLANK(INDEX('Policy Characteristics'!E:E,MATCH($C475,'Policy Characteristics'!$C:$C,0))),"",INDEX('Policy Characteristics'!E:E,MATCH($C475,'Policy Characteristics'!$C:$C,0)))</f>
        <v>elec reduce plant downtime</v>
      </c>
      <c r="L475" s="233">
        <f>IF(ISBLANK(INDEX('Policy Characteristics'!F:F,MATCH($C475,'Policy Characteristics'!$C:$C,0))),"",INDEX('Policy Characteristics'!F:F,MATCH($C475,'Policy Characteristics'!$C:$C,0)))</f>
        <v>-0.3</v>
      </c>
      <c r="M475" s="233">
        <f>IF(ISBLANK(INDEX('Policy Characteristics'!G:G,MATCH($C475,'Policy Characteristics'!$C:$C,0))),"",INDEX('Policy Characteristics'!G:G,MATCH($C475,'Policy Characteristics'!$C:$C,0)))</f>
        <v>0.6</v>
      </c>
      <c r="N475" s="233">
        <f>IF(ISBLANK(INDEX('Policy Characteristics'!H:H,MATCH($C475,'Policy Characteristics'!$C:$C,0))),"",INDEX('Policy Characteristics'!H:H,MATCH($C475,'Policy Characteristics'!$C:$C,0)))</f>
        <v>0.01</v>
      </c>
      <c r="O475" s="226" t="str">
        <f>IF(ISBLANK(INDEX('Policy Characteristics'!I:I,MATCH($C475,'Policy Characteristics'!$C:$C,0))),"",INDEX('Policy Characteristics'!I:I,MATCH($C475,'Policy Characteristics'!$C:$C,0)))</f>
        <v>% reduction in downtime</v>
      </c>
      <c r="P475" s="226" t="str">
        <f>IF(ISBLANK(INDEX('Policy Characteristics'!J:J,MATCH($C475,'Policy Characteristics'!$C:$C,0))),"",INDEX('Policy Characteristics'!J:J,MATCH($C475,'Policy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//**Guidance for setting values:** // **Preexisting Natural Gas Nonpeaker:** Preexisting Korean natural gas nonpeakers have an average capacity factor of 38%. // **New Wind:** Availability of wind cannot be changed by policy, so the main method of increasing capacity factor is technological improvement of wind turbines.  The National Renewable Energy Laboratory estimates that "near-future" wind technology could increase capacity factors by about 10 percentage points in most parts of the country.  The capacity factor of new wind turbines in the BAU case rises from 20.5% in 2019 to 22.8% in 2050. // **New Solar PV:** Availability of sunlight cannot be changed by policy, so the main method of improvement is increasing the efficiency of solar cells.  Typical crystalline silicon cells today have efficiencies of 20-25%, while today's best multi-junction cells (used primarily in concentrator PV and aerospace applications) have efficiencies of 40-45%.  If the typical cells installed in 2050 will have efficiencies similar to today's best multi-junction cells, this might be represented as a 26% setting of this policy lever.</v>
      </c>
      <c r="Q475" s="226" t="str">
        <f>IF(ISBLANK(INDEX('Policy Characteristics'!K:K,MATCH($C475,'Policy Characteristics'!$C:$C,0))),"",INDEX('Policy Characteristics'!K:K,MATCH($C475,'Policy Characteristics'!$C:$C,0)))</f>
        <v>electricity-sector-main.html#red-downtime</v>
      </c>
      <c r="R475" s="226"/>
    </row>
    <row r="476" spans="1:18" s="2" customFormat="1">
      <c r="A476" s="226" t="str">
        <f>IF(ISBLANK(INDEX('Policy Characteristics'!A:A,MATCH($C476,'Policy Characteristics'!$C:$C,0))),"",INDEX('Policy Characteristics'!A:A,MATCH($C476,'Policy Characteristics'!$C:$C,0)))</f>
        <v>Electricity Supply</v>
      </c>
      <c r="B476" s="234" t="str">
        <f>IF(ISBLANK(INDEX('Policy Characteristics'!B:B,MATCH($C476,'Policy Characteristics'!$C:$C,0))),"",INDEX('Policy Characteristics'!B:B,MATCH($C476,'Policy Characteristics'!$C:$C,0)))</f>
        <v>Reduce Soft Costs</v>
      </c>
      <c r="C476" s="256" t="s">
        <v>319</v>
      </c>
      <c r="D476" s="6" t="s">
        <v>804</v>
      </c>
      <c r="E476" s="6"/>
      <c r="F476" s="6" t="s">
        <v>805</v>
      </c>
      <c r="G476" s="6"/>
      <c r="H476" s="47">
        <v>194</v>
      </c>
      <c r="I476" s="262" t="s">
        <v>728</v>
      </c>
      <c r="J476" s="227" t="str">
        <f>IF(ISBLANK(INDEX('Policy Characteristics'!D:D,MATCH($C476,'Policy Characteristics'!$C:$C,0))),"",INDEX('Policy Characteristics'!D:D,MATCH($C476,'Policy Characteristics'!$C:$C,0)))</f>
        <v>Reduce Soft Costs</v>
      </c>
      <c r="K476" s="226" t="str">
        <f>IF(ISBLANK(INDEX('Policy Characteristics'!E:E,MATCH($C476,'Policy Characteristics'!$C:$C,0))),"",INDEX('Policy Characteristics'!E:E,MATCH($C476,'Policy Characteristics'!$C:$C,0)))</f>
        <v>elec reduce soft costs</v>
      </c>
      <c r="L476" s="233">
        <f>IF(ISBLANK(INDEX('Policy Characteristics'!F:F,MATCH($C476,'Policy Characteristics'!$C:$C,0))),"",INDEX('Policy Characteristics'!F:F,MATCH($C476,'Policy Characteristics'!$C:$C,0)))</f>
        <v>0</v>
      </c>
      <c r="M476" s="233">
        <f>IF(ISBLANK(INDEX('Policy Characteristics'!G:G,MATCH($C476,'Policy Characteristics'!$C:$C,0))),"",INDEX('Policy Characteristics'!G:G,MATCH($C476,'Policy Characteristics'!$C:$C,0)))</f>
        <v>0.9</v>
      </c>
      <c r="N476" s="233">
        <f>IF(ISBLANK(INDEX('Policy Characteristics'!H:H,MATCH($C476,'Policy Characteristics'!$C:$C,0))),"",INDEX('Policy Characteristics'!H:H,MATCH($C476,'Policy Characteristics'!$C:$C,0)))</f>
        <v>0.01</v>
      </c>
      <c r="O476" s="226" t="str">
        <f>IF(ISBLANK(INDEX('Policy Characteristics'!I:I,MATCH($C476,'Policy Characteristics'!$C:$C,0))),"",INDEX('Policy Characteristics'!I:I,MATCH($C476,'Policy Characteristics'!$C:$C,0)))</f>
        <v>% reduction in soft costs</v>
      </c>
      <c r="P476" s="226" t="str">
        <f>IF(ISBLANK(INDEX('Policy Characteristics'!J:J,MATCH($C476,'Policy Characteristics'!$C:$C,0))),"",INDEX('Policy Characteristics'!J:J,MATCH($C476,'Policy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6" s="226" t="str">
        <f>IF(ISBLANK(INDEX('Policy Characteristics'!K:K,MATCH($C476,'Policy Characteristics'!$C:$C,0))),"",INDEX('Policy Characteristics'!K:K,MATCH($C476,'Policy Characteristics'!$C:$C,0)))</f>
        <v>endogenous-learning.html#red-soft-costs</v>
      </c>
      <c r="R476" s="226" t="str">
        <f>IF(ISBLANK(INDEX('Policy Characteristics'!L:L,MATCH($C476,'Policy Characteristics'!$C:$C,0))),"",INDEX('Policy Characteristics'!L:L,MATCH($C476,'Policy Characteristics'!$C:$C,0)))</f>
        <v>reduce-soft-costs.html</v>
      </c>
    </row>
    <row r="477" spans="1:18" s="2" customFormat="1">
      <c r="A477" s="226" t="str">
        <f>IF(ISBLANK(INDEX('Policy Characteristics'!A:A,MATCH($C477,'Policy Characteristics'!$C:$C,0))),"",INDEX('Policy Characteristics'!A:A,MATCH($C477,'Policy Characteristics'!$C:$C,0)))</f>
        <v>Electricity Supply</v>
      </c>
      <c r="B477" s="234" t="str">
        <f>IF(ISBLANK(INDEX('Policy Characteristics'!B:B,MATCH($C477,'Policy Characteristics'!$C:$C,0))),"",INDEX('Policy Characteristics'!B:B,MATCH($C477,'Policy Characteristics'!$C:$C,0)))</f>
        <v>Reduce Soft Costs</v>
      </c>
      <c r="C477" s="255" t="str">
        <f t="shared" ref="C477:C478" si="27">C$476</f>
        <v>Percent Reduction in Soft Costs of Capacity Construction</v>
      </c>
      <c r="D477" s="6" t="s">
        <v>806</v>
      </c>
      <c r="E477" s="6"/>
      <c r="F477" s="6" t="s">
        <v>807</v>
      </c>
      <c r="G477" s="6"/>
      <c r="H477" s="47">
        <v>195</v>
      </c>
      <c r="I477" s="262" t="s">
        <v>728</v>
      </c>
      <c r="J477" s="227" t="str">
        <f>IF(ISBLANK(INDEX('Policy Characteristics'!D:D,MATCH($C477,'Policy Characteristics'!$C:$C,0))),"",INDEX('Policy Characteristics'!D:D,MATCH($C477,'Policy Characteristics'!$C:$C,0)))</f>
        <v>Reduce Soft Costs</v>
      </c>
      <c r="K477" s="226" t="str">
        <f>IF(ISBLANK(INDEX('Policy Characteristics'!E:E,MATCH($C477,'Policy Characteristics'!$C:$C,0))),"",INDEX('Policy Characteristics'!E:E,MATCH($C477,'Policy Characteristics'!$C:$C,0)))</f>
        <v>elec reduce soft costs</v>
      </c>
      <c r="L477" s="233">
        <f>IF(ISBLANK(INDEX('Policy Characteristics'!F:F,MATCH($C477,'Policy Characteristics'!$C:$C,0))),"",INDEX('Policy Characteristics'!F:F,MATCH($C477,'Policy Characteristics'!$C:$C,0)))</f>
        <v>0</v>
      </c>
      <c r="M477" s="233">
        <f>IF(ISBLANK(INDEX('Policy Characteristics'!G:G,MATCH($C477,'Policy Characteristics'!$C:$C,0))),"",INDEX('Policy Characteristics'!G:G,MATCH($C477,'Policy Characteristics'!$C:$C,0)))</f>
        <v>0.9</v>
      </c>
      <c r="N477" s="233">
        <f>IF(ISBLANK(INDEX('Policy Characteristics'!H:H,MATCH($C477,'Policy Characteristics'!$C:$C,0))),"",INDEX('Policy Characteristics'!H:H,MATCH($C477,'Policy Characteristics'!$C:$C,0)))</f>
        <v>0.01</v>
      </c>
      <c r="O477" s="226" t="str">
        <f>IF(ISBLANK(INDEX('Policy Characteristics'!I:I,MATCH($C477,'Policy Characteristics'!$C:$C,0))),"",INDEX('Policy Characteristics'!I:I,MATCH($C477,'Policy Characteristics'!$C:$C,0)))</f>
        <v>% reduction in soft costs</v>
      </c>
      <c r="P477" s="226" t="str">
        <f>IF(ISBLANK(INDEX('Policy Characteristics'!J:J,MATCH($C477,'Policy Characteristics'!$C:$C,0))),"",INDEX('Policy Characteristics'!J:J,MATCH($C477,'Policy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7" s="226" t="str">
        <f>IF(ISBLANK(INDEX('Policy Characteristics'!K:K,MATCH($C477,'Policy Characteristics'!$C:$C,0))),"",INDEX('Policy Characteristics'!K:K,MATCH($C477,'Policy Characteristics'!$C:$C,0)))</f>
        <v>endogenous-learning.html#red-soft-costs</v>
      </c>
      <c r="R477" s="226" t="str">
        <f>IF(ISBLANK(INDEX('Policy Characteristics'!L:L,MATCH($C477,'Policy Characteristics'!$C:$C,0))),"",INDEX('Policy Characteristics'!L:L,MATCH($C477,'Policy Characteristics'!$C:$C,0)))</f>
        <v>reduce-soft-costs.html</v>
      </c>
    </row>
    <row r="478" spans="1:18" s="2" customFormat="1">
      <c r="A478" s="226" t="str">
        <f>IF(ISBLANK(INDEX('Policy Characteristics'!A:A,MATCH($C478,'Policy Characteristics'!$C:$C,0))),"",INDEX('Policy Characteristics'!A:A,MATCH($C478,'Policy Characteristics'!$C:$C,0)))</f>
        <v>Electricity Supply</v>
      </c>
      <c r="B478" s="234" t="str">
        <f>IF(ISBLANK(INDEX('Policy Characteristics'!B:B,MATCH($C478,'Policy Characteristics'!$C:$C,0))),"",INDEX('Policy Characteristics'!B:B,MATCH($C478,'Policy Characteristics'!$C:$C,0)))</f>
        <v>Reduce Soft Costs</v>
      </c>
      <c r="C478" s="255" t="str">
        <f t="shared" si="27"/>
        <v>Percent Reduction in Soft Costs of Capacity Construction</v>
      </c>
      <c r="D478" s="6" t="s">
        <v>820</v>
      </c>
      <c r="E478" s="6"/>
      <c r="F478" s="6" t="s">
        <v>821</v>
      </c>
      <c r="G478" s="6"/>
      <c r="H478" s="47">
        <v>196</v>
      </c>
      <c r="I478" s="262" t="s">
        <v>728</v>
      </c>
      <c r="J478" s="227" t="str">
        <f>IF(ISBLANK(INDEX('Policy Characteristics'!D:D,MATCH($C478,'Policy Characteristics'!$C:$C,0))),"",INDEX('Policy Characteristics'!D:D,MATCH($C478,'Policy Characteristics'!$C:$C,0)))</f>
        <v>Reduce Soft Costs</v>
      </c>
      <c r="K478" s="226" t="str">
        <f>IF(ISBLANK(INDEX('Policy Characteristics'!E:E,MATCH($C478,'Policy Characteristics'!$C:$C,0))),"",INDEX('Policy Characteristics'!E:E,MATCH($C478,'Policy Characteristics'!$C:$C,0)))</f>
        <v>elec reduce soft costs</v>
      </c>
      <c r="L478" s="233">
        <f>IF(ISBLANK(INDEX('Policy Characteristics'!F:F,MATCH($C478,'Policy Characteristics'!$C:$C,0))),"",INDEX('Policy Characteristics'!F:F,MATCH($C478,'Policy Characteristics'!$C:$C,0)))</f>
        <v>0</v>
      </c>
      <c r="M478" s="233">
        <f>IF(ISBLANK(INDEX('Policy Characteristics'!G:G,MATCH($C478,'Policy Characteristics'!$C:$C,0))),"",INDEX('Policy Characteristics'!G:G,MATCH($C478,'Policy Characteristics'!$C:$C,0)))</f>
        <v>0.9</v>
      </c>
      <c r="N478" s="233">
        <f>IF(ISBLANK(INDEX('Policy Characteristics'!H:H,MATCH($C478,'Policy Characteristics'!$C:$C,0))),"",INDEX('Policy Characteristics'!H:H,MATCH($C478,'Policy Characteristics'!$C:$C,0)))</f>
        <v>0.01</v>
      </c>
      <c r="O478" s="226" t="str">
        <f>IF(ISBLANK(INDEX('Policy Characteristics'!I:I,MATCH($C478,'Policy Characteristics'!$C:$C,0))),"",INDEX('Policy Characteristics'!I:I,MATCH($C478,'Policy Characteristics'!$C:$C,0)))</f>
        <v>% reduction in soft costs</v>
      </c>
      <c r="P478" s="226" t="str">
        <f>IF(ISBLANK(INDEX('Policy Characteristics'!J:J,MATCH($C478,'Policy Characteristics'!$C:$C,0))),"",INDEX('Policy Characteristics'!J:J,MATCH($C478,'Policy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8" s="226" t="str">
        <f>IF(ISBLANK(INDEX('Policy Characteristics'!K:K,MATCH($C478,'Policy Characteristics'!$C:$C,0))),"",INDEX('Policy Characteristics'!K:K,MATCH($C478,'Policy Characteristics'!$C:$C,0)))</f>
        <v>endogenous-learning.html#red-soft-costs</v>
      </c>
      <c r="R478" s="226" t="str">
        <f>IF(ISBLANK(INDEX('Policy Characteristics'!L:L,MATCH($C478,'Policy Characteristics'!$C:$C,0))),"",INDEX('Policy Characteristics'!L:L,MATCH($C478,'Policy Characteristics'!$C:$C,0)))</f>
        <v>reduce-soft-costs.html</v>
      </c>
    </row>
    <row r="479" spans="1:18" s="2" customFormat="1">
      <c r="A479" s="226" t="str">
        <f>IF(ISBLANK(INDEX('Policy Characteristics'!A:A,MATCH($C479,'Policy Characteristics'!$C:$C,0))),"",INDEX('Policy Characteristics'!A:A,MATCH($C479,'Policy Characteristics'!$C:$C,0)))</f>
        <v>Electricity Supply</v>
      </c>
      <c r="B479" s="234" t="str">
        <f>IF(ISBLANK(INDEX('Policy Characteristics'!B:B,MATCH($C479,'Policy Characteristics'!$C:$C,0))),"",INDEX('Policy Characteristics'!B:B,MATCH($C479,'Policy Characteristics'!$C:$C,0)))</f>
        <v>Reduce Transmission &amp; Distribution Losses</v>
      </c>
      <c r="C479" s="254" t="s">
        <v>326</v>
      </c>
      <c r="D479" s="6"/>
      <c r="E479" s="6"/>
      <c r="F479" s="6"/>
      <c r="G479" s="6"/>
      <c r="H479" s="47">
        <v>145</v>
      </c>
      <c r="I479" s="262" t="s">
        <v>728</v>
      </c>
      <c r="J479" s="227" t="str">
        <f>IF(ISBLANK(INDEX('Policy Characteristics'!D:D,MATCH($C479,'Policy Characteristics'!$C:$C,0))),"",INDEX('Policy Characteristics'!D:D,MATCH($C479,'Policy Characteristics'!$C:$C,0)))</f>
        <v>Reduce T&amp;D Losses</v>
      </c>
      <c r="K479" s="226" t="str">
        <f>IF(ISBLANK(INDEX('Policy Characteristics'!E:E,MATCH($C479,'Policy Characteristics'!$C:$C,0))),"",INDEX('Policy Characteristics'!E:E,MATCH($C479,'Policy Characteristics'!$C:$C,0)))</f>
        <v>elec avoid TND loss</v>
      </c>
      <c r="L479" s="233">
        <f>IF(ISBLANK(INDEX('Policy Characteristics'!F:F,MATCH($C479,'Policy Characteristics'!$C:$C,0))),"",INDEX('Policy Characteristics'!F:F,MATCH($C479,'Policy Characteristics'!$C:$C,0)))</f>
        <v>0</v>
      </c>
      <c r="M479" s="233">
        <f>IF(ISBLANK(INDEX('Policy Characteristics'!G:G,MATCH($C479,'Policy Characteristics'!$C:$C,0))),"",INDEX('Policy Characteristics'!G:G,MATCH($C479,'Policy Characteristics'!$C:$C,0)))</f>
        <v>0.4</v>
      </c>
      <c r="N479" s="233">
        <f>IF(ISBLANK(INDEX('Policy Characteristics'!H:H,MATCH($C479,'Policy Characteristics'!$C:$C,0))),"",INDEX('Policy Characteristics'!H:H,MATCH($C479,'Policy Characteristics'!$C:$C,0)))</f>
        <v>0.01</v>
      </c>
      <c r="O479" s="226" t="str">
        <f>IF(ISBLANK(INDEX('Policy Characteristics'!I:I,MATCH($C479,'Policy Characteristics'!$C:$C,0))),"",INDEX('Policy Characteristics'!I:I,MATCH($C479,'Policy Characteristics'!$C:$C,0)))</f>
        <v>% of losses avoided</v>
      </c>
      <c r="P479" s="226" t="str">
        <f>IF(ISBLANK(INDEX('Policy Characteristics'!J:J,MATCH($C479,'Policy Characteristics'!$C:$C,0))),"",INDEX('Policy Characteristics'!J:J,MATCH($C479,'Policy Characteristics'!$C:$C,0)))</f>
        <v>**Description:** This policy specifies the reduction in transmission and distribution losses that will be achieved by 2050. // **Guidance for setting values:** South Korea has transmission and distribution losses of about 3.5%. U.S. have T&amp;D losses of about 6%, and Germany, Japan, Finland, and Netherlands have around 4%.</v>
      </c>
      <c r="Q479" s="226" t="str">
        <f>IF(ISBLANK(INDEX('Policy Characteristics'!K:K,MATCH($C479,'Policy Characteristics'!$C:$C,0))),"",INDEX('Policy Characteristics'!K:K,MATCH($C479,'Policy Characteristics'!$C:$C,0)))</f>
        <v>electricity-sector-main.html#red-tnd-losses</v>
      </c>
      <c r="R479" s="226" t="str">
        <f>IF(ISBLANK(INDEX('Policy Characteristics'!L:L,MATCH($C479,'Policy Characteristics'!$C:$C,0))),"",INDEX('Policy Characteristics'!L:L,MATCH($C479,'Policy Characteristics'!$C:$C,0)))</f>
        <v>reduce-tnd-losses.html</v>
      </c>
    </row>
    <row r="480" spans="1:18" s="2" customFormat="1">
      <c r="A480" s="226" t="str">
        <f>IF(ISBLANK(INDEX('Policy Characteristics'!A:A,MATCH($C480,'Policy Characteristics'!$C:$C,0))),"",INDEX('Policy Characteristics'!A:A,MATCH($C480,'Policy Characteristics'!$C:$C,0)))</f>
        <v>Electricity Supply</v>
      </c>
      <c r="B480" s="234" t="str">
        <f>IF(ISBLANK(INDEX('Policy Characteristics'!B:B,MATCH($C480,'Policy Characteristics'!$C:$C,0))),"",INDEX('Policy Characteristics'!B:B,MATCH($C480,'Policy Characteristics'!$C:$C,0)))</f>
        <v>Subsidy for Capacity Construction</v>
      </c>
      <c r="C480" s="254" t="s">
        <v>335</v>
      </c>
      <c r="D480" s="45" t="s">
        <v>794</v>
      </c>
      <c r="E480" s="45"/>
      <c r="F480" s="45" t="s">
        <v>795</v>
      </c>
      <c r="G480" s="6"/>
      <c r="H480" s="47">
        <v>691</v>
      </c>
      <c r="I480" s="262" t="s">
        <v>738</v>
      </c>
      <c r="J480" s="227" t="str">
        <f>IF(ISBLANK(INDEX('Policy Characteristics'!D:D,MATCH($C480,'Policy Characteristics'!$C:$C,0))),"",INDEX('Policy Characteristics'!D:D,MATCH($C480,'Policy Characteristics'!$C:$C,0)))</f>
        <v>Subsidy for Capacity Construction</v>
      </c>
      <c r="K480" s="226" t="str">
        <f>IF(ISBLANK(INDEX('Policy Characteristics'!E:E,MATCH($C480,'Policy Characteristics'!$C:$C,0))),"",INDEX('Policy Characteristics'!E:E,MATCH($C480,'Policy Characteristics'!$C:$C,0)))</f>
        <v>elec capacity construction subsidy</v>
      </c>
      <c r="L480" s="233">
        <f>IF(ISBLANK(INDEX('Policy Characteristics'!F:F,MATCH($C480,'Policy Characteristics'!$C:$C,0))),"",INDEX('Policy Characteristics'!F:F,MATCH($C480,'Policy Characteristics'!$C:$C,0)))</f>
        <v>0</v>
      </c>
      <c r="M480" s="233">
        <f>IF(ISBLANK(INDEX('Policy Characteristics'!G:G,MATCH($C480,'Policy Characteristics'!$C:$C,0))),"",INDEX('Policy Characteristics'!G:G,MATCH($C480,'Policy Characteristics'!$C:$C,0)))</f>
        <v>0.95</v>
      </c>
      <c r="N480" s="233">
        <f>IF(ISBLANK(INDEX('Policy Characteristics'!H:H,MATCH($C480,'Policy Characteristics'!$C:$C,0))),"",INDEX('Policy Characteristics'!H:H,MATCH($C480,'Policy Characteristics'!$C:$C,0)))</f>
        <v>0.01</v>
      </c>
      <c r="O480" s="226" t="str">
        <f>IF(ISBLANK(INDEX('Policy Characteristics'!I:I,MATCH($C480,'Policy Characteristics'!$C:$C,0))),"",INDEX('Policy Characteristics'!I:I,MATCH($C480,'Policy Characteristics'!$C:$C,0)))</f>
        <v>% of construction cost</v>
      </c>
      <c r="P480" s="226" t="str">
        <f>IF(ISBLANK(INDEX('Policy Characteristics'!J:J,MATCH($C480,'Policy Characteristics'!$C:$C,0))),"",INDEX('Policy Characteristics'!J:J,MATCH($C480,'Policy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0" s="226" t="str">
        <f>IF(ISBLANK(INDEX('Policy Characteristics'!K:K,MATCH($C480,'Policy Characteristics'!$C:$C,0))),"",INDEX('Policy Characteristics'!K:K,MATCH($C480,'Policy Characteristics'!$C:$C,0)))</f>
        <v>electricity-sector-main.html#subsidies</v>
      </c>
      <c r="R480" s="226" t="str">
        <f>IF(ISBLANK(INDEX('Policy Characteristics'!L:L,MATCH($C480,'Policy Characteristics'!$C:$C,0))),"",INDEX('Policy Characteristics'!L:L,MATCH($C480,'Policy Characteristics'!$C:$C,0)))</f>
        <v/>
      </c>
    </row>
    <row r="481" spans="1:18" s="2" customFormat="1">
      <c r="A481" s="226" t="str">
        <f>IF(ISBLANK(INDEX('Policy Characteristics'!A:A,MATCH($C481,'Policy Characteristics'!$C:$C,0))),"",INDEX('Policy Characteristics'!A:A,MATCH($C481,'Policy Characteristics'!$C:$C,0)))</f>
        <v>Electricity Supply</v>
      </c>
      <c r="B481" s="234" t="str">
        <f>IF(ISBLANK(INDEX('Policy Characteristics'!B:B,MATCH($C481,'Policy Characteristics'!$C:$C,0))),"",INDEX('Policy Characteristics'!B:B,MATCH($C481,'Policy Characteristics'!$C:$C,0)))</f>
        <v>Subsidy for Capacity Construction</v>
      </c>
      <c r="C481" s="255" t="str">
        <f>C$480</f>
        <v>Perc Subsidy for Elec Capacity Construction</v>
      </c>
      <c r="D481" s="6" t="s">
        <v>796</v>
      </c>
      <c r="E481" s="45"/>
      <c r="F481" s="6" t="s">
        <v>797</v>
      </c>
      <c r="G481" s="6"/>
      <c r="H481" s="47">
        <v>692</v>
      </c>
      <c r="I481" s="262" t="s">
        <v>738</v>
      </c>
      <c r="J481" s="227" t="str">
        <f>IF(ISBLANK(INDEX('Policy Characteristics'!D:D,MATCH($C481,'Policy Characteristics'!$C:$C,0))),"",INDEX('Policy Characteristics'!D:D,MATCH($C481,'Policy Characteristics'!$C:$C,0)))</f>
        <v>Subsidy for Capacity Construction</v>
      </c>
      <c r="K481" s="226" t="str">
        <f>IF(ISBLANK(INDEX('Policy Characteristics'!E:E,MATCH($C481,'Policy Characteristics'!$C:$C,0))),"",INDEX('Policy Characteristics'!E:E,MATCH($C481,'Policy Characteristics'!$C:$C,0)))</f>
        <v>elec capacity construction subsidy</v>
      </c>
      <c r="L481" s="233">
        <f>IF(ISBLANK(INDEX('Policy Characteristics'!F:F,MATCH($C481,'Policy Characteristics'!$C:$C,0))),"",INDEX('Policy Characteristics'!F:F,MATCH($C481,'Policy Characteristics'!$C:$C,0)))</f>
        <v>0</v>
      </c>
      <c r="M481" s="233">
        <f>IF(ISBLANK(INDEX('Policy Characteristics'!G:G,MATCH($C481,'Policy Characteristics'!$C:$C,0))),"",INDEX('Policy Characteristics'!G:G,MATCH($C481,'Policy Characteristics'!$C:$C,0)))</f>
        <v>0.95</v>
      </c>
      <c r="N481" s="233">
        <f>IF(ISBLANK(INDEX('Policy Characteristics'!H:H,MATCH($C481,'Policy Characteristics'!$C:$C,0))),"",INDEX('Policy Characteristics'!H:H,MATCH($C481,'Policy Characteristics'!$C:$C,0)))</f>
        <v>0.01</v>
      </c>
      <c r="O481" s="226" t="str">
        <f>IF(ISBLANK(INDEX('Policy Characteristics'!I:I,MATCH($C481,'Policy Characteristics'!$C:$C,0))),"",INDEX('Policy Characteristics'!I:I,MATCH($C481,'Policy Characteristics'!$C:$C,0)))</f>
        <v>% of construction cost</v>
      </c>
      <c r="P481" s="226" t="str">
        <f>IF(ISBLANK(INDEX('Policy Characteristics'!J:J,MATCH($C481,'Policy Characteristics'!$C:$C,0))),"",INDEX('Policy Characteristics'!J:J,MATCH($C481,'Policy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1" s="226" t="str">
        <f>IF(ISBLANK(INDEX('Policy Characteristics'!K:K,MATCH($C481,'Policy Characteristics'!$C:$C,0))),"",INDEX('Policy Characteristics'!K:K,MATCH($C481,'Policy Characteristics'!$C:$C,0)))</f>
        <v>electricity-sector-main.html#subsidies</v>
      </c>
      <c r="R481" s="226" t="str">
        <f>IF(ISBLANK(INDEX('Policy Characteristics'!L:L,MATCH($C481,'Policy Characteristics'!$C:$C,0))),"",INDEX('Policy Characteristics'!L:L,MATCH($C481,'Policy Characteristics'!$C:$C,0)))</f>
        <v/>
      </c>
    </row>
    <row r="482" spans="1:18" s="2" customFormat="1">
      <c r="A482" s="226" t="str">
        <f>IF(ISBLANK(INDEX('Policy Characteristics'!A:A,MATCH($C482,'Policy Characteristics'!$C:$C,0))),"",INDEX('Policy Characteristics'!A:A,MATCH($C482,'Policy Characteristics'!$C:$C,0)))</f>
        <v>Electricity Supply</v>
      </c>
      <c r="B482" s="234" t="str">
        <f>IF(ISBLANK(INDEX('Policy Characteristics'!B:B,MATCH($C482,'Policy Characteristics'!$C:$C,0))),"",INDEX('Policy Characteristics'!B:B,MATCH($C482,'Policy Characteristics'!$C:$C,0)))</f>
        <v>Subsidy for Capacity Construction</v>
      </c>
      <c r="C482" s="255" t="str">
        <f t="shared" ref="C482:C503" si="28">C$480</f>
        <v>Perc Subsidy for Elec Capacity Construction</v>
      </c>
      <c r="D482" s="6" t="s">
        <v>798</v>
      </c>
      <c r="E482" s="45"/>
      <c r="F482" s="6" t="s">
        <v>799</v>
      </c>
      <c r="G482" s="6"/>
      <c r="H482" s="47">
        <v>1789</v>
      </c>
      <c r="I482" s="262" t="s">
        <v>738</v>
      </c>
      <c r="J482" s="227" t="str">
        <f>IF(ISBLANK(INDEX('Policy Characteristics'!D:D,MATCH($C482,'Policy Characteristics'!$C:$C,0))),"",INDEX('Policy Characteristics'!D:D,MATCH($C482,'Policy Characteristics'!$C:$C,0)))</f>
        <v>Subsidy for Capacity Construction</v>
      </c>
      <c r="K482" s="226" t="str">
        <f>IF(ISBLANK(INDEX('Policy Characteristics'!E:E,MATCH($C482,'Policy Characteristics'!$C:$C,0))),"",INDEX('Policy Characteristics'!E:E,MATCH($C482,'Policy Characteristics'!$C:$C,0)))</f>
        <v>elec capacity construction subsidy</v>
      </c>
      <c r="L482" s="233">
        <f>IF(ISBLANK(INDEX('Policy Characteristics'!F:F,MATCH($C482,'Policy Characteristics'!$C:$C,0))),"",INDEX('Policy Characteristics'!F:F,MATCH($C482,'Policy Characteristics'!$C:$C,0)))</f>
        <v>0</v>
      </c>
      <c r="M482" s="233">
        <f>IF(ISBLANK(INDEX('Policy Characteristics'!G:G,MATCH($C482,'Policy Characteristics'!$C:$C,0))),"",INDEX('Policy Characteristics'!G:G,MATCH($C482,'Policy Characteristics'!$C:$C,0)))</f>
        <v>0.95</v>
      </c>
      <c r="N482" s="233">
        <f>IF(ISBLANK(INDEX('Policy Characteristics'!H:H,MATCH($C482,'Policy Characteristics'!$C:$C,0))),"",INDEX('Policy Characteristics'!H:H,MATCH($C482,'Policy Characteristics'!$C:$C,0)))</f>
        <v>0.01</v>
      </c>
      <c r="O482" s="226" t="str">
        <f>IF(ISBLANK(INDEX('Policy Characteristics'!I:I,MATCH($C482,'Policy Characteristics'!$C:$C,0))),"",INDEX('Policy Characteristics'!I:I,MATCH($C482,'Policy Characteristics'!$C:$C,0)))</f>
        <v>% of construction cost</v>
      </c>
      <c r="P482" s="226" t="str">
        <f>IF(ISBLANK(INDEX('Policy Characteristics'!J:J,MATCH($C482,'Policy Characteristics'!$C:$C,0))),"",INDEX('Policy Characteristics'!J:J,MATCH($C482,'Policy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2" s="226" t="str">
        <f>IF(ISBLANK(INDEX('Policy Characteristics'!K:K,MATCH($C482,'Policy Characteristics'!$C:$C,0))),"",INDEX('Policy Characteristics'!K:K,MATCH($C482,'Policy Characteristics'!$C:$C,0)))</f>
        <v>electricity-sector-main.html#subsidies</v>
      </c>
      <c r="R482" s="226" t="str">
        <f>IF(ISBLANK(INDEX('Policy Characteristics'!L:L,MATCH($C482,'Policy Characteristics'!$C:$C,0))),"",INDEX('Policy Characteristics'!L:L,MATCH($C482,'Policy Characteristics'!$C:$C,0)))</f>
        <v/>
      </c>
    </row>
    <row r="483" spans="1:18" s="2" customFormat="1">
      <c r="A483" s="226" t="str">
        <f>IF(ISBLANK(INDEX('Policy Characteristics'!A:A,MATCH($C483,'Policy Characteristics'!$C:$C,0))),"",INDEX('Policy Characteristics'!A:A,MATCH($C483,'Policy Characteristics'!$C:$C,0)))</f>
        <v>Electricity Supply</v>
      </c>
      <c r="B483" s="234" t="str">
        <f>IF(ISBLANK(INDEX('Policy Characteristics'!B:B,MATCH($C483,'Policy Characteristics'!$C:$C,0))),"",INDEX('Policy Characteristics'!B:B,MATCH($C483,'Policy Characteristics'!$C:$C,0)))</f>
        <v>Subsidy for Capacity Construction</v>
      </c>
      <c r="C483" s="255" t="str">
        <f t="shared" si="28"/>
        <v>Perc Subsidy for Elec Capacity Construction</v>
      </c>
      <c r="D483" s="6" t="s">
        <v>800</v>
      </c>
      <c r="E483" s="45"/>
      <c r="F483" s="6" t="s">
        <v>801</v>
      </c>
      <c r="G483" s="6"/>
      <c r="H483" s="47">
        <v>517</v>
      </c>
      <c r="I483" s="262" t="s">
        <v>728</v>
      </c>
      <c r="J483" s="227" t="str">
        <f>IF(ISBLANK(INDEX('Policy Characteristics'!D:D,MATCH($C483,'Policy Characteristics'!$C:$C,0))),"",INDEX('Policy Characteristics'!D:D,MATCH($C483,'Policy Characteristics'!$C:$C,0)))</f>
        <v>Subsidy for Capacity Construction</v>
      </c>
      <c r="K483" s="226" t="str">
        <f>IF(ISBLANK(INDEX('Policy Characteristics'!E:E,MATCH($C483,'Policy Characteristics'!$C:$C,0))),"",INDEX('Policy Characteristics'!E:E,MATCH($C483,'Policy Characteristics'!$C:$C,0)))</f>
        <v>elec capacity construction subsidy</v>
      </c>
      <c r="L483" s="233">
        <f>IF(ISBLANK(INDEX('Policy Characteristics'!F:F,MATCH($C483,'Policy Characteristics'!$C:$C,0))),"",INDEX('Policy Characteristics'!F:F,MATCH($C483,'Policy Characteristics'!$C:$C,0)))</f>
        <v>0</v>
      </c>
      <c r="M483" s="233">
        <f>IF(ISBLANK(INDEX('Policy Characteristics'!G:G,MATCH($C483,'Policy Characteristics'!$C:$C,0))),"",INDEX('Policy Characteristics'!G:G,MATCH($C483,'Policy Characteristics'!$C:$C,0)))</f>
        <v>0.95</v>
      </c>
      <c r="N483" s="233">
        <f>IF(ISBLANK(INDEX('Policy Characteristics'!H:H,MATCH($C483,'Policy Characteristics'!$C:$C,0))),"",INDEX('Policy Characteristics'!H:H,MATCH($C483,'Policy Characteristics'!$C:$C,0)))</f>
        <v>0.01</v>
      </c>
      <c r="O483" s="226" t="str">
        <f>IF(ISBLANK(INDEX('Policy Characteristics'!I:I,MATCH($C483,'Policy Characteristics'!$C:$C,0))),"",INDEX('Policy Characteristics'!I:I,MATCH($C483,'Policy Characteristics'!$C:$C,0)))</f>
        <v>% of construction cost</v>
      </c>
      <c r="P483" s="226" t="str">
        <f>IF(ISBLANK(INDEX('Policy Characteristics'!J:J,MATCH($C483,'Policy Characteristics'!$C:$C,0))),"",INDEX('Policy Characteristics'!J:J,MATCH($C483,'Policy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3" s="226" t="str">
        <f>IF(ISBLANK(INDEX('Policy Characteristics'!K:K,MATCH($C483,'Policy Characteristics'!$C:$C,0))),"",INDEX('Policy Characteristics'!K:K,MATCH($C483,'Policy Characteristics'!$C:$C,0)))</f>
        <v>electricity-sector-main.html#subsidies</v>
      </c>
      <c r="R483" s="226" t="str">
        <f>IF(ISBLANK(INDEX('Policy Characteristics'!L:L,MATCH($C483,'Policy Characteristics'!$C:$C,0))),"",INDEX('Policy Characteristics'!L:L,MATCH($C483,'Policy Characteristics'!$C:$C,0)))</f>
        <v/>
      </c>
    </row>
    <row r="484" spans="1:18" s="2" customFormat="1">
      <c r="A484" s="226" t="str">
        <f>IF(ISBLANK(INDEX('Policy Characteristics'!A:A,MATCH($C484,'Policy Characteristics'!$C:$C,0))),"",INDEX('Policy Characteristics'!A:A,MATCH($C484,'Policy Characteristics'!$C:$C,0)))</f>
        <v>Electricity Supply</v>
      </c>
      <c r="B484" s="234" t="str">
        <f>IF(ISBLANK(INDEX('Policy Characteristics'!B:B,MATCH($C484,'Policy Characteristics'!$C:$C,0))),"",INDEX('Policy Characteristics'!B:B,MATCH($C484,'Policy Characteristics'!$C:$C,0)))</f>
        <v>Subsidy for Capacity Construction</v>
      </c>
      <c r="C484" s="255" t="str">
        <f t="shared" si="28"/>
        <v>Perc Subsidy for Elec Capacity Construction</v>
      </c>
      <c r="D484" s="6" t="s">
        <v>802</v>
      </c>
      <c r="E484" s="45"/>
      <c r="F484" s="6" t="s">
        <v>803</v>
      </c>
      <c r="G484" s="6"/>
      <c r="H484" s="47">
        <v>693</v>
      </c>
      <c r="I484" s="262" t="s">
        <v>738</v>
      </c>
      <c r="J484" s="227" t="str">
        <f>IF(ISBLANK(INDEX('Policy Characteristics'!D:D,MATCH($C484,'Policy Characteristics'!$C:$C,0))),"",INDEX('Policy Characteristics'!D:D,MATCH($C484,'Policy Characteristics'!$C:$C,0)))</f>
        <v>Subsidy for Capacity Construction</v>
      </c>
      <c r="K484" s="226" t="str">
        <f>IF(ISBLANK(INDEX('Policy Characteristics'!E:E,MATCH($C484,'Policy Characteristics'!$C:$C,0))),"",INDEX('Policy Characteristics'!E:E,MATCH($C484,'Policy Characteristics'!$C:$C,0)))</f>
        <v>elec capacity construction subsidy</v>
      </c>
      <c r="L484" s="233">
        <f>IF(ISBLANK(INDEX('Policy Characteristics'!F:F,MATCH($C484,'Policy Characteristics'!$C:$C,0))),"",INDEX('Policy Characteristics'!F:F,MATCH($C484,'Policy Characteristics'!$C:$C,0)))</f>
        <v>0</v>
      </c>
      <c r="M484" s="233">
        <f>IF(ISBLANK(INDEX('Policy Characteristics'!G:G,MATCH($C484,'Policy Characteristics'!$C:$C,0))),"",INDEX('Policy Characteristics'!G:G,MATCH($C484,'Policy Characteristics'!$C:$C,0)))</f>
        <v>0.95</v>
      </c>
      <c r="N484" s="233">
        <f>IF(ISBLANK(INDEX('Policy Characteristics'!H:H,MATCH($C484,'Policy Characteristics'!$C:$C,0))),"",INDEX('Policy Characteristics'!H:H,MATCH($C484,'Policy Characteristics'!$C:$C,0)))</f>
        <v>0.01</v>
      </c>
      <c r="O484" s="226" t="str">
        <f>IF(ISBLANK(INDEX('Policy Characteristics'!I:I,MATCH($C484,'Policy Characteristics'!$C:$C,0))),"",INDEX('Policy Characteristics'!I:I,MATCH($C484,'Policy Characteristics'!$C:$C,0)))</f>
        <v>% of construction cost</v>
      </c>
      <c r="P484" s="226" t="str">
        <f>IF(ISBLANK(INDEX('Policy Characteristics'!J:J,MATCH($C484,'Policy Characteristics'!$C:$C,0))),"",INDEX('Policy Characteristics'!J:J,MATCH($C484,'Policy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4" s="226" t="str">
        <f>IF(ISBLANK(INDEX('Policy Characteristics'!K:K,MATCH($C484,'Policy Characteristics'!$C:$C,0))),"",INDEX('Policy Characteristics'!K:K,MATCH($C484,'Policy Characteristics'!$C:$C,0)))</f>
        <v>electricity-sector-main.html#subsidies</v>
      </c>
      <c r="R484" s="226" t="str">
        <f>IF(ISBLANK(INDEX('Policy Characteristics'!L:L,MATCH($C484,'Policy Characteristics'!$C:$C,0))),"",INDEX('Policy Characteristics'!L:L,MATCH($C484,'Policy Characteristics'!$C:$C,0)))</f>
        <v/>
      </c>
    </row>
    <row r="485" spans="1:18" s="2" customFormat="1">
      <c r="A485" s="226" t="str">
        <f>IF(ISBLANK(INDEX('Policy Characteristics'!A:A,MATCH($C485,'Policy Characteristics'!$C:$C,0))),"",INDEX('Policy Characteristics'!A:A,MATCH($C485,'Policy Characteristics'!$C:$C,0)))</f>
        <v>Electricity Supply</v>
      </c>
      <c r="B485" s="234" t="str">
        <f>IF(ISBLANK(INDEX('Policy Characteristics'!B:B,MATCH($C485,'Policy Characteristics'!$C:$C,0))),"",INDEX('Policy Characteristics'!B:B,MATCH($C485,'Policy Characteristics'!$C:$C,0)))</f>
        <v>Subsidy for Capacity Construction</v>
      </c>
      <c r="C485" s="255" t="str">
        <f t="shared" si="28"/>
        <v>Perc Subsidy for Elec Capacity Construction</v>
      </c>
      <c r="D485" s="6" t="s">
        <v>804</v>
      </c>
      <c r="E485" s="45"/>
      <c r="F485" s="6" t="s">
        <v>805</v>
      </c>
      <c r="G485" s="6"/>
      <c r="H485" s="47">
        <v>518</v>
      </c>
      <c r="I485" s="262" t="s">
        <v>728</v>
      </c>
      <c r="J485" s="227" t="str">
        <f>IF(ISBLANK(INDEX('Policy Characteristics'!D:D,MATCH($C485,'Policy Characteristics'!$C:$C,0))),"",INDEX('Policy Characteristics'!D:D,MATCH($C485,'Policy Characteristics'!$C:$C,0)))</f>
        <v>Subsidy for Capacity Construction</v>
      </c>
      <c r="K485" s="226" t="str">
        <f>IF(ISBLANK(INDEX('Policy Characteristics'!E:E,MATCH($C485,'Policy Characteristics'!$C:$C,0))),"",INDEX('Policy Characteristics'!E:E,MATCH($C485,'Policy Characteristics'!$C:$C,0)))</f>
        <v>elec capacity construction subsidy</v>
      </c>
      <c r="L485" s="233">
        <f>IF(ISBLANK(INDEX('Policy Characteristics'!F:F,MATCH($C485,'Policy Characteristics'!$C:$C,0))),"",INDEX('Policy Characteristics'!F:F,MATCH($C485,'Policy Characteristics'!$C:$C,0)))</f>
        <v>0</v>
      </c>
      <c r="M485" s="233">
        <f>IF(ISBLANK(INDEX('Policy Characteristics'!G:G,MATCH($C485,'Policy Characteristics'!$C:$C,0))),"",INDEX('Policy Characteristics'!G:G,MATCH($C485,'Policy Characteristics'!$C:$C,0)))</f>
        <v>0.95</v>
      </c>
      <c r="N485" s="233">
        <f>IF(ISBLANK(INDEX('Policy Characteristics'!H:H,MATCH($C485,'Policy Characteristics'!$C:$C,0))),"",INDEX('Policy Characteristics'!H:H,MATCH($C485,'Policy Characteristics'!$C:$C,0)))</f>
        <v>0.01</v>
      </c>
      <c r="O485" s="226" t="str">
        <f>IF(ISBLANK(INDEX('Policy Characteristics'!I:I,MATCH($C485,'Policy Characteristics'!$C:$C,0))),"",INDEX('Policy Characteristics'!I:I,MATCH($C485,'Policy Characteristics'!$C:$C,0)))</f>
        <v>% of construction cost</v>
      </c>
      <c r="P485" s="226" t="str">
        <f>IF(ISBLANK(INDEX('Policy Characteristics'!J:J,MATCH($C485,'Policy Characteristics'!$C:$C,0))),"",INDEX('Policy Characteristics'!J:J,MATCH($C485,'Policy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5" s="226" t="str">
        <f>IF(ISBLANK(INDEX('Policy Characteristics'!K:K,MATCH($C485,'Policy Characteristics'!$C:$C,0))),"",INDEX('Policy Characteristics'!K:K,MATCH($C485,'Policy Characteristics'!$C:$C,0)))</f>
        <v>electricity-sector-main.html#subsidies</v>
      </c>
      <c r="R485" s="226" t="str">
        <f>IF(ISBLANK(INDEX('Policy Characteristics'!L:L,MATCH($C485,'Policy Characteristics'!$C:$C,0))),"",INDEX('Policy Characteristics'!L:L,MATCH($C485,'Policy Characteristics'!$C:$C,0)))</f>
        <v/>
      </c>
    </row>
    <row r="486" spans="1:18" s="2" customFormat="1">
      <c r="A486" s="226" t="str">
        <f>IF(ISBLANK(INDEX('Policy Characteristics'!A:A,MATCH($C486,'Policy Characteristics'!$C:$C,0))),"",INDEX('Policy Characteristics'!A:A,MATCH($C486,'Policy Characteristics'!$C:$C,0)))</f>
        <v>Electricity Supply</v>
      </c>
      <c r="B486" s="234" t="str">
        <f>IF(ISBLANK(INDEX('Policy Characteristics'!B:B,MATCH($C486,'Policy Characteristics'!$C:$C,0))),"",INDEX('Policy Characteristics'!B:B,MATCH($C486,'Policy Characteristics'!$C:$C,0)))</f>
        <v>Subsidy for Capacity Construction</v>
      </c>
      <c r="C486" s="255" t="str">
        <f t="shared" si="28"/>
        <v>Perc Subsidy for Elec Capacity Construction</v>
      </c>
      <c r="D486" s="6" t="s">
        <v>806</v>
      </c>
      <c r="E486" s="45"/>
      <c r="F486" s="6" t="s">
        <v>807</v>
      </c>
      <c r="G486" s="6"/>
      <c r="H486" s="47">
        <v>519</v>
      </c>
      <c r="I486" s="262" t="s">
        <v>728</v>
      </c>
      <c r="J486" s="227" t="str">
        <f>IF(ISBLANK(INDEX('Policy Characteristics'!D:D,MATCH($C486,'Policy Characteristics'!$C:$C,0))),"",INDEX('Policy Characteristics'!D:D,MATCH($C486,'Policy Characteristics'!$C:$C,0)))</f>
        <v>Subsidy for Capacity Construction</v>
      </c>
      <c r="K486" s="226" t="str">
        <f>IF(ISBLANK(INDEX('Policy Characteristics'!E:E,MATCH($C486,'Policy Characteristics'!$C:$C,0))),"",INDEX('Policy Characteristics'!E:E,MATCH($C486,'Policy Characteristics'!$C:$C,0)))</f>
        <v>elec capacity construction subsidy</v>
      </c>
      <c r="L486" s="233">
        <f>IF(ISBLANK(INDEX('Policy Characteristics'!F:F,MATCH($C486,'Policy Characteristics'!$C:$C,0))),"",INDEX('Policy Characteristics'!F:F,MATCH($C486,'Policy Characteristics'!$C:$C,0)))</f>
        <v>0</v>
      </c>
      <c r="M486" s="233">
        <f>IF(ISBLANK(INDEX('Policy Characteristics'!G:G,MATCH($C486,'Policy Characteristics'!$C:$C,0))),"",INDEX('Policy Characteristics'!G:G,MATCH($C486,'Policy Characteristics'!$C:$C,0)))</f>
        <v>0.95</v>
      </c>
      <c r="N486" s="233">
        <f>IF(ISBLANK(INDEX('Policy Characteristics'!H:H,MATCH($C486,'Policy Characteristics'!$C:$C,0))),"",INDEX('Policy Characteristics'!H:H,MATCH($C486,'Policy Characteristics'!$C:$C,0)))</f>
        <v>0.01</v>
      </c>
      <c r="O486" s="226" t="str">
        <f>IF(ISBLANK(INDEX('Policy Characteristics'!I:I,MATCH($C486,'Policy Characteristics'!$C:$C,0))),"",INDEX('Policy Characteristics'!I:I,MATCH($C486,'Policy Characteristics'!$C:$C,0)))</f>
        <v>% of construction cost</v>
      </c>
      <c r="P486" s="226" t="str">
        <f>IF(ISBLANK(INDEX('Policy Characteristics'!J:J,MATCH($C486,'Policy Characteristics'!$C:$C,0))),"",INDEX('Policy Characteristics'!J:J,MATCH($C486,'Policy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6" s="226" t="str">
        <f>IF(ISBLANK(INDEX('Policy Characteristics'!K:K,MATCH($C486,'Policy Characteristics'!$C:$C,0))),"",INDEX('Policy Characteristics'!K:K,MATCH($C486,'Policy Characteristics'!$C:$C,0)))</f>
        <v>electricity-sector-main.html#subsidies</v>
      </c>
      <c r="R486" s="226" t="str">
        <f>IF(ISBLANK(INDEX('Policy Characteristics'!L:L,MATCH($C486,'Policy Characteristics'!$C:$C,0))),"",INDEX('Policy Characteristics'!L:L,MATCH($C486,'Policy Characteristics'!$C:$C,0)))</f>
        <v/>
      </c>
    </row>
    <row r="487" spans="1:18" s="2" customFormat="1">
      <c r="A487" s="226" t="str">
        <f>IF(ISBLANK(INDEX('Policy Characteristics'!A:A,MATCH($C487,'Policy Characteristics'!$C:$C,0))),"",INDEX('Policy Characteristics'!A:A,MATCH($C487,'Policy Characteristics'!$C:$C,0)))</f>
        <v>Electricity Supply</v>
      </c>
      <c r="B487" s="234" t="str">
        <f>IF(ISBLANK(INDEX('Policy Characteristics'!B:B,MATCH($C487,'Policy Characteristics'!$C:$C,0))),"",INDEX('Policy Characteristics'!B:B,MATCH($C487,'Policy Characteristics'!$C:$C,0)))</f>
        <v>Subsidy for Capacity Construction</v>
      </c>
      <c r="C487" s="255" t="str">
        <f t="shared" si="28"/>
        <v>Perc Subsidy for Elec Capacity Construction</v>
      </c>
      <c r="D487" s="6" t="s">
        <v>808</v>
      </c>
      <c r="E487" s="45"/>
      <c r="F487" s="6" t="s">
        <v>809</v>
      </c>
      <c r="G487" s="6"/>
      <c r="H487" s="47">
        <v>520</v>
      </c>
      <c r="I487" s="262" t="s">
        <v>728</v>
      </c>
      <c r="J487" s="227" t="str">
        <f>IF(ISBLANK(INDEX('Policy Characteristics'!D:D,MATCH($C487,'Policy Characteristics'!$C:$C,0))),"",INDEX('Policy Characteristics'!D:D,MATCH($C487,'Policy Characteristics'!$C:$C,0)))</f>
        <v>Subsidy for Capacity Construction</v>
      </c>
      <c r="K487" s="226" t="str">
        <f>IF(ISBLANK(INDEX('Policy Characteristics'!E:E,MATCH($C487,'Policy Characteristics'!$C:$C,0))),"",INDEX('Policy Characteristics'!E:E,MATCH($C487,'Policy Characteristics'!$C:$C,0)))</f>
        <v>elec capacity construction subsidy</v>
      </c>
      <c r="L487" s="233">
        <f>IF(ISBLANK(INDEX('Policy Characteristics'!F:F,MATCH($C487,'Policy Characteristics'!$C:$C,0))),"",INDEX('Policy Characteristics'!F:F,MATCH($C487,'Policy Characteristics'!$C:$C,0)))</f>
        <v>0</v>
      </c>
      <c r="M487" s="233">
        <f>IF(ISBLANK(INDEX('Policy Characteristics'!G:G,MATCH($C487,'Policy Characteristics'!$C:$C,0))),"",INDEX('Policy Characteristics'!G:G,MATCH($C487,'Policy Characteristics'!$C:$C,0)))</f>
        <v>0.95</v>
      </c>
      <c r="N487" s="233">
        <f>IF(ISBLANK(INDEX('Policy Characteristics'!H:H,MATCH($C487,'Policy Characteristics'!$C:$C,0))),"",INDEX('Policy Characteristics'!H:H,MATCH($C487,'Policy Characteristics'!$C:$C,0)))</f>
        <v>0.01</v>
      </c>
      <c r="O487" s="226" t="str">
        <f>IF(ISBLANK(INDEX('Policy Characteristics'!I:I,MATCH($C487,'Policy Characteristics'!$C:$C,0))),"",INDEX('Policy Characteristics'!I:I,MATCH($C487,'Policy Characteristics'!$C:$C,0)))</f>
        <v>% of construction cost</v>
      </c>
      <c r="P487" s="226" t="str">
        <f>IF(ISBLANK(INDEX('Policy Characteristics'!J:J,MATCH($C487,'Policy Characteristics'!$C:$C,0))),"",INDEX('Policy Characteristics'!J:J,MATCH($C487,'Policy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7" s="226" t="str">
        <f>IF(ISBLANK(INDEX('Policy Characteristics'!K:K,MATCH($C487,'Policy Characteristics'!$C:$C,0))),"",INDEX('Policy Characteristics'!K:K,MATCH($C487,'Policy Characteristics'!$C:$C,0)))</f>
        <v>electricity-sector-main.html#subsidies</v>
      </c>
      <c r="R487" s="226" t="str">
        <f>IF(ISBLANK(INDEX('Policy Characteristics'!L:L,MATCH($C487,'Policy Characteristics'!$C:$C,0))),"",INDEX('Policy Characteristics'!L:L,MATCH($C487,'Policy Characteristics'!$C:$C,0)))</f>
        <v/>
      </c>
    </row>
    <row r="488" spans="1:18" s="2" customFormat="1">
      <c r="A488" s="226" t="str">
        <f>IF(ISBLANK(INDEX('Policy Characteristics'!A:A,MATCH($C488,'Policy Characteristics'!$C:$C,0))),"",INDEX('Policy Characteristics'!A:A,MATCH($C488,'Policy Characteristics'!$C:$C,0)))</f>
        <v>Electricity Supply</v>
      </c>
      <c r="B488" s="234" t="str">
        <f>IF(ISBLANK(INDEX('Policy Characteristics'!B:B,MATCH($C488,'Policy Characteristics'!$C:$C,0))),"",INDEX('Policy Characteristics'!B:B,MATCH($C488,'Policy Characteristics'!$C:$C,0)))</f>
        <v>Subsidy for Capacity Construction</v>
      </c>
      <c r="C488" s="255" t="str">
        <f t="shared" si="28"/>
        <v>Perc Subsidy for Elec Capacity Construction</v>
      </c>
      <c r="D488" s="6" t="s">
        <v>810</v>
      </c>
      <c r="E488" s="45"/>
      <c r="F488" s="6" t="s">
        <v>811</v>
      </c>
      <c r="G488" s="6"/>
      <c r="H488" s="47">
        <v>521</v>
      </c>
      <c r="I488" s="262" t="s">
        <v>728</v>
      </c>
      <c r="J488" s="227" t="str">
        <f>IF(ISBLANK(INDEX('Policy Characteristics'!D:D,MATCH($C488,'Policy Characteristics'!$C:$C,0))),"",INDEX('Policy Characteristics'!D:D,MATCH($C488,'Policy Characteristics'!$C:$C,0)))</f>
        <v>Subsidy for Capacity Construction</v>
      </c>
      <c r="K488" s="226" t="str">
        <f>IF(ISBLANK(INDEX('Policy Characteristics'!E:E,MATCH($C488,'Policy Characteristics'!$C:$C,0))),"",INDEX('Policy Characteristics'!E:E,MATCH($C488,'Policy Characteristics'!$C:$C,0)))</f>
        <v>elec capacity construction subsidy</v>
      </c>
      <c r="L488" s="233">
        <f>IF(ISBLANK(INDEX('Policy Characteristics'!F:F,MATCH($C488,'Policy Characteristics'!$C:$C,0))),"",INDEX('Policy Characteristics'!F:F,MATCH($C488,'Policy Characteristics'!$C:$C,0)))</f>
        <v>0</v>
      </c>
      <c r="M488" s="233">
        <f>IF(ISBLANK(INDEX('Policy Characteristics'!G:G,MATCH($C488,'Policy Characteristics'!$C:$C,0))),"",INDEX('Policy Characteristics'!G:G,MATCH($C488,'Policy Characteristics'!$C:$C,0)))</f>
        <v>0.95</v>
      </c>
      <c r="N488" s="233">
        <f>IF(ISBLANK(INDEX('Policy Characteristics'!H:H,MATCH($C488,'Policy Characteristics'!$C:$C,0))),"",INDEX('Policy Characteristics'!H:H,MATCH($C488,'Policy Characteristics'!$C:$C,0)))</f>
        <v>0.01</v>
      </c>
      <c r="O488" s="226" t="str">
        <f>IF(ISBLANK(INDEX('Policy Characteristics'!I:I,MATCH($C488,'Policy Characteristics'!$C:$C,0))),"",INDEX('Policy Characteristics'!I:I,MATCH($C488,'Policy Characteristics'!$C:$C,0)))</f>
        <v>% of construction cost</v>
      </c>
      <c r="P488" s="226" t="str">
        <f>IF(ISBLANK(INDEX('Policy Characteristics'!J:J,MATCH($C488,'Policy Characteristics'!$C:$C,0))),"",INDEX('Policy Characteristics'!J:J,MATCH($C488,'Policy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8" s="226" t="str">
        <f>IF(ISBLANK(INDEX('Policy Characteristics'!K:K,MATCH($C488,'Policy Characteristics'!$C:$C,0))),"",INDEX('Policy Characteristics'!K:K,MATCH($C488,'Policy Characteristics'!$C:$C,0)))</f>
        <v>electricity-sector-main.html#subsidies</v>
      </c>
      <c r="R488" s="226" t="str">
        <f>IF(ISBLANK(INDEX('Policy Characteristics'!L:L,MATCH($C488,'Policy Characteristics'!$C:$C,0))),"",INDEX('Policy Characteristics'!L:L,MATCH($C488,'Policy Characteristics'!$C:$C,0)))</f>
        <v/>
      </c>
    </row>
    <row r="489" spans="1:18" s="2" customFormat="1">
      <c r="A489" s="226" t="str">
        <f>IF(ISBLANK(INDEX('Policy Characteristics'!A:A,MATCH($C489,'Policy Characteristics'!$C:$C,0))),"",INDEX('Policy Characteristics'!A:A,MATCH($C489,'Policy Characteristics'!$C:$C,0)))</f>
        <v>Electricity Supply</v>
      </c>
      <c r="B489" s="234" t="str">
        <f>IF(ISBLANK(INDEX('Policy Characteristics'!B:B,MATCH($C489,'Policy Characteristics'!$C:$C,0))),"",INDEX('Policy Characteristics'!B:B,MATCH($C489,'Policy Characteristics'!$C:$C,0)))</f>
        <v>Subsidy for Capacity Construction</v>
      </c>
      <c r="C489" s="255" t="str">
        <f t="shared" si="28"/>
        <v>Perc Subsidy for Elec Capacity Construction</v>
      </c>
      <c r="D489" s="6" t="s">
        <v>812</v>
      </c>
      <c r="E489" s="45"/>
      <c r="F489" s="6" t="s">
        <v>813</v>
      </c>
      <c r="G489" s="6"/>
      <c r="H489" s="47">
        <v>1598</v>
      </c>
      <c r="I489" s="262" t="s">
        <v>728</v>
      </c>
      <c r="J489" s="227" t="str">
        <f>IF(ISBLANK(INDEX('Policy Characteristics'!D:D,MATCH($C489,'Policy Characteristics'!$C:$C,0))),"",INDEX('Policy Characteristics'!D:D,MATCH($C489,'Policy Characteristics'!$C:$C,0)))</f>
        <v>Subsidy for Capacity Construction</v>
      </c>
      <c r="K489" s="226" t="str">
        <f>IF(ISBLANK(INDEX('Policy Characteristics'!E:E,MATCH($C489,'Policy Characteristics'!$C:$C,0))),"",INDEX('Policy Characteristics'!E:E,MATCH($C489,'Policy Characteristics'!$C:$C,0)))</f>
        <v>elec capacity construction subsidy</v>
      </c>
      <c r="L489" s="233">
        <f>IF(ISBLANK(INDEX('Policy Characteristics'!F:F,MATCH($C489,'Policy Characteristics'!$C:$C,0))),"",INDEX('Policy Characteristics'!F:F,MATCH($C489,'Policy Characteristics'!$C:$C,0)))</f>
        <v>0</v>
      </c>
      <c r="M489" s="233">
        <f>IF(ISBLANK(INDEX('Policy Characteristics'!G:G,MATCH($C489,'Policy Characteristics'!$C:$C,0))),"",INDEX('Policy Characteristics'!G:G,MATCH($C489,'Policy Characteristics'!$C:$C,0)))</f>
        <v>0.95</v>
      </c>
      <c r="N489" s="233">
        <f>IF(ISBLANK(INDEX('Policy Characteristics'!H:H,MATCH($C489,'Policy Characteristics'!$C:$C,0))),"",INDEX('Policy Characteristics'!H:H,MATCH($C489,'Policy Characteristics'!$C:$C,0)))</f>
        <v>0.01</v>
      </c>
      <c r="O489" s="226" t="str">
        <f>IF(ISBLANK(INDEX('Policy Characteristics'!I:I,MATCH($C489,'Policy Characteristics'!$C:$C,0))),"",INDEX('Policy Characteristics'!I:I,MATCH($C489,'Policy Characteristics'!$C:$C,0)))</f>
        <v>% of construction cost</v>
      </c>
      <c r="P489" s="226" t="str">
        <f>IF(ISBLANK(INDEX('Policy Characteristics'!J:J,MATCH($C489,'Policy Characteristics'!$C:$C,0))),"",INDEX('Policy Characteristics'!J:J,MATCH($C489,'Policy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89" s="226" t="str">
        <f>IF(ISBLANK(INDEX('Policy Characteristics'!K:K,MATCH($C489,'Policy Characteristics'!$C:$C,0))),"",INDEX('Policy Characteristics'!K:K,MATCH($C489,'Policy Characteristics'!$C:$C,0)))</f>
        <v>electricity-sector-main.html#subsidies</v>
      </c>
      <c r="R489" s="226" t="str">
        <f>IF(ISBLANK(INDEX('Policy Characteristics'!L:L,MATCH($C489,'Policy Characteristics'!$C:$C,0))),"",INDEX('Policy Characteristics'!L:L,MATCH($C489,'Policy Characteristics'!$C:$C,0)))</f>
        <v/>
      </c>
    </row>
    <row r="490" spans="1:18" s="2" customFormat="1">
      <c r="A490" s="226" t="str">
        <f>IF(ISBLANK(INDEX('Policy Characteristics'!A:A,MATCH($C490,'Policy Characteristics'!$C:$C,0))),"",INDEX('Policy Characteristics'!A:A,MATCH($C490,'Policy Characteristics'!$C:$C,0)))</f>
        <v>Electricity Supply</v>
      </c>
      <c r="B490" s="234" t="str">
        <f>IF(ISBLANK(INDEX('Policy Characteristics'!B:B,MATCH($C490,'Policy Characteristics'!$C:$C,0))),"",INDEX('Policy Characteristics'!B:B,MATCH($C490,'Policy Characteristics'!$C:$C,0)))</f>
        <v>Subsidy for Capacity Construction</v>
      </c>
      <c r="C490" s="255" t="str">
        <f t="shared" si="28"/>
        <v>Perc Subsidy for Elec Capacity Construction</v>
      </c>
      <c r="D490" s="6" t="s">
        <v>814</v>
      </c>
      <c r="E490" s="45"/>
      <c r="F490" s="6" t="s">
        <v>815</v>
      </c>
      <c r="G490" s="6"/>
      <c r="H490" s="47">
        <v>1599</v>
      </c>
      <c r="I490" s="262" t="s">
        <v>738</v>
      </c>
      <c r="J490" s="227" t="str">
        <f>IF(ISBLANK(INDEX('Policy Characteristics'!D:D,MATCH($C490,'Policy Characteristics'!$C:$C,0))),"",INDEX('Policy Characteristics'!D:D,MATCH($C490,'Policy Characteristics'!$C:$C,0)))</f>
        <v>Subsidy for Capacity Construction</v>
      </c>
      <c r="K490" s="226" t="str">
        <f>IF(ISBLANK(INDEX('Policy Characteristics'!E:E,MATCH($C490,'Policy Characteristics'!$C:$C,0))),"",INDEX('Policy Characteristics'!E:E,MATCH($C490,'Policy Characteristics'!$C:$C,0)))</f>
        <v>elec capacity construction subsidy</v>
      </c>
      <c r="L490" s="233">
        <f>IF(ISBLANK(INDEX('Policy Characteristics'!F:F,MATCH($C490,'Policy Characteristics'!$C:$C,0))),"",INDEX('Policy Characteristics'!F:F,MATCH($C490,'Policy Characteristics'!$C:$C,0)))</f>
        <v>0</v>
      </c>
      <c r="M490" s="233">
        <f>IF(ISBLANK(INDEX('Policy Characteristics'!G:G,MATCH($C490,'Policy Characteristics'!$C:$C,0))),"",INDEX('Policy Characteristics'!G:G,MATCH($C490,'Policy Characteristics'!$C:$C,0)))</f>
        <v>0.95</v>
      </c>
      <c r="N490" s="233">
        <f>IF(ISBLANK(INDEX('Policy Characteristics'!H:H,MATCH($C490,'Policy Characteristics'!$C:$C,0))),"",INDEX('Policy Characteristics'!H:H,MATCH($C490,'Policy Characteristics'!$C:$C,0)))</f>
        <v>0.01</v>
      </c>
      <c r="O490" s="226" t="str">
        <f>IF(ISBLANK(INDEX('Policy Characteristics'!I:I,MATCH($C490,'Policy Characteristics'!$C:$C,0))),"",INDEX('Policy Characteristics'!I:I,MATCH($C490,'Policy Characteristics'!$C:$C,0)))</f>
        <v>% of construction cost</v>
      </c>
      <c r="P490" s="226" t="str">
        <f>IF(ISBLANK(INDEX('Policy Characteristics'!J:J,MATCH($C490,'Policy Characteristics'!$C:$C,0))),"",INDEX('Policy Characteristics'!J:J,MATCH($C490,'Policy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0" s="226" t="str">
        <f>IF(ISBLANK(INDEX('Policy Characteristics'!K:K,MATCH($C490,'Policy Characteristics'!$C:$C,0))),"",INDEX('Policy Characteristics'!K:K,MATCH($C490,'Policy Characteristics'!$C:$C,0)))</f>
        <v>electricity-sector-main.html#subsidies</v>
      </c>
      <c r="R490" s="226" t="str">
        <f>IF(ISBLANK(INDEX('Policy Characteristics'!L:L,MATCH($C490,'Policy Characteristics'!$C:$C,0))),"",INDEX('Policy Characteristics'!L:L,MATCH($C490,'Policy Characteristics'!$C:$C,0)))</f>
        <v/>
      </c>
    </row>
    <row r="491" spans="1:18" s="2" customFormat="1">
      <c r="A491" s="226" t="str">
        <f>IF(ISBLANK(INDEX('Policy Characteristics'!A:A,MATCH($C491,'Policy Characteristics'!$C:$C,0))),"",INDEX('Policy Characteristics'!A:A,MATCH($C491,'Policy Characteristics'!$C:$C,0)))</f>
        <v>Electricity Supply</v>
      </c>
      <c r="B491" s="234" t="str">
        <f>IF(ISBLANK(INDEX('Policy Characteristics'!B:B,MATCH($C491,'Policy Characteristics'!$C:$C,0))),"",INDEX('Policy Characteristics'!B:B,MATCH($C491,'Policy Characteristics'!$C:$C,0)))</f>
        <v>Subsidy for Capacity Construction</v>
      </c>
      <c r="C491" s="255" t="str">
        <f t="shared" si="28"/>
        <v>Perc Subsidy for Elec Capacity Construction</v>
      </c>
      <c r="D491" s="6" t="s">
        <v>816</v>
      </c>
      <c r="E491" s="45"/>
      <c r="F491" s="6" t="s">
        <v>817</v>
      </c>
      <c r="G491" s="6"/>
      <c r="H491" s="47">
        <v>1600</v>
      </c>
      <c r="I491" s="262" t="s">
        <v>738</v>
      </c>
      <c r="J491" s="227" t="str">
        <f>IF(ISBLANK(INDEX('Policy Characteristics'!D:D,MATCH($C491,'Policy Characteristics'!$C:$C,0))),"",INDEX('Policy Characteristics'!D:D,MATCH($C491,'Policy Characteristics'!$C:$C,0)))</f>
        <v>Subsidy for Capacity Construction</v>
      </c>
      <c r="K491" s="226" t="str">
        <f>IF(ISBLANK(INDEX('Policy Characteristics'!E:E,MATCH($C491,'Policy Characteristics'!$C:$C,0))),"",INDEX('Policy Characteristics'!E:E,MATCH($C491,'Policy Characteristics'!$C:$C,0)))</f>
        <v>elec capacity construction subsidy</v>
      </c>
      <c r="L491" s="233">
        <f>IF(ISBLANK(INDEX('Policy Characteristics'!F:F,MATCH($C491,'Policy Characteristics'!$C:$C,0))),"",INDEX('Policy Characteristics'!F:F,MATCH($C491,'Policy Characteristics'!$C:$C,0)))</f>
        <v>0</v>
      </c>
      <c r="M491" s="233">
        <f>IF(ISBLANK(INDEX('Policy Characteristics'!G:G,MATCH($C491,'Policy Characteristics'!$C:$C,0))),"",INDEX('Policy Characteristics'!G:G,MATCH($C491,'Policy Characteristics'!$C:$C,0)))</f>
        <v>0.95</v>
      </c>
      <c r="N491" s="233">
        <f>IF(ISBLANK(INDEX('Policy Characteristics'!H:H,MATCH($C491,'Policy Characteristics'!$C:$C,0))),"",INDEX('Policy Characteristics'!H:H,MATCH($C491,'Policy Characteristics'!$C:$C,0)))</f>
        <v>0.01</v>
      </c>
      <c r="O491" s="226" t="str">
        <f>IF(ISBLANK(INDEX('Policy Characteristics'!I:I,MATCH($C491,'Policy Characteristics'!$C:$C,0))),"",INDEX('Policy Characteristics'!I:I,MATCH($C491,'Policy Characteristics'!$C:$C,0)))</f>
        <v>% of construction cost</v>
      </c>
      <c r="P491" s="226" t="str">
        <f>IF(ISBLANK(INDEX('Policy Characteristics'!J:J,MATCH($C491,'Policy Characteristics'!$C:$C,0))),"",INDEX('Policy Characteristics'!J:J,MATCH($C491,'Policy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1" s="226" t="str">
        <f>IF(ISBLANK(INDEX('Policy Characteristics'!K:K,MATCH($C491,'Policy Characteristics'!$C:$C,0))),"",INDEX('Policy Characteristics'!K:K,MATCH($C491,'Policy Characteristics'!$C:$C,0)))</f>
        <v>electricity-sector-main.html#subsidies</v>
      </c>
      <c r="R491" s="226" t="str">
        <f>IF(ISBLANK(INDEX('Policy Characteristics'!L:L,MATCH($C491,'Policy Characteristics'!$C:$C,0))),"",INDEX('Policy Characteristics'!L:L,MATCH($C491,'Policy Characteristics'!$C:$C,0)))</f>
        <v/>
      </c>
    </row>
    <row r="492" spans="1:18" s="2" customFormat="1">
      <c r="A492" s="226" t="str">
        <f>IF(ISBLANK(INDEX('Policy Characteristics'!A:A,MATCH($C492,'Policy Characteristics'!$C:$C,0))),"",INDEX('Policy Characteristics'!A:A,MATCH($C492,'Policy Characteristics'!$C:$C,0)))</f>
        <v>Electricity Supply</v>
      </c>
      <c r="B492" s="234" t="str">
        <f>IF(ISBLANK(INDEX('Policy Characteristics'!B:B,MATCH($C492,'Policy Characteristics'!$C:$C,0))),"",INDEX('Policy Characteristics'!B:B,MATCH($C492,'Policy Characteristics'!$C:$C,0)))</f>
        <v>Subsidy for Capacity Construction</v>
      </c>
      <c r="C492" s="255" t="str">
        <f t="shared" si="28"/>
        <v>Perc Subsidy for Elec Capacity Construction</v>
      </c>
      <c r="D492" s="6" t="s">
        <v>818</v>
      </c>
      <c r="E492" s="45"/>
      <c r="F492" s="6" t="s">
        <v>819</v>
      </c>
      <c r="G492" s="6"/>
      <c r="H492" s="47">
        <v>694</v>
      </c>
      <c r="I492" s="262" t="s">
        <v>738</v>
      </c>
      <c r="J492" s="227" t="str">
        <f>IF(ISBLANK(INDEX('Policy Characteristics'!D:D,MATCH($C492,'Policy Characteristics'!$C:$C,0))),"",INDEX('Policy Characteristics'!D:D,MATCH($C492,'Policy Characteristics'!$C:$C,0)))</f>
        <v>Subsidy for Capacity Construction</v>
      </c>
      <c r="K492" s="226" t="str">
        <f>IF(ISBLANK(INDEX('Policy Characteristics'!E:E,MATCH($C492,'Policy Characteristics'!$C:$C,0))),"",INDEX('Policy Characteristics'!E:E,MATCH($C492,'Policy Characteristics'!$C:$C,0)))</f>
        <v>elec capacity construction subsidy</v>
      </c>
      <c r="L492" s="233">
        <f>IF(ISBLANK(INDEX('Policy Characteristics'!F:F,MATCH($C492,'Policy Characteristics'!$C:$C,0))),"",INDEX('Policy Characteristics'!F:F,MATCH($C492,'Policy Characteristics'!$C:$C,0)))</f>
        <v>0</v>
      </c>
      <c r="M492" s="233">
        <f>IF(ISBLANK(INDEX('Policy Characteristics'!G:G,MATCH($C492,'Policy Characteristics'!$C:$C,0))),"",INDEX('Policy Characteristics'!G:G,MATCH($C492,'Policy Characteristics'!$C:$C,0)))</f>
        <v>0.95</v>
      </c>
      <c r="N492" s="233">
        <f>IF(ISBLANK(INDEX('Policy Characteristics'!H:H,MATCH($C492,'Policy Characteristics'!$C:$C,0))),"",INDEX('Policy Characteristics'!H:H,MATCH($C492,'Policy Characteristics'!$C:$C,0)))</f>
        <v>0.01</v>
      </c>
      <c r="O492" s="226" t="str">
        <f>IF(ISBLANK(INDEX('Policy Characteristics'!I:I,MATCH($C492,'Policy Characteristics'!$C:$C,0))),"",INDEX('Policy Characteristics'!I:I,MATCH($C492,'Policy Characteristics'!$C:$C,0)))</f>
        <v>% of construction cost</v>
      </c>
      <c r="P492" s="226" t="str">
        <f>IF(ISBLANK(INDEX('Policy Characteristics'!J:J,MATCH($C492,'Policy Characteristics'!$C:$C,0))),"",INDEX('Policy Characteristics'!J:J,MATCH($C492,'Policy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2" s="226" t="str">
        <f>IF(ISBLANK(INDEX('Policy Characteristics'!K:K,MATCH($C492,'Policy Characteristics'!$C:$C,0))),"",INDEX('Policy Characteristics'!K:K,MATCH($C492,'Policy Characteristics'!$C:$C,0)))</f>
        <v>electricity-sector-main.html#subsidies</v>
      </c>
      <c r="R492" s="226" t="str">
        <f>IF(ISBLANK(INDEX('Policy Characteristics'!L:L,MATCH($C492,'Policy Characteristics'!$C:$C,0))),"",INDEX('Policy Characteristics'!L:L,MATCH($C492,'Policy Characteristics'!$C:$C,0)))</f>
        <v/>
      </c>
    </row>
    <row r="493" spans="1:18" s="2" customFormat="1">
      <c r="A493" s="226" t="str">
        <f>IF(ISBLANK(INDEX('Policy Characteristics'!A:A,MATCH($C493,'Policy Characteristics'!$C:$C,0))),"",INDEX('Policy Characteristics'!A:A,MATCH($C493,'Policy Characteristics'!$C:$C,0)))</f>
        <v>Electricity Supply</v>
      </c>
      <c r="B493" s="234" t="str">
        <f>IF(ISBLANK(INDEX('Policy Characteristics'!B:B,MATCH($C493,'Policy Characteristics'!$C:$C,0))),"",INDEX('Policy Characteristics'!B:B,MATCH($C493,'Policy Characteristics'!$C:$C,0)))</f>
        <v>Subsidy for Capacity Construction</v>
      </c>
      <c r="C493" s="255" t="str">
        <f t="shared" si="28"/>
        <v>Perc Subsidy for Elec Capacity Construction</v>
      </c>
      <c r="D493" s="6" t="s">
        <v>820</v>
      </c>
      <c r="E493" s="45"/>
      <c r="F493" s="6" t="s">
        <v>821</v>
      </c>
      <c r="H493" s="47">
        <v>522</v>
      </c>
      <c r="I493" s="262" t="s">
        <v>728</v>
      </c>
      <c r="J493" s="227" t="str">
        <f>IF(ISBLANK(INDEX('Policy Characteristics'!D:D,MATCH($C493,'Policy Characteristics'!$C:$C,0))),"",INDEX('Policy Characteristics'!D:D,MATCH($C493,'Policy Characteristics'!$C:$C,0)))</f>
        <v>Subsidy for Capacity Construction</v>
      </c>
      <c r="K493" s="226" t="str">
        <f>IF(ISBLANK(INDEX('Policy Characteristics'!E:E,MATCH($C493,'Policy Characteristics'!$C:$C,0))),"",INDEX('Policy Characteristics'!E:E,MATCH($C493,'Policy Characteristics'!$C:$C,0)))</f>
        <v>elec capacity construction subsidy</v>
      </c>
      <c r="L493" s="233">
        <f>IF(ISBLANK(INDEX('Policy Characteristics'!F:F,MATCH($C493,'Policy Characteristics'!$C:$C,0))),"",INDEX('Policy Characteristics'!F:F,MATCH($C493,'Policy Characteristics'!$C:$C,0)))</f>
        <v>0</v>
      </c>
      <c r="M493" s="233">
        <f>IF(ISBLANK(INDEX('Policy Characteristics'!G:G,MATCH($C493,'Policy Characteristics'!$C:$C,0))),"",INDEX('Policy Characteristics'!G:G,MATCH($C493,'Policy Characteristics'!$C:$C,0)))</f>
        <v>0.95</v>
      </c>
      <c r="N493" s="233">
        <f>IF(ISBLANK(INDEX('Policy Characteristics'!H:H,MATCH($C493,'Policy Characteristics'!$C:$C,0))),"",INDEX('Policy Characteristics'!H:H,MATCH($C493,'Policy Characteristics'!$C:$C,0)))</f>
        <v>0.01</v>
      </c>
      <c r="O493" s="226" t="str">
        <f>IF(ISBLANK(INDEX('Policy Characteristics'!I:I,MATCH($C493,'Policy Characteristics'!$C:$C,0))),"",INDEX('Policy Characteristics'!I:I,MATCH($C493,'Policy Characteristics'!$C:$C,0)))</f>
        <v>% of construction cost</v>
      </c>
      <c r="P493" s="226" t="str">
        <f>IF(ISBLANK(INDEX('Policy Characteristics'!J:J,MATCH($C493,'Policy Characteristics'!$C:$C,0))),"",INDEX('Policy Characteristics'!J:J,MATCH($C493,'Policy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3" s="226" t="str">
        <f>IF(ISBLANK(INDEX('Policy Characteristics'!K:K,MATCH($C493,'Policy Characteristics'!$C:$C,0))),"",INDEX('Policy Characteristics'!K:K,MATCH($C493,'Policy Characteristics'!$C:$C,0)))</f>
        <v>electricity-sector-main.html#subsidies</v>
      </c>
      <c r="R493" s="226" t="str">
        <f>IF(ISBLANK(INDEX('Policy Characteristics'!L:L,MATCH($C493,'Policy Characteristics'!$C:$C,0))),"",INDEX('Policy Characteristics'!L:L,MATCH($C493,'Policy Characteristics'!$C:$C,0)))</f>
        <v/>
      </c>
    </row>
    <row r="494" spans="1:18" s="2" customFormat="1">
      <c r="A494" s="226" t="str">
        <f>IF(ISBLANK(INDEX('Policy Characteristics'!A:A,MATCH($C494,'Policy Characteristics'!$C:$C,0))),"",INDEX('Policy Characteristics'!A:A,MATCH($C494,'Policy Characteristics'!$C:$C,0)))</f>
        <v>Electricity Supply</v>
      </c>
      <c r="B494" s="234" t="str">
        <f>IF(ISBLANK(INDEX('Policy Characteristics'!B:B,MATCH($C494,'Policy Characteristics'!$C:$C,0))),"",INDEX('Policy Characteristics'!B:B,MATCH($C494,'Policy Characteristics'!$C:$C,0)))</f>
        <v>Subsidy for Capacity Construction</v>
      </c>
      <c r="C494" s="255" t="str">
        <f t="shared" si="28"/>
        <v>Perc Subsidy for Elec Capacity Construction</v>
      </c>
      <c r="D494" s="6" t="s">
        <v>822</v>
      </c>
      <c r="E494" s="45"/>
      <c r="F494" s="6" t="s">
        <v>823</v>
      </c>
      <c r="G494" s="6"/>
      <c r="H494" s="47">
        <v>695</v>
      </c>
      <c r="I494" s="262" t="s">
        <v>738</v>
      </c>
      <c r="J494" s="227" t="str">
        <f>IF(ISBLANK(INDEX('Policy Characteristics'!D:D,MATCH($C494,'Policy Characteristics'!$C:$C,0))),"",INDEX('Policy Characteristics'!D:D,MATCH($C494,'Policy Characteristics'!$C:$C,0)))</f>
        <v>Subsidy for Capacity Construction</v>
      </c>
      <c r="K494" s="226" t="str">
        <f>IF(ISBLANK(INDEX('Policy Characteristics'!E:E,MATCH($C494,'Policy Characteristics'!$C:$C,0))),"",INDEX('Policy Characteristics'!E:E,MATCH($C494,'Policy Characteristics'!$C:$C,0)))</f>
        <v>elec capacity construction subsidy</v>
      </c>
      <c r="L494" s="233">
        <f>IF(ISBLANK(INDEX('Policy Characteristics'!F:F,MATCH($C494,'Policy Characteristics'!$C:$C,0))),"",INDEX('Policy Characteristics'!F:F,MATCH($C494,'Policy Characteristics'!$C:$C,0)))</f>
        <v>0</v>
      </c>
      <c r="M494" s="233">
        <f>IF(ISBLANK(INDEX('Policy Characteristics'!G:G,MATCH($C494,'Policy Characteristics'!$C:$C,0))),"",INDEX('Policy Characteristics'!G:G,MATCH($C494,'Policy Characteristics'!$C:$C,0)))</f>
        <v>0.95</v>
      </c>
      <c r="N494" s="233">
        <f>IF(ISBLANK(INDEX('Policy Characteristics'!H:H,MATCH($C494,'Policy Characteristics'!$C:$C,0))),"",INDEX('Policy Characteristics'!H:H,MATCH($C494,'Policy Characteristics'!$C:$C,0)))</f>
        <v>0.01</v>
      </c>
      <c r="O494" s="226" t="str">
        <f>IF(ISBLANK(INDEX('Policy Characteristics'!I:I,MATCH($C494,'Policy Characteristics'!$C:$C,0))),"",INDEX('Policy Characteristics'!I:I,MATCH($C494,'Policy Characteristics'!$C:$C,0)))</f>
        <v>% of construction cost</v>
      </c>
      <c r="P494" s="226" t="str">
        <f>IF(ISBLANK(INDEX('Policy Characteristics'!J:J,MATCH($C494,'Policy Characteristics'!$C:$C,0))),"",INDEX('Policy Characteristics'!J:J,MATCH($C494,'Policy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4" s="226" t="str">
        <f>IF(ISBLANK(INDEX('Policy Characteristics'!K:K,MATCH($C494,'Policy Characteristics'!$C:$C,0))),"",INDEX('Policy Characteristics'!K:K,MATCH($C494,'Policy Characteristics'!$C:$C,0)))</f>
        <v>electricity-sector-main.html#subsidies</v>
      </c>
      <c r="R494" s="226" t="str">
        <f>IF(ISBLANK(INDEX('Policy Characteristics'!L:L,MATCH($C494,'Policy Characteristics'!$C:$C,0))),"",INDEX('Policy Characteristics'!L:L,MATCH($C494,'Policy Characteristics'!$C:$C,0)))</f>
        <v/>
      </c>
    </row>
    <row r="495" spans="1:18" s="2" customFormat="1">
      <c r="A495" s="226" t="str">
        <f>IF(ISBLANK(INDEX('Policy Characteristics'!A:A,MATCH($C495,'Policy Characteristics'!$C:$C,0))),"",INDEX('Policy Characteristics'!A:A,MATCH($C495,'Policy Characteristics'!$C:$C,0)))</f>
        <v>Electricity Supply</v>
      </c>
      <c r="B495" s="234" t="str">
        <f>IF(ISBLANK(INDEX('Policy Characteristics'!B:B,MATCH($C495,'Policy Characteristics'!$C:$C,0))),"",INDEX('Policy Characteristics'!B:B,MATCH($C495,'Policy Characteristics'!$C:$C,0)))</f>
        <v>Subsidy for Capacity Construction</v>
      </c>
      <c r="C495" s="255" t="str">
        <f t="shared" si="28"/>
        <v>Perc Subsidy for Elec Capacity Construction</v>
      </c>
      <c r="D495" s="6" t="s">
        <v>824</v>
      </c>
      <c r="E495" s="45"/>
      <c r="F495" s="6" t="s">
        <v>825</v>
      </c>
      <c r="G495" s="6"/>
      <c r="H495" s="47">
        <v>696</v>
      </c>
      <c r="I495" s="262" t="s">
        <v>738</v>
      </c>
      <c r="J495" s="227" t="str">
        <f>IF(ISBLANK(INDEX('Policy Characteristics'!D:D,MATCH($C495,'Policy Characteristics'!$C:$C,0))),"",INDEX('Policy Characteristics'!D:D,MATCH($C495,'Policy Characteristics'!$C:$C,0)))</f>
        <v>Subsidy for Capacity Construction</v>
      </c>
      <c r="K495" s="226" t="str">
        <f>IF(ISBLANK(INDEX('Policy Characteristics'!E:E,MATCH($C495,'Policy Characteristics'!$C:$C,0))),"",INDEX('Policy Characteristics'!E:E,MATCH($C495,'Policy Characteristics'!$C:$C,0)))</f>
        <v>elec capacity construction subsidy</v>
      </c>
      <c r="L495" s="233">
        <f>IF(ISBLANK(INDEX('Policy Characteristics'!F:F,MATCH($C495,'Policy Characteristics'!$C:$C,0))),"",INDEX('Policy Characteristics'!F:F,MATCH($C495,'Policy Characteristics'!$C:$C,0)))</f>
        <v>0</v>
      </c>
      <c r="M495" s="233">
        <f>IF(ISBLANK(INDEX('Policy Characteristics'!G:G,MATCH($C495,'Policy Characteristics'!$C:$C,0))),"",INDEX('Policy Characteristics'!G:G,MATCH($C495,'Policy Characteristics'!$C:$C,0)))</f>
        <v>0.95</v>
      </c>
      <c r="N495" s="233">
        <f>IF(ISBLANK(INDEX('Policy Characteristics'!H:H,MATCH($C495,'Policy Characteristics'!$C:$C,0))),"",INDEX('Policy Characteristics'!H:H,MATCH($C495,'Policy Characteristics'!$C:$C,0)))</f>
        <v>0.01</v>
      </c>
      <c r="O495" s="226" t="str">
        <f>IF(ISBLANK(INDEX('Policy Characteristics'!I:I,MATCH($C495,'Policy Characteristics'!$C:$C,0))),"",INDEX('Policy Characteristics'!I:I,MATCH($C495,'Policy Characteristics'!$C:$C,0)))</f>
        <v>% of construction cost</v>
      </c>
      <c r="P495" s="226" t="str">
        <f>IF(ISBLANK(INDEX('Policy Characteristics'!J:J,MATCH($C495,'Policy Characteristics'!$C:$C,0))),"",INDEX('Policy Characteristics'!J:J,MATCH($C495,'Policy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5" s="226" t="str">
        <f>IF(ISBLANK(INDEX('Policy Characteristics'!K:K,MATCH($C495,'Policy Characteristics'!$C:$C,0))),"",INDEX('Policy Characteristics'!K:K,MATCH($C495,'Policy Characteristics'!$C:$C,0)))</f>
        <v>electricity-sector-main.html#subsidies</v>
      </c>
      <c r="R495" s="226" t="str">
        <f>IF(ISBLANK(INDEX('Policy Characteristics'!L:L,MATCH($C495,'Policy Characteristics'!$C:$C,0))),"",INDEX('Policy Characteristics'!L:L,MATCH($C495,'Policy Characteristics'!$C:$C,0)))</f>
        <v/>
      </c>
    </row>
    <row r="496" spans="1:18" s="2" customFormat="1">
      <c r="A496" s="226" t="str">
        <f>IF(ISBLANK(INDEX('Policy Characteristics'!A:A,MATCH($C496,'Policy Characteristics'!$C:$C,0))),"",INDEX('Policy Characteristics'!A:A,MATCH($C496,'Policy Characteristics'!$C:$C,0)))</f>
        <v>Electricity Supply</v>
      </c>
      <c r="B496" s="234" t="str">
        <f>IF(ISBLANK(INDEX('Policy Characteristics'!B:B,MATCH($C496,'Policy Characteristics'!$C:$C,0))),"",INDEX('Policy Characteristics'!B:B,MATCH($C496,'Policy Characteristics'!$C:$C,0)))</f>
        <v>Subsidy for Capacity Construction</v>
      </c>
      <c r="C496" s="255" t="str">
        <f t="shared" si="28"/>
        <v>Perc Subsidy for Elec Capacity Construction</v>
      </c>
      <c r="D496" s="6" t="s">
        <v>826</v>
      </c>
      <c r="E496" s="45"/>
      <c r="F496" s="6" t="s">
        <v>827</v>
      </c>
      <c r="G496" s="6"/>
      <c r="H496" s="47">
        <v>697</v>
      </c>
      <c r="I496" s="262" t="s">
        <v>738</v>
      </c>
      <c r="J496" s="227" t="str">
        <f>IF(ISBLANK(INDEX('Policy Characteristics'!D:D,MATCH($C496,'Policy Characteristics'!$C:$C,0))),"",INDEX('Policy Characteristics'!D:D,MATCH($C496,'Policy Characteristics'!$C:$C,0)))</f>
        <v>Subsidy for Capacity Construction</v>
      </c>
      <c r="K496" s="226" t="str">
        <f>IF(ISBLANK(INDEX('Policy Characteristics'!E:E,MATCH($C496,'Policy Characteristics'!$C:$C,0))),"",INDEX('Policy Characteristics'!E:E,MATCH($C496,'Policy Characteristics'!$C:$C,0)))</f>
        <v>elec capacity construction subsidy</v>
      </c>
      <c r="L496" s="233">
        <f>IF(ISBLANK(INDEX('Policy Characteristics'!F:F,MATCH($C496,'Policy Characteristics'!$C:$C,0))),"",INDEX('Policy Characteristics'!F:F,MATCH($C496,'Policy Characteristics'!$C:$C,0)))</f>
        <v>0</v>
      </c>
      <c r="M496" s="233">
        <f>IF(ISBLANK(INDEX('Policy Characteristics'!G:G,MATCH($C496,'Policy Characteristics'!$C:$C,0))),"",INDEX('Policy Characteristics'!G:G,MATCH($C496,'Policy Characteristics'!$C:$C,0)))</f>
        <v>0.95</v>
      </c>
      <c r="N496" s="233">
        <f>IF(ISBLANK(INDEX('Policy Characteristics'!H:H,MATCH($C496,'Policy Characteristics'!$C:$C,0))),"",INDEX('Policy Characteristics'!H:H,MATCH($C496,'Policy Characteristics'!$C:$C,0)))</f>
        <v>0.01</v>
      </c>
      <c r="O496" s="226" t="str">
        <f>IF(ISBLANK(INDEX('Policy Characteristics'!I:I,MATCH($C496,'Policy Characteristics'!$C:$C,0))),"",INDEX('Policy Characteristics'!I:I,MATCH($C496,'Policy Characteristics'!$C:$C,0)))</f>
        <v>% of construction cost</v>
      </c>
      <c r="P496" s="226" t="str">
        <f>IF(ISBLANK(INDEX('Policy Characteristics'!J:J,MATCH($C496,'Policy Characteristics'!$C:$C,0))),"",INDEX('Policy Characteristics'!J:J,MATCH($C496,'Policy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6" s="226" t="str">
        <f>IF(ISBLANK(INDEX('Policy Characteristics'!K:K,MATCH($C496,'Policy Characteristics'!$C:$C,0))),"",INDEX('Policy Characteristics'!K:K,MATCH($C496,'Policy Characteristics'!$C:$C,0)))</f>
        <v>electricity-sector-main.html#subsidies</v>
      </c>
      <c r="R496" s="226" t="str">
        <f>IF(ISBLANK(INDEX('Policy Characteristics'!L:L,MATCH($C496,'Policy Characteristics'!$C:$C,0))),"",INDEX('Policy Characteristics'!L:L,MATCH($C496,'Policy Characteristics'!$C:$C,0)))</f>
        <v/>
      </c>
    </row>
    <row r="497" spans="1:19" s="2" customFormat="1">
      <c r="A497" s="226" t="str">
        <f>IF(ISBLANK(INDEX('Policy Characteristics'!A:A,MATCH($C497,'Policy Characteristics'!$C:$C,0))),"",INDEX('Policy Characteristics'!A:A,MATCH($C497,'Policy Characteristics'!$C:$C,0)))</f>
        <v>Electricity Supply</v>
      </c>
      <c r="B497" s="234" t="str">
        <f>IF(ISBLANK(INDEX('Policy Characteristics'!B:B,MATCH($C497,'Policy Characteristics'!$C:$C,0))),"",INDEX('Policy Characteristics'!B:B,MATCH($C497,'Policy Characteristics'!$C:$C,0)))</f>
        <v>Subsidy for Capacity Construction</v>
      </c>
      <c r="C497" s="255" t="str">
        <f t="shared" si="28"/>
        <v>Perc Subsidy for Elec Capacity Construction</v>
      </c>
      <c r="D497" s="6" t="s">
        <v>828</v>
      </c>
      <c r="E497" s="45"/>
      <c r="F497" s="6" t="s">
        <v>829</v>
      </c>
      <c r="G497" s="6"/>
      <c r="H497" s="47">
        <v>1790</v>
      </c>
      <c r="I497" s="262" t="s">
        <v>728</v>
      </c>
      <c r="J497" s="227" t="str">
        <f>IF(ISBLANK(INDEX('Policy Characteristics'!D:D,MATCH($C497,'Policy Characteristics'!$C:$C,0))),"",INDEX('Policy Characteristics'!D:D,MATCH($C497,'Policy Characteristics'!$C:$C,0)))</f>
        <v>Subsidy for Capacity Construction</v>
      </c>
      <c r="K497" s="226" t="str">
        <f>IF(ISBLANK(INDEX('Policy Characteristics'!E:E,MATCH($C497,'Policy Characteristics'!$C:$C,0))),"",INDEX('Policy Characteristics'!E:E,MATCH($C497,'Policy Characteristics'!$C:$C,0)))</f>
        <v>elec capacity construction subsidy</v>
      </c>
      <c r="L497" s="233">
        <f>IF(ISBLANK(INDEX('Policy Characteristics'!F:F,MATCH($C497,'Policy Characteristics'!$C:$C,0))),"",INDEX('Policy Characteristics'!F:F,MATCH($C497,'Policy Characteristics'!$C:$C,0)))</f>
        <v>0</v>
      </c>
      <c r="M497" s="233">
        <f>IF(ISBLANK(INDEX('Policy Characteristics'!G:G,MATCH($C497,'Policy Characteristics'!$C:$C,0))),"",INDEX('Policy Characteristics'!G:G,MATCH($C497,'Policy Characteristics'!$C:$C,0)))</f>
        <v>0.95</v>
      </c>
      <c r="N497" s="233">
        <f>IF(ISBLANK(INDEX('Policy Characteristics'!H:H,MATCH($C497,'Policy Characteristics'!$C:$C,0))),"",INDEX('Policy Characteristics'!H:H,MATCH($C497,'Policy Characteristics'!$C:$C,0)))</f>
        <v>0.01</v>
      </c>
      <c r="O497" s="226" t="str">
        <f>IF(ISBLANK(INDEX('Policy Characteristics'!I:I,MATCH($C497,'Policy Characteristics'!$C:$C,0))),"",INDEX('Policy Characteristics'!I:I,MATCH($C497,'Policy Characteristics'!$C:$C,0)))</f>
        <v>% of construction cost</v>
      </c>
      <c r="P497" s="226" t="str">
        <f>IF(ISBLANK(INDEX('Policy Characteristics'!J:J,MATCH($C497,'Policy Characteristics'!$C:$C,0))),"",INDEX('Policy Characteristics'!J:J,MATCH($C497,'Policy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7" s="226" t="str">
        <f>IF(ISBLANK(INDEX('Policy Characteristics'!K:K,MATCH($C497,'Policy Characteristics'!$C:$C,0))),"",INDEX('Policy Characteristics'!K:K,MATCH($C497,'Policy Characteristics'!$C:$C,0)))</f>
        <v>electricity-sector-main.html#subsidies</v>
      </c>
      <c r="R497" s="226" t="str">
        <f>IF(ISBLANK(INDEX('Policy Characteristics'!L:L,MATCH($C497,'Policy Characteristics'!$C:$C,0))),"",INDEX('Policy Characteristics'!L:L,MATCH($C497,'Policy Characteristics'!$C:$C,0)))</f>
        <v/>
      </c>
    </row>
    <row r="498" spans="1:19" s="2" customFormat="1">
      <c r="A498" s="226" t="str">
        <f>IF(ISBLANK(INDEX('Policy Characteristics'!A:A,MATCH($C498,'Policy Characteristics'!$C:$C,0))),"",INDEX('Policy Characteristics'!A:A,MATCH($C498,'Policy Characteristics'!$C:$C,0)))</f>
        <v>Electricity Supply</v>
      </c>
      <c r="B498" s="234" t="str">
        <f>IF(ISBLANK(INDEX('Policy Characteristics'!B:B,MATCH($C498,'Policy Characteristics'!$C:$C,0))),"",INDEX('Policy Characteristics'!B:B,MATCH($C498,'Policy Characteristics'!$C:$C,0)))</f>
        <v>Subsidy for Capacity Construction</v>
      </c>
      <c r="C498" s="255" t="str">
        <f t="shared" si="28"/>
        <v>Perc Subsidy for Elec Capacity Construction</v>
      </c>
      <c r="D498" s="6" t="s">
        <v>830</v>
      </c>
      <c r="E498" s="45"/>
      <c r="F498" s="6" t="s">
        <v>831</v>
      </c>
      <c r="G498" s="6"/>
      <c r="H498" s="47">
        <v>1791</v>
      </c>
      <c r="I498" s="262" t="s">
        <v>728</v>
      </c>
      <c r="J498" s="227" t="str">
        <f>IF(ISBLANK(INDEX('Policy Characteristics'!D:D,MATCH($C498,'Policy Characteristics'!$C:$C,0))),"",INDEX('Policy Characteristics'!D:D,MATCH($C498,'Policy Characteristics'!$C:$C,0)))</f>
        <v>Subsidy for Capacity Construction</v>
      </c>
      <c r="K498" s="226" t="str">
        <f>IF(ISBLANK(INDEX('Policy Characteristics'!E:E,MATCH($C498,'Policy Characteristics'!$C:$C,0))),"",INDEX('Policy Characteristics'!E:E,MATCH($C498,'Policy Characteristics'!$C:$C,0)))</f>
        <v>elec capacity construction subsidy</v>
      </c>
      <c r="L498" s="233">
        <f>IF(ISBLANK(INDEX('Policy Characteristics'!F:F,MATCH($C498,'Policy Characteristics'!$C:$C,0))),"",INDEX('Policy Characteristics'!F:F,MATCH($C498,'Policy Characteristics'!$C:$C,0)))</f>
        <v>0</v>
      </c>
      <c r="M498" s="233">
        <f>IF(ISBLANK(INDEX('Policy Characteristics'!G:G,MATCH($C498,'Policy Characteristics'!$C:$C,0))),"",INDEX('Policy Characteristics'!G:G,MATCH($C498,'Policy Characteristics'!$C:$C,0)))</f>
        <v>0.95</v>
      </c>
      <c r="N498" s="233">
        <f>IF(ISBLANK(INDEX('Policy Characteristics'!H:H,MATCH($C498,'Policy Characteristics'!$C:$C,0))),"",INDEX('Policy Characteristics'!H:H,MATCH($C498,'Policy Characteristics'!$C:$C,0)))</f>
        <v>0.01</v>
      </c>
      <c r="O498" s="226" t="str">
        <f>IF(ISBLANK(INDEX('Policy Characteristics'!I:I,MATCH($C498,'Policy Characteristics'!$C:$C,0))),"",INDEX('Policy Characteristics'!I:I,MATCH($C498,'Policy Characteristics'!$C:$C,0)))</f>
        <v>% of construction cost</v>
      </c>
      <c r="P498" s="226" t="str">
        <f>IF(ISBLANK(INDEX('Policy Characteristics'!J:J,MATCH($C498,'Policy Characteristics'!$C:$C,0))),"",INDEX('Policy Characteristics'!J:J,MATCH($C498,'Policy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8" s="226" t="str">
        <f>IF(ISBLANK(INDEX('Policy Characteristics'!K:K,MATCH($C498,'Policy Characteristics'!$C:$C,0))),"",INDEX('Policy Characteristics'!K:K,MATCH($C498,'Policy Characteristics'!$C:$C,0)))</f>
        <v>electricity-sector-main.html#subsidies</v>
      </c>
      <c r="R498" s="226" t="str">
        <f>IF(ISBLANK(INDEX('Policy Characteristics'!L:L,MATCH($C498,'Policy Characteristics'!$C:$C,0))),"",INDEX('Policy Characteristics'!L:L,MATCH($C498,'Policy Characteristics'!$C:$C,0)))</f>
        <v/>
      </c>
    </row>
    <row r="499" spans="1:19" s="2" customFormat="1">
      <c r="A499" s="226" t="str">
        <f>IF(ISBLANK(INDEX('Policy Characteristics'!A:A,MATCH($C499,'Policy Characteristics'!$C:$C,0))),"",INDEX('Policy Characteristics'!A:A,MATCH($C499,'Policy Characteristics'!$C:$C,0)))</f>
        <v>Electricity Supply</v>
      </c>
      <c r="B499" s="234" t="str">
        <f>IF(ISBLANK(INDEX('Policy Characteristics'!B:B,MATCH($C499,'Policy Characteristics'!$C:$C,0))),"",INDEX('Policy Characteristics'!B:B,MATCH($C499,'Policy Characteristics'!$C:$C,0)))</f>
        <v>Subsidy for Capacity Construction</v>
      </c>
      <c r="C499" s="255" t="str">
        <f t="shared" si="28"/>
        <v>Perc Subsidy for Elec Capacity Construction</v>
      </c>
      <c r="D499" s="6" t="s">
        <v>832</v>
      </c>
      <c r="E499" s="45"/>
      <c r="F499" s="6" t="s">
        <v>833</v>
      </c>
      <c r="G499" s="6"/>
      <c r="H499" s="47">
        <v>1792</v>
      </c>
      <c r="I499" s="262" t="s">
        <v>728</v>
      </c>
      <c r="J499" s="227" t="str">
        <f>IF(ISBLANK(INDEX('Policy Characteristics'!D:D,MATCH($C499,'Policy Characteristics'!$C:$C,0))),"",INDEX('Policy Characteristics'!D:D,MATCH($C499,'Policy Characteristics'!$C:$C,0)))</f>
        <v>Subsidy for Capacity Construction</v>
      </c>
      <c r="K499" s="226" t="str">
        <f>IF(ISBLANK(INDEX('Policy Characteristics'!E:E,MATCH($C499,'Policy Characteristics'!$C:$C,0))),"",INDEX('Policy Characteristics'!E:E,MATCH($C499,'Policy Characteristics'!$C:$C,0)))</f>
        <v>elec capacity construction subsidy</v>
      </c>
      <c r="L499" s="233">
        <f>IF(ISBLANK(INDEX('Policy Characteristics'!F:F,MATCH($C499,'Policy Characteristics'!$C:$C,0))),"",INDEX('Policy Characteristics'!F:F,MATCH($C499,'Policy Characteristics'!$C:$C,0)))</f>
        <v>0</v>
      </c>
      <c r="M499" s="233">
        <f>IF(ISBLANK(INDEX('Policy Characteristics'!G:G,MATCH($C499,'Policy Characteristics'!$C:$C,0))),"",INDEX('Policy Characteristics'!G:G,MATCH($C499,'Policy Characteristics'!$C:$C,0)))</f>
        <v>0.95</v>
      </c>
      <c r="N499" s="233">
        <f>IF(ISBLANK(INDEX('Policy Characteristics'!H:H,MATCH($C499,'Policy Characteristics'!$C:$C,0))),"",INDEX('Policy Characteristics'!H:H,MATCH($C499,'Policy Characteristics'!$C:$C,0)))</f>
        <v>0.01</v>
      </c>
      <c r="O499" s="226" t="str">
        <f>IF(ISBLANK(INDEX('Policy Characteristics'!I:I,MATCH($C499,'Policy Characteristics'!$C:$C,0))),"",INDEX('Policy Characteristics'!I:I,MATCH($C499,'Policy Characteristics'!$C:$C,0)))</f>
        <v>% of construction cost</v>
      </c>
      <c r="P499" s="226" t="str">
        <f>IF(ISBLANK(INDEX('Policy Characteristics'!J:J,MATCH($C499,'Policy Characteristics'!$C:$C,0))),"",INDEX('Policy Characteristics'!J:J,MATCH($C499,'Policy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499" s="226" t="str">
        <f>IF(ISBLANK(INDEX('Policy Characteristics'!K:K,MATCH($C499,'Policy Characteristics'!$C:$C,0))),"",INDEX('Policy Characteristics'!K:K,MATCH($C499,'Policy Characteristics'!$C:$C,0)))</f>
        <v>electricity-sector-main.html#subsidies</v>
      </c>
      <c r="R499" s="226" t="str">
        <f>IF(ISBLANK(INDEX('Policy Characteristics'!L:L,MATCH($C499,'Policy Characteristics'!$C:$C,0))),"",INDEX('Policy Characteristics'!L:L,MATCH($C499,'Policy Characteristics'!$C:$C,0)))</f>
        <v/>
      </c>
    </row>
    <row r="500" spans="1:19" s="2" customFormat="1">
      <c r="A500" s="226" t="str">
        <f>IF(ISBLANK(INDEX('Policy Characteristics'!A:A,MATCH($C500,'Policy Characteristics'!$C:$C,0))),"",INDEX('Policy Characteristics'!A:A,MATCH($C500,'Policy Characteristics'!$C:$C,0)))</f>
        <v>Electricity Supply</v>
      </c>
      <c r="B500" s="234" t="str">
        <f>IF(ISBLANK(INDEX('Policy Characteristics'!B:B,MATCH($C500,'Policy Characteristics'!$C:$C,0))),"",INDEX('Policy Characteristics'!B:B,MATCH($C500,'Policy Characteristics'!$C:$C,0)))</f>
        <v>Subsidy for Capacity Construction</v>
      </c>
      <c r="C500" s="255" t="str">
        <f t="shared" si="28"/>
        <v>Perc Subsidy for Elec Capacity Construction</v>
      </c>
      <c r="D500" s="6" t="s">
        <v>834</v>
      </c>
      <c r="E500" s="45"/>
      <c r="F500" s="6" t="s">
        <v>835</v>
      </c>
      <c r="G500" s="6"/>
      <c r="H500" s="47">
        <v>1793</v>
      </c>
      <c r="I500" s="262" t="s">
        <v>728</v>
      </c>
      <c r="J500" s="227" t="str">
        <f>IF(ISBLANK(INDEX('Policy Characteristics'!D:D,MATCH($C500,'Policy Characteristics'!$C:$C,0))),"",INDEX('Policy Characteristics'!D:D,MATCH($C500,'Policy Characteristics'!$C:$C,0)))</f>
        <v>Subsidy for Capacity Construction</v>
      </c>
      <c r="K500" s="226" t="str">
        <f>IF(ISBLANK(INDEX('Policy Characteristics'!E:E,MATCH($C500,'Policy Characteristics'!$C:$C,0))),"",INDEX('Policy Characteristics'!E:E,MATCH($C500,'Policy Characteristics'!$C:$C,0)))</f>
        <v>elec capacity construction subsidy</v>
      </c>
      <c r="L500" s="233">
        <f>IF(ISBLANK(INDEX('Policy Characteristics'!F:F,MATCH($C500,'Policy Characteristics'!$C:$C,0))),"",INDEX('Policy Characteristics'!F:F,MATCH($C500,'Policy Characteristics'!$C:$C,0)))</f>
        <v>0</v>
      </c>
      <c r="M500" s="233">
        <f>IF(ISBLANK(INDEX('Policy Characteristics'!G:G,MATCH($C500,'Policy Characteristics'!$C:$C,0))),"",INDEX('Policy Characteristics'!G:G,MATCH($C500,'Policy Characteristics'!$C:$C,0)))</f>
        <v>0.95</v>
      </c>
      <c r="N500" s="233">
        <f>IF(ISBLANK(INDEX('Policy Characteristics'!H:H,MATCH($C500,'Policy Characteristics'!$C:$C,0))),"",INDEX('Policy Characteristics'!H:H,MATCH($C500,'Policy Characteristics'!$C:$C,0)))</f>
        <v>0.01</v>
      </c>
      <c r="O500" s="226" t="str">
        <f>IF(ISBLANK(INDEX('Policy Characteristics'!I:I,MATCH($C500,'Policy Characteristics'!$C:$C,0))),"",INDEX('Policy Characteristics'!I:I,MATCH($C500,'Policy Characteristics'!$C:$C,0)))</f>
        <v>% of construction cost</v>
      </c>
      <c r="P500" s="226" t="str">
        <f>IF(ISBLANK(INDEX('Policy Characteristics'!J:J,MATCH($C500,'Policy Characteristics'!$C:$C,0))),"",INDEX('Policy Characteristics'!J:J,MATCH($C500,'Policy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500" s="226" t="str">
        <f>IF(ISBLANK(INDEX('Policy Characteristics'!K:K,MATCH($C500,'Policy Characteristics'!$C:$C,0))),"",INDEX('Policy Characteristics'!K:K,MATCH($C500,'Policy Characteristics'!$C:$C,0)))</f>
        <v>electricity-sector-main.html#subsidies</v>
      </c>
      <c r="R500" s="226" t="str">
        <f>IF(ISBLANK(INDEX('Policy Characteristics'!L:L,MATCH($C500,'Policy Characteristics'!$C:$C,0))),"",INDEX('Policy Characteristics'!L:L,MATCH($C500,'Policy Characteristics'!$C:$C,0)))</f>
        <v/>
      </c>
    </row>
    <row r="501" spans="1:19" s="2" customFormat="1">
      <c r="A501" s="226" t="str">
        <f>IF(ISBLANK(INDEX('Policy Characteristics'!A:A,MATCH($C501,'Policy Characteristics'!$C:$C,0))),"",INDEX('Policy Characteristics'!A:A,MATCH($C501,'Policy Characteristics'!$C:$C,0)))</f>
        <v>Electricity Supply</v>
      </c>
      <c r="B501" s="234" t="str">
        <f>IF(ISBLANK(INDEX('Policy Characteristics'!B:B,MATCH($C501,'Policy Characteristics'!$C:$C,0))),"",INDEX('Policy Characteristics'!B:B,MATCH($C501,'Policy Characteristics'!$C:$C,0)))</f>
        <v>Subsidy for Capacity Construction</v>
      </c>
      <c r="C501" s="255" t="str">
        <f t="shared" si="28"/>
        <v>Perc Subsidy for Elec Capacity Construction</v>
      </c>
      <c r="D501" s="6" t="s">
        <v>836</v>
      </c>
      <c r="E501" s="45"/>
      <c r="F501" s="6" t="s">
        <v>837</v>
      </c>
      <c r="G501" s="6"/>
      <c r="H501" s="47">
        <v>1794</v>
      </c>
      <c r="I501" s="262" t="s">
        <v>728</v>
      </c>
      <c r="J501" s="227" t="str">
        <f>IF(ISBLANK(INDEX('Policy Characteristics'!D:D,MATCH($C501,'Policy Characteristics'!$C:$C,0))),"",INDEX('Policy Characteristics'!D:D,MATCH($C501,'Policy Characteristics'!$C:$C,0)))</f>
        <v>Subsidy for Capacity Construction</v>
      </c>
      <c r="K501" s="226" t="str">
        <f>IF(ISBLANK(INDEX('Policy Characteristics'!E:E,MATCH($C501,'Policy Characteristics'!$C:$C,0))),"",INDEX('Policy Characteristics'!E:E,MATCH($C501,'Policy Characteristics'!$C:$C,0)))</f>
        <v>elec capacity construction subsidy</v>
      </c>
      <c r="L501" s="233">
        <f>IF(ISBLANK(INDEX('Policy Characteristics'!F:F,MATCH($C501,'Policy Characteristics'!$C:$C,0))),"",INDEX('Policy Characteristics'!F:F,MATCH($C501,'Policy Characteristics'!$C:$C,0)))</f>
        <v>0</v>
      </c>
      <c r="M501" s="233">
        <f>IF(ISBLANK(INDEX('Policy Characteristics'!G:G,MATCH($C501,'Policy Characteristics'!$C:$C,0))),"",INDEX('Policy Characteristics'!G:G,MATCH($C501,'Policy Characteristics'!$C:$C,0)))</f>
        <v>0.95</v>
      </c>
      <c r="N501" s="233">
        <f>IF(ISBLANK(INDEX('Policy Characteristics'!H:H,MATCH($C501,'Policy Characteristics'!$C:$C,0))),"",INDEX('Policy Characteristics'!H:H,MATCH($C501,'Policy Characteristics'!$C:$C,0)))</f>
        <v>0.01</v>
      </c>
      <c r="O501" s="226" t="str">
        <f>IF(ISBLANK(INDEX('Policy Characteristics'!I:I,MATCH($C501,'Policy Characteristics'!$C:$C,0))),"",INDEX('Policy Characteristics'!I:I,MATCH($C501,'Policy Characteristics'!$C:$C,0)))</f>
        <v>% of construction cost</v>
      </c>
      <c r="P501" s="226" t="str">
        <f>IF(ISBLANK(INDEX('Policy Characteristics'!J:J,MATCH($C501,'Policy Characteristics'!$C:$C,0))),"",INDEX('Policy Characteristics'!J:J,MATCH($C501,'Policy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501" s="226" t="str">
        <f>IF(ISBLANK(INDEX('Policy Characteristics'!K:K,MATCH($C501,'Policy Characteristics'!$C:$C,0))),"",INDEX('Policy Characteristics'!K:K,MATCH($C501,'Policy Characteristics'!$C:$C,0)))</f>
        <v>electricity-sector-main.html#subsidies</v>
      </c>
      <c r="R501" s="226" t="str">
        <f>IF(ISBLANK(INDEX('Policy Characteristics'!L:L,MATCH($C501,'Policy Characteristics'!$C:$C,0))),"",INDEX('Policy Characteristics'!L:L,MATCH($C501,'Policy Characteristics'!$C:$C,0)))</f>
        <v/>
      </c>
    </row>
    <row r="502" spans="1:19" s="2" customFormat="1">
      <c r="A502" s="226" t="str">
        <f>IF(ISBLANK(INDEX('Policy Characteristics'!A:A,MATCH($C502,'Policy Characteristics'!$C:$C,0))),"",INDEX('Policy Characteristics'!A:A,MATCH($C502,'Policy Characteristics'!$C:$C,0)))</f>
        <v>Electricity Supply</v>
      </c>
      <c r="B502" s="234" t="str">
        <f>IF(ISBLANK(INDEX('Policy Characteristics'!B:B,MATCH($C502,'Policy Characteristics'!$C:$C,0))),"",INDEX('Policy Characteristics'!B:B,MATCH($C502,'Policy Characteristics'!$C:$C,0)))</f>
        <v>Subsidy for Capacity Construction</v>
      </c>
      <c r="C502" s="255" t="str">
        <f t="shared" si="28"/>
        <v>Perc Subsidy for Elec Capacity Construction</v>
      </c>
      <c r="D502" s="6" t="s">
        <v>838</v>
      </c>
      <c r="E502" s="45"/>
      <c r="F502" s="6" t="s">
        <v>839</v>
      </c>
      <c r="G502" s="6"/>
      <c r="H502" s="47">
        <v>1795</v>
      </c>
      <c r="I502" s="262" t="s">
        <v>728</v>
      </c>
      <c r="J502" s="227" t="str">
        <f>IF(ISBLANK(INDEX('Policy Characteristics'!D:D,MATCH($C502,'Policy Characteristics'!$C:$C,0))),"",INDEX('Policy Characteristics'!D:D,MATCH($C502,'Policy Characteristics'!$C:$C,0)))</f>
        <v>Subsidy for Capacity Construction</v>
      </c>
      <c r="K502" s="226" t="str">
        <f>IF(ISBLANK(INDEX('Policy Characteristics'!E:E,MATCH($C502,'Policy Characteristics'!$C:$C,0))),"",INDEX('Policy Characteristics'!E:E,MATCH($C502,'Policy Characteristics'!$C:$C,0)))</f>
        <v>elec capacity construction subsidy</v>
      </c>
      <c r="L502" s="233">
        <f>IF(ISBLANK(INDEX('Policy Characteristics'!F:F,MATCH($C502,'Policy Characteristics'!$C:$C,0))),"",INDEX('Policy Characteristics'!F:F,MATCH($C502,'Policy Characteristics'!$C:$C,0)))</f>
        <v>0</v>
      </c>
      <c r="M502" s="233">
        <f>IF(ISBLANK(INDEX('Policy Characteristics'!G:G,MATCH($C502,'Policy Characteristics'!$C:$C,0))),"",INDEX('Policy Characteristics'!G:G,MATCH($C502,'Policy Characteristics'!$C:$C,0)))</f>
        <v>0.95</v>
      </c>
      <c r="N502" s="233">
        <f>IF(ISBLANK(INDEX('Policy Characteristics'!H:H,MATCH($C502,'Policy Characteristics'!$C:$C,0))),"",INDEX('Policy Characteristics'!H:H,MATCH($C502,'Policy Characteristics'!$C:$C,0)))</f>
        <v>0.01</v>
      </c>
      <c r="O502" s="226" t="str">
        <f>IF(ISBLANK(INDEX('Policy Characteristics'!I:I,MATCH($C502,'Policy Characteristics'!$C:$C,0))),"",INDEX('Policy Characteristics'!I:I,MATCH($C502,'Policy Characteristics'!$C:$C,0)))</f>
        <v>% of construction cost</v>
      </c>
      <c r="P502" s="226" t="str">
        <f>IF(ISBLANK(INDEX('Policy Characteristics'!J:J,MATCH($C502,'Policy Characteristics'!$C:$C,0))),"",INDEX('Policy Characteristics'!J:J,MATCH($C502,'Policy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502" s="226" t="str">
        <f>IF(ISBLANK(INDEX('Policy Characteristics'!K:K,MATCH($C502,'Policy Characteristics'!$C:$C,0))),"",INDEX('Policy Characteristics'!K:K,MATCH($C502,'Policy Characteristics'!$C:$C,0)))</f>
        <v>electricity-sector-main.html#subsidies</v>
      </c>
      <c r="R502" s="226" t="str">
        <f>IF(ISBLANK(INDEX('Policy Characteristics'!L:L,MATCH($C502,'Policy Characteristics'!$C:$C,0))),"",INDEX('Policy Characteristics'!L:L,MATCH($C502,'Policy Characteristics'!$C:$C,0)))</f>
        <v/>
      </c>
    </row>
    <row r="503" spans="1:19" s="2" customFormat="1">
      <c r="A503" s="226" t="str">
        <f>IF(ISBLANK(INDEX('Policy Characteristics'!A:A,MATCH($C503,'Policy Characteristics'!$C:$C,0))),"",INDEX('Policy Characteristics'!A:A,MATCH($C503,'Policy Characteristics'!$C:$C,0)))</f>
        <v>Electricity Supply</v>
      </c>
      <c r="B503" s="234" t="str">
        <f>IF(ISBLANK(INDEX('Policy Characteristics'!B:B,MATCH($C503,'Policy Characteristics'!$C:$C,0))),"",INDEX('Policy Characteristics'!B:B,MATCH($C503,'Policy Characteristics'!$C:$C,0)))</f>
        <v>Subsidy for Capacity Construction</v>
      </c>
      <c r="C503" s="255" t="str">
        <f t="shared" si="28"/>
        <v>Perc Subsidy for Elec Capacity Construction</v>
      </c>
      <c r="D503" s="6" t="s">
        <v>840</v>
      </c>
      <c r="E503" s="45"/>
      <c r="F503" s="6" t="s">
        <v>841</v>
      </c>
      <c r="G503" s="6"/>
      <c r="H503" s="47">
        <v>2243</v>
      </c>
      <c r="I503" s="262" t="s">
        <v>728</v>
      </c>
      <c r="J503" s="227" t="str">
        <f>IF(ISBLANK(INDEX('Policy Characteristics'!D:D,MATCH($C503,'Policy Characteristics'!$C:$C,0))),"",INDEX('Policy Characteristics'!D:D,MATCH($C503,'Policy Characteristics'!$C:$C,0)))</f>
        <v>Subsidy for Capacity Construction</v>
      </c>
      <c r="K503" s="226" t="str">
        <f>IF(ISBLANK(INDEX('Policy Characteristics'!E:E,MATCH($C503,'Policy Characteristics'!$C:$C,0))),"",INDEX('Policy Characteristics'!E:E,MATCH($C503,'Policy Characteristics'!$C:$C,0)))</f>
        <v>elec capacity construction subsidy</v>
      </c>
      <c r="L503" s="233">
        <f>IF(ISBLANK(INDEX('Policy Characteristics'!F:F,MATCH($C503,'Policy Characteristics'!$C:$C,0))),"",INDEX('Policy Characteristics'!F:F,MATCH($C503,'Policy Characteristics'!$C:$C,0)))</f>
        <v>0</v>
      </c>
      <c r="M503" s="233">
        <f>IF(ISBLANK(INDEX('Policy Characteristics'!G:G,MATCH($C503,'Policy Characteristics'!$C:$C,0))),"",INDEX('Policy Characteristics'!G:G,MATCH($C503,'Policy Characteristics'!$C:$C,0)))</f>
        <v>0.95</v>
      </c>
      <c r="N503" s="233">
        <f>IF(ISBLANK(INDEX('Policy Characteristics'!H:H,MATCH($C503,'Policy Characteristics'!$C:$C,0))),"",INDEX('Policy Characteristics'!H:H,MATCH($C503,'Policy Characteristics'!$C:$C,0)))</f>
        <v>0.01</v>
      </c>
      <c r="O503" s="226" t="str">
        <f>IF(ISBLANK(INDEX('Policy Characteristics'!I:I,MATCH($C503,'Policy Characteristics'!$C:$C,0))),"",INDEX('Policy Characteristics'!I:I,MATCH($C503,'Policy Characteristics'!$C:$C,0)))</f>
        <v>% of construction cost</v>
      </c>
      <c r="P503" s="226" t="str">
        <f>IF(ISBLANK(INDEX('Policy Characteristics'!J:J,MATCH($C503,'Policy Characteristics'!$C:$C,0))),"",INDEX('Policy Characteristics'!J:J,MATCH($C503,'Policy Characteristics'!$C:$C,0)))</f>
        <v>**Description:** This policy is a subsidy paid by the government to electricity suppliers per unit of new capacity constructed.  This only applies to utilities, not distributed systems (such as rooftop solar). // **Guidance for setting values:** South Korea currently does not operate direct cash subsidies paid per unit of capacity or generation, nor does it have a PTC-type tax credit system. Instead, it indirectly alleviates the construction burden through investment tax credits and low-interest loans, and provides market incentives based on electricity generation (RPS and REC trading)</v>
      </c>
      <c r="Q503" s="226" t="str">
        <f>IF(ISBLANK(INDEX('Policy Characteristics'!K:K,MATCH($C503,'Policy Characteristics'!$C:$C,0))),"",INDEX('Policy Characteristics'!K:K,MATCH($C503,'Policy Characteristics'!$C:$C,0)))</f>
        <v>electricity-sector-main.html#subsidies</v>
      </c>
      <c r="R503" s="226"/>
    </row>
    <row r="504" spans="1:19" s="4" customFormat="1">
      <c r="A504" s="226" t="str">
        <f>IF(ISBLANK(INDEX('Policy Characteristics'!A:A,MATCH($C504,'Policy Characteristics'!$C:$C,0))),"",INDEX('Policy Characteristics'!A:A,MATCH($C504,'Policy Characteristics'!$C:$C,0)))</f>
        <v>Electricity Supply</v>
      </c>
      <c r="B504" s="234" t="str">
        <f>IF(ISBLANK(INDEX('Policy Characteristics'!B:B,MATCH($C504,'Policy Characteristics'!$C:$C,0))),"",INDEX('Policy Characteristics'!B:B,MATCH($C504,'Policy Characteristics'!$C:$C,0)))</f>
        <v>Subsidy for Electricity Production</v>
      </c>
      <c r="C504" t="s">
        <v>342</v>
      </c>
      <c r="D504" s="45" t="s">
        <v>794</v>
      </c>
      <c r="E504" s="45"/>
      <c r="F504" s="45" t="s">
        <v>795</v>
      </c>
      <c r="G504" s="251"/>
      <c r="H504" s="43">
        <v>1564</v>
      </c>
      <c r="I504" s="262" t="s">
        <v>738</v>
      </c>
      <c r="J504" s="227" t="str">
        <f>IF(ISBLANK(INDEX('Policy Characteristics'!D:D,MATCH($C504,'Policy Characteristics'!$C:$C,0))),"",INDEX('Policy Characteristics'!D:D,MATCH($C504,'Policy Characteristics'!$C:$C,0)))</f>
        <v>Subsidy for Electricity Production</v>
      </c>
      <c r="K504" s="226" t="str">
        <f>IF(ISBLANK(INDEX('Policy Characteristics'!E:E,MATCH($C504,'Policy Characteristics'!$C:$C,0))),"",INDEX('Policy Characteristics'!E:E,MATCH($C504,'Policy Characteristics'!$C:$C,0)))</f>
        <v>elec generation subsidy</v>
      </c>
      <c r="L504" s="226">
        <f>IF(ISBLANK(INDEX('Policy Characteristics'!F:F,MATCH($C504,'Policy Characteristics'!$C:$C,0))),"",INDEX('Policy Characteristics'!F:F,MATCH($C504,'Policy Characteristics'!$C:$C,0)))</f>
        <v>0</v>
      </c>
      <c r="M504" s="226">
        <f>IF(ISBLANK(INDEX('Policy Characteristics'!G:G,MATCH($C504,'Policy Characteristics'!$C:$C,0))),"",INDEX('Policy Characteristics'!G:G,MATCH($C504,'Policy Characteristics'!$C:$C,0)))</f>
        <v>100000</v>
      </c>
      <c r="N504" s="226">
        <f>IF(ISBLANK(INDEX('Policy Characteristics'!H:H,MATCH($C504,'Policy Characteristics'!$C:$C,0))),"",INDEX('Policy Characteristics'!H:H,MATCH($C504,'Policy Characteristics'!$C:$C,0)))</f>
        <v>1000</v>
      </c>
      <c r="O504" s="226" t="str">
        <f>IF(ISBLANK(INDEX('Policy Characteristics'!I:I,MATCH($C504,'Policy Characteristics'!$C:$C,0))),"",INDEX('Policy Characteristics'!I:I,MATCH($C504,'Policy Characteristics'!$C:$C,0)))</f>
        <v>KRW/kWh</v>
      </c>
      <c r="P504" s="226" t="str">
        <f>IF(ISBLANK(INDEX('Policy Characteristics'!J:J,MATCH($C504,'Policy Characteristics'!$C:$C,0))),"",INDEX('Policy Characteristics'!J:J,MATCH($C504,'Policy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04" s="226" t="str">
        <f>IF(ISBLANK(INDEX('Policy Characteristics'!K:K,MATCH($C504,'Policy Characteristics'!$C:$C,0))),"",INDEX('Policy Characteristics'!K:K,MATCH($C504,'Policy Characteristics'!$C:$C,0)))</f>
        <v>electricity-sector-main.html#subsidies</v>
      </c>
      <c r="R504" s="226" t="str">
        <f>IF(ISBLANK(INDEX('Policy Characteristics'!L:L,MATCH($C504,'Policy Characteristics'!$C:$C,0))),"",INDEX('Policy Characteristics'!L:L,MATCH($C504,'Policy Characteristics'!$C:$C,0)))</f>
        <v>subsidy-for-electricity-production.html</v>
      </c>
      <c r="S504" s="251"/>
    </row>
    <row r="505" spans="1:19">
      <c r="A505" s="226" t="str">
        <f>IF(ISBLANK(INDEX('Policy Characteristics'!A:A,MATCH($C505,'Policy Characteristics'!$C:$C,0))),"",INDEX('Policy Characteristics'!A:A,MATCH($C505,'Policy Characteristics'!$C:$C,0)))</f>
        <v>Electricity Supply</v>
      </c>
      <c r="B505" s="234" t="str">
        <f>IF(ISBLANK(INDEX('Policy Characteristics'!B:B,MATCH($C505,'Policy Characteristics'!$C:$C,0))),"",INDEX('Policy Characteristics'!B:B,MATCH($C505,'Policy Characteristics'!$C:$C,0)))</f>
        <v>Subsidy for Electricity Production</v>
      </c>
      <c r="C505" s="226" t="str">
        <f t="shared" ref="C505:C527" si="29">$C$504</f>
        <v>Subsidy for Elec Production by Fuel</v>
      </c>
      <c r="D505" s="6" t="s">
        <v>796</v>
      </c>
      <c r="E505" s="45"/>
      <c r="F505" s="6" t="s">
        <v>797</v>
      </c>
      <c r="G505" s="251"/>
      <c r="H505" s="43">
        <v>1566</v>
      </c>
      <c r="I505" s="262" t="s">
        <v>738</v>
      </c>
      <c r="J505" s="227" t="str">
        <f>IF(ISBLANK(INDEX('Policy Characteristics'!D:D,MATCH($C505,'Policy Characteristics'!$C:$C,0))),"",INDEX('Policy Characteristics'!D:D,MATCH($C505,'Policy Characteristics'!$C:$C,0)))</f>
        <v>Subsidy for Electricity Production</v>
      </c>
      <c r="K505" s="226" t="str">
        <f>IF(ISBLANK(INDEX('Policy Characteristics'!E:E,MATCH($C505,'Policy Characteristics'!$C:$C,0))),"",INDEX('Policy Characteristics'!E:E,MATCH($C505,'Policy Characteristics'!$C:$C,0)))</f>
        <v>elec generation subsidy</v>
      </c>
      <c r="L505" s="226">
        <f>IF(ISBLANK(INDEX('Policy Characteristics'!F:F,MATCH($C505,'Policy Characteristics'!$C:$C,0))),"",INDEX('Policy Characteristics'!F:F,MATCH($C505,'Policy Characteristics'!$C:$C,0)))</f>
        <v>0</v>
      </c>
      <c r="M505" s="226">
        <f>IF(ISBLANK(INDEX('Policy Characteristics'!G:G,MATCH($C505,'Policy Characteristics'!$C:$C,0))),"",INDEX('Policy Characteristics'!G:G,MATCH($C505,'Policy Characteristics'!$C:$C,0)))</f>
        <v>100000</v>
      </c>
      <c r="N505" s="226">
        <f>IF(ISBLANK(INDEX('Policy Characteristics'!H:H,MATCH($C505,'Policy Characteristics'!$C:$C,0))),"",INDEX('Policy Characteristics'!H:H,MATCH($C505,'Policy Characteristics'!$C:$C,0)))</f>
        <v>1000</v>
      </c>
      <c r="O505" s="226" t="str">
        <f>IF(ISBLANK(INDEX('Policy Characteristics'!I:I,MATCH($C505,'Policy Characteristics'!$C:$C,0))),"",INDEX('Policy Characteristics'!I:I,MATCH($C505,'Policy Characteristics'!$C:$C,0)))</f>
        <v>KRW/kWh</v>
      </c>
      <c r="P505" s="226" t="str">
        <f>IF(ISBLANK(INDEX('Policy Characteristics'!J:J,MATCH($C505,'Policy Characteristics'!$C:$C,0))),"",INDEX('Policy Characteristics'!J:J,MATCH($C505,'Policy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05" s="226" t="str">
        <f>IF(ISBLANK(INDEX('Policy Characteristics'!K:K,MATCH($C505,'Policy Characteristics'!$C:$C,0))),"",INDEX('Policy Characteristics'!K:K,MATCH($C505,'Policy Characteristics'!$C:$C,0)))</f>
        <v>electricity-sector-main.html#subsidies</v>
      </c>
      <c r="R505" s="226" t="str">
        <f>IF(ISBLANK(INDEX('Policy Characteristics'!L:L,MATCH($C505,'Policy Characteristics'!$C:$C,0))),"",INDEX('Policy Characteristics'!L:L,MATCH($C505,'Policy Characteristics'!$C:$C,0)))</f>
        <v>subsidy-for-electricity-production.html</v>
      </c>
      <c r="S505" s="251"/>
    </row>
    <row r="506" spans="1:19">
      <c r="A506" s="226" t="str">
        <f>IF(ISBLANK(INDEX('Policy Characteristics'!A:A,MATCH($C506,'Policy Characteristics'!$C:$C,0))),"",INDEX('Policy Characteristics'!A:A,MATCH($C506,'Policy Characteristics'!$C:$C,0)))</f>
        <v>Electricity Supply</v>
      </c>
      <c r="B506" s="234" t="str">
        <f>IF(ISBLANK(INDEX('Policy Characteristics'!B:B,MATCH($C506,'Policy Characteristics'!$C:$C,0))),"",INDEX('Policy Characteristics'!B:B,MATCH($C506,'Policy Characteristics'!$C:$C,0)))</f>
        <v>Subsidy for Electricity Production</v>
      </c>
      <c r="C506" s="226" t="str">
        <f t="shared" si="29"/>
        <v>Subsidy for Elec Production by Fuel</v>
      </c>
      <c r="D506" s="6" t="s">
        <v>798</v>
      </c>
      <c r="E506" s="45"/>
      <c r="F506" s="6" t="s">
        <v>799</v>
      </c>
      <c r="G506" s="251"/>
      <c r="H506" s="43">
        <v>1796</v>
      </c>
      <c r="I506" s="262" t="s">
        <v>738</v>
      </c>
      <c r="J506" s="227" t="str">
        <f>IF(ISBLANK(INDEX('Policy Characteristics'!D:D,MATCH($C506,'Policy Characteristics'!$C:$C,0))),"",INDEX('Policy Characteristics'!D:D,MATCH($C506,'Policy Characteristics'!$C:$C,0)))</f>
        <v>Subsidy for Electricity Production</v>
      </c>
      <c r="K506" s="226" t="str">
        <f>IF(ISBLANK(INDEX('Policy Characteristics'!E:E,MATCH($C506,'Policy Characteristics'!$C:$C,0))),"",INDEX('Policy Characteristics'!E:E,MATCH($C506,'Policy Characteristics'!$C:$C,0)))</f>
        <v>elec generation subsidy</v>
      </c>
      <c r="L506" s="226">
        <f>IF(ISBLANK(INDEX('Policy Characteristics'!F:F,MATCH($C506,'Policy Characteristics'!$C:$C,0))),"",INDEX('Policy Characteristics'!F:F,MATCH($C506,'Policy Characteristics'!$C:$C,0)))</f>
        <v>0</v>
      </c>
      <c r="M506" s="226">
        <f>IF(ISBLANK(INDEX('Policy Characteristics'!G:G,MATCH($C506,'Policy Characteristics'!$C:$C,0))),"",INDEX('Policy Characteristics'!G:G,MATCH($C506,'Policy Characteristics'!$C:$C,0)))</f>
        <v>100000</v>
      </c>
      <c r="N506" s="226">
        <f>IF(ISBLANK(INDEX('Policy Characteristics'!H:H,MATCH($C506,'Policy Characteristics'!$C:$C,0))),"",INDEX('Policy Characteristics'!H:H,MATCH($C506,'Policy Characteristics'!$C:$C,0)))</f>
        <v>1000</v>
      </c>
      <c r="O506" s="226" t="str">
        <f>IF(ISBLANK(INDEX('Policy Characteristics'!I:I,MATCH($C506,'Policy Characteristics'!$C:$C,0))),"",INDEX('Policy Characteristics'!I:I,MATCH($C506,'Policy Characteristics'!$C:$C,0)))</f>
        <v>KRW/kWh</v>
      </c>
      <c r="P506" s="226" t="str">
        <f>IF(ISBLANK(INDEX('Policy Characteristics'!J:J,MATCH($C506,'Policy Characteristics'!$C:$C,0))),"",INDEX('Policy Characteristics'!J:J,MATCH($C506,'Policy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06" s="226" t="str">
        <f>IF(ISBLANK(INDEX('Policy Characteristics'!K:K,MATCH($C506,'Policy Characteristics'!$C:$C,0))),"",INDEX('Policy Characteristics'!K:K,MATCH($C506,'Policy Characteristics'!$C:$C,0)))</f>
        <v>electricity-sector-main.html#subsidies</v>
      </c>
      <c r="R506" s="226" t="str">
        <f>IF(ISBLANK(INDEX('Policy Characteristics'!L:L,MATCH($C506,'Policy Characteristics'!$C:$C,0))),"",INDEX('Policy Characteristics'!L:L,MATCH($C506,'Policy Characteristics'!$C:$C,0)))</f>
        <v>subsidy-for-electricity-production.html</v>
      </c>
      <c r="S506" s="251"/>
    </row>
    <row r="507" spans="1:19">
      <c r="A507" s="226" t="str">
        <f>IF(ISBLANK(INDEX('Policy Characteristics'!A:A,MATCH($C507,'Policy Characteristics'!$C:$C,0))),"",INDEX('Policy Characteristics'!A:A,MATCH($C507,'Policy Characteristics'!$C:$C,0)))</f>
        <v>Electricity Supply</v>
      </c>
      <c r="B507" s="234" t="str">
        <f>IF(ISBLANK(INDEX('Policy Characteristics'!B:B,MATCH($C507,'Policy Characteristics'!$C:$C,0))),"",INDEX('Policy Characteristics'!B:B,MATCH($C507,'Policy Characteristics'!$C:$C,0)))</f>
        <v>Subsidy for Electricity Production</v>
      </c>
      <c r="C507" s="226" t="str">
        <f t="shared" si="29"/>
        <v>Subsidy for Elec Production by Fuel</v>
      </c>
      <c r="D507" s="6" t="s">
        <v>800</v>
      </c>
      <c r="E507" s="45"/>
      <c r="F507" s="6" t="s">
        <v>801</v>
      </c>
      <c r="G507" s="251"/>
      <c r="H507" s="43">
        <v>1568</v>
      </c>
      <c r="I507" s="261" t="s">
        <v>728</v>
      </c>
      <c r="J507" s="227" t="str">
        <f>IF(ISBLANK(INDEX('Policy Characteristics'!D:D,MATCH($C507,'Policy Characteristics'!$C:$C,0))),"",INDEX('Policy Characteristics'!D:D,MATCH($C507,'Policy Characteristics'!$C:$C,0)))</f>
        <v>Subsidy for Electricity Production</v>
      </c>
      <c r="K507" s="226" t="str">
        <f>IF(ISBLANK(INDEX('Policy Characteristics'!E:E,MATCH($C507,'Policy Characteristics'!$C:$C,0))),"",INDEX('Policy Characteristics'!E:E,MATCH($C507,'Policy Characteristics'!$C:$C,0)))</f>
        <v>elec generation subsidy</v>
      </c>
      <c r="L507" s="226">
        <f>IF(ISBLANK(INDEX('Policy Characteristics'!F:F,MATCH($C507,'Policy Characteristics'!$C:$C,0))),"",INDEX('Policy Characteristics'!F:F,MATCH($C507,'Policy Characteristics'!$C:$C,0)))</f>
        <v>0</v>
      </c>
      <c r="M507" s="226">
        <f>IF(ISBLANK(INDEX('Policy Characteristics'!G:G,MATCH($C507,'Policy Characteristics'!$C:$C,0))),"",INDEX('Policy Characteristics'!G:G,MATCH($C507,'Policy Characteristics'!$C:$C,0)))</f>
        <v>100000</v>
      </c>
      <c r="N507" s="226">
        <f>IF(ISBLANK(INDEX('Policy Characteristics'!H:H,MATCH($C507,'Policy Characteristics'!$C:$C,0))),"",INDEX('Policy Characteristics'!H:H,MATCH($C507,'Policy Characteristics'!$C:$C,0)))</f>
        <v>1000</v>
      </c>
      <c r="O507" s="226" t="str">
        <f>IF(ISBLANK(INDEX('Policy Characteristics'!I:I,MATCH($C507,'Policy Characteristics'!$C:$C,0))),"",INDEX('Policy Characteristics'!I:I,MATCH($C507,'Policy Characteristics'!$C:$C,0)))</f>
        <v>KRW/kWh</v>
      </c>
      <c r="P507" s="226" t="str">
        <f>IF(ISBLANK(INDEX('Policy Characteristics'!J:J,MATCH($C507,'Policy Characteristics'!$C:$C,0))),"",INDEX('Policy Characteristics'!J:J,MATCH($C507,'Policy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07" s="226" t="str">
        <f>IF(ISBLANK(INDEX('Policy Characteristics'!K:K,MATCH($C507,'Policy Characteristics'!$C:$C,0))),"",INDEX('Policy Characteristics'!K:K,MATCH($C507,'Policy Characteristics'!$C:$C,0)))</f>
        <v>electricity-sector-main.html#subsidies</v>
      </c>
      <c r="R507" s="226" t="str">
        <f>IF(ISBLANK(INDEX('Policy Characteristics'!L:L,MATCH($C507,'Policy Characteristics'!$C:$C,0))),"",INDEX('Policy Characteristics'!L:L,MATCH($C507,'Policy Characteristics'!$C:$C,0)))</f>
        <v>subsidy-for-electricity-production.html</v>
      </c>
      <c r="S507" s="251"/>
    </row>
    <row r="508" spans="1:19">
      <c r="A508" s="226" t="str">
        <f>IF(ISBLANK(INDEX('Policy Characteristics'!A:A,MATCH($C508,'Policy Characteristics'!$C:$C,0))),"",INDEX('Policy Characteristics'!A:A,MATCH($C508,'Policy Characteristics'!$C:$C,0)))</f>
        <v>Electricity Supply</v>
      </c>
      <c r="B508" s="234" t="str">
        <f>IF(ISBLANK(INDEX('Policy Characteristics'!B:B,MATCH($C508,'Policy Characteristics'!$C:$C,0))),"",INDEX('Policy Characteristics'!B:B,MATCH($C508,'Policy Characteristics'!$C:$C,0)))</f>
        <v>Subsidy for Electricity Production</v>
      </c>
      <c r="C508" s="226" t="str">
        <f t="shared" si="29"/>
        <v>Subsidy for Elec Production by Fuel</v>
      </c>
      <c r="D508" s="6" t="s">
        <v>802</v>
      </c>
      <c r="E508" s="45"/>
      <c r="F508" s="6" t="s">
        <v>803</v>
      </c>
      <c r="G508" s="251"/>
      <c r="H508" s="43">
        <v>1570</v>
      </c>
      <c r="I508" s="261" t="s">
        <v>728</v>
      </c>
      <c r="J508" s="227" t="str">
        <f>IF(ISBLANK(INDEX('Policy Characteristics'!D:D,MATCH($C508,'Policy Characteristics'!$C:$C,0))),"",INDEX('Policy Characteristics'!D:D,MATCH($C508,'Policy Characteristics'!$C:$C,0)))</f>
        <v>Subsidy for Electricity Production</v>
      </c>
      <c r="K508" s="226" t="str">
        <f>IF(ISBLANK(INDEX('Policy Characteristics'!E:E,MATCH($C508,'Policy Characteristics'!$C:$C,0))),"",INDEX('Policy Characteristics'!E:E,MATCH($C508,'Policy Characteristics'!$C:$C,0)))</f>
        <v>elec generation subsidy</v>
      </c>
      <c r="L508" s="226">
        <f>IF(ISBLANK(INDEX('Policy Characteristics'!F:F,MATCH($C508,'Policy Characteristics'!$C:$C,0))),"",INDEX('Policy Characteristics'!F:F,MATCH($C508,'Policy Characteristics'!$C:$C,0)))</f>
        <v>0</v>
      </c>
      <c r="M508" s="226">
        <f>IF(ISBLANK(INDEX('Policy Characteristics'!G:G,MATCH($C508,'Policy Characteristics'!$C:$C,0))),"",INDEX('Policy Characteristics'!G:G,MATCH($C508,'Policy Characteristics'!$C:$C,0)))</f>
        <v>100000</v>
      </c>
      <c r="N508" s="226">
        <f>IF(ISBLANK(INDEX('Policy Characteristics'!H:H,MATCH($C508,'Policy Characteristics'!$C:$C,0))),"",INDEX('Policy Characteristics'!H:H,MATCH($C508,'Policy Characteristics'!$C:$C,0)))</f>
        <v>1000</v>
      </c>
      <c r="O508" s="226" t="str">
        <f>IF(ISBLANK(INDEX('Policy Characteristics'!I:I,MATCH($C508,'Policy Characteristics'!$C:$C,0))),"",INDEX('Policy Characteristics'!I:I,MATCH($C508,'Policy Characteristics'!$C:$C,0)))</f>
        <v>KRW/kWh</v>
      </c>
      <c r="P508" s="226" t="str">
        <f>IF(ISBLANK(INDEX('Policy Characteristics'!J:J,MATCH($C508,'Policy Characteristics'!$C:$C,0))),"",INDEX('Policy Characteristics'!J:J,MATCH($C508,'Policy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08" s="226" t="str">
        <f>IF(ISBLANK(INDEX('Policy Characteristics'!K:K,MATCH($C508,'Policy Characteristics'!$C:$C,0))),"",INDEX('Policy Characteristics'!K:K,MATCH($C508,'Policy Characteristics'!$C:$C,0)))</f>
        <v>electricity-sector-main.html#subsidies</v>
      </c>
      <c r="R508" s="226" t="str">
        <f>IF(ISBLANK(INDEX('Policy Characteristics'!L:L,MATCH($C508,'Policy Characteristics'!$C:$C,0))),"",INDEX('Policy Characteristics'!L:L,MATCH($C508,'Policy Characteristics'!$C:$C,0)))</f>
        <v>subsidy-for-electricity-production.html</v>
      </c>
      <c r="S508" s="251"/>
    </row>
    <row r="509" spans="1:19">
      <c r="A509" s="226" t="str">
        <f>IF(ISBLANK(INDEX('Policy Characteristics'!A:A,MATCH($C509,'Policy Characteristics'!$C:$C,0))),"",INDEX('Policy Characteristics'!A:A,MATCH($C509,'Policy Characteristics'!$C:$C,0)))</f>
        <v>Electricity Supply</v>
      </c>
      <c r="B509" s="234" t="str">
        <f>IF(ISBLANK(INDEX('Policy Characteristics'!B:B,MATCH($C509,'Policy Characteristics'!$C:$C,0))),"",INDEX('Policy Characteristics'!B:B,MATCH($C509,'Policy Characteristics'!$C:$C,0)))</f>
        <v>Subsidy for Electricity Production</v>
      </c>
      <c r="C509" s="226" t="str">
        <f t="shared" si="29"/>
        <v>Subsidy for Elec Production by Fuel</v>
      </c>
      <c r="D509" s="6" t="s">
        <v>804</v>
      </c>
      <c r="E509" s="45"/>
      <c r="F509" s="6" t="s">
        <v>805</v>
      </c>
      <c r="G509" s="251"/>
      <c r="H509" s="43">
        <v>1572</v>
      </c>
      <c r="I509" s="261" t="s">
        <v>728</v>
      </c>
      <c r="J509" s="227" t="str">
        <f>IF(ISBLANK(INDEX('Policy Characteristics'!D:D,MATCH($C509,'Policy Characteristics'!$C:$C,0))),"",INDEX('Policy Characteristics'!D:D,MATCH($C509,'Policy Characteristics'!$C:$C,0)))</f>
        <v>Subsidy for Electricity Production</v>
      </c>
      <c r="K509" s="226" t="str">
        <f>IF(ISBLANK(INDEX('Policy Characteristics'!E:E,MATCH($C509,'Policy Characteristics'!$C:$C,0))),"",INDEX('Policy Characteristics'!E:E,MATCH($C509,'Policy Characteristics'!$C:$C,0)))</f>
        <v>elec generation subsidy</v>
      </c>
      <c r="L509" s="226">
        <f>IF(ISBLANK(INDEX('Policy Characteristics'!F:F,MATCH($C509,'Policy Characteristics'!$C:$C,0))),"",INDEX('Policy Characteristics'!F:F,MATCH($C509,'Policy Characteristics'!$C:$C,0)))</f>
        <v>0</v>
      </c>
      <c r="M509" s="226">
        <f>IF(ISBLANK(INDEX('Policy Characteristics'!G:G,MATCH($C509,'Policy Characteristics'!$C:$C,0))),"",INDEX('Policy Characteristics'!G:G,MATCH($C509,'Policy Characteristics'!$C:$C,0)))</f>
        <v>100000</v>
      </c>
      <c r="N509" s="226">
        <f>IF(ISBLANK(INDEX('Policy Characteristics'!H:H,MATCH($C509,'Policy Characteristics'!$C:$C,0))),"",INDEX('Policy Characteristics'!H:H,MATCH($C509,'Policy Characteristics'!$C:$C,0)))</f>
        <v>1000</v>
      </c>
      <c r="O509" s="226" t="str">
        <f>IF(ISBLANK(INDEX('Policy Characteristics'!I:I,MATCH($C509,'Policy Characteristics'!$C:$C,0))),"",INDEX('Policy Characteristics'!I:I,MATCH($C509,'Policy Characteristics'!$C:$C,0)))</f>
        <v>KRW/kWh</v>
      </c>
      <c r="P509" s="226" t="str">
        <f>IF(ISBLANK(INDEX('Policy Characteristics'!J:J,MATCH($C509,'Policy Characteristics'!$C:$C,0))),"",INDEX('Policy Characteristics'!J:J,MATCH($C509,'Policy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09" s="226" t="str">
        <f>IF(ISBLANK(INDEX('Policy Characteristics'!K:K,MATCH($C509,'Policy Characteristics'!$C:$C,0))),"",INDEX('Policy Characteristics'!K:K,MATCH($C509,'Policy Characteristics'!$C:$C,0)))</f>
        <v>electricity-sector-main.html#subsidies</v>
      </c>
      <c r="R509" s="226" t="str">
        <f>IF(ISBLANK(INDEX('Policy Characteristics'!L:L,MATCH($C509,'Policy Characteristics'!$C:$C,0))),"",INDEX('Policy Characteristics'!L:L,MATCH($C509,'Policy Characteristics'!$C:$C,0)))</f>
        <v>subsidy-for-electricity-production.html</v>
      </c>
      <c r="S509" s="251"/>
    </row>
    <row r="510" spans="1:19">
      <c r="A510" s="226" t="str">
        <f>IF(ISBLANK(INDEX('Policy Characteristics'!A:A,MATCH($C510,'Policy Characteristics'!$C:$C,0))),"",INDEX('Policy Characteristics'!A:A,MATCH($C510,'Policy Characteristics'!$C:$C,0)))</f>
        <v>Electricity Supply</v>
      </c>
      <c r="B510" s="234" t="str">
        <f>IF(ISBLANK(INDEX('Policy Characteristics'!B:B,MATCH($C510,'Policy Characteristics'!$C:$C,0))),"",INDEX('Policy Characteristics'!B:B,MATCH($C510,'Policy Characteristics'!$C:$C,0)))</f>
        <v>Subsidy for Electricity Production</v>
      </c>
      <c r="C510" s="226" t="str">
        <f t="shared" si="29"/>
        <v>Subsidy for Elec Production by Fuel</v>
      </c>
      <c r="D510" s="6" t="s">
        <v>806</v>
      </c>
      <c r="E510" s="45"/>
      <c r="F510" s="6" t="s">
        <v>807</v>
      </c>
      <c r="G510" s="251"/>
      <c r="H510" s="43">
        <v>1574</v>
      </c>
      <c r="I510" s="261" t="s">
        <v>728</v>
      </c>
      <c r="J510" s="227" t="str">
        <f>IF(ISBLANK(INDEX('Policy Characteristics'!D:D,MATCH($C510,'Policy Characteristics'!$C:$C,0))),"",INDEX('Policy Characteristics'!D:D,MATCH($C510,'Policy Characteristics'!$C:$C,0)))</f>
        <v>Subsidy for Electricity Production</v>
      </c>
      <c r="K510" s="226" t="str">
        <f>IF(ISBLANK(INDEX('Policy Characteristics'!E:E,MATCH($C510,'Policy Characteristics'!$C:$C,0))),"",INDEX('Policy Characteristics'!E:E,MATCH($C510,'Policy Characteristics'!$C:$C,0)))</f>
        <v>elec generation subsidy</v>
      </c>
      <c r="L510" s="226">
        <f>IF(ISBLANK(INDEX('Policy Characteristics'!F:F,MATCH($C510,'Policy Characteristics'!$C:$C,0))),"",INDEX('Policy Characteristics'!F:F,MATCH($C510,'Policy Characteristics'!$C:$C,0)))</f>
        <v>0</v>
      </c>
      <c r="M510" s="226">
        <f>IF(ISBLANK(INDEX('Policy Characteristics'!G:G,MATCH($C510,'Policy Characteristics'!$C:$C,0))),"",INDEX('Policy Characteristics'!G:G,MATCH($C510,'Policy Characteristics'!$C:$C,0)))</f>
        <v>100000</v>
      </c>
      <c r="N510" s="226">
        <f>IF(ISBLANK(INDEX('Policy Characteristics'!H:H,MATCH($C510,'Policy Characteristics'!$C:$C,0))),"",INDEX('Policy Characteristics'!H:H,MATCH($C510,'Policy Characteristics'!$C:$C,0)))</f>
        <v>1000</v>
      </c>
      <c r="O510" s="226" t="str">
        <f>IF(ISBLANK(INDEX('Policy Characteristics'!I:I,MATCH($C510,'Policy Characteristics'!$C:$C,0))),"",INDEX('Policy Characteristics'!I:I,MATCH($C510,'Policy Characteristics'!$C:$C,0)))</f>
        <v>KRW/kWh</v>
      </c>
      <c r="P510" s="226" t="str">
        <f>IF(ISBLANK(INDEX('Policy Characteristics'!J:J,MATCH($C510,'Policy Characteristics'!$C:$C,0))),"",INDEX('Policy Characteristics'!J:J,MATCH($C510,'Policy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0" s="226" t="str">
        <f>IF(ISBLANK(INDEX('Policy Characteristics'!K:K,MATCH($C510,'Policy Characteristics'!$C:$C,0))),"",INDEX('Policy Characteristics'!K:K,MATCH($C510,'Policy Characteristics'!$C:$C,0)))</f>
        <v>electricity-sector-main.html#subsidies</v>
      </c>
      <c r="R510" s="226" t="str">
        <f>IF(ISBLANK(INDEX('Policy Characteristics'!L:L,MATCH($C510,'Policy Characteristics'!$C:$C,0))),"",INDEX('Policy Characteristics'!L:L,MATCH($C510,'Policy Characteristics'!$C:$C,0)))</f>
        <v>subsidy-for-electricity-production.html</v>
      </c>
      <c r="S510" s="251"/>
    </row>
    <row r="511" spans="1:19">
      <c r="A511" s="226" t="str">
        <f>IF(ISBLANK(INDEX('Policy Characteristics'!A:A,MATCH($C511,'Policy Characteristics'!$C:$C,0))),"",INDEX('Policy Characteristics'!A:A,MATCH($C511,'Policy Characteristics'!$C:$C,0)))</f>
        <v>Electricity Supply</v>
      </c>
      <c r="B511" s="234" t="str">
        <f>IF(ISBLANK(INDEX('Policy Characteristics'!B:B,MATCH($C511,'Policy Characteristics'!$C:$C,0))),"",INDEX('Policy Characteristics'!B:B,MATCH($C511,'Policy Characteristics'!$C:$C,0)))</f>
        <v>Subsidy for Electricity Production</v>
      </c>
      <c r="C511" s="226" t="str">
        <f t="shared" si="29"/>
        <v>Subsidy for Elec Production by Fuel</v>
      </c>
      <c r="D511" s="6" t="s">
        <v>808</v>
      </c>
      <c r="E511" s="45"/>
      <c r="F511" s="6" t="s">
        <v>809</v>
      </c>
      <c r="G511" s="251"/>
      <c r="H511" s="43">
        <v>1576</v>
      </c>
      <c r="I511" s="261" t="s">
        <v>728</v>
      </c>
      <c r="J511" s="227" t="str">
        <f>IF(ISBLANK(INDEX('Policy Characteristics'!D:D,MATCH($C511,'Policy Characteristics'!$C:$C,0))),"",INDEX('Policy Characteristics'!D:D,MATCH($C511,'Policy Characteristics'!$C:$C,0)))</f>
        <v>Subsidy for Electricity Production</v>
      </c>
      <c r="K511" s="226" t="str">
        <f>IF(ISBLANK(INDEX('Policy Characteristics'!E:E,MATCH($C511,'Policy Characteristics'!$C:$C,0))),"",INDEX('Policy Characteristics'!E:E,MATCH($C511,'Policy Characteristics'!$C:$C,0)))</f>
        <v>elec generation subsidy</v>
      </c>
      <c r="L511" s="226">
        <f>IF(ISBLANK(INDEX('Policy Characteristics'!F:F,MATCH($C511,'Policy Characteristics'!$C:$C,0))),"",INDEX('Policy Characteristics'!F:F,MATCH($C511,'Policy Characteristics'!$C:$C,0)))</f>
        <v>0</v>
      </c>
      <c r="M511" s="226">
        <f>IF(ISBLANK(INDEX('Policy Characteristics'!G:G,MATCH($C511,'Policy Characteristics'!$C:$C,0))),"",INDEX('Policy Characteristics'!G:G,MATCH($C511,'Policy Characteristics'!$C:$C,0)))</f>
        <v>100000</v>
      </c>
      <c r="N511" s="226">
        <f>IF(ISBLANK(INDEX('Policy Characteristics'!H:H,MATCH($C511,'Policy Characteristics'!$C:$C,0))),"",INDEX('Policy Characteristics'!H:H,MATCH($C511,'Policy Characteristics'!$C:$C,0)))</f>
        <v>1000</v>
      </c>
      <c r="O511" s="226" t="str">
        <f>IF(ISBLANK(INDEX('Policy Characteristics'!I:I,MATCH($C511,'Policy Characteristics'!$C:$C,0))),"",INDEX('Policy Characteristics'!I:I,MATCH($C511,'Policy Characteristics'!$C:$C,0)))</f>
        <v>KRW/kWh</v>
      </c>
      <c r="P511" s="226" t="str">
        <f>IF(ISBLANK(INDEX('Policy Characteristics'!J:J,MATCH($C511,'Policy Characteristics'!$C:$C,0))),"",INDEX('Policy Characteristics'!J:J,MATCH($C511,'Policy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1" s="226" t="str">
        <f>IF(ISBLANK(INDEX('Policy Characteristics'!K:K,MATCH($C511,'Policy Characteristics'!$C:$C,0))),"",INDEX('Policy Characteristics'!K:K,MATCH($C511,'Policy Characteristics'!$C:$C,0)))</f>
        <v>electricity-sector-main.html#subsidies</v>
      </c>
      <c r="R511" s="226" t="str">
        <f>IF(ISBLANK(INDEX('Policy Characteristics'!L:L,MATCH($C511,'Policy Characteristics'!$C:$C,0))),"",INDEX('Policy Characteristics'!L:L,MATCH($C511,'Policy Characteristics'!$C:$C,0)))</f>
        <v>subsidy-for-electricity-production.html</v>
      </c>
      <c r="S511" s="251"/>
    </row>
    <row r="512" spans="1:19">
      <c r="A512" s="226" t="str">
        <f>IF(ISBLANK(INDEX('Policy Characteristics'!A:A,MATCH($C512,'Policy Characteristics'!$C:$C,0))),"",INDEX('Policy Characteristics'!A:A,MATCH($C512,'Policy Characteristics'!$C:$C,0)))</f>
        <v>Electricity Supply</v>
      </c>
      <c r="B512" s="234" t="str">
        <f>IF(ISBLANK(INDEX('Policy Characteristics'!B:B,MATCH($C512,'Policy Characteristics'!$C:$C,0))),"",INDEX('Policy Characteristics'!B:B,MATCH($C512,'Policy Characteristics'!$C:$C,0)))</f>
        <v>Subsidy for Electricity Production</v>
      </c>
      <c r="C512" s="226" t="str">
        <f t="shared" si="29"/>
        <v>Subsidy for Elec Production by Fuel</v>
      </c>
      <c r="D512" s="6" t="s">
        <v>810</v>
      </c>
      <c r="E512" s="45"/>
      <c r="F512" s="6" t="s">
        <v>811</v>
      </c>
      <c r="G512" s="251"/>
      <c r="H512" s="43">
        <v>1578</v>
      </c>
      <c r="I512" s="261" t="s">
        <v>728</v>
      </c>
      <c r="J512" s="227" t="str">
        <f>IF(ISBLANK(INDEX('Policy Characteristics'!D:D,MATCH($C512,'Policy Characteristics'!$C:$C,0))),"",INDEX('Policy Characteristics'!D:D,MATCH($C512,'Policy Characteristics'!$C:$C,0)))</f>
        <v>Subsidy for Electricity Production</v>
      </c>
      <c r="K512" s="226" t="str">
        <f>IF(ISBLANK(INDEX('Policy Characteristics'!E:E,MATCH($C512,'Policy Characteristics'!$C:$C,0))),"",INDEX('Policy Characteristics'!E:E,MATCH($C512,'Policy Characteristics'!$C:$C,0)))</f>
        <v>elec generation subsidy</v>
      </c>
      <c r="L512" s="226">
        <f>IF(ISBLANK(INDEX('Policy Characteristics'!F:F,MATCH($C512,'Policy Characteristics'!$C:$C,0))),"",INDEX('Policy Characteristics'!F:F,MATCH($C512,'Policy Characteristics'!$C:$C,0)))</f>
        <v>0</v>
      </c>
      <c r="M512" s="226">
        <f>IF(ISBLANK(INDEX('Policy Characteristics'!G:G,MATCH($C512,'Policy Characteristics'!$C:$C,0))),"",INDEX('Policy Characteristics'!G:G,MATCH($C512,'Policy Characteristics'!$C:$C,0)))</f>
        <v>100000</v>
      </c>
      <c r="N512" s="226">
        <f>IF(ISBLANK(INDEX('Policy Characteristics'!H:H,MATCH($C512,'Policy Characteristics'!$C:$C,0))),"",INDEX('Policy Characteristics'!H:H,MATCH($C512,'Policy Characteristics'!$C:$C,0)))</f>
        <v>1000</v>
      </c>
      <c r="O512" s="226" t="str">
        <f>IF(ISBLANK(INDEX('Policy Characteristics'!I:I,MATCH($C512,'Policy Characteristics'!$C:$C,0))),"",INDEX('Policy Characteristics'!I:I,MATCH($C512,'Policy Characteristics'!$C:$C,0)))</f>
        <v>KRW/kWh</v>
      </c>
      <c r="P512" s="226" t="str">
        <f>IF(ISBLANK(INDEX('Policy Characteristics'!J:J,MATCH($C512,'Policy Characteristics'!$C:$C,0))),"",INDEX('Policy Characteristics'!J:J,MATCH($C512,'Policy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2" s="226" t="str">
        <f>IF(ISBLANK(INDEX('Policy Characteristics'!K:K,MATCH($C512,'Policy Characteristics'!$C:$C,0))),"",INDEX('Policy Characteristics'!K:K,MATCH($C512,'Policy Characteristics'!$C:$C,0)))</f>
        <v>electricity-sector-main.html#subsidies</v>
      </c>
      <c r="R512" s="226" t="str">
        <f>IF(ISBLANK(INDEX('Policy Characteristics'!L:L,MATCH($C512,'Policy Characteristics'!$C:$C,0))),"",INDEX('Policy Characteristics'!L:L,MATCH($C512,'Policy Characteristics'!$C:$C,0)))</f>
        <v>subsidy-for-electricity-production.html</v>
      </c>
      <c r="S512" s="251"/>
    </row>
    <row r="513" spans="1:19">
      <c r="A513" s="226" t="str">
        <f>IF(ISBLANK(INDEX('Policy Characteristics'!A:A,MATCH($C513,'Policy Characteristics'!$C:$C,0))),"",INDEX('Policy Characteristics'!A:A,MATCH($C513,'Policy Characteristics'!$C:$C,0)))</f>
        <v>Electricity Supply</v>
      </c>
      <c r="B513" s="234" t="str">
        <f>IF(ISBLANK(INDEX('Policy Characteristics'!B:B,MATCH($C513,'Policy Characteristics'!$C:$C,0))),"",INDEX('Policy Characteristics'!B:B,MATCH($C513,'Policy Characteristics'!$C:$C,0)))</f>
        <v>Subsidy for Electricity Production</v>
      </c>
      <c r="C513" s="226" t="str">
        <f t="shared" si="29"/>
        <v>Subsidy for Elec Production by Fuel</v>
      </c>
      <c r="D513" s="6" t="s">
        <v>812</v>
      </c>
      <c r="E513" s="45"/>
      <c r="F513" s="6" t="s">
        <v>813</v>
      </c>
      <c r="G513" s="251"/>
      <c r="H513" s="43">
        <v>1591</v>
      </c>
      <c r="I513" s="261" t="s">
        <v>728</v>
      </c>
      <c r="J513" s="227" t="str">
        <f>IF(ISBLANK(INDEX('Policy Characteristics'!D:D,MATCH($C513,'Policy Characteristics'!$C:$C,0))),"",INDEX('Policy Characteristics'!D:D,MATCH($C513,'Policy Characteristics'!$C:$C,0)))</f>
        <v>Subsidy for Electricity Production</v>
      </c>
      <c r="K513" s="226" t="str">
        <f>IF(ISBLANK(INDEX('Policy Characteristics'!E:E,MATCH($C513,'Policy Characteristics'!$C:$C,0))),"",INDEX('Policy Characteristics'!E:E,MATCH($C513,'Policy Characteristics'!$C:$C,0)))</f>
        <v>elec generation subsidy</v>
      </c>
      <c r="L513" s="226">
        <f>IF(ISBLANK(INDEX('Policy Characteristics'!F:F,MATCH($C513,'Policy Characteristics'!$C:$C,0))),"",INDEX('Policy Characteristics'!F:F,MATCH($C513,'Policy Characteristics'!$C:$C,0)))</f>
        <v>0</v>
      </c>
      <c r="M513" s="226">
        <f>IF(ISBLANK(INDEX('Policy Characteristics'!G:G,MATCH($C513,'Policy Characteristics'!$C:$C,0))),"",INDEX('Policy Characteristics'!G:G,MATCH($C513,'Policy Characteristics'!$C:$C,0)))</f>
        <v>100000</v>
      </c>
      <c r="N513" s="226">
        <f>IF(ISBLANK(INDEX('Policy Characteristics'!H:H,MATCH($C513,'Policy Characteristics'!$C:$C,0))),"",INDEX('Policy Characteristics'!H:H,MATCH($C513,'Policy Characteristics'!$C:$C,0)))</f>
        <v>1000</v>
      </c>
      <c r="O513" s="226" t="str">
        <f>IF(ISBLANK(INDEX('Policy Characteristics'!I:I,MATCH($C513,'Policy Characteristics'!$C:$C,0))),"",INDEX('Policy Characteristics'!I:I,MATCH($C513,'Policy Characteristics'!$C:$C,0)))</f>
        <v>KRW/kWh</v>
      </c>
      <c r="P513" s="226" t="str">
        <f>IF(ISBLANK(INDEX('Policy Characteristics'!J:J,MATCH($C513,'Policy Characteristics'!$C:$C,0))),"",INDEX('Policy Characteristics'!J:J,MATCH($C513,'Policy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3" s="226" t="str">
        <f>IF(ISBLANK(INDEX('Policy Characteristics'!K:K,MATCH($C513,'Policy Characteristics'!$C:$C,0))),"",INDEX('Policy Characteristics'!K:K,MATCH($C513,'Policy Characteristics'!$C:$C,0)))</f>
        <v>electricity-sector-main.html#subsidies</v>
      </c>
      <c r="R513" s="226" t="str">
        <f>IF(ISBLANK(INDEX('Policy Characteristics'!L:L,MATCH($C513,'Policy Characteristics'!$C:$C,0))),"",INDEX('Policy Characteristics'!L:L,MATCH($C513,'Policy Characteristics'!$C:$C,0)))</f>
        <v>subsidy-for-electricity-production.html</v>
      </c>
      <c r="S513" s="251"/>
    </row>
    <row r="514" spans="1:19">
      <c r="A514" s="226" t="str">
        <f>IF(ISBLANK(INDEX('Policy Characteristics'!A:A,MATCH($C514,'Policy Characteristics'!$C:$C,0))),"",INDEX('Policy Characteristics'!A:A,MATCH($C514,'Policy Characteristics'!$C:$C,0)))</f>
        <v>Electricity Supply</v>
      </c>
      <c r="B514" s="234" t="str">
        <f>IF(ISBLANK(INDEX('Policy Characteristics'!B:B,MATCH($C514,'Policy Characteristics'!$C:$C,0))),"",INDEX('Policy Characteristics'!B:B,MATCH($C514,'Policy Characteristics'!$C:$C,0)))</f>
        <v>Subsidy for Electricity Production</v>
      </c>
      <c r="C514" s="226" t="str">
        <f t="shared" si="29"/>
        <v>Subsidy for Elec Production by Fuel</v>
      </c>
      <c r="D514" s="6" t="s">
        <v>814</v>
      </c>
      <c r="E514" s="45"/>
      <c r="F514" s="6" t="s">
        <v>815</v>
      </c>
      <c r="G514" s="251"/>
      <c r="H514" s="43">
        <v>1594</v>
      </c>
      <c r="I514" s="262" t="s">
        <v>738</v>
      </c>
      <c r="J514" s="227" t="str">
        <f>IF(ISBLANK(INDEX('Policy Characteristics'!D:D,MATCH($C514,'Policy Characteristics'!$C:$C,0))),"",INDEX('Policy Characteristics'!D:D,MATCH($C514,'Policy Characteristics'!$C:$C,0)))</f>
        <v>Subsidy for Electricity Production</v>
      </c>
      <c r="K514" s="226" t="str">
        <f>IF(ISBLANK(INDEX('Policy Characteristics'!E:E,MATCH($C514,'Policy Characteristics'!$C:$C,0))),"",INDEX('Policy Characteristics'!E:E,MATCH($C514,'Policy Characteristics'!$C:$C,0)))</f>
        <v>elec generation subsidy</v>
      </c>
      <c r="L514" s="226">
        <f>IF(ISBLANK(INDEX('Policy Characteristics'!F:F,MATCH($C514,'Policy Characteristics'!$C:$C,0))),"",INDEX('Policy Characteristics'!F:F,MATCH($C514,'Policy Characteristics'!$C:$C,0)))</f>
        <v>0</v>
      </c>
      <c r="M514" s="226">
        <f>IF(ISBLANK(INDEX('Policy Characteristics'!G:G,MATCH($C514,'Policy Characteristics'!$C:$C,0))),"",INDEX('Policy Characteristics'!G:G,MATCH($C514,'Policy Characteristics'!$C:$C,0)))</f>
        <v>100000</v>
      </c>
      <c r="N514" s="226">
        <f>IF(ISBLANK(INDEX('Policy Characteristics'!H:H,MATCH($C514,'Policy Characteristics'!$C:$C,0))),"",INDEX('Policy Characteristics'!H:H,MATCH($C514,'Policy Characteristics'!$C:$C,0)))</f>
        <v>1000</v>
      </c>
      <c r="O514" s="226" t="str">
        <f>IF(ISBLANK(INDEX('Policy Characteristics'!I:I,MATCH($C514,'Policy Characteristics'!$C:$C,0))),"",INDEX('Policy Characteristics'!I:I,MATCH($C514,'Policy Characteristics'!$C:$C,0)))</f>
        <v>KRW/kWh</v>
      </c>
      <c r="P514" s="226" t="str">
        <f>IF(ISBLANK(INDEX('Policy Characteristics'!J:J,MATCH($C514,'Policy Characteristics'!$C:$C,0))),"",INDEX('Policy Characteristics'!J:J,MATCH($C514,'Policy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4" s="226" t="str">
        <f>IF(ISBLANK(INDEX('Policy Characteristics'!K:K,MATCH($C514,'Policy Characteristics'!$C:$C,0))),"",INDEX('Policy Characteristics'!K:K,MATCH($C514,'Policy Characteristics'!$C:$C,0)))</f>
        <v>electricity-sector-main.html#subsidies</v>
      </c>
      <c r="R514" s="226" t="str">
        <f>IF(ISBLANK(INDEX('Policy Characteristics'!L:L,MATCH($C514,'Policy Characteristics'!$C:$C,0))),"",INDEX('Policy Characteristics'!L:L,MATCH($C514,'Policy Characteristics'!$C:$C,0)))</f>
        <v>subsidy-for-electricity-production.html</v>
      </c>
      <c r="S514" s="251"/>
    </row>
    <row r="515" spans="1:19">
      <c r="A515" s="226" t="str">
        <f>IF(ISBLANK(INDEX('Policy Characteristics'!A:A,MATCH($C515,'Policy Characteristics'!$C:$C,0))),"",INDEX('Policy Characteristics'!A:A,MATCH($C515,'Policy Characteristics'!$C:$C,0)))</f>
        <v>Electricity Supply</v>
      </c>
      <c r="B515" s="234" t="str">
        <f>IF(ISBLANK(INDEX('Policy Characteristics'!B:B,MATCH($C515,'Policy Characteristics'!$C:$C,0))),"",INDEX('Policy Characteristics'!B:B,MATCH($C515,'Policy Characteristics'!$C:$C,0)))</f>
        <v>Subsidy for Electricity Production</v>
      </c>
      <c r="C515" s="226" t="str">
        <f t="shared" si="29"/>
        <v>Subsidy for Elec Production by Fuel</v>
      </c>
      <c r="D515" s="6" t="s">
        <v>816</v>
      </c>
      <c r="E515" s="45"/>
      <c r="F515" s="6" t="s">
        <v>817</v>
      </c>
      <c r="G515" s="251"/>
      <c r="H515" s="43">
        <v>1597</v>
      </c>
      <c r="I515" s="262" t="s">
        <v>738</v>
      </c>
      <c r="J515" s="227" t="str">
        <f>IF(ISBLANK(INDEX('Policy Characteristics'!D:D,MATCH($C515,'Policy Characteristics'!$C:$C,0))),"",INDEX('Policy Characteristics'!D:D,MATCH($C515,'Policy Characteristics'!$C:$C,0)))</f>
        <v>Subsidy for Electricity Production</v>
      </c>
      <c r="K515" s="226" t="str">
        <f>IF(ISBLANK(INDEX('Policy Characteristics'!E:E,MATCH($C515,'Policy Characteristics'!$C:$C,0))),"",INDEX('Policy Characteristics'!E:E,MATCH($C515,'Policy Characteristics'!$C:$C,0)))</f>
        <v>elec generation subsidy</v>
      </c>
      <c r="L515" s="226">
        <f>IF(ISBLANK(INDEX('Policy Characteristics'!F:F,MATCH($C515,'Policy Characteristics'!$C:$C,0))),"",INDEX('Policy Characteristics'!F:F,MATCH($C515,'Policy Characteristics'!$C:$C,0)))</f>
        <v>0</v>
      </c>
      <c r="M515" s="226">
        <f>IF(ISBLANK(INDEX('Policy Characteristics'!G:G,MATCH($C515,'Policy Characteristics'!$C:$C,0))),"",INDEX('Policy Characteristics'!G:G,MATCH($C515,'Policy Characteristics'!$C:$C,0)))</f>
        <v>100000</v>
      </c>
      <c r="N515" s="226">
        <f>IF(ISBLANK(INDEX('Policy Characteristics'!H:H,MATCH($C515,'Policy Characteristics'!$C:$C,0))),"",INDEX('Policy Characteristics'!H:H,MATCH($C515,'Policy Characteristics'!$C:$C,0)))</f>
        <v>1000</v>
      </c>
      <c r="O515" s="226" t="str">
        <f>IF(ISBLANK(INDEX('Policy Characteristics'!I:I,MATCH($C515,'Policy Characteristics'!$C:$C,0))),"",INDEX('Policy Characteristics'!I:I,MATCH($C515,'Policy Characteristics'!$C:$C,0)))</f>
        <v>KRW/kWh</v>
      </c>
      <c r="P515" s="226" t="str">
        <f>IF(ISBLANK(INDEX('Policy Characteristics'!J:J,MATCH($C515,'Policy Characteristics'!$C:$C,0))),"",INDEX('Policy Characteristics'!J:J,MATCH($C515,'Policy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5" s="226" t="str">
        <f>IF(ISBLANK(INDEX('Policy Characteristics'!K:K,MATCH($C515,'Policy Characteristics'!$C:$C,0))),"",INDEX('Policy Characteristics'!K:K,MATCH($C515,'Policy Characteristics'!$C:$C,0)))</f>
        <v>electricity-sector-main.html#subsidies</v>
      </c>
      <c r="R515" s="226" t="str">
        <f>IF(ISBLANK(INDEX('Policy Characteristics'!L:L,MATCH($C515,'Policy Characteristics'!$C:$C,0))),"",INDEX('Policy Characteristics'!L:L,MATCH($C515,'Policy Characteristics'!$C:$C,0)))</f>
        <v>subsidy-for-electricity-production.html</v>
      </c>
      <c r="S515" s="251"/>
    </row>
    <row r="516" spans="1:19">
      <c r="A516" s="226" t="str">
        <f>IF(ISBLANK(INDEX('Policy Characteristics'!A:A,MATCH($C516,'Policy Characteristics'!$C:$C,0))),"",INDEX('Policy Characteristics'!A:A,MATCH($C516,'Policy Characteristics'!$C:$C,0)))</f>
        <v>Electricity Supply</v>
      </c>
      <c r="B516" s="234" t="str">
        <f>IF(ISBLANK(INDEX('Policy Characteristics'!B:B,MATCH($C516,'Policy Characteristics'!$C:$C,0))),"",INDEX('Policy Characteristics'!B:B,MATCH($C516,'Policy Characteristics'!$C:$C,0)))</f>
        <v>Subsidy for Electricity Production</v>
      </c>
      <c r="C516" s="226" t="str">
        <f t="shared" si="29"/>
        <v>Subsidy for Elec Production by Fuel</v>
      </c>
      <c r="D516" s="6" t="s">
        <v>818</v>
      </c>
      <c r="E516" s="45"/>
      <c r="F516" s="6" t="s">
        <v>819</v>
      </c>
      <c r="G516" s="251"/>
      <c r="H516" s="43">
        <v>1580</v>
      </c>
      <c r="I516" s="262" t="s">
        <v>738</v>
      </c>
      <c r="J516" s="227" t="str">
        <f>IF(ISBLANK(INDEX('Policy Characteristics'!D:D,MATCH($C516,'Policy Characteristics'!$C:$C,0))),"",INDEX('Policy Characteristics'!D:D,MATCH($C516,'Policy Characteristics'!$C:$C,0)))</f>
        <v>Subsidy for Electricity Production</v>
      </c>
      <c r="K516" s="226" t="str">
        <f>IF(ISBLANK(INDEX('Policy Characteristics'!E:E,MATCH($C516,'Policy Characteristics'!$C:$C,0))),"",INDEX('Policy Characteristics'!E:E,MATCH($C516,'Policy Characteristics'!$C:$C,0)))</f>
        <v>elec generation subsidy</v>
      </c>
      <c r="L516" s="226">
        <f>IF(ISBLANK(INDEX('Policy Characteristics'!F:F,MATCH($C516,'Policy Characteristics'!$C:$C,0))),"",INDEX('Policy Characteristics'!F:F,MATCH($C516,'Policy Characteristics'!$C:$C,0)))</f>
        <v>0</v>
      </c>
      <c r="M516" s="226">
        <f>IF(ISBLANK(INDEX('Policy Characteristics'!G:G,MATCH($C516,'Policy Characteristics'!$C:$C,0))),"",INDEX('Policy Characteristics'!G:G,MATCH($C516,'Policy Characteristics'!$C:$C,0)))</f>
        <v>100000</v>
      </c>
      <c r="N516" s="226">
        <f>IF(ISBLANK(INDEX('Policy Characteristics'!H:H,MATCH($C516,'Policy Characteristics'!$C:$C,0))),"",INDEX('Policy Characteristics'!H:H,MATCH($C516,'Policy Characteristics'!$C:$C,0)))</f>
        <v>1000</v>
      </c>
      <c r="O516" s="226" t="str">
        <f>IF(ISBLANK(INDEX('Policy Characteristics'!I:I,MATCH($C516,'Policy Characteristics'!$C:$C,0))),"",INDEX('Policy Characteristics'!I:I,MATCH($C516,'Policy Characteristics'!$C:$C,0)))</f>
        <v>KRW/kWh</v>
      </c>
      <c r="P516" s="226" t="str">
        <f>IF(ISBLANK(INDEX('Policy Characteristics'!J:J,MATCH($C516,'Policy Characteristics'!$C:$C,0))),"",INDEX('Policy Characteristics'!J:J,MATCH($C516,'Policy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6" s="226" t="str">
        <f>IF(ISBLANK(INDEX('Policy Characteristics'!K:K,MATCH($C516,'Policy Characteristics'!$C:$C,0))),"",INDEX('Policy Characteristics'!K:K,MATCH($C516,'Policy Characteristics'!$C:$C,0)))</f>
        <v>electricity-sector-main.html#subsidies</v>
      </c>
      <c r="R516" s="226" t="str">
        <f>IF(ISBLANK(INDEX('Policy Characteristics'!L:L,MATCH($C516,'Policy Characteristics'!$C:$C,0))),"",INDEX('Policy Characteristics'!L:L,MATCH($C516,'Policy Characteristics'!$C:$C,0)))</f>
        <v>subsidy-for-electricity-production.html</v>
      </c>
      <c r="S516" s="251"/>
    </row>
    <row r="517" spans="1:19">
      <c r="A517" s="226" t="str">
        <f>IF(ISBLANK(INDEX('Policy Characteristics'!A:A,MATCH($C517,'Policy Characteristics'!$C:$C,0))),"",INDEX('Policy Characteristics'!A:A,MATCH($C517,'Policy Characteristics'!$C:$C,0)))</f>
        <v>Electricity Supply</v>
      </c>
      <c r="B517" s="234" t="str">
        <f>IF(ISBLANK(INDEX('Policy Characteristics'!B:B,MATCH($C517,'Policy Characteristics'!$C:$C,0))),"",INDEX('Policy Characteristics'!B:B,MATCH($C517,'Policy Characteristics'!$C:$C,0)))</f>
        <v>Subsidy for Electricity Production</v>
      </c>
      <c r="C517" s="226" t="str">
        <f t="shared" si="29"/>
        <v>Subsidy for Elec Production by Fuel</v>
      </c>
      <c r="D517" s="6" t="s">
        <v>820</v>
      </c>
      <c r="E517" s="45"/>
      <c r="F517" s="6" t="s">
        <v>821</v>
      </c>
      <c r="G517" s="251"/>
      <c r="H517" s="43">
        <v>1582</v>
      </c>
      <c r="I517" s="261" t="s">
        <v>728</v>
      </c>
      <c r="J517" s="227" t="str">
        <f>IF(ISBLANK(INDEX('Policy Characteristics'!D:D,MATCH($C517,'Policy Characteristics'!$C:$C,0))),"",INDEX('Policy Characteristics'!D:D,MATCH($C517,'Policy Characteristics'!$C:$C,0)))</f>
        <v>Subsidy for Electricity Production</v>
      </c>
      <c r="K517" s="226" t="str">
        <f>IF(ISBLANK(INDEX('Policy Characteristics'!E:E,MATCH($C517,'Policy Characteristics'!$C:$C,0))),"",INDEX('Policy Characteristics'!E:E,MATCH($C517,'Policy Characteristics'!$C:$C,0)))</f>
        <v>elec generation subsidy</v>
      </c>
      <c r="L517" s="226">
        <f>IF(ISBLANK(INDEX('Policy Characteristics'!F:F,MATCH($C517,'Policy Characteristics'!$C:$C,0))),"",INDEX('Policy Characteristics'!F:F,MATCH($C517,'Policy Characteristics'!$C:$C,0)))</f>
        <v>0</v>
      </c>
      <c r="M517" s="226">
        <f>IF(ISBLANK(INDEX('Policy Characteristics'!G:G,MATCH($C517,'Policy Characteristics'!$C:$C,0))),"",INDEX('Policy Characteristics'!G:G,MATCH($C517,'Policy Characteristics'!$C:$C,0)))</f>
        <v>100000</v>
      </c>
      <c r="N517" s="226">
        <f>IF(ISBLANK(INDEX('Policy Characteristics'!H:H,MATCH($C517,'Policy Characteristics'!$C:$C,0))),"",INDEX('Policy Characteristics'!H:H,MATCH($C517,'Policy Characteristics'!$C:$C,0)))</f>
        <v>1000</v>
      </c>
      <c r="O517" s="226" t="str">
        <f>IF(ISBLANK(INDEX('Policy Characteristics'!I:I,MATCH($C517,'Policy Characteristics'!$C:$C,0))),"",INDEX('Policy Characteristics'!I:I,MATCH($C517,'Policy Characteristics'!$C:$C,0)))</f>
        <v>KRW/kWh</v>
      </c>
      <c r="P517" s="226" t="str">
        <f>IF(ISBLANK(INDEX('Policy Characteristics'!J:J,MATCH($C517,'Policy Characteristics'!$C:$C,0))),"",INDEX('Policy Characteristics'!J:J,MATCH($C517,'Policy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7" s="226" t="str">
        <f>IF(ISBLANK(INDEX('Policy Characteristics'!K:K,MATCH($C517,'Policy Characteristics'!$C:$C,0))),"",INDEX('Policy Characteristics'!K:K,MATCH($C517,'Policy Characteristics'!$C:$C,0)))</f>
        <v>electricity-sector-main.html#subsidies</v>
      </c>
      <c r="R517" s="226" t="str">
        <f>IF(ISBLANK(INDEX('Policy Characteristics'!L:L,MATCH($C517,'Policy Characteristics'!$C:$C,0))),"",INDEX('Policy Characteristics'!L:L,MATCH($C517,'Policy Characteristics'!$C:$C,0)))</f>
        <v>subsidy-for-electricity-production.html</v>
      </c>
      <c r="S517" s="251"/>
    </row>
    <row r="518" spans="1:19">
      <c r="A518" s="226" t="str">
        <f>IF(ISBLANK(INDEX('Policy Characteristics'!A:A,MATCH($C518,'Policy Characteristics'!$C:$C,0))),"",INDEX('Policy Characteristics'!A:A,MATCH($C518,'Policy Characteristics'!$C:$C,0)))</f>
        <v>Electricity Supply</v>
      </c>
      <c r="B518" s="234" t="str">
        <f>IF(ISBLANK(INDEX('Policy Characteristics'!B:B,MATCH($C518,'Policy Characteristics'!$C:$C,0))),"",INDEX('Policy Characteristics'!B:B,MATCH($C518,'Policy Characteristics'!$C:$C,0)))</f>
        <v>Subsidy for Electricity Production</v>
      </c>
      <c r="C518" s="226" t="str">
        <f t="shared" si="29"/>
        <v>Subsidy for Elec Production by Fuel</v>
      </c>
      <c r="D518" s="6" t="s">
        <v>822</v>
      </c>
      <c r="E518" s="45"/>
      <c r="F518" s="6" t="s">
        <v>823</v>
      </c>
      <c r="G518" s="251"/>
      <c r="H518" s="43">
        <v>1584</v>
      </c>
      <c r="I518" s="262" t="s">
        <v>738</v>
      </c>
      <c r="J518" s="227" t="str">
        <f>IF(ISBLANK(INDEX('Policy Characteristics'!D:D,MATCH($C518,'Policy Characteristics'!$C:$C,0))),"",INDEX('Policy Characteristics'!D:D,MATCH($C518,'Policy Characteristics'!$C:$C,0)))</f>
        <v>Subsidy for Electricity Production</v>
      </c>
      <c r="K518" s="226" t="str">
        <f>IF(ISBLANK(INDEX('Policy Characteristics'!E:E,MATCH($C518,'Policy Characteristics'!$C:$C,0))),"",INDEX('Policy Characteristics'!E:E,MATCH($C518,'Policy Characteristics'!$C:$C,0)))</f>
        <v>elec generation subsidy</v>
      </c>
      <c r="L518" s="226">
        <f>IF(ISBLANK(INDEX('Policy Characteristics'!F:F,MATCH($C518,'Policy Characteristics'!$C:$C,0))),"",INDEX('Policy Characteristics'!F:F,MATCH($C518,'Policy Characteristics'!$C:$C,0)))</f>
        <v>0</v>
      </c>
      <c r="M518" s="226">
        <f>IF(ISBLANK(INDEX('Policy Characteristics'!G:G,MATCH($C518,'Policy Characteristics'!$C:$C,0))),"",INDEX('Policy Characteristics'!G:G,MATCH($C518,'Policy Characteristics'!$C:$C,0)))</f>
        <v>100000</v>
      </c>
      <c r="N518" s="226">
        <f>IF(ISBLANK(INDEX('Policy Characteristics'!H:H,MATCH($C518,'Policy Characteristics'!$C:$C,0))),"",INDEX('Policy Characteristics'!H:H,MATCH($C518,'Policy Characteristics'!$C:$C,0)))</f>
        <v>1000</v>
      </c>
      <c r="O518" s="226" t="str">
        <f>IF(ISBLANK(INDEX('Policy Characteristics'!I:I,MATCH($C518,'Policy Characteristics'!$C:$C,0))),"",INDEX('Policy Characteristics'!I:I,MATCH($C518,'Policy Characteristics'!$C:$C,0)))</f>
        <v>KRW/kWh</v>
      </c>
      <c r="P518" s="226" t="str">
        <f>IF(ISBLANK(INDEX('Policy Characteristics'!J:J,MATCH($C518,'Policy Characteristics'!$C:$C,0))),"",INDEX('Policy Characteristics'!J:J,MATCH($C518,'Policy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8" s="226" t="str">
        <f>IF(ISBLANK(INDEX('Policy Characteristics'!K:K,MATCH($C518,'Policy Characteristics'!$C:$C,0))),"",INDEX('Policy Characteristics'!K:K,MATCH($C518,'Policy Characteristics'!$C:$C,0)))</f>
        <v>electricity-sector-main.html#subsidies</v>
      </c>
      <c r="R518" s="226" t="str">
        <f>IF(ISBLANK(INDEX('Policy Characteristics'!L:L,MATCH($C518,'Policy Characteristics'!$C:$C,0))),"",INDEX('Policy Characteristics'!L:L,MATCH($C518,'Policy Characteristics'!$C:$C,0)))</f>
        <v>subsidy-for-electricity-production.html</v>
      </c>
      <c r="S518" s="251"/>
    </row>
    <row r="519" spans="1:19">
      <c r="A519" s="226" t="str">
        <f>IF(ISBLANK(INDEX('Policy Characteristics'!A:A,MATCH($C519,'Policy Characteristics'!$C:$C,0))),"",INDEX('Policy Characteristics'!A:A,MATCH($C519,'Policy Characteristics'!$C:$C,0)))</f>
        <v>Electricity Supply</v>
      </c>
      <c r="B519" s="234" t="str">
        <f>IF(ISBLANK(INDEX('Policy Characteristics'!B:B,MATCH($C519,'Policy Characteristics'!$C:$C,0))),"",INDEX('Policy Characteristics'!B:B,MATCH($C519,'Policy Characteristics'!$C:$C,0)))</f>
        <v>Subsidy for Electricity Production</v>
      </c>
      <c r="C519" s="226" t="str">
        <f t="shared" si="29"/>
        <v>Subsidy for Elec Production by Fuel</v>
      </c>
      <c r="D519" s="6" t="s">
        <v>824</v>
      </c>
      <c r="E519" s="45"/>
      <c r="F519" s="6" t="s">
        <v>825</v>
      </c>
      <c r="G519" s="251"/>
      <c r="H519" s="43">
        <v>1586</v>
      </c>
      <c r="I519" s="262" t="s">
        <v>738</v>
      </c>
      <c r="J519" s="227" t="str">
        <f>IF(ISBLANK(INDEX('Policy Characteristics'!D:D,MATCH($C519,'Policy Characteristics'!$C:$C,0))),"",INDEX('Policy Characteristics'!D:D,MATCH($C519,'Policy Characteristics'!$C:$C,0)))</f>
        <v>Subsidy for Electricity Production</v>
      </c>
      <c r="K519" s="226" t="str">
        <f>IF(ISBLANK(INDEX('Policy Characteristics'!E:E,MATCH($C519,'Policy Characteristics'!$C:$C,0))),"",INDEX('Policy Characteristics'!E:E,MATCH($C519,'Policy Characteristics'!$C:$C,0)))</f>
        <v>elec generation subsidy</v>
      </c>
      <c r="L519" s="226">
        <f>IF(ISBLANK(INDEX('Policy Characteristics'!F:F,MATCH($C519,'Policy Characteristics'!$C:$C,0))),"",INDEX('Policy Characteristics'!F:F,MATCH($C519,'Policy Characteristics'!$C:$C,0)))</f>
        <v>0</v>
      </c>
      <c r="M519" s="226">
        <f>IF(ISBLANK(INDEX('Policy Characteristics'!G:G,MATCH($C519,'Policy Characteristics'!$C:$C,0))),"",INDEX('Policy Characteristics'!G:G,MATCH($C519,'Policy Characteristics'!$C:$C,0)))</f>
        <v>100000</v>
      </c>
      <c r="N519" s="226">
        <f>IF(ISBLANK(INDEX('Policy Characteristics'!H:H,MATCH($C519,'Policy Characteristics'!$C:$C,0))),"",INDEX('Policy Characteristics'!H:H,MATCH($C519,'Policy Characteristics'!$C:$C,0)))</f>
        <v>1000</v>
      </c>
      <c r="O519" s="226" t="str">
        <f>IF(ISBLANK(INDEX('Policy Characteristics'!I:I,MATCH($C519,'Policy Characteristics'!$C:$C,0))),"",INDEX('Policy Characteristics'!I:I,MATCH($C519,'Policy Characteristics'!$C:$C,0)))</f>
        <v>KRW/kWh</v>
      </c>
      <c r="P519" s="226" t="str">
        <f>IF(ISBLANK(INDEX('Policy Characteristics'!J:J,MATCH($C519,'Policy Characteristics'!$C:$C,0))),"",INDEX('Policy Characteristics'!J:J,MATCH($C519,'Policy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19" s="226" t="str">
        <f>IF(ISBLANK(INDEX('Policy Characteristics'!K:K,MATCH($C519,'Policy Characteristics'!$C:$C,0))),"",INDEX('Policy Characteristics'!K:K,MATCH($C519,'Policy Characteristics'!$C:$C,0)))</f>
        <v>electricity-sector-main.html#subsidies</v>
      </c>
      <c r="R519" s="226" t="str">
        <f>IF(ISBLANK(INDEX('Policy Characteristics'!L:L,MATCH($C519,'Policy Characteristics'!$C:$C,0))),"",INDEX('Policy Characteristics'!L:L,MATCH($C519,'Policy Characteristics'!$C:$C,0)))</f>
        <v>subsidy-for-electricity-production.html</v>
      </c>
      <c r="S519" s="251"/>
    </row>
    <row r="520" spans="1:19">
      <c r="A520" s="226" t="str">
        <f>IF(ISBLANK(INDEX('Policy Characteristics'!A:A,MATCH($C520,'Policy Characteristics'!$C:$C,0))),"",INDEX('Policy Characteristics'!A:A,MATCH($C520,'Policy Characteristics'!$C:$C,0)))</f>
        <v>Electricity Supply</v>
      </c>
      <c r="B520" s="234" t="str">
        <f>IF(ISBLANK(INDEX('Policy Characteristics'!B:B,MATCH($C520,'Policy Characteristics'!$C:$C,0))),"",INDEX('Policy Characteristics'!B:B,MATCH($C520,'Policy Characteristics'!$C:$C,0)))</f>
        <v>Subsidy for Electricity Production</v>
      </c>
      <c r="C520" s="226" t="str">
        <f t="shared" si="29"/>
        <v>Subsidy for Elec Production by Fuel</v>
      </c>
      <c r="D520" s="6" t="s">
        <v>826</v>
      </c>
      <c r="E520" s="45"/>
      <c r="F520" s="6" t="s">
        <v>827</v>
      </c>
      <c r="G520" s="251"/>
      <c r="H520" s="43">
        <v>1588</v>
      </c>
      <c r="I520" s="262" t="s">
        <v>728</v>
      </c>
      <c r="J520" s="227" t="str">
        <f>IF(ISBLANK(INDEX('Policy Characteristics'!D:D,MATCH($C520,'Policy Characteristics'!$C:$C,0))),"",INDEX('Policy Characteristics'!D:D,MATCH($C520,'Policy Characteristics'!$C:$C,0)))</f>
        <v>Subsidy for Electricity Production</v>
      </c>
      <c r="K520" s="226" t="str">
        <f>IF(ISBLANK(INDEX('Policy Characteristics'!E:E,MATCH($C520,'Policy Characteristics'!$C:$C,0))),"",INDEX('Policy Characteristics'!E:E,MATCH($C520,'Policy Characteristics'!$C:$C,0)))</f>
        <v>elec generation subsidy</v>
      </c>
      <c r="L520" s="226">
        <f>IF(ISBLANK(INDEX('Policy Characteristics'!F:F,MATCH($C520,'Policy Characteristics'!$C:$C,0))),"",INDEX('Policy Characteristics'!F:F,MATCH($C520,'Policy Characteristics'!$C:$C,0)))</f>
        <v>0</v>
      </c>
      <c r="M520" s="226">
        <f>IF(ISBLANK(INDEX('Policy Characteristics'!G:G,MATCH($C520,'Policy Characteristics'!$C:$C,0))),"",INDEX('Policy Characteristics'!G:G,MATCH($C520,'Policy Characteristics'!$C:$C,0)))</f>
        <v>100000</v>
      </c>
      <c r="N520" s="226">
        <f>IF(ISBLANK(INDEX('Policy Characteristics'!H:H,MATCH($C520,'Policy Characteristics'!$C:$C,0))),"",INDEX('Policy Characteristics'!H:H,MATCH($C520,'Policy Characteristics'!$C:$C,0)))</f>
        <v>1000</v>
      </c>
      <c r="O520" s="226" t="str">
        <f>IF(ISBLANK(INDEX('Policy Characteristics'!I:I,MATCH($C520,'Policy Characteristics'!$C:$C,0))),"",INDEX('Policy Characteristics'!I:I,MATCH($C520,'Policy Characteristics'!$C:$C,0)))</f>
        <v>KRW/kWh</v>
      </c>
      <c r="P520" s="226" t="str">
        <f>IF(ISBLANK(INDEX('Policy Characteristics'!J:J,MATCH($C520,'Policy Characteristics'!$C:$C,0))),"",INDEX('Policy Characteristics'!J:J,MATCH($C520,'Policy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0" s="226" t="str">
        <f>IF(ISBLANK(INDEX('Policy Characteristics'!K:K,MATCH($C520,'Policy Characteristics'!$C:$C,0))),"",INDEX('Policy Characteristics'!K:K,MATCH($C520,'Policy Characteristics'!$C:$C,0)))</f>
        <v>electricity-sector-main.html#subsidies</v>
      </c>
      <c r="R520" s="226" t="str">
        <f>IF(ISBLANK(INDEX('Policy Characteristics'!L:L,MATCH($C520,'Policy Characteristics'!$C:$C,0))),"",INDEX('Policy Characteristics'!L:L,MATCH($C520,'Policy Characteristics'!$C:$C,0)))</f>
        <v>subsidy-for-electricity-production.html</v>
      </c>
      <c r="S520" s="251"/>
    </row>
    <row r="521" spans="1:19">
      <c r="A521" s="226" t="str">
        <f>IF(ISBLANK(INDEX('Policy Characteristics'!A:A,MATCH($C521,'Policy Characteristics'!$C:$C,0))),"",INDEX('Policy Characteristics'!A:A,MATCH($C521,'Policy Characteristics'!$C:$C,0)))</f>
        <v>Electricity Supply</v>
      </c>
      <c r="B521" s="234" t="str">
        <f>IF(ISBLANK(INDEX('Policy Characteristics'!B:B,MATCH($C521,'Policy Characteristics'!$C:$C,0))),"",INDEX('Policy Characteristics'!B:B,MATCH($C521,'Policy Characteristics'!$C:$C,0)))</f>
        <v>Subsidy for Electricity Production</v>
      </c>
      <c r="C521" s="226" t="str">
        <f t="shared" si="29"/>
        <v>Subsidy for Elec Production by Fuel</v>
      </c>
      <c r="D521" s="6" t="s">
        <v>828</v>
      </c>
      <c r="E521" s="45"/>
      <c r="F521" s="6" t="s">
        <v>829</v>
      </c>
      <c r="G521" s="251"/>
      <c r="H521" s="43">
        <v>1797</v>
      </c>
      <c r="I521" s="262" t="s">
        <v>728</v>
      </c>
      <c r="J521" s="227" t="str">
        <f>IF(ISBLANK(INDEX('Policy Characteristics'!D:D,MATCH($C521,'Policy Characteristics'!$C:$C,0))),"",INDEX('Policy Characteristics'!D:D,MATCH($C521,'Policy Characteristics'!$C:$C,0)))</f>
        <v>Subsidy for Electricity Production</v>
      </c>
      <c r="K521" s="226" t="str">
        <f>IF(ISBLANK(INDEX('Policy Characteristics'!E:E,MATCH($C521,'Policy Characteristics'!$C:$C,0))),"",INDEX('Policy Characteristics'!E:E,MATCH($C521,'Policy Characteristics'!$C:$C,0)))</f>
        <v>elec generation subsidy</v>
      </c>
      <c r="L521" s="226">
        <f>IF(ISBLANK(INDEX('Policy Characteristics'!F:F,MATCH($C521,'Policy Characteristics'!$C:$C,0))),"",INDEX('Policy Characteristics'!F:F,MATCH($C521,'Policy Characteristics'!$C:$C,0)))</f>
        <v>0</v>
      </c>
      <c r="M521" s="226">
        <f>IF(ISBLANK(INDEX('Policy Characteristics'!G:G,MATCH($C521,'Policy Characteristics'!$C:$C,0))),"",INDEX('Policy Characteristics'!G:G,MATCH($C521,'Policy Characteristics'!$C:$C,0)))</f>
        <v>100000</v>
      </c>
      <c r="N521" s="226">
        <f>IF(ISBLANK(INDEX('Policy Characteristics'!H:H,MATCH($C521,'Policy Characteristics'!$C:$C,0))),"",INDEX('Policy Characteristics'!H:H,MATCH($C521,'Policy Characteristics'!$C:$C,0)))</f>
        <v>1000</v>
      </c>
      <c r="O521" s="226" t="str">
        <f>IF(ISBLANK(INDEX('Policy Characteristics'!I:I,MATCH($C521,'Policy Characteristics'!$C:$C,0))),"",INDEX('Policy Characteristics'!I:I,MATCH($C521,'Policy Characteristics'!$C:$C,0)))</f>
        <v>KRW/kWh</v>
      </c>
      <c r="P521" s="226" t="str">
        <f>IF(ISBLANK(INDEX('Policy Characteristics'!J:J,MATCH($C521,'Policy Characteristics'!$C:$C,0))),"",INDEX('Policy Characteristics'!J:J,MATCH($C521,'Policy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1" s="226" t="str">
        <f>IF(ISBLANK(INDEX('Policy Characteristics'!K:K,MATCH($C521,'Policy Characteristics'!$C:$C,0))),"",INDEX('Policy Characteristics'!K:K,MATCH($C521,'Policy Characteristics'!$C:$C,0)))</f>
        <v>electricity-sector-main.html#subsidies</v>
      </c>
      <c r="R521" s="226" t="str">
        <f>IF(ISBLANK(INDEX('Policy Characteristics'!L:L,MATCH($C521,'Policy Characteristics'!$C:$C,0))),"",INDEX('Policy Characteristics'!L:L,MATCH($C521,'Policy Characteristics'!$C:$C,0)))</f>
        <v>subsidy-for-electricity-production.html</v>
      </c>
      <c r="S521" s="251"/>
    </row>
    <row r="522" spans="1:19">
      <c r="A522" s="226" t="str">
        <f>IF(ISBLANK(INDEX('Policy Characteristics'!A:A,MATCH($C522,'Policy Characteristics'!$C:$C,0))),"",INDEX('Policy Characteristics'!A:A,MATCH($C522,'Policy Characteristics'!$C:$C,0)))</f>
        <v>Electricity Supply</v>
      </c>
      <c r="B522" s="234" t="str">
        <f>IF(ISBLANK(INDEX('Policy Characteristics'!B:B,MATCH($C522,'Policy Characteristics'!$C:$C,0))),"",INDEX('Policy Characteristics'!B:B,MATCH($C522,'Policy Characteristics'!$C:$C,0)))</f>
        <v>Subsidy for Electricity Production</v>
      </c>
      <c r="C522" s="226" t="str">
        <f t="shared" si="29"/>
        <v>Subsidy for Elec Production by Fuel</v>
      </c>
      <c r="D522" s="6" t="s">
        <v>830</v>
      </c>
      <c r="E522" s="45"/>
      <c r="F522" s="6" t="s">
        <v>831</v>
      </c>
      <c r="G522" s="251"/>
      <c r="H522" s="43">
        <v>1798</v>
      </c>
      <c r="I522" s="262" t="s">
        <v>728</v>
      </c>
      <c r="J522" s="227" t="str">
        <f>IF(ISBLANK(INDEX('Policy Characteristics'!D:D,MATCH($C522,'Policy Characteristics'!$C:$C,0))),"",INDEX('Policy Characteristics'!D:D,MATCH($C522,'Policy Characteristics'!$C:$C,0)))</f>
        <v>Subsidy for Electricity Production</v>
      </c>
      <c r="K522" s="226" t="str">
        <f>IF(ISBLANK(INDEX('Policy Characteristics'!E:E,MATCH($C522,'Policy Characteristics'!$C:$C,0))),"",INDEX('Policy Characteristics'!E:E,MATCH($C522,'Policy Characteristics'!$C:$C,0)))</f>
        <v>elec generation subsidy</v>
      </c>
      <c r="L522" s="226">
        <f>IF(ISBLANK(INDEX('Policy Characteristics'!F:F,MATCH($C522,'Policy Characteristics'!$C:$C,0))),"",INDEX('Policy Characteristics'!F:F,MATCH($C522,'Policy Characteristics'!$C:$C,0)))</f>
        <v>0</v>
      </c>
      <c r="M522" s="226">
        <f>IF(ISBLANK(INDEX('Policy Characteristics'!G:G,MATCH($C522,'Policy Characteristics'!$C:$C,0))),"",INDEX('Policy Characteristics'!G:G,MATCH($C522,'Policy Characteristics'!$C:$C,0)))</f>
        <v>100000</v>
      </c>
      <c r="N522" s="226">
        <f>IF(ISBLANK(INDEX('Policy Characteristics'!H:H,MATCH($C522,'Policy Characteristics'!$C:$C,0))),"",INDEX('Policy Characteristics'!H:H,MATCH($C522,'Policy Characteristics'!$C:$C,0)))</f>
        <v>1000</v>
      </c>
      <c r="O522" s="226" t="str">
        <f>IF(ISBLANK(INDEX('Policy Characteristics'!I:I,MATCH($C522,'Policy Characteristics'!$C:$C,0))),"",INDEX('Policy Characteristics'!I:I,MATCH($C522,'Policy Characteristics'!$C:$C,0)))</f>
        <v>KRW/kWh</v>
      </c>
      <c r="P522" s="226" t="str">
        <f>IF(ISBLANK(INDEX('Policy Characteristics'!J:J,MATCH($C522,'Policy Characteristics'!$C:$C,0))),"",INDEX('Policy Characteristics'!J:J,MATCH($C522,'Policy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2" s="226" t="str">
        <f>IF(ISBLANK(INDEX('Policy Characteristics'!K:K,MATCH($C522,'Policy Characteristics'!$C:$C,0))),"",INDEX('Policy Characteristics'!K:K,MATCH($C522,'Policy Characteristics'!$C:$C,0)))</f>
        <v>electricity-sector-main.html#subsidies</v>
      </c>
      <c r="R522" s="226" t="str">
        <f>IF(ISBLANK(INDEX('Policy Characteristics'!L:L,MATCH($C522,'Policy Characteristics'!$C:$C,0))),"",INDEX('Policy Characteristics'!L:L,MATCH($C522,'Policy Characteristics'!$C:$C,0)))</f>
        <v>subsidy-for-electricity-production.html</v>
      </c>
      <c r="S522" s="251"/>
    </row>
    <row r="523" spans="1:19">
      <c r="A523" s="226" t="str">
        <f>IF(ISBLANK(INDEX('Policy Characteristics'!A:A,MATCH($C523,'Policy Characteristics'!$C:$C,0))),"",INDEX('Policy Characteristics'!A:A,MATCH($C523,'Policy Characteristics'!$C:$C,0)))</f>
        <v>Electricity Supply</v>
      </c>
      <c r="B523" s="234" t="str">
        <f>IF(ISBLANK(INDEX('Policy Characteristics'!B:B,MATCH($C523,'Policy Characteristics'!$C:$C,0))),"",INDEX('Policy Characteristics'!B:B,MATCH($C523,'Policy Characteristics'!$C:$C,0)))</f>
        <v>Subsidy for Electricity Production</v>
      </c>
      <c r="C523" s="226" t="str">
        <f t="shared" si="29"/>
        <v>Subsidy for Elec Production by Fuel</v>
      </c>
      <c r="D523" s="6" t="s">
        <v>832</v>
      </c>
      <c r="E523" s="45"/>
      <c r="F523" s="6" t="s">
        <v>833</v>
      </c>
      <c r="G523" s="251"/>
      <c r="H523" s="43">
        <v>1799</v>
      </c>
      <c r="I523" s="262" t="s">
        <v>728</v>
      </c>
      <c r="J523" s="227" t="str">
        <f>IF(ISBLANK(INDEX('Policy Characteristics'!D:D,MATCH($C523,'Policy Characteristics'!$C:$C,0))),"",INDEX('Policy Characteristics'!D:D,MATCH($C523,'Policy Characteristics'!$C:$C,0)))</f>
        <v>Subsidy for Electricity Production</v>
      </c>
      <c r="K523" s="226" t="str">
        <f>IF(ISBLANK(INDEX('Policy Characteristics'!E:E,MATCH($C523,'Policy Characteristics'!$C:$C,0))),"",INDEX('Policy Characteristics'!E:E,MATCH($C523,'Policy Characteristics'!$C:$C,0)))</f>
        <v>elec generation subsidy</v>
      </c>
      <c r="L523" s="226">
        <f>IF(ISBLANK(INDEX('Policy Characteristics'!F:F,MATCH($C523,'Policy Characteristics'!$C:$C,0))),"",INDEX('Policy Characteristics'!F:F,MATCH($C523,'Policy Characteristics'!$C:$C,0)))</f>
        <v>0</v>
      </c>
      <c r="M523" s="226">
        <f>IF(ISBLANK(INDEX('Policy Characteristics'!G:G,MATCH($C523,'Policy Characteristics'!$C:$C,0))),"",INDEX('Policy Characteristics'!G:G,MATCH($C523,'Policy Characteristics'!$C:$C,0)))</f>
        <v>100000</v>
      </c>
      <c r="N523" s="226">
        <f>IF(ISBLANK(INDEX('Policy Characteristics'!H:H,MATCH($C523,'Policy Characteristics'!$C:$C,0))),"",INDEX('Policy Characteristics'!H:H,MATCH($C523,'Policy Characteristics'!$C:$C,0)))</f>
        <v>1000</v>
      </c>
      <c r="O523" s="226" t="str">
        <f>IF(ISBLANK(INDEX('Policy Characteristics'!I:I,MATCH($C523,'Policy Characteristics'!$C:$C,0))),"",INDEX('Policy Characteristics'!I:I,MATCH($C523,'Policy Characteristics'!$C:$C,0)))</f>
        <v>KRW/kWh</v>
      </c>
      <c r="P523" s="226" t="str">
        <f>IF(ISBLANK(INDEX('Policy Characteristics'!J:J,MATCH($C523,'Policy Characteristics'!$C:$C,0))),"",INDEX('Policy Characteristics'!J:J,MATCH($C523,'Policy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3" s="226" t="str">
        <f>IF(ISBLANK(INDEX('Policy Characteristics'!K:K,MATCH($C523,'Policy Characteristics'!$C:$C,0))),"",INDEX('Policy Characteristics'!K:K,MATCH($C523,'Policy Characteristics'!$C:$C,0)))</f>
        <v>electricity-sector-main.html#subsidies</v>
      </c>
      <c r="R523" s="226" t="str">
        <f>IF(ISBLANK(INDEX('Policy Characteristics'!L:L,MATCH($C523,'Policy Characteristics'!$C:$C,0))),"",INDEX('Policy Characteristics'!L:L,MATCH($C523,'Policy Characteristics'!$C:$C,0)))</f>
        <v>subsidy-for-electricity-production.html</v>
      </c>
      <c r="S523" s="251"/>
    </row>
    <row r="524" spans="1:19">
      <c r="A524" s="226" t="str">
        <f>IF(ISBLANK(INDEX('Policy Characteristics'!A:A,MATCH($C524,'Policy Characteristics'!$C:$C,0))),"",INDEX('Policy Characteristics'!A:A,MATCH($C524,'Policy Characteristics'!$C:$C,0)))</f>
        <v>Electricity Supply</v>
      </c>
      <c r="B524" s="234" t="str">
        <f>IF(ISBLANK(INDEX('Policy Characteristics'!B:B,MATCH($C524,'Policy Characteristics'!$C:$C,0))),"",INDEX('Policy Characteristics'!B:B,MATCH($C524,'Policy Characteristics'!$C:$C,0)))</f>
        <v>Subsidy for Electricity Production</v>
      </c>
      <c r="C524" s="226" t="str">
        <f t="shared" si="29"/>
        <v>Subsidy for Elec Production by Fuel</v>
      </c>
      <c r="D524" s="6" t="s">
        <v>834</v>
      </c>
      <c r="E524" s="45"/>
      <c r="F524" s="6" t="s">
        <v>835</v>
      </c>
      <c r="G524" s="251"/>
      <c r="H524" s="43">
        <v>1800</v>
      </c>
      <c r="I524" s="262" t="s">
        <v>728</v>
      </c>
      <c r="J524" s="227" t="str">
        <f>IF(ISBLANK(INDEX('Policy Characteristics'!D:D,MATCH($C524,'Policy Characteristics'!$C:$C,0))),"",INDEX('Policy Characteristics'!D:D,MATCH($C524,'Policy Characteristics'!$C:$C,0)))</f>
        <v>Subsidy for Electricity Production</v>
      </c>
      <c r="K524" s="226" t="str">
        <f>IF(ISBLANK(INDEX('Policy Characteristics'!E:E,MATCH($C524,'Policy Characteristics'!$C:$C,0))),"",INDEX('Policy Characteristics'!E:E,MATCH($C524,'Policy Characteristics'!$C:$C,0)))</f>
        <v>elec generation subsidy</v>
      </c>
      <c r="L524" s="226">
        <f>IF(ISBLANK(INDEX('Policy Characteristics'!F:F,MATCH($C524,'Policy Characteristics'!$C:$C,0))),"",INDEX('Policy Characteristics'!F:F,MATCH($C524,'Policy Characteristics'!$C:$C,0)))</f>
        <v>0</v>
      </c>
      <c r="M524" s="226">
        <f>IF(ISBLANK(INDEX('Policy Characteristics'!G:G,MATCH($C524,'Policy Characteristics'!$C:$C,0))),"",INDEX('Policy Characteristics'!G:G,MATCH($C524,'Policy Characteristics'!$C:$C,0)))</f>
        <v>100000</v>
      </c>
      <c r="N524" s="226">
        <f>IF(ISBLANK(INDEX('Policy Characteristics'!H:H,MATCH($C524,'Policy Characteristics'!$C:$C,0))),"",INDEX('Policy Characteristics'!H:H,MATCH($C524,'Policy Characteristics'!$C:$C,0)))</f>
        <v>1000</v>
      </c>
      <c r="O524" s="226" t="str">
        <f>IF(ISBLANK(INDEX('Policy Characteristics'!I:I,MATCH($C524,'Policy Characteristics'!$C:$C,0))),"",INDEX('Policy Characteristics'!I:I,MATCH($C524,'Policy Characteristics'!$C:$C,0)))</f>
        <v>KRW/kWh</v>
      </c>
      <c r="P524" s="226" t="str">
        <f>IF(ISBLANK(INDEX('Policy Characteristics'!J:J,MATCH($C524,'Policy Characteristics'!$C:$C,0))),"",INDEX('Policy Characteristics'!J:J,MATCH($C524,'Policy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4" s="226" t="str">
        <f>IF(ISBLANK(INDEX('Policy Characteristics'!K:K,MATCH($C524,'Policy Characteristics'!$C:$C,0))),"",INDEX('Policy Characteristics'!K:K,MATCH($C524,'Policy Characteristics'!$C:$C,0)))</f>
        <v>electricity-sector-main.html#subsidies</v>
      </c>
      <c r="R524" s="226" t="str">
        <f>IF(ISBLANK(INDEX('Policy Characteristics'!L:L,MATCH($C524,'Policy Characteristics'!$C:$C,0))),"",INDEX('Policy Characteristics'!L:L,MATCH($C524,'Policy Characteristics'!$C:$C,0)))</f>
        <v>subsidy-for-electricity-production.html</v>
      </c>
      <c r="S524" s="251"/>
    </row>
    <row r="525" spans="1:19">
      <c r="A525" s="226" t="str">
        <f>IF(ISBLANK(INDEX('Policy Characteristics'!A:A,MATCH($C525,'Policy Characteristics'!$C:$C,0))),"",INDEX('Policy Characteristics'!A:A,MATCH($C525,'Policy Characteristics'!$C:$C,0)))</f>
        <v>Electricity Supply</v>
      </c>
      <c r="B525" s="234" t="str">
        <f>IF(ISBLANK(INDEX('Policy Characteristics'!B:B,MATCH($C525,'Policy Characteristics'!$C:$C,0))),"",INDEX('Policy Characteristics'!B:B,MATCH($C525,'Policy Characteristics'!$C:$C,0)))</f>
        <v>Subsidy for Electricity Production</v>
      </c>
      <c r="C525" s="226" t="str">
        <f t="shared" si="29"/>
        <v>Subsidy for Elec Production by Fuel</v>
      </c>
      <c r="D525" s="6" t="s">
        <v>836</v>
      </c>
      <c r="E525" s="45"/>
      <c r="F525" s="6" t="s">
        <v>837</v>
      </c>
      <c r="G525" s="251"/>
      <c r="H525" s="43">
        <v>1801</v>
      </c>
      <c r="I525" s="262" t="s">
        <v>728</v>
      </c>
      <c r="J525" s="227" t="str">
        <f>IF(ISBLANK(INDEX('Policy Characteristics'!D:D,MATCH($C525,'Policy Characteristics'!$C:$C,0))),"",INDEX('Policy Characteristics'!D:D,MATCH($C525,'Policy Characteristics'!$C:$C,0)))</f>
        <v>Subsidy for Electricity Production</v>
      </c>
      <c r="K525" s="226" t="str">
        <f>IF(ISBLANK(INDEX('Policy Characteristics'!E:E,MATCH($C525,'Policy Characteristics'!$C:$C,0))),"",INDEX('Policy Characteristics'!E:E,MATCH($C525,'Policy Characteristics'!$C:$C,0)))</f>
        <v>elec generation subsidy</v>
      </c>
      <c r="L525" s="226">
        <f>IF(ISBLANK(INDEX('Policy Characteristics'!F:F,MATCH($C525,'Policy Characteristics'!$C:$C,0))),"",INDEX('Policy Characteristics'!F:F,MATCH($C525,'Policy Characteristics'!$C:$C,0)))</f>
        <v>0</v>
      </c>
      <c r="M525" s="226">
        <f>IF(ISBLANK(INDEX('Policy Characteristics'!G:G,MATCH($C525,'Policy Characteristics'!$C:$C,0))),"",INDEX('Policy Characteristics'!G:G,MATCH($C525,'Policy Characteristics'!$C:$C,0)))</f>
        <v>100000</v>
      </c>
      <c r="N525" s="226">
        <f>IF(ISBLANK(INDEX('Policy Characteristics'!H:H,MATCH($C525,'Policy Characteristics'!$C:$C,0))),"",INDEX('Policy Characteristics'!H:H,MATCH($C525,'Policy Characteristics'!$C:$C,0)))</f>
        <v>1000</v>
      </c>
      <c r="O525" s="226" t="str">
        <f>IF(ISBLANK(INDEX('Policy Characteristics'!I:I,MATCH($C525,'Policy Characteristics'!$C:$C,0))),"",INDEX('Policy Characteristics'!I:I,MATCH($C525,'Policy Characteristics'!$C:$C,0)))</f>
        <v>KRW/kWh</v>
      </c>
      <c r="P525" s="226" t="str">
        <f>IF(ISBLANK(INDEX('Policy Characteristics'!J:J,MATCH($C525,'Policy Characteristics'!$C:$C,0))),"",INDEX('Policy Characteristics'!J:J,MATCH($C525,'Policy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5" s="226" t="str">
        <f>IF(ISBLANK(INDEX('Policy Characteristics'!K:K,MATCH($C525,'Policy Characteristics'!$C:$C,0))),"",INDEX('Policy Characteristics'!K:K,MATCH($C525,'Policy Characteristics'!$C:$C,0)))</f>
        <v>electricity-sector-main.html#subsidies</v>
      </c>
      <c r="R525" s="226" t="str">
        <f>IF(ISBLANK(INDEX('Policy Characteristics'!L:L,MATCH($C525,'Policy Characteristics'!$C:$C,0))),"",INDEX('Policy Characteristics'!L:L,MATCH($C525,'Policy Characteristics'!$C:$C,0)))</f>
        <v>subsidy-for-electricity-production.html</v>
      </c>
      <c r="S525" s="251"/>
    </row>
    <row r="526" spans="1:19">
      <c r="A526" s="226" t="str">
        <f>IF(ISBLANK(INDEX('Policy Characteristics'!A:A,MATCH($C526,'Policy Characteristics'!$C:$C,0))),"",INDEX('Policy Characteristics'!A:A,MATCH($C526,'Policy Characteristics'!$C:$C,0)))</f>
        <v>Electricity Supply</v>
      </c>
      <c r="B526" s="234" t="str">
        <f>IF(ISBLANK(INDEX('Policy Characteristics'!B:B,MATCH($C526,'Policy Characteristics'!$C:$C,0))),"",INDEX('Policy Characteristics'!B:B,MATCH($C526,'Policy Characteristics'!$C:$C,0)))</f>
        <v>Subsidy for Electricity Production</v>
      </c>
      <c r="C526" s="226" t="str">
        <f t="shared" si="29"/>
        <v>Subsidy for Elec Production by Fuel</v>
      </c>
      <c r="D526" s="6" t="s">
        <v>838</v>
      </c>
      <c r="E526" s="45"/>
      <c r="F526" s="6" t="s">
        <v>839</v>
      </c>
      <c r="G526" s="251"/>
      <c r="H526" s="43">
        <v>1802</v>
      </c>
      <c r="I526" s="262" t="s">
        <v>728</v>
      </c>
      <c r="J526" s="227" t="str">
        <f>IF(ISBLANK(INDEX('Policy Characteristics'!D:D,MATCH($C526,'Policy Characteristics'!$C:$C,0))),"",INDEX('Policy Characteristics'!D:D,MATCH($C526,'Policy Characteristics'!$C:$C,0)))</f>
        <v>Subsidy for Electricity Production</v>
      </c>
      <c r="K526" s="226" t="str">
        <f>IF(ISBLANK(INDEX('Policy Characteristics'!E:E,MATCH($C526,'Policy Characteristics'!$C:$C,0))),"",INDEX('Policy Characteristics'!E:E,MATCH($C526,'Policy Characteristics'!$C:$C,0)))</f>
        <v>elec generation subsidy</v>
      </c>
      <c r="L526" s="226">
        <f>IF(ISBLANK(INDEX('Policy Characteristics'!F:F,MATCH($C526,'Policy Characteristics'!$C:$C,0))),"",INDEX('Policy Characteristics'!F:F,MATCH($C526,'Policy Characteristics'!$C:$C,0)))</f>
        <v>0</v>
      </c>
      <c r="M526" s="226">
        <f>IF(ISBLANK(INDEX('Policy Characteristics'!G:G,MATCH($C526,'Policy Characteristics'!$C:$C,0))),"",INDEX('Policy Characteristics'!G:G,MATCH($C526,'Policy Characteristics'!$C:$C,0)))</f>
        <v>100000</v>
      </c>
      <c r="N526" s="226">
        <f>IF(ISBLANK(INDEX('Policy Characteristics'!H:H,MATCH($C526,'Policy Characteristics'!$C:$C,0))),"",INDEX('Policy Characteristics'!H:H,MATCH($C526,'Policy Characteristics'!$C:$C,0)))</f>
        <v>1000</v>
      </c>
      <c r="O526" s="226" t="str">
        <f>IF(ISBLANK(INDEX('Policy Characteristics'!I:I,MATCH($C526,'Policy Characteristics'!$C:$C,0))),"",INDEX('Policy Characteristics'!I:I,MATCH($C526,'Policy Characteristics'!$C:$C,0)))</f>
        <v>KRW/kWh</v>
      </c>
      <c r="P526" s="226" t="str">
        <f>IF(ISBLANK(INDEX('Policy Characteristics'!J:J,MATCH($C526,'Policy Characteristics'!$C:$C,0))),"",INDEX('Policy Characteristics'!J:J,MATCH($C526,'Policy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6" s="226" t="str">
        <f>IF(ISBLANK(INDEX('Policy Characteristics'!K:K,MATCH($C526,'Policy Characteristics'!$C:$C,0))),"",INDEX('Policy Characteristics'!K:K,MATCH($C526,'Policy Characteristics'!$C:$C,0)))</f>
        <v>electricity-sector-main.html#subsidies</v>
      </c>
      <c r="R526" s="226" t="str">
        <f>IF(ISBLANK(INDEX('Policy Characteristics'!L:L,MATCH($C526,'Policy Characteristics'!$C:$C,0))),"",INDEX('Policy Characteristics'!L:L,MATCH($C526,'Policy Characteristics'!$C:$C,0)))</f>
        <v>subsidy-for-electricity-production.html</v>
      </c>
      <c r="S526" s="251"/>
    </row>
    <row r="527" spans="1:19">
      <c r="A527" s="226" t="str">
        <f>IF(ISBLANK(INDEX('Policy Characteristics'!A:A,MATCH($C527,'Policy Characteristics'!$C:$C,0))),"",INDEX('Policy Characteristics'!A:A,MATCH($C527,'Policy Characteristics'!$C:$C,0)))</f>
        <v>Electricity Supply</v>
      </c>
      <c r="B527" s="234" t="str">
        <f>IF(ISBLANK(INDEX('Policy Characteristics'!B:B,MATCH($C527,'Policy Characteristics'!$C:$C,0))),"",INDEX('Policy Characteristics'!B:B,MATCH($C527,'Policy Characteristics'!$C:$C,0)))</f>
        <v>Subsidy for Electricity Production</v>
      </c>
      <c r="C527" s="226" t="str">
        <f t="shared" si="29"/>
        <v>Subsidy for Elec Production by Fuel</v>
      </c>
      <c r="D527" s="6" t="s">
        <v>840</v>
      </c>
      <c r="E527" s="45"/>
      <c r="F527" s="6" t="s">
        <v>841</v>
      </c>
      <c r="G527" s="251"/>
      <c r="H527" s="43">
        <v>2244</v>
      </c>
      <c r="I527" s="262" t="s">
        <v>728</v>
      </c>
      <c r="J527" s="227" t="str">
        <f>IF(ISBLANK(INDEX('Policy Characteristics'!D:D,MATCH($C527,'Policy Characteristics'!$C:$C,0))),"",INDEX('Policy Characteristics'!D:D,MATCH($C527,'Policy Characteristics'!$C:$C,0)))</f>
        <v>Subsidy for Electricity Production</v>
      </c>
      <c r="K527" s="226" t="str">
        <f>IF(ISBLANK(INDEX('Policy Characteristics'!E:E,MATCH($C527,'Policy Characteristics'!$C:$C,0))),"",INDEX('Policy Characteristics'!E:E,MATCH($C527,'Policy Characteristics'!$C:$C,0)))</f>
        <v>elec generation subsidy</v>
      </c>
      <c r="L527" s="226">
        <f>IF(ISBLANK(INDEX('Policy Characteristics'!F:F,MATCH($C527,'Policy Characteristics'!$C:$C,0))),"",INDEX('Policy Characteristics'!F:F,MATCH($C527,'Policy Characteristics'!$C:$C,0)))</f>
        <v>0</v>
      </c>
      <c r="M527" s="226">
        <f>IF(ISBLANK(INDEX('Policy Characteristics'!G:G,MATCH($C527,'Policy Characteristics'!$C:$C,0))),"",INDEX('Policy Characteristics'!G:G,MATCH($C527,'Policy Characteristics'!$C:$C,0)))</f>
        <v>100000</v>
      </c>
      <c r="N527" s="226">
        <f>IF(ISBLANK(INDEX('Policy Characteristics'!H:H,MATCH($C527,'Policy Characteristics'!$C:$C,0))),"",INDEX('Policy Characteristics'!H:H,MATCH($C527,'Policy Characteristics'!$C:$C,0)))</f>
        <v>1000</v>
      </c>
      <c r="O527" s="226" t="str">
        <f>IF(ISBLANK(INDEX('Policy Characteristics'!I:I,MATCH($C527,'Policy Characteristics'!$C:$C,0))),"",INDEX('Policy Characteristics'!I:I,MATCH($C527,'Policy Characteristics'!$C:$C,0)))</f>
        <v>KRW/kWh</v>
      </c>
      <c r="P527" s="226" t="str">
        <f>IF(ISBLANK(INDEX('Policy Characteristics'!J:J,MATCH($C527,'Policy Characteristics'!$C:$C,0))),"",INDEX('Policy Characteristics'!J:J,MATCH($C527,'Policy Characteristics'!$C:$C,0)))</f>
        <v>**Description:** This policy is a subsidy paid by the government to suppliers of electricity per unit of electricity generated from the selected plant type(s). // **Guidance for setting values:** South Korea currently does not operate direct cash subsidies paid per unit of capacity or generation, nor does it have a PTC-type (Production Tax Credit) tax credit system. Instead, South Korea utilizes an investment tax credit scheme, which allows companies to claim deductions from corporate or income tax for investments made in renewable energy facilities. This provides an indirect initial investment burden relief effect, similar to the U.S. ITC (Investment Tax Credit).</v>
      </c>
      <c r="Q527" s="226" t="str">
        <f>IF(ISBLANK(INDEX('Policy Characteristics'!K:K,MATCH($C527,'Policy Characteristics'!$C:$C,0))),"",INDEX('Policy Characteristics'!K:K,MATCH($C527,'Policy Characteristics'!$C:$C,0)))</f>
        <v>electricity-sector-main.html#subsidies</v>
      </c>
      <c r="R527" s="226"/>
      <c r="S527" s="251"/>
    </row>
    <row r="528" spans="1:19">
      <c r="A528" s="226" t="str">
        <f>IF(ISBLANK(INDEX('Policy Characteristics'!A:A,MATCH($C528,'Policy Characteristics'!$C:$C,0))),"",INDEX('Policy Characteristics'!A:A,MATCH($C528,'Policy Characteristics'!$C:$C,0)))</f>
        <v>Electricity Supply</v>
      </c>
      <c r="B528" s="234" t="str">
        <f>IF(ISBLANK(INDEX('Policy Characteristics'!B:B,MATCH($C528,'Policy Characteristics'!$C:$C,0))),"",INDEX('Policy Characteristics'!B:B,MATCH($C528,'Policy Characteristics'!$C:$C,0)))</f>
        <v>Use EVs for Grid Balancing</v>
      </c>
      <c r="C528" s="1" t="s">
        <v>348</v>
      </c>
      <c r="D528" s="6"/>
      <c r="E528" s="45"/>
      <c r="F528" s="6"/>
      <c r="G528" s="6"/>
      <c r="H528" s="43">
        <v>2235</v>
      </c>
      <c r="I528" s="262" t="s">
        <v>728</v>
      </c>
      <c r="J528" s="227" t="str">
        <f>IF(ISBLANK(INDEX('Policy Characteristics'!D:D,MATCH($C528,'Policy Characteristics'!$C:$C,0))),"",INDEX('Policy Characteristics'!D:D,MATCH($C528,'Policy Characteristics'!$C:$C,0)))</f>
        <v>EVs for Grid Balancing</v>
      </c>
      <c r="K528" s="226" t="str">
        <f>IF(ISBLANK(INDEX('Policy Characteristics'!E:E,MATCH($C528,'Policy Characteristics'!$C:$C,0))),"",INDEX('Policy Characteristics'!E:E,MATCH($C528,'Policy Characteristics'!$C:$C,0)))</f>
        <v>elec use EVs for grid balancing</v>
      </c>
      <c r="L528" s="275">
        <f>IF(ISBLANK(INDEX('Policy Characteristics'!F:F,MATCH($C528,'Policy Characteristics'!$C:$C,0))),"",INDEX('Policy Characteristics'!F:F,MATCH($C528,'Policy Characteristics'!$C:$C,0)))</f>
        <v>0</v>
      </c>
      <c r="M528" s="275">
        <f>IF(ISBLANK(INDEX('Policy Characteristics'!G:G,MATCH($C528,'Policy Characteristics'!$C:$C,0))),"",INDEX('Policy Characteristics'!G:G,MATCH($C528,'Policy Characteristics'!$C:$C,0)))</f>
        <v>1</v>
      </c>
      <c r="N528" s="275">
        <f>IF(ISBLANK(INDEX('Policy Characteristics'!H:H,MATCH($C528,'Policy Characteristics'!$C:$C,0))),"",INDEX('Policy Characteristics'!H:H,MATCH($C528,'Policy Characteristics'!$C:$C,0)))</f>
        <v>0.01</v>
      </c>
      <c r="O528" s="226" t="str">
        <f>IF(ISBLANK(INDEX('Policy Characteristics'!I:I,MATCH($C528,'Policy Characteristics'!$C:$C,0))),"",INDEX('Policy Characteristics'!I:I,MATCH($C528,'Policy Characteristics'!$C:$C,0)))</f>
        <v>% of EVs used</v>
      </c>
      <c r="P528" s="226" t="str">
        <f>IF(ISBLANK(INDEX('Policy Characteristics'!J:J,MATCH($C528,'Policy Characteristics'!$C:$C,0))),"",INDEX('Policy Characteristics'!J:J,MATCH($C528,'Policy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528" s="226" t="str">
        <f>IF(ISBLANK(INDEX('Policy Characteristics'!K:K,MATCH($C528,'Policy Characteristics'!$C:$C,0))),"",INDEX('Policy Characteristics'!K:K,MATCH($C528,'Policy Characteristics'!$C:$C,0)))</f>
        <v/>
      </c>
      <c r="R528" s="226" t="str">
        <f>IF(ISBLANK(INDEX('Policy Characteristics'!L:L,MATCH($C528,'Policy Characteristics'!$C:$C,0))),"",INDEX('Policy Characteristics'!L:L,MATCH($C528,'Policy Characteristics'!$C:$C,0)))</f>
        <v/>
      </c>
      <c r="S528" s="251"/>
    </row>
    <row r="529" spans="1:19">
      <c r="A529" s="226" t="str">
        <f>IF(ISBLANK(INDEX('Policy Characteristics'!A:A,MATCH($C529,'Policy Characteristics'!$C:$C,0))),"",INDEX('Policy Characteristics'!A:A,MATCH($C529,'Policy Characteristics'!$C:$C,0)))</f>
        <v>Electricity Supply</v>
      </c>
      <c r="B529" s="234" t="str">
        <f>IF(ISBLANK(INDEX('Policy Characteristics'!B:B,MATCH($C529,'Policy Characteristics'!$C:$C,0))),"",INDEX('Policy Characteristics'!B:B,MATCH($C529,'Policy Characteristics'!$C:$C,0)))</f>
        <v>Subsidy for Grid Battery Production</v>
      </c>
      <c r="C529" t="s">
        <v>354</v>
      </c>
      <c r="D529" s="6"/>
      <c r="E529" s="45"/>
      <c r="F529" s="6"/>
      <c r="G529" s="6"/>
      <c r="H529" s="43">
        <v>2769</v>
      </c>
      <c r="I529" s="262" t="s">
        <v>728</v>
      </c>
      <c r="J529" s="227" t="str">
        <f>IF(ISBLANK(INDEX('Policy Characteristics'!D:D,MATCH($C529,'Policy Characteristics'!$C:$C,0))),"",INDEX('Policy Characteristics'!D:D,MATCH($C529,'Policy Characteristics'!$C:$C,0)))</f>
        <v>Grid Battery Subsidy</v>
      </c>
      <c r="K529" s="226" t="str">
        <f>IF(ISBLANK(INDEX('Policy Characteristics'!E:E,MATCH($C529,'Policy Characteristics'!$C:$C,0))),"",INDEX('Policy Characteristics'!E:E,MATCH($C529,'Policy Characteristics'!$C:$C,0)))</f>
        <v>elec battery production subsidy</v>
      </c>
      <c r="L529" s="226">
        <f>IF(ISBLANK(INDEX('Policy Characteristics'!F:F,MATCH($C529,'Policy Characteristics'!$C:$C,0))),"",INDEX('Policy Characteristics'!F:F,MATCH($C529,'Policy Characteristics'!$C:$C,0)))</f>
        <v>-150000</v>
      </c>
      <c r="M529" s="226">
        <f>IF(ISBLANK(INDEX('Policy Characteristics'!G:G,MATCH($C529,'Policy Characteristics'!$C:$C,0))),"",INDEX('Policy Characteristics'!G:G,MATCH($C529,'Policy Characteristics'!$C:$C,0)))</f>
        <v>150000</v>
      </c>
      <c r="N529" s="226">
        <f>IF(ISBLANK(INDEX('Policy Characteristics'!H:H,MATCH($C529,'Policy Characteristics'!$C:$C,0))),"",INDEX('Policy Characteristics'!H:H,MATCH($C529,'Policy Characteristics'!$C:$C,0)))</f>
        <v>3000</v>
      </c>
      <c r="O529" s="226" t="str">
        <f>IF(ISBLANK(INDEX('Policy Characteristics'!I:I,MATCH($C529,'Policy Characteristics'!$C:$C,0))),"",INDEX('Policy Characteristics'!I:I,MATCH($C529,'Policy Characteristics'!$C:$C,0)))</f>
        <v>KRW/kWh</v>
      </c>
      <c r="P529" s="226" t="str">
        <f>IF(ISBLANK(INDEX('Policy Characteristics'!J:J,MATCH($C529,'Policy Characteristics'!$C:$C,0))),"",INDEX('Policy Characteristics'!J:J,MATCH($C529,'Policy Characteristics'!$C:$C,0)))</f>
        <v>**Description:** This policy provides a subsidy in units of dollars per kilowatt-hour of battery capacity produced by manufacturers, additional to any BAU subsidies. A negative value implies a tax or removal of subsidies.  // **Guidance for setting values:** In South Korea, financial assistance is primarily provided through tax incentives and capital cost subsidies, while direct production-based subsidy systems are limited to certain renewable energy programs such as FIT or RPS</v>
      </c>
      <c r="Q529" s="226" t="str">
        <f>IF(ISBLANK(INDEX('Policy Characteristics'!K:K,MATCH($C529,'Policy Characteristics'!$C:$C,0))),"",INDEX('Policy Characteristics'!K:K,MATCH($C529,'Policy Characteristics'!$C:$C,0)))</f>
        <v/>
      </c>
      <c r="R529" s="226" t="str">
        <f>IF(ISBLANK(INDEX('Policy Characteristics'!L:L,MATCH($C529,'Policy Characteristics'!$C:$C,0))),"",INDEX('Policy Characteristics'!L:L,MATCH($C529,'Policy Characteristics'!$C:$C,0)))</f>
        <v/>
      </c>
      <c r="S529" s="251"/>
    </row>
    <row r="530" spans="1:19" ht="28.8">
      <c r="A530" s="226" t="str">
        <f>IF(ISBLANK(INDEX('Policy Characteristics'!A:A,MATCH($C530,'Policy Characteristics'!$C:$C,0))),"",INDEX('Policy Characteristics'!A:A,MATCH($C530,'Policy Characteristics'!$C:$C,0)))</f>
        <v>Electricity Supply</v>
      </c>
      <c r="B530" s="234" t="str">
        <f>IF(ISBLANK(INDEX('Policy Characteristics'!B:B,MATCH($C530,'Policy Characteristics'!$C:$C,0))),"",INDEX('Policy Characteristics'!B:B,MATCH($C530,'Policy Characteristics'!$C:$C,0)))</f>
        <v>Subsidy for Grid Battery Output</v>
      </c>
      <c r="C530" s="1" t="s">
        <v>359</v>
      </c>
      <c r="D530" s="6"/>
      <c r="E530" s="45"/>
      <c r="F530" s="6"/>
      <c r="G530" s="6"/>
      <c r="H530" s="43">
        <v>2258</v>
      </c>
      <c r="I530" s="262" t="s">
        <v>728</v>
      </c>
      <c r="J530" s="227" t="str">
        <f>IF(ISBLANK(INDEX('Policy Characteristics'!D:D,MATCH($C530,'Policy Characteristics'!$C:$C,0))),"",INDEX('Policy Characteristics'!D:D,MATCH($C530,'Policy Characteristics'!$C:$C,0)))</f>
        <v>Grid Battery Subsidy</v>
      </c>
      <c r="K530" s="226" t="str">
        <f>IF(ISBLANK(INDEX('Policy Characteristics'!E:E,MATCH($C530,'Policy Characteristics'!$C:$C,0))),"",INDEX('Policy Characteristics'!E:E,MATCH($C530,'Policy Characteristics'!$C:$C,0)))</f>
        <v>elec battery subsidy per output</v>
      </c>
      <c r="L530" s="226">
        <f>IF(ISBLANK(INDEX('Policy Characteristics'!F:F,MATCH($C530,'Policy Characteristics'!$C:$C,0))),"",INDEX('Policy Characteristics'!F:F,MATCH($C530,'Policy Characteristics'!$C:$C,0)))</f>
        <v>-150000</v>
      </c>
      <c r="M530" s="226">
        <f>IF(ISBLANK(INDEX('Policy Characteristics'!G:G,MATCH($C530,'Policy Characteristics'!$C:$C,0))),"",INDEX('Policy Characteristics'!G:G,MATCH($C530,'Policy Characteristics'!$C:$C,0)))</f>
        <v>150000</v>
      </c>
      <c r="N530" s="226">
        <f>IF(ISBLANK(INDEX('Policy Characteristics'!H:H,MATCH($C530,'Policy Characteristics'!$C:$C,0))),"",INDEX('Policy Characteristics'!H:H,MATCH($C530,'Policy Characteristics'!$C:$C,0)))</f>
        <v>3000</v>
      </c>
      <c r="O530" s="226" t="str">
        <f>IF(ISBLANK(INDEX('Policy Characteristics'!I:I,MATCH($C530,'Policy Characteristics'!$C:$C,0))),"",INDEX('Policy Characteristics'!I:I,MATCH($C530,'Policy Characteristics'!$C:$C,0)))</f>
        <v>KRW/kWh</v>
      </c>
      <c r="P530" s="226" t="str">
        <f>IF(ISBLANK(INDEX('Policy Characteristics'!J:J,MATCH($C530,'Policy Characteristics'!$C:$C,0))),"",INDEX('Policy Characteristics'!J:J,MATCH($C530,'Policy Characteristics'!$C:$C,0)))</f>
        <v>**Description:** This policy provides a subsidy in units of dollar per megawatt-hour electricity supplied to the grid, additional to any BAU subsidies. A negative value implies a tax or removal of subsidies.  // **Guidance for setting values:** In South Korea, there is no subsidy program that provides payments based on the electricity output (MWh) of grid batteries.</v>
      </c>
      <c r="Q530" s="226" t="str">
        <f>IF(ISBLANK(INDEX('Policy Characteristics'!K:K,MATCH($C530,'Policy Characteristics'!$C:$C,0))),"",INDEX('Policy Characteristics'!K:K,MATCH($C530,'Policy Characteristics'!$C:$C,0)))</f>
        <v/>
      </c>
      <c r="R530" s="226"/>
      <c r="S530" s="251"/>
    </row>
    <row r="531" spans="1:19">
      <c r="A531" s="226" t="str">
        <f>IF(ISBLANK(INDEX('Policy Characteristics'!A:A,MATCH($C531,'Policy Characteristics'!$C:$C,0))),"",INDEX('Policy Characteristics'!A:A,MATCH($C531,'Policy Characteristics'!$C:$C,0)))</f>
        <v>Electricity Supply</v>
      </c>
      <c r="B531" s="234" t="str">
        <f>IF(ISBLANK(INDEX('Policy Characteristics'!B:B,MATCH($C531,'Policy Characteristics'!$C:$C,0))),"",INDEX('Policy Characteristics'!B:B,MATCH($C531,'Policy Characteristics'!$C:$C,0)))</f>
        <v>Subsidy for Grid Battery Capacity</v>
      </c>
      <c r="C531" s="1" t="s">
        <v>363</v>
      </c>
      <c r="D531" s="6"/>
      <c r="E531" s="45"/>
      <c r="F531" s="6"/>
      <c r="G531" s="6"/>
      <c r="H531" s="43">
        <v>2259</v>
      </c>
      <c r="I531" s="262" t="s">
        <v>728</v>
      </c>
      <c r="J531" s="227" t="str">
        <f>IF(ISBLANK(INDEX('Policy Characteristics'!D:D,MATCH($C531,'Policy Characteristics'!$C:$C,0))),"",INDEX('Policy Characteristics'!D:D,MATCH($C531,'Policy Characteristics'!$C:$C,0)))</f>
        <v>Grid Battery Subsidy</v>
      </c>
      <c r="K531" s="226" t="str">
        <f>IF(ISBLANK(INDEX('Policy Characteristics'!E:E,MATCH($C531,'Policy Characteristics'!$C:$C,0))),"",INDEX('Policy Characteristics'!E:E,MATCH($C531,'Policy Characteristics'!$C:$C,0)))</f>
        <v>elec battery construction subsidy</v>
      </c>
      <c r="L531" s="275">
        <f>IF(ISBLANK(INDEX('Policy Characteristics'!F:F,MATCH($C531,'Policy Characteristics'!$C:$C,0))),"",INDEX('Policy Characteristics'!F:F,MATCH($C531,'Policy Characteristics'!$C:$C,0)))</f>
        <v>-1</v>
      </c>
      <c r="M531" s="275">
        <f>IF(ISBLANK(INDEX('Policy Characteristics'!G:G,MATCH($C531,'Policy Characteristics'!$C:$C,0))),"",INDEX('Policy Characteristics'!G:G,MATCH($C531,'Policy Characteristics'!$C:$C,0)))</f>
        <v>1</v>
      </c>
      <c r="N531" s="275">
        <f>IF(ISBLANK(INDEX('Policy Characteristics'!H:H,MATCH($C531,'Policy Characteristics'!$C:$C,0))),"",INDEX('Policy Characteristics'!H:H,MATCH($C531,'Policy Characteristics'!$C:$C,0)))</f>
        <v>0.01</v>
      </c>
      <c r="O531" s="226" t="str">
        <f>IF(ISBLANK(INDEX('Policy Characteristics'!I:I,MATCH($C531,'Policy Characteristics'!$C:$C,0))),"",INDEX('Policy Characteristics'!I:I,MATCH($C531,'Policy Characteristics'!$C:$C,0)))</f>
        <v>% of capital costs</v>
      </c>
      <c r="P531" s="226" t="str">
        <f>IF(ISBLANK(INDEX('Policy Characteristics'!J:J,MATCH($C531,'Policy Characteristics'!$C:$C,0))),"",INDEX('Policy Characteristics'!J:J,MATCH($C531,'Policy Characteristics'!$C:$C,0)))</f>
        <v>**Description:** This policy subsidizes a percentage of grid battery capacity costs, additional to any BAU capacity construction subsidies. A negative value implies a tax or removal of subsidies. // **Guidance for setting values:**The subsidy data were obtained from the Korea Energy Agency (KEA) through the Renewable Energy-Linked ESS Deployment Support Program, and the subsidy rate applied to grid-stabilization energy storage systems (ESS) was reflected. In addition, the calculation method used in the U.S. model based on the Inflation Reduction Act (IRA) was adopted, and the relevant data were adjusted to reflect South Korea’s context. In the business-as-usual (BAU) scenario, the subsidy rate was assumed to be approximately 41.6% of installation costs.</v>
      </c>
      <c r="Q531" s="226" t="str">
        <f>IF(ISBLANK(INDEX('Policy Characteristics'!K:K,MATCH($C531,'Policy Characteristics'!$C:$C,0))),"",INDEX('Policy Characteristics'!K:K,MATCH($C531,'Policy Characteristics'!$C:$C,0)))</f>
        <v/>
      </c>
      <c r="R531" s="226"/>
      <c r="S531" s="251"/>
    </row>
    <row r="532" spans="1:19">
      <c r="A532" s="226" t="str">
        <f>IF(ISBLANK(INDEX('Policy Characteristics'!A:A,MATCH($C532,'Policy Characteristics'!$C:$C,0))),"",INDEX('Policy Characteristics'!A:A,MATCH($C532,'Policy Characteristics'!$C:$C,0)))</f>
        <v>Electricity Supply</v>
      </c>
      <c r="B532" s="234" t="str">
        <f>IF(ISBLANK(INDEX('Policy Characteristics'!B:B,MATCH($C532,'Policy Characteristics'!$C:$C,0))),"",INDEX('Policy Characteristics'!B:B,MATCH($C532,'Policy Characteristics'!$C:$C,0)))</f>
        <v>Electricity CCS Subsidy</v>
      </c>
      <c r="C532" s="1" t="s">
        <v>368</v>
      </c>
      <c r="D532" s="45" t="s">
        <v>794</v>
      </c>
      <c r="F532" s="45" t="s">
        <v>795</v>
      </c>
      <c r="H532" s="43">
        <v>2260</v>
      </c>
      <c r="I532" s="1" t="s">
        <v>738</v>
      </c>
      <c r="J532" s="227" t="str">
        <f>IF(ISBLANK(INDEX('Policy Characteristics'!D:D,MATCH($C532,'Policy Characteristics'!$C:$C,0))),"",INDEX('Policy Characteristics'!D:D,MATCH($C532,'Policy Characteristics'!$C:$C,0)))</f>
        <v>Electricity CCS Subsidy</v>
      </c>
      <c r="K532" s="226" t="str">
        <f>IF(ISBLANK(INDEX('Policy Characteristics'!E:E,MATCH($C532,'Policy Characteristics'!$C:$C,0))),"",INDEX('Policy Characteristics'!E:E,MATCH($C532,'Policy Characteristics'!$C:$C,0)))</f>
        <v>elec CCS subsidy</v>
      </c>
      <c r="L532" s="275">
        <f>IF(ISBLANK(INDEX('Policy Characteristics'!F:F,MATCH($C532,'Policy Characteristics'!$C:$C,0))),"",INDEX('Policy Characteristics'!F:F,MATCH($C532,'Policy Characteristics'!$C:$C,0)))</f>
        <v>-150000</v>
      </c>
      <c r="M532" s="275">
        <f>IF(ISBLANK(INDEX('Policy Characteristics'!G:G,MATCH($C532,'Policy Characteristics'!$C:$C,0))),"",INDEX('Policy Characteristics'!G:G,MATCH($C532,'Policy Characteristics'!$C:$C,0)))</f>
        <v>150000</v>
      </c>
      <c r="N532" s="275">
        <f>IF(ISBLANK(INDEX('Policy Characteristics'!H:H,MATCH($C532,'Policy Characteristics'!$C:$C,0))),"",INDEX('Policy Characteristics'!H:H,MATCH($C532,'Policy Characteristics'!$C:$C,0)))</f>
        <v>3000</v>
      </c>
      <c r="O532" s="226" t="str">
        <f>IF(ISBLANK(INDEX('Policy Characteristics'!I:I,MATCH($C532,'Policy Characteristics'!$C:$C,0))),"",INDEX('Policy Characteristics'!I:I,MATCH($C532,'Policy Characteristics'!$C:$C,0)))</f>
        <v>KRW/metric ton CO2e</v>
      </c>
      <c r="P532" s="226" t="str">
        <f>IF(ISBLANK(INDEX('Policy Characteristics'!J:J,MATCH($C532,'Policy Characteristics'!$C:$C,0))),"",INDEX('Policy Characteristics'!J:J,MATCH($C532,'Policy Characteristics'!$C:$C,0)))</f>
        <v>**Description:** This policy provides a dollar per metric ton CO2e subsidy, additional to any BAU subsidies.  // **Guidance for setting values:** Currently, South Korea does not have a direct tax credit scheme per ton (PTC-type) like this.</v>
      </c>
      <c r="R532" s="1"/>
    </row>
    <row r="533" spans="1:19">
      <c r="A533" s="226" t="str">
        <f>IF(ISBLANK(INDEX('Policy Characteristics'!A:A,MATCH($C533,'Policy Characteristics'!$C:$C,0))),"",INDEX('Policy Characteristics'!A:A,MATCH($C533,'Policy Characteristics'!$C:$C,0)))</f>
        <v>Electricity Supply</v>
      </c>
      <c r="B533" s="234" t="str">
        <f>IF(ISBLANK(INDEX('Policy Characteristics'!B:B,MATCH($C533,'Policy Characteristics'!$C:$C,0))),"",INDEX('Policy Characteristics'!B:B,MATCH($C533,'Policy Characteristics'!$C:$C,0)))</f>
        <v>Electricity CCS Subsidy</v>
      </c>
      <c r="C533" s="226" t="str">
        <f>$C$532</f>
        <v>Additional Subsidy for Elec CCS</v>
      </c>
      <c r="D533" s="6" t="s">
        <v>796</v>
      </c>
      <c r="F533" s="6" t="s">
        <v>797</v>
      </c>
      <c r="H533" s="43">
        <v>2261</v>
      </c>
      <c r="I533" s="1" t="s">
        <v>738</v>
      </c>
      <c r="J533" s="227" t="str">
        <f>IF(ISBLANK(INDEX('Policy Characteristics'!D:D,MATCH($C533,'Policy Characteristics'!$C:$C,0))),"",INDEX('Policy Characteristics'!D:D,MATCH($C533,'Policy Characteristics'!$C:$C,0)))</f>
        <v>Electricity CCS Subsidy</v>
      </c>
      <c r="K533" s="226" t="str">
        <f>IF(ISBLANK(INDEX('Policy Characteristics'!E:E,MATCH($C533,'Policy Characteristics'!$C:$C,0))),"",INDEX('Policy Characteristics'!E:E,MATCH($C533,'Policy Characteristics'!$C:$C,0)))</f>
        <v>elec CCS subsidy</v>
      </c>
      <c r="L533" s="275">
        <f>IF(ISBLANK(INDEX('Policy Characteristics'!F:F,MATCH($C533,'Policy Characteristics'!$C:$C,0))),"",INDEX('Policy Characteristics'!F:F,MATCH($C533,'Policy Characteristics'!$C:$C,0)))</f>
        <v>-150000</v>
      </c>
      <c r="M533" s="275">
        <f>IF(ISBLANK(INDEX('Policy Characteristics'!G:G,MATCH($C533,'Policy Characteristics'!$C:$C,0))),"",INDEX('Policy Characteristics'!G:G,MATCH($C533,'Policy Characteristics'!$C:$C,0)))</f>
        <v>150000</v>
      </c>
      <c r="N533" s="275">
        <f>IF(ISBLANK(INDEX('Policy Characteristics'!H:H,MATCH($C533,'Policy Characteristics'!$C:$C,0))),"",INDEX('Policy Characteristics'!H:H,MATCH($C533,'Policy Characteristics'!$C:$C,0)))</f>
        <v>3000</v>
      </c>
      <c r="O533" s="226" t="str">
        <f>IF(ISBLANK(INDEX('Policy Characteristics'!I:I,MATCH($C533,'Policy Characteristics'!$C:$C,0))),"",INDEX('Policy Characteristics'!I:I,MATCH($C533,'Policy Characteristics'!$C:$C,0)))</f>
        <v>KRW/metric ton CO2e</v>
      </c>
      <c r="P533" s="226" t="str">
        <f>IF(ISBLANK(INDEX('Policy Characteristics'!J:J,MATCH($C533,'Policy Characteristics'!$C:$C,0))),"",INDEX('Policy Characteristics'!J:J,MATCH($C533,'Policy Characteristics'!$C:$C,0)))</f>
        <v>**Description:** This policy provides a dollar per metric ton CO2e subsidy, additional to any BAU subsidies.  // **Guidance for setting values:** Currently, South Korea does not have a direct tax credit scheme per ton (PTC-type) like this.</v>
      </c>
      <c r="R533" s="1"/>
    </row>
    <row r="534" spans="1:19">
      <c r="A534" s="226" t="str">
        <f>IF(ISBLANK(INDEX('Policy Characteristics'!A:A,MATCH($C534,'Policy Characteristics'!$C:$C,0))),"",INDEX('Policy Characteristics'!A:A,MATCH($C534,'Policy Characteristics'!$C:$C,0)))</f>
        <v>Electricity Supply</v>
      </c>
      <c r="B534" s="234" t="str">
        <f>IF(ISBLANK(INDEX('Policy Characteristics'!B:B,MATCH($C534,'Policy Characteristics'!$C:$C,0))),"",INDEX('Policy Characteristics'!B:B,MATCH($C534,'Policy Characteristics'!$C:$C,0)))</f>
        <v>Electricity CCS Subsidy</v>
      </c>
      <c r="C534" s="226" t="str">
        <f t="shared" ref="C534:C555" si="30">$C$532</f>
        <v>Additional Subsidy for Elec CCS</v>
      </c>
      <c r="D534" s="6" t="s">
        <v>798</v>
      </c>
      <c r="F534" s="6" t="s">
        <v>799</v>
      </c>
      <c r="H534" s="43">
        <v>2262</v>
      </c>
      <c r="I534" s="1" t="s">
        <v>738</v>
      </c>
      <c r="J534" s="227" t="str">
        <f>IF(ISBLANK(INDEX('Policy Characteristics'!D:D,MATCH($C534,'Policy Characteristics'!$C:$C,0))),"",INDEX('Policy Characteristics'!D:D,MATCH($C534,'Policy Characteristics'!$C:$C,0)))</f>
        <v>Electricity CCS Subsidy</v>
      </c>
      <c r="K534" s="226" t="str">
        <f>IF(ISBLANK(INDEX('Policy Characteristics'!E:E,MATCH($C534,'Policy Characteristics'!$C:$C,0))),"",INDEX('Policy Characteristics'!E:E,MATCH($C534,'Policy Characteristics'!$C:$C,0)))</f>
        <v>elec CCS subsidy</v>
      </c>
      <c r="L534" s="275">
        <f>IF(ISBLANK(INDEX('Policy Characteristics'!F:F,MATCH($C534,'Policy Characteristics'!$C:$C,0))),"",INDEX('Policy Characteristics'!F:F,MATCH($C534,'Policy Characteristics'!$C:$C,0)))</f>
        <v>-150000</v>
      </c>
      <c r="M534" s="275">
        <f>IF(ISBLANK(INDEX('Policy Characteristics'!G:G,MATCH($C534,'Policy Characteristics'!$C:$C,0))),"",INDEX('Policy Characteristics'!G:G,MATCH($C534,'Policy Characteristics'!$C:$C,0)))</f>
        <v>150000</v>
      </c>
      <c r="N534" s="275">
        <f>IF(ISBLANK(INDEX('Policy Characteristics'!H:H,MATCH($C534,'Policy Characteristics'!$C:$C,0))),"",INDEX('Policy Characteristics'!H:H,MATCH($C534,'Policy Characteristics'!$C:$C,0)))</f>
        <v>3000</v>
      </c>
      <c r="O534" s="226" t="str">
        <f>IF(ISBLANK(INDEX('Policy Characteristics'!I:I,MATCH($C534,'Policy Characteristics'!$C:$C,0))),"",INDEX('Policy Characteristics'!I:I,MATCH($C534,'Policy Characteristics'!$C:$C,0)))</f>
        <v>KRW/metric ton CO2e</v>
      </c>
      <c r="P534" s="226" t="str">
        <f>IF(ISBLANK(INDEX('Policy Characteristics'!J:J,MATCH($C534,'Policy Characteristics'!$C:$C,0))),"",INDEX('Policy Characteristics'!J:J,MATCH($C534,'Policy Characteristics'!$C:$C,0)))</f>
        <v>**Description:** This policy provides a dollar per metric ton CO2e subsidy, additional to any BAU subsidies.  // **Guidance for setting values:** Currently, South Korea does not have a direct tax credit scheme per ton (PTC-type) like this.</v>
      </c>
      <c r="R534" s="1"/>
    </row>
    <row r="535" spans="1:19">
      <c r="A535" s="226" t="str">
        <f>IF(ISBLANK(INDEX('Policy Characteristics'!A:A,MATCH($C535,'Policy Characteristics'!$C:$C,0))),"",INDEX('Policy Characteristics'!A:A,MATCH($C535,'Policy Characteristics'!$C:$C,0)))</f>
        <v>Electricity Supply</v>
      </c>
      <c r="B535" s="234" t="str">
        <f>IF(ISBLANK(INDEX('Policy Characteristics'!B:B,MATCH($C535,'Policy Characteristics'!$C:$C,0))),"",INDEX('Policy Characteristics'!B:B,MATCH($C535,'Policy Characteristics'!$C:$C,0)))</f>
        <v>Electricity CCS Subsidy</v>
      </c>
      <c r="C535" s="226" t="str">
        <f t="shared" si="30"/>
        <v>Additional Subsidy for Elec CCS</v>
      </c>
      <c r="D535" s="6" t="s">
        <v>800</v>
      </c>
      <c r="F535" s="6" t="s">
        <v>801</v>
      </c>
      <c r="H535" s="43">
        <v>2263</v>
      </c>
      <c r="I535" s="1" t="s">
        <v>738</v>
      </c>
      <c r="J535" s="227" t="str">
        <f>IF(ISBLANK(INDEX('Policy Characteristics'!D:D,MATCH($C535,'Policy Characteristics'!$C:$C,0))),"",INDEX('Policy Characteristics'!D:D,MATCH($C535,'Policy Characteristics'!$C:$C,0)))</f>
        <v>Electricity CCS Subsidy</v>
      </c>
      <c r="K535" s="226" t="str">
        <f>IF(ISBLANK(INDEX('Policy Characteristics'!E:E,MATCH($C535,'Policy Characteristics'!$C:$C,0))),"",INDEX('Policy Characteristics'!E:E,MATCH($C535,'Policy Characteristics'!$C:$C,0)))</f>
        <v>elec CCS subsidy</v>
      </c>
      <c r="L535" s="275">
        <f>IF(ISBLANK(INDEX('Policy Characteristics'!F:F,MATCH($C535,'Policy Characteristics'!$C:$C,0))),"",INDEX('Policy Characteristics'!F:F,MATCH($C535,'Policy Characteristics'!$C:$C,0)))</f>
        <v>-150000</v>
      </c>
      <c r="M535" s="275">
        <f>IF(ISBLANK(INDEX('Policy Characteristics'!G:G,MATCH($C535,'Policy Characteristics'!$C:$C,0))),"",INDEX('Policy Characteristics'!G:G,MATCH($C535,'Policy Characteristics'!$C:$C,0)))</f>
        <v>150000</v>
      </c>
      <c r="N535" s="275">
        <f>IF(ISBLANK(INDEX('Policy Characteristics'!H:H,MATCH($C535,'Policy Characteristics'!$C:$C,0))),"",INDEX('Policy Characteristics'!H:H,MATCH($C535,'Policy Characteristics'!$C:$C,0)))</f>
        <v>3000</v>
      </c>
      <c r="O535" s="226" t="str">
        <f>IF(ISBLANK(INDEX('Policy Characteristics'!I:I,MATCH($C535,'Policy Characteristics'!$C:$C,0))),"",INDEX('Policy Characteristics'!I:I,MATCH($C535,'Policy Characteristics'!$C:$C,0)))</f>
        <v>KRW/metric ton CO2e</v>
      </c>
      <c r="P535" s="226" t="str">
        <f>IF(ISBLANK(INDEX('Policy Characteristics'!J:J,MATCH($C535,'Policy Characteristics'!$C:$C,0))),"",INDEX('Policy Characteristics'!J:J,MATCH($C535,'Policy Characteristics'!$C:$C,0)))</f>
        <v>**Description:** This policy provides a dollar per metric ton CO2e subsidy, additional to any BAU subsidies.  // **Guidance for setting values:** Currently, South Korea does not have a direct tax credit scheme per ton (PTC-type) like this.</v>
      </c>
      <c r="R535" s="1"/>
    </row>
    <row r="536" spans="1:19">
      <c r="A536" s="226" t="str">
        <f>IF(ISBLANK(INDEX('Policy Characteristics'!A:A,MATCH($C536,'Policy Characteristics'!$C:$C,0))),"",INDEX('Policy Characteristics'!A:A,MATCH($C536,'Policy Characteristics'!$C:$C,0)))</f>
        <v>Electricity Supply</v>
      </c>
      <c r="B536" s="234" t="str">
        <f>IF(ISBLANK(INDEX('Policy Characteristics'!B:B,MATCH($C536,'Policy Characteristics'!$C:$C,0))),"",INDEX('Policy Characteristics'!B:B,MATCH($C536,'Policy Characteristics'!$C:$C,0)))</f>
        <v>Electricity CCS Subsidy</v>
      </c>
      <c r="C536" s="226" t="str">
        <f t="shared" si="30"/>
        <v>Additional Subsidy for Elec CCS</v>
      </c>
      <c r="D536" s="6" t="s">
        <v>802</v>
      </c>
      <c r="F536" s="6" t="s">
        <v>803</v>
      </c>
      <c r="H536" s="43">
        <v>2264</v>
      </c>
      <c r="I536" s="1" t="s">
        <v>738</v>
      </c>
      <c r="J536" s="227" t="str">
        <f>IF(ISBLANK(INDEX('Policy Characteristics'!D:D,MATCH($C536,'Policy Characteristics'!$C:$C,0))),"",INDEX('Policy Characteristics'!D:D,MATCH($C536,'Policy Characteristics'!$C:$C,0)))</f>
        <v>Electricity CCS Subsidy</v>
      </c>
      <c r="K536" s="226" t="str">
        <f>IF(ISBLANK(INDEX('Policy Characteristics'!E:E,MATCH($C536,'Policy Characteristics'!$C:$C,0))),"",INDEX('Policy Characteristics'!E:E,MATCH($C536,'Policy Characteristics'!$C:$C,0)))</f>
        <v>elec CCS subsidy</v>
      </c>
      <c r="L536" s="275">
        <f>IF(ISBLANK(INDEX('Policy Characteristics'!F:F,MATCH($C536,'Policy Characteristics'!$C:$C,0))),"",INDEX('Policy Characteristics'!F:F,MATCH($C536,'Policy Characteristics'!$C:$C,0)))</f>
        <v>-150000</v>
      </c>
      <c r="M536" s="275">
        <f>IF(ISBLANK(INDEX('Policy Characteristics'!G:G,MATCH($C536,'Policy Characteristics'!$C:$C,0))),"",INDEX('Policy Characteristics'!G:G,MATCH($C536,'Policy Characteristics'!$C:$C,0)))</f>
        <v>150000</v>
      </c>
      <c r="N536" s="275">
        <f>IF(ISBLANK(INDEX('Policy Characteristics'!H:H,MATCH($C536,'Policy Characteristics'!$C:$C,0))),"",INDEX('Policy Characteristics'!H:H,MATCH($C536,'Policy Characteristics'!$C:$C,0)))</f>
        <v>3000</v>
      </c>
      <c r="O536" s="226" t="str">
        <f>IF(ISBLANK(INDEX('Policy Characteristics'!I:I,MATCH($C536,'Policy Characteristics'!$C:$C,0))),"",INDEX('Policy Characteristics'!I:I,MATCH($C536,'Policy Characteristics'!$C:$C,0)))</f>
        <v>KRW/metric ton CO2e</v>
      </c>
      <c r="P536" s="226" t="str">
        <f>IF(ISBLANK(INDEX('Policy Characteristics'!J:J,MATCH($C536,'Policy Characteristics'!$C:$C,0))),"",INDEX('Policy Characteristics'!J:J,MATCH($C536,'Policy Characteristics'!$C:$C,0)))</f>
        <v>**Description:** This policy provides a dollar per metric ton CO2e subsidy, additional to any BAU subsidies.  // **Guidance for setting values:** Currently, South Korea does not have a direct tax credit scheme per ton (PTC-type) like this.</v>
      </c>
      <c r="R536" s="1"/>
    </row>
    <row r="537" spans="1:19">
      <c r="A537" s="226" t="str">
        <f>IF(ISBLANK(INDEX('Policy Characteristics'!A:A,MATCH($C537,'Policy Characteristics'!$C:$C,0))),"",INDEX('Policy Characteristics'!A:A,MATCH($C537,'Policy Characteristics'!$C:$C,0)))</f>
        <v>Electricity Supply</v>
      </c>
      <c r="B537" s="234" t="str">
        <f>IF(ISBLANK(INDEX('Policy Characteristics'!B:B,MATCH($C537,'Policy Characteristics'!$C:$C,0))),"",INDEX('Policy Characteristics'!B:B,MATCH($C537,'Policy Characteristics'!$C:$C,0)))</f>
        <v>Electricity CCS Subsidy</v>
      </c>
      <c r="C537" s="226" t="str">
        <f t="shared" si="30"/>
        <v>Additional Subsidy for Elec CCS</v>
      </c>
      <c r="D537" s="6" t="s">
        <v>804</v>
      </c>
      <c r="F537" s="6" t="s">
        <v>805</v>
      </c>
      <c r="H537" s="43">
        <v>2265</v>
      </c>
      <c r="I537" s="1" t="s">
        <v>738</v>
      </c>
      <c r="J537" s="227" t="str">
        <f>IF(ISBLANK(INDEX('Policy Characteristics'!D:D,MATCH($C537,'Policy Characteristics'!$C:$C,0))),"",INDEX('Policy Characteristics'!D:D,MATCH($C537,'Policy Characteristics'!$C:$C,0)))</f>
        <v>Electricity CCS Subsidy</v>
      </c>
      <c r="K537" s="226" t="str">
        <f>IF(ISBLANK(INDEX('Policy Characteristics'!E:E,MATCH($C537,'Policy Characteristics'!$C:$C,0))),"",INDEX('Policy Characteristics'!E:E,MATCH($C537,'Policy Characteristics'!$C:$C,0)))</f>
        <v>elec CCS subsidy</v>
      </c>
      <c r="L537" s="275">
        <f>IF(ISBLANK(INDEX('Policy Characteristics'!F:F,MATCH($C537,'Policy Characteristics'!$C:$C,0))),"",INDEX('Policy Characteristics'!F:F,MATCH($C537,'Policy Characteristics'!$C:$C,0)))</f>
        <v>-150000</v>
      </c>
      <c r="M537" s="275">
        <f>IF(ISBLANK(INDEX('Policy Characteristics'!G:G,MATCH($C537,'Policy Characteristics'!$C:$C,0))),"",INDEX('Policy Characteristics'!G:G,MATCH($C537,'Policy Characteristics'!$C:$C,0)))</f>
        <v>150000</v>
      </c>
      <c r="N537" s="275">
        <f>IF(ISBLANK(INDEX('Policy Characteristics'!H:H,MATCH($C537,'Policy Characteristics'!$C:$C,0))),"",INDEX('Policy Characteristics'!H:H,MATCH($C537,'Policy Characteristics'!$C:$C,0)))</f>
        <v>3000</v>
      </c>
      <c r="O537" s="226" t="str">
        <f>IF(ISBLANK(INDEX('Policy Characteristics'!I:I,MATCH($C537,'Policy Characteristics'!$C:$C,0))),"",INDEX('Policy Characteristics'!I:I,MATCH($C537,'Policy Characteristics'!$C:$C,0)))</f>
        <v>KRW/metric ton CO2e</v>
      </c>
      <c r="P537" s="226" t="str">
        <f>IF(ISBLANK(INDEX('Policy Characteristics'!J:J,MATCH($C537,'Policy Characteristics'!$C:$C,0))),"",INDEX('Policy Characteristics'!J:J,MATCH($C537,'Policy Characteristics'!$C:$C,0)))</f>
        <v>**Description:** This policy provides a dollar per metric ton CO2e subsidy, additional to any BAU subsidies.  // **Guidance for setting values:** Currently, South Korea does not have a direct tax credit scheme per ton (PTC-type) like this.</v>
      </c>
      <c r="R537" s="1"/>
    </row>
    <row r="538" spans="1:19">
      <c r="A538" s="226" t="str">
        <f>IF(ISBLANK(INDEX('Policy Characteristics'!A:A,MATCH($C538,'Policy Characteristics'!$C:$C,0))),"",INDEX('Policy Characteristics'!A:A,MATCH($C538,'Policy Characteristics'!$C:$C,0)))</f>
        <v>Electricity Supply</v>
      </c>
      <c r="B538" s="234" t="str">
        <f>IF(ISBLANK(INDEX('Policy Characteristics'!B:B,MATCH($C538,'Policy Characteristics'!$C:$C,0))),"",INDEX('Policy Characteristics'!B:B,MATCH($C538,'Policy Characteristics'!$C:$C,0)))</f>
        <v>Electricity CCS Subsidy</v>
      </c>
      <c r="C538" s="226" t="str">
        <f t="shared" si="30"/>
        <v>Additional Subsidy for Elec CCS</v>
      </c>
      <c r="D538" s="6" t="s">
        <v>806</v>
      </c>
      <c r="F538" s="6" t="s">
        <v>807</v>
      </c>
      <c r="H538" s="43">
        <v>2266</v>
      </c>
      <c r="I538" s="1" t="s">
        <v>738</v>
      </c>
      <c r="J538" s="227" t="str">
        <f>IF(ISBLANK(INDEX('Policy Characteristics'!D:D,MATCH($C538,'Policy Characteristics'!$C:$C,0))),"",INDEX('Policy Characteristics'!D:D,MATCH($C538,'Policy Characteristics'!$C:$C,0)))</f>
        <v>Electricity CCS Subsidy</v>
      </c>
      <c r="K538" s="226" t="str">
        <f>IF(ISBLANK(INDEX('Policy Characteristics'!E:E,MATCH($C538,'Policy Characteristics'!$C:$C,0))),"",INDEX('Policy Characteristics'!E:E,MATCH($C538,'Policy Characteristics'!$C:$C,0)))</f>
        <v>elec CCS subsidy</v>
      </c>
      <c r="L538" s="275">
        <f>IF(ISBLANK(INDEX('Policy Characteristics'!F:F,MATCH($C538,'Policy Characteristics'!$C:$C,0))),"",INDEX('Policy Characteristics'!F:F,MATCH($C538,'Policy Characteristics'!$C:$C,0)))</f>
        <v>-150000</v>
      </c>
      <c r="M538" s="275">
        <f>IF(ISBLANK(INDEX('Policy Characteristics'!G:G,MATCH($C538,'Policy Characteristics'!$C:$C,0))),"",INDEX('Policy Characteristics'!G:G,MATCH($C538,'Policy Characteristics'!$C:$C,0)))</f>
        <v>150000</v>
      </c>
      <c r="N538" s="275">
        <f>IF(ISBLANK(INDEX('Policy Characteristics'!H:H,MATCH($C538,'Policy Characteristics'!$C:$C,0))),"",INDEX('Policy Characteristics'!H:H,MATCH($C538,'Policy Characteristics'!$C:$C,0)))</f>
        <v>3000</v>
      </c>
      <c r="O538" s="226" t="str">
        <f>IF(ISBLANK(INDEX('Policy Characteristics'!I:I,MATCH($C538,'Policy Characteristics'!$C:$C,0))),"",INDEX('Policy Characteristics'!I:I,MATCH($C538,'Policy Characteristics'!$C:$C,0)))</f>
        <v>KRW/metric ton CO2e</v>
      </c>
      <c r="P538" s="226" t="str">
        <f>IF(ISBLANK(INDEX('Policy Characteristics'!J:J,MATCH($C538,'Policy Characteristics'!$C:$C,0))),"",INDEX('Policy Characteristics'!J:J,MATCH($C538,'Policy Characteristics'!$C:$C,0)))</f>
        <v>**Description:** This policy provides a dollar per metric ton CO2e subsidy, additional to any BAU subsidies.  // **Guidance for setting values:** Currently, South Korea does not have a direct tax credit scheme per ton (PTC-type) like this.</v>
      </c>
      <c r="R538" s="1"/>
    </row>
    <row r="539" spans="1:19">
      <c r="A539" s="226" t="str">
        <f>IF(ISBLANK(INDEX('Policy Characteristics'!A:A,MATCH($C539,'Policy Characteristics'!$C:$C,0))),"",INDEX('Policy Characteristics'!A:A,MATCH($C539,'Policy Characteristics'!$C:$C,0)))</f>
        <v>Electricity Supply</v>
      </c>
      <c r="B539" s="234" t="str">
        <f>IF(ISBLANK(INDEX('Policy Characteristics'!B:B,MATCH($C539,'Policy Characteristics'!$C:$C,0))),"",INDEX('Policy Characteristics'!B:B,MATCH($C539,'Policy Characteristics'!$C:$C,0)))</f>
        <v>Electricity CCS Subsidy</v>
      </c>
      <c r="C539" s="226" t="str">
        <f t="shared" si="30"/>
        <v>Additional Subsidy for Elec CCS</v>
      </c>
      <c r="D539" s="6" t="s">
        <v>808</v>
      </c>
      <c r="F539" s="6" t="s">
        <v>809</v>
      </c>
      <c r="H539" s="43">
        <v>2267</v>
      </c>
      <c r="I539" s="1" t="s">
        <v>738</v>
      </c>
      <c r="J539" s="227" t="str">
        <f>IF(ISBLANK(INDEX('Policy Characteristics'!D:D,MATCH($C539,'Policy Characteristics'!$C:$C,0))),"",INDEX('Policy Characteristics'!D:D,MATCH($C539,'Policy Characteristics'!$C:$C,0)))</f>
        <v>Electricity CCS Subsidy</v>
      </c>
      <c r="K539" s="226" t="str">
        <f>IF(ISBLANK(INDEX('Policy Characteristics'!E:E,MATCH($C539,'Policy Characteristics'!$C:$C,0))),"",INDEX('Policy Characteristics'!E:E,MATCH($C539,'Policy Characteristics'!$C:$C,0)))</f>
        <v>elec CCS subsidy</v>
      </c>
      <c r="L539" s="275">
        <f>IF(ISBLANK(INDEX('Policy Characteristics'!F:F,MATCH($C539,'Policy Characteristics'!$C:$C,0))),"",INDEX('Policy Characteristics'!F:F,MATCH($C539,'Policy Characteristics'!$C:$C,0)))</f>
        <v>-150000</v>
      </c>
      <c r="M539" s="275">
        <f>IF(ISBLANK(INDEX('Policy Characteristics'!G:G,MATCH($C539,'Policy Characteristics'!$C:$C,0))),"",INDEX('Policy Characteristics'!G:G,MATCH($C539,'Policy Characteristics'!$C:$C,0)))</f>
        <v>150000</v>
      </c>
      <c r="N539" s="275">
        <f>IF(ISBLANK(INDEX('Policy Characteristics'!H:H,MATCH($C539,'Policy Characteristics'!$C:$C,0))),"",INDEX('Policy Characteristics'!H:H,MATCH($C539,'Policy Characteristics'!$C:$C,0)))</f>
        <v>3000</v>
      </c>
      <c r="O539" s="226" t="str">
        <f>IF(ISBLANK(INDEX('Policy Characteristics'!I:I,MATCH($C539,'Policy Characteristics'!$C:$C,0))),"",INDEX('Policy Characteristics'!I:I,MATCH($C539,'Policy Characteristics'!$C:$C,0)))</f>
        <v>KRW/metric ton CO2e</v>
      </c>
      <c r="P539" s="226" t="str">
        <f>IF(ISBLANK(INDEX('Policy Characteristics'!J:J,MATCH($C539,'Policy Characteristics'!$C:$C,0))),"",INDEX('Policy Characteristics'!J:J,MATCH($C539,'Policy Characteristics'!$C:$C,0)))</f>
        <v>**Description:** This policy provides a dollar per metric ton CO2e subsidy, additional to any BAU subsidies.  // **Guidance for setting values:** Currently, South Korea does not have a direct tax credit scheme per ton (PTC-type) like this.</v>
      </c>
      <c r="R539" s="1"/>
    </row>
    <row r="540" spans="1:19">
      <c r="A540" s="226" t="str">
        <f>IF(ISBLANK(INDEX('Policy Characteristics'!A:A,MATCH($C540,'Policy Characteristics'!$C:$C,0))),"",INDEX('Policy Characteristics'!A:A,MATCH($C540,'Policy Characteristics'!$C:$C,0)))</f>
        <v>Electricity Supply</v>
      </c>
      <c r="B540" s="234" t="str">
        <f>IF(ISBLANK(INDEX('Policy Characteristics'!B:B,MATCH($C540,'Policy Characteristics'!$C:$C,0))),"",INDEX('Policy Characteristics'!B:B,MATCH($C540,'Policy Characteristics'!$C:$C,0)))</f>
        <v>Electricity CCS Subsidy</v>
      </c>
      <c r="C540" s="226" t="str">
        <f t="shared" si="30"/>
        <v>Additional Subsidy for Elec CCS</v>
      </c>
      <c r="D540" s="6" t="s">
        <v>810</v>
      </c>
      <c r="F540" s="6" t="s">
        <v>811</v>
      </c>
      <c r="H540" s="43">
        <v>2268</v>
      </c>
      <c r="I540" s="1" t="s">
        <v>738</v>
      </c>
      <c r="J540" s="227" t="str">
        <f>IF(ISBLANK(INDEX('Policy Characteristics'!D:D,MATCH($C540,'Policy Characteristics'!$C:$C,0))),"",INDEX('Policy Characteristics'!D:D,MATCH($C540,'Policy Characteristics'!$C:$C,0)))</f>
        <v>Electricity CCS Subsidy</v>
      </c>
      <c r="K540" s="226" t="str">
        <f>IF(ISBLANK(INDEX('Policy Characteristics'!E:E,MATCH($C540,'Policy Characteristics'!$C:$C,0))),"",INDEX('Policy Characteristics'!E:E,MATCH($C540,'Policy Characteristics'!$C:$C,0)))</f>
        <v>elec CCS subsidy</v>
      </c>
      <c r="L540" s="275">
        <f>IF(ISBLANK(INDEX('Policy Characteristics'!F:F,MATCH($C540,'Policy Characteristics'!$C:$C,0))),"",INDEX('Policy Characteristics'!F:F,MATCH($C540,'Policy Characteristics'!$C:$C,0)))</f>
        <v>-150000</v>
      </c>
      <c r="M540" s="275">
        <f>IF(ISBLANK(INDEX('Policy Characteristics'!G:G,MATCH($C540,'Policy Characteristics'!$C:$C,0))),"",INDEX('Policy Characteristics'!G:G,MATCH($C540,'Policy Characteristics'!$C:$C,0)))</f>
        <v>150000</v>
      </c>
      <c r="N540" s="275">
        <f>IF(ISBLANK(INDEX('Policy Characteristics'!H:H,MATCH($C540,'Policy Characteristics'!$C:$C,0))),"",INDEX('Policy Characteristics'!H:H,MATCH($C540,'Policy Characteristics'!$C:$C,0)))</f>
        <v>3000</v>
      </c>
      <c r="O540" s="226" t="str">
        <f>IF(ISBLANK(INDEX('Policy Characteristics'!I:I,MATCH($C540,'Policy Characteristics'!$C:$C,0))),"",INDEX('Policy Characteristics'!I:I,MATCH($C540,'Policy Characteristics'!$C:$C,0)))</f>
        <v>KRW/metric ton CO2e</v>
      </c>
      <c r="P540" s="226" t="str">
        <f>IF(ISBLANK(INDEX('Policy Characteristics'!J:J,MATCH($C540,'Policy Characteristics'!$C:$C,0))),"",INDEX('Policy Characteristics'!J:J,MATCH($C540,'Policy Characteristics'!$C:$C,0)))</f>
        <v>**Description:** This policy provides a dollar per metric ton CO2e subsidy, additional to any BAU subsidies.  // **Guidance for setting values:** Currently, South Korea does not have a direct tax credit scheme per ton (PTC-type) like this.</v>
      </c>
      <c r="R540" s="1"/>
    </row>
    <row r="541" spans="1:19">
      <c r="A541" s="226" t="str">
        <f>IF(ISBLANK(INDEX('Policy Characteristics'!A:A,MATCH($C541,'Policy Characteristics'!$C:$C,0))),"",INDEX('Policy Characteristics'!A:A,MATCH($C541,'Policy Characteristics'!$C:$C,0)))</f>
        <v>Electricity Supply</v>
      </c>
      <c r="B541" s="234" t="str">
        <f>IF(ISBLANK(INDEX('Policy Characteristics'!B:B,MATCH($C541,'Policy Characteristics'!$C:$C,0))),"",INDEX('Policy Characteristics'!B:B,MATCH($C541,'Policy Characteristics'!$C:$C,0)))</f>
        <v>Electricity CCS Subsidy</v>
      </c>
      <c r="C541" s="226" t="str">
        <f t="shared" si="30"/>
        <v>Additional Subsidy for Elec CCS</v>
      </c>
      <c r="D541" s="6" t="s">
        <v>812</v>
      </c>
      <c r="F541" s="6" t="s">
        <v>813</v>
      </c>
      <c r="H541" s="43">
        <v>2269</v>
      </c>
      <c r="I541" s="1" t="s">
        <v>738</v>
      </c>
      <c r="J541" s="227" t="str">
        <f>IF(ISBLANK(INDEX('Policy Characteristics'!D:D,MATCH($C541,'Policy Characteristics'!$C:$C,0))),"",INDEX('Policy Characteristics'!D:D,MATCH($C541,'Policy Characteristics'!$C:$C,0)))</f>
        <v>Electricity CCS Subsidy</v>
      </c>
      <c r="K541" s="226" t="str">
        <f>IF(ISBLANK(INDEX('Policy Characteristics'!E:E,MATCH($C541,'Policy Characteristics'!$C:$C,0))),"",INDEX('Policy Characteristics'!E:E,MATCH($C541,'Policy Characteristics'!$C:$C,0)))</f>
        <v>elec CCS subsidy</v>
      </c>
      <c r="L541" s="275">
        <f>IF(ISBLANK(INDEX('Policy Characteristics'!F:F,MATCH($C541,'Policy Characteristics'!$C:$C,0))),"",INDEX('Policy Characteristics'!F:F,MATCH($C541,'Policy Characteristics'!$C:$C,0)))</f>
        <v>-150000</v>
      </c>
      <c r="M541" s="275">
        <f>IF(ISBLANK(INDEX('Policy Characteristics'!G:G,MATCH($C541,'Policy Characteristics'!$C:$C,0))),"",INDEX('Policy Characteristics'!G:G,MATCH($C541,'Policy Characteristics'!$C:$C,0)))</f>
        <v>150000</v>
      </c>
      <c r="N541" s="275">
        <f>IF(ISBLANK(INDEX('Policy Characteristics'!H:H,MATCH($C541,'Policy Characteristics'!$C:$C,0))),"",INDEX('Policy Characteristics'!H:H,MATCH($C541,'Policy Characteristics'!$C:$C,0)))</f>
        <v>3000</v>
      </c>
      <c r="O541" s="226" t="str">
        <f>IF(ISBLANK(INDEX('Policy Characteristics'!I:I,MATCH($C541,'Policy Characteristics'!$C:$C,0))),"",INDEX('Policy Characteristics'!I:I,MATCH($C541,'Policy Characteristics'!$C:$C,0)))</f>
        <v>KRW/metric ton CO2e</v>
      </c>
      <c r="P541" s="226" t="str">
        <f>IF(ISBLANK(INDEX('Policy Characteristics'!J:J,MATCH($C541,'Policy Characteristics'!$C:$C,0))),"",INDEX('Policy Characteristics'!J:J,MATCH($C541,'Policy Characteristics'!$C:$C,0)))</f>
        <v>**Description:** This policy provides a dollar per metric ton CO2e subsidy, additional to any BAU subsidies.  // **Guidance for setting values:** Currently, South Korea does not have a direct tax credit scheme per ton (PTC-type) like this.</v>
      </c>
      <c r="R541" s="1"/>
    </row>
    <row r="542" spans="1:19">
      <c r="A542" s="226" t="str">
        <f>IF(ISBLANK(INDEX('Policy Characteristics'!A:A,MATCH($C542,'Policy Characteristics'!$C:$C,0))),"",INDEX('Policy Characteristics'!A:A,MATCH($C542,'Policy Characteristics'!$C:$C,0)))</f>
        <v>Electricity Supply</v>
      </c>
      <c r="B542" s="234" t="str">
        <f>IF(ISBLANK(INDEX('Policy Characteristics'!B:B,MATCH($C542,'Policy Characteristics'!$C:$C,0))),"",INDEX('Policy Characteristics'!B:B,MATCH($C542,'Policy Characteristics'!$C:$C,0)))</f>
        <v>Electricity CCS Subsidy</v>
      </c>
      <c r="C542" s="226" t="str">
        <f t="shared" si="30"/>
        <v>Additional Subsidy for Elec CCS</v>
      </c>
      <c r="D542" s="6" t="s">
        <v>814</v>
      </c>
      <c r="F542" s="6" t="s">
        <v>815</v>
      </c>
      <c r="H542" s="43">
        <v>2270</v>
      </c>
      <c r="I542" s="1" t="s">
        <v>738</v>
      </c>
      <c r="J542" s="227" t="str">
        <f>IF(ISBLANK(INDEX('Policy Characteristics'!D:D,MATCH($C542,'Policy Characteristics'!$C:$C,0))),"",INDEX('Policy Characteristics'!D:D,MATCH($C542,'Policy Characteristics'!$C:$C,0)))</f>
        <v>Electricity CCS Subsidy</v>
      </c>
      <c r="K542" s="226" t="str">
        <f>IF(ISBLANK(INDEX('Policy Characteristics'!E:E,MATCH($C542,'Policy Characteristics'!$C:$C,0))),"",INDEX('Policy Characteristics'!E:E,MATCH($C542,'Policy Characteristics'!$C:$C,0)))</f>
        <v>elec CCS subsidy</v>
      </c>
      <c r="L542" s="275">
        <f>IF(ISBLANK(INDEX('Policy Characteristics'!F:F,MATCH($C542,'Policy Characteristics'!$C:$C,0))),"",INDEX('Policy Characteristics'!F:F,MATCH($C542,'Policy Characteristics'!$C:$C,0)))</f>
        <v>-150000</v>
      </c>
      <c r="M542" s="275">
        <f>IF(ISBLANK(INDEX('Policy Characteristics'!G:G,MATCH($C542,'Policy Characteristics'!$C:$C,0))),"",INDEX('Policy Characteristics'!G:G,MATCH($C542,'Policy Characteristics'!$C:$C,0)))</f>
        <v>150000</v>
      </c>
      <c r="N542" s="275">
        <f>IF(ISBLANK(INDEX('Policy Characteristics'!H:H,MATCH($C542,'Policy Characteristics'!$C:$C,0))),"",INDEX('Policy Characteristics'!H:H,MATCH($C542,'Policy Characteristics'!$C:$C,0)))</f>
        <v>3000</v>
      </c>
      <c r="O542" s="226" t="str">
        <f>IF(ISBLANK(INDEX('Policy Characteristics'!I:I,MATCH($C542,'Policy Characteristics'!$C:$C,0))),"",INDEX('Policy Characteristics'!I:I,MATCH($C542,'Policy Characteristics'!$C:$C,0)))</f>
        <v>KRW/metric ton CO2e</v>
      </c>
      <c r="P542" s="226" t="str">
        <f>IF(ISBLANK(INDEX('Policy Characteristics'!J:J,MATCH($C542,'Policy Characteristics'!$C:$C,0))),"",INDEX('Policy Characteristics'!J:J,MATCH($C542,'Policy Characteristics'!$C:$C,0)))</f>
        <v>**Description:** This policy provides a dollar per metric ton CO2e subsidy, additional to any BAU subsidies.  // **Guidance for setting values:** Currently, South Korea does not have a direct tax credit scheme per ton (PTC-type) like this.</v>
      </c>
      <c r="R542" s="1"/>
    </row>
    <row r="543" spans="1:19">
      <c r="A543" s="226" t="str">
        <f>IF(ISBLANK(INDEX('Policy Characteristics'!A:A,MATCH($C543,'Policy Characteristics'!$C:$C,0))),"",INDEX('Policy Characteristics'!A:A,MATCH($C543,'Policy Characteristics'!$C:$C,0)))</f>
        <v>Electricity Supply</v>
      </c>
      <c r="B543" s="234" t="str">
        <f>IF(ISBLANK(INDEX('Policy Characteristics'!B:B,MATCH($C543,'Policy Characteristics'!$C:$C,0))),"",INDEX('Policy Characteristics'!B:B,MATCH($C543,'Policy Characteristics'!$C:$C,0)))</f>
        <v>Electricity CCS Subsidy</v>
      </c>
      <c r="C543" s="226" t="str">
        <f t="shared" si="30"/>
        <v>Additional Subsidy for Elec CCS</v>
      </c>
      <c r="D543" s="6" t="s">
        <v>816</v>
      </c>
      <c r="F543" s="6" t="s">
        <v>817</v>
      </c>
      <c r="H543" s="43">
        <v>2271</v>
      </c>
      <c r="I543" s="1" t="s">
        <v>738</v>
      </c>
      <c r="J543" s="227" t="str">
        <f>IF(ISBLANK(INDEX('Policy Characteristics'!D:D,MATCH($C543,'Policy Characteristics'!$C:$C,0))),"",INDEX('Policy Characteristics'!D:D,MATCH($C543,'Policy Characteristics'!$C:$C,0)))</f>
        <v>Electricity CCS Subsidy</v>
      </c>
      <c r="K543" s="226" t="str">
        <f>IF(ISBLANK(INDEX('Policy Characteristics'!E:E,MATCH($C543,'Policy Characteristics'!$C:$C,0))),"",INDEX('Policy Characteristics'!E:E,MATCH($C543,'Policy Characteristics'!$C:$C,0)))</f>
        <v>elec CCS subsidy</v>
      </c>
      <c r="L543" s="275">
        <f>IF(ISBLANK(INDEX('Policy Characteristics'!F:F,MATCH($C543,'Policy Characteristics'!$C:$C,0))),"",INDEX('Policy Characteristics'!F:F,MATCH($C543,'Policy Characteristics'!$C:$C,0)))</f>
        <v>-150000</v>
      </c>
      <c r="M543" s="275">
        <f>IF(ISBLANK(INDEX('Policy Characteristics'!G:G,MATCH($C543,'Policy Characteristics'!$C:$C,0))),"",INDEX('Policy Characteristics'!G:G,MATCH($C543,'Policy Characteristics'!$C:$C,0)))</f>
        <v>150000</v>
      </c>
      <c r="N543" s="275">
        <f>IF(ISBLANK(INDEX('Policy Characteristics'!H:H,MATCH($C543,'Policy Characteristics'!$C:$C,0))),"",INDEX('Policy Characteristics'!H:H,MATCH($C543,'Policy Characteristics'!$C:$C,0)))</f>
        <v>3000</v>
      </c>
      <c r="O543" s="226" t="str">
        <f>IF(ISBLANK(INDEX('Policy Characteristics'!I:I,MATCH($C543,'Policy Characteristics'!$C:$C,0))),"",INDEX('Policy Characteristics'!I:I,MATCH($C543,'Policy Characteristics'!$C:$C,0)))</f>
        <v>KRW/metric ton CO2e</v>
      </c>
      <c r="P543" s="226" t="str">
        <f>IF(ISBLANK(INDEX('Policy Characteristics'!J:J,MATCH($C543,'Policy Characteristics'!$C:$C,0))),"",INDEX('Policy Characteristics'!J:J,MATCH($C543,'Policy Characteristics'!$C:$C,0)))</f>
        <v>**Description:** This policy provides a dollar per metric ton CO2e subsidy, additional to any BAU subsidies.  // **Guidance for setting values:** Currently, South Korea does not have a direct tax credit scheme per ton (PTC-type) like this.</v>
      </c>
      <c r="R543" s="1"/>
    </row>
    <row r="544" spans="1:19">
      <c r="A544" s="226" t="str">
        <f>IF(ISBLANK(INDEX('Policy Characteristics'!A:A,MATCH($C544,'Policy Characteristics'!$C:$C,0))),"",INDEX('Policy Characteristics'!A:A,MATCH($C544,'Policy Characteristics'!$C:$C,0)))</f>
        <v>Electricity Supply</v>
      </c>
      <c r="B544" s="234" t="str">
        <f>IF(ISBLANK(INDEX('Policy Characteristics'!B:B,MATCH($C544,'Policy Characteristics'!$C:$C,0))),"",INDEX('Policy Characteristics'!B:B,MATCH($C544,'Policy Characteristics'!$C:$C,0)))</f>
        <v>Electricity CCS Subsidy</v>
      </c>
      <c r="C544" s="226" t="str">
        <f t="shared" si="30"/>
        <v>Additional Subsidy for Elec CCS</v>
      </c>
      <c r="D544" s="6" t="s">
        <v>818</v>
      </c>
      <c r="F544" s="6" t="s">
        <v>819</v>
      </c>
      <c r="H544" s="43">
        <v>2272</v>
      </c>
      <c r="I544" s="1" t="s">
        <v>738</v>
      </c>
      <c r="J544" s="227" t="str">
        <f>IF(ISBLANK(INDEX('Policy Characteristics'!D:D,MATCH($C544,'Policy Characteristics'!$C:$C,0))),"",INDEX('Policy Characteristics'!D:D,MATCH($C544,'Policy Characteristics'!$C:$C,0)))</f>
        <v>Electricity CCS Subsidy</v>
      </c>
      <c r="K544" s="226" t="str">
        <f>IF(ISBLANK(INDEX('Policy Characteristics'!E:E,MATCH($C544,'Policy Characteristics'!$C:$C,0))),"",INDEX('Policy Characteristics'!E:E,MATCH($C544,'Policy Characteristics'!$C:$C,0)))</f>
        <v>elec CCS subsidy</v>
      </c>
      <c r="L544" s="275">
        <f>IF(ISBLANK(INDEX('Policy Characteristics'!F:F,MATCH($C544,'Policy Characteristics'!$C:$C,0))),"",INDEX('Policy Characteristics'!F:F,MATCH($C544,'Policy Characteristics'!$C:$C,0)))</f>
        <v>-150000</v>
      </c>
      <c r="M544" s="275">
        <f>IF(ISBLANK(INDEX('Policy Characteristics'!G:G,MATCH($C544,'Policy Characteristics'!$C:$C,0))),"",INDEX('Policy Characteristics'!G:G,MATCH($C544,'Policy Characteristics'!$C:$C,0)))</f>
        <v>150000</v>
      </c>
      <c r="N544" s="275">
        <f>IF(ISBLANK(INDEX('Policy Characteristics'!H:H,MATCH($C544,'Policy Characteristics'!$C:$C,0))),"",INDEX('Policy Characteristics'!H:H,MATCH($C544,'Policy Characteristics'!$C:$C,0)))</f>
        <v>3000</v>
      </c>
      <c r="O544" s="226" t="str">
        <f>IF(ISBLANK(INDEX('Policy Characteristics'!I:I,MATCH($C544,'Policy Characteristics'!$C:$C,0))),"",INDEX('Policy Characteristics'!I:I,MATCH($C544,'Policy Characteristics'!$C:$C,0)))</f>
        <v>KRW/metric ton CO2e</v>
      </c>
      <c r="P544" s="226" t="str">
        <f>IF(ISBLANK(INDEX('Policy Characteristics'!J:J,MATCH($C544,'Policy Characteristics'!$C:$C,0))),"",INDEX('Policy Characteristics'!J:J,MATCH($C544,'Policy Characteristics'!$C:$C,0)))</f>
        <v>**Description:** This policy provides a dollar per metric ton CO2e subsidy, additional to any BAU subsidies.  // **Guidance for setting values:** Currently, South Korea does not have a direct tax credit scheme per ton (PTC-type) like this.</v>
      </c>
      <c r="R544" s="1"/>
    </row>
    <row r="545" spans="1:18">
      <c r="A545" s="226" t="str">
        <f>IF(ISBLANK(INDEX('Policy Characteristics'!A:A,MATCH($C545,'Policy Characteristics'!$C:$C,0))),"",INDEX('Policy Characteristics'!A:A,MATCH($C545,'Policy Characteristics'!$C:$C,0)))</f>
        <v>Electricity Supply</v>
      </c>
      <c r="B545" s="234" t="str">
        <f>IF(ISBLANK(INDEX('Policy Characteristics'!B:B,MATCH($C545,'Policy Characteristics'!$C:$C,0))),"",INDEX('Policy Characteristics'!B:B,MATCH($C545,'Policy Characteristics'!$C:$C,0)))</f>
        <v>Electricity CCS Subsidy</v>
      </c>
      <c r="C545" s="226" t="str">
        <f t="shared" si="30"/>
        <v>Additional Subsidy for Elec CCS</v>
      </c>
      <c r="D545" s="6" t="s">
        <v>820</v>
      </c>
      <c r="F545" s="6" t="s">
        <v>821</v>
      </c>
      <c r="H545" s="43">
        <v>2273</v>
      </c>
      <c r="I545" s="1" t="s">
        <v>738</v>
      </c>
      <c r="J545" s="227" t="str">
        <f>IF(ISBLANK(INDEX('Policy Characteristics'!D:D,MATCH($C545,'Policy Characteristics'!$C:$C,0))),"",INDEX('Policy Characteristics'!D:D,MATCH($C545,'Policy Characteristics'!$C:$C,0)))</f>
        <v>Electricity CCS Subsidy</v>
      </c>
      <c r="K545" s="226" t="str">
        <f>IF(ISBLANK(INDEX('Policy Characteristics'!E:E,MATCH($C545,'Policy Characteristics'!$C:$C,0))),"",INDEX('Policy Characteristics'!E:E,MATCH($C545,'Policy Characteristics'!$C:$C,0)))</f>
        <v>elec CCS subsidy</v>
      </c>
      <c r="L545" s="275">
        <f>IF(ISBLANK(INDEX('Policy Characteristics'!F:F,MATCH($C545,'Policy Characteristics'!$C:$C,0))),"",INDEX('Policy Characteristics'!F:F,MATCH($C545,'Policy Characteristics'!$C:$C,0)))</f>
        <v>-150000</v>
      </c>
      <c r="M545" s="275">
        <f>IF(ISBLANK(INDEX('Policy Characteristics'!G:G,MATCH($C545,'Policy Characteristics'!$C:$C,0))),"",INDEX('Policy Characteristics'!G:G,MATCH($C545,'Policy Characteristics'!$C:$C,0)))</f>
        <v>150000</v>
      </c>
      <c r="N545" s="275">
        <f>IF(ISBLANK(INDEX('Policy Characteristics'!H:H,MATCH($C545,'Policy Characteristics'!$C:$C,0))),"",INDEX('Policy Characteristics'!H:H,MATCH($C545,'Policy Characteristics'!$C:$C,0)))</f>
        <v>3000</v>
      </c>
      <c r="O545" s="226" t="str">
        <f>IF(ISBLANK(INDEX('Policy Characteristics'!I:I,MATCH($C545,'Policy Characteristics'!$C:$C,0))),"",INDEX('Policy Characteristics'!I:I,MATCH($C545,'Policy Characteristics'!$C:$C,0)))</f>
        <v>KRW/metric ton CO2e</v>
      </c>
      <c r="P545" s="226" t="str">
        <f>IF(ISBLANK(INDEX('Policy Characteristics'!J:J,MATCH($C545,'Policy Characteristics'!$C:$C,0))),"",INDEX('Policy Characteristics'!J:J,MATCH($C545,'Policy Characteristics'!$C:$C,0)))</f>
        <v>**Description:** This policy provides a dollar per metric ton CO2e subsidy, additional to any BAU subsidies.  // **Guidance for setting values:** Currently, South Korea does not have a direct tax credit scheme per ton (PTC-type) like this.</v>
      </c>
      <c r="R545" s="1"/>
    </row>
    <row r="546" spans="1:18">
      <c r="A546" s="226" t="str">
        <f>IF(ISBLANK(INDEX('Policy Characteristics'!A:A,MATCH($C546,'Policy Characteristics'!$C:$C,0))),"",INDEX('Policy Characteristics'!A:A,MATCH($C546,'Policy Characteristics'!$C:$C,0)))</f>
        <v>Electricity Supply</v>
      </c>
      <c r="B546" s="234" t="str">
        <f>IF(ISBLANK(INDEX('Policy Characteristics'!B:B,MATCH($C546,'Policy Characteristics'!$C:$C,0))),"",INDEX('Policy Characteristics'!B:B,MATCH($C546,'Policy Characteristics'!$C:$C,0)))</f>
        <v>Electricity CCS Subsidy</v>
      </c>
      <c r="C546" s="226" t="str">
        <f t="shared" si="30"/>
        <v>Additional Subsidy for Elec CCS</v>
      </c>
      <c r="D546" s="6" t="s">
        <v>822</v>
      </c>
      <c r="F546" s="6" t="s">
        <v>823</v>
      </c>
      <c r="H546" s="43">
        <v>2274</v>
      </c>
      <c r="I546" s="1" t="s">
        <v>738</v>
      </c>
      <c r="J546" s="227" t="str">
        <f>IF(ISBLANK(INDEX('Policy Characteristics'!D:D,MATCH($C546,'Policy Characteristics'!$C:$C,0))),"",INDEX('Policy Characteristics'!D:D,MATCH($C546,'Policy Characteristics'!$C:$C,0)))</f>
        <v>Electricity CCS Subsidy</v>
      </c>
      <c r="K546" s="226" t="str">
        <f>IF(ISBLANK(INDEX('Policy Characteristics'!E:E,MATCH($C546,'Policy Characteristics'!$C:$C,0))),"",INDEX('Policy Characteristics'!E:E,MATCH($C546,'Policy Characteristics'!$C:$C,0)))</f>
        <v>elec CCS subsidy</v>
      </c>
      <c r="L546" s="275">
        <f>IF(ISBLANK(INDEX('Policy Characteristics'!F:F,MATCH($C546,'Policy Characteristics'!$C:$C,0))),"",INDEX('Policy Characteristics'!F:F,MATCH($C546,'Policy Characteristics'!$C:$C,0)))</f>
        <v>-150000</v>
      </c>
      <c r="M546" s="275">
        <f>IF(ISBLANK(INDEX('Policy Characteristics'!G:G,MATCH($C546,'Policy Characteristics'!$C:$C,0))),"",INDEX('Policy Characteristics'!G:G,MATCH($C546,'Policy Characteristics'!$C:$C,0)))</f>
        <v>150000</v>
      </c>
      <c r="N546" s="275">
        <f>IF(ISBLANK(INDEX('Policy Characteristics'!H:H,MATCH($C546,'Policy Characteristics'!$C:$C,0))),"",INDEX('Policy Characteristics'!H:H,MATCH($C546,'Policy Characteristics'!$C:$C,0)))</f>
        <v>3000</v>
      </c>
      <c r="O546" s="226" t="str">
        <f>IF(ISBLANK(INDEX('Policy Characteristics'!I:I,MATCH($C546,'Policy Characteristics'!$C:$C,0))),"",INDEX('Policy Characteristics'!I:I,MATCH($C546,'Policy Characteristics'!$C:$C,0)))</f>
        <v>KRW/metric ton CO2e</v>
      </c>
      <c r="P546" s="226" t="str">
        <f>IF(ISBLANK(INDEX('Policy Characteristics'!J:J,MATCH($C546,'Policy Characteristics'!$C:$C,0))),"",INDEX('Policy Characteristics'!J:J,MATCH($C546,'Policy Characteristics'!$C:$C,0)))</f>
        <v>**Description:** This policy provides a dollar per metric ton CO2e subsidy, additional to any BAU subsidies.  // **Guidance for setting values:** Currently, South Korea does not have a direct tax credit scheme per ton (PTC-type) like this.</v>
      </c>
      <c r="R546" s="1"/>
    </row>
    <row r="547" spans="1:18">
      <c r="A547" s="226" t="str">
        <f>IF(ISBLANK(INDEX('Policy Characteristics'!A:A,MATCH($C547,'Policy Characteristics'!$C:$C,0))),"",INDEX('Policy Characteristics'!A:A,MATCH($C547,'Policy Characteristics'!$C:$C,0)))</f>
        <v>Electricity Supply</v>
      </c>
      <c r="B547" s="234" t="str">
        <f>IF(ISBLANK(INDEX('Policy Characteristics'!B:B,MATCH($C547,'Policy Characteristics'!$C:$C,0))),"",INDEX('Policy Characteristics'!B:B,MATCH($C547,'Policy Characteristics'!$C:$C,0)))</f>
        <v>Electricity CCS Subsidy</v>
      </c>
      <c r="C547" s="226" t="str">
        <f t="shared" si="30"/>
        <v>Additional Subsidy for Elec CCS</v>
      </c>
      <c r="D547" s="6" t="s">
        <v>824</v>
      </c>
      <c r="F547" s="6" t="s">
        <v>825</v>
      </c>
      <c r="H547" s="43">
        <v>2275</v>
      </c>
      <c r="I547" s="1" t="s">
        <v>738</v>
      </c>
      <c r="J547" s="227" t="str">
        <f>IF(ISBLANK(INDEX('Policy Characteristics'!D:D,MATCH($C547,'Policy Characteristics'!$C:$C,0))),"",INDEX('Policy Characteristics'!D:D,MATCH($C547,'Policy Characteristics'!$C:$C,0)))</f>
        <v>Electricity CCS Subsidy</v>
      </c>
      <c r="K547" s="226" t="str">
        <f>IF(ISBLANK(INDEX('Policy Characteristics'!E:E,MATCH($C547,'Policy Characteristics'!$C:$C,0))),"",INDEX('Policy Characteristics'!E:E,MATCH($C547,'Policy Characteristics'!$C:$C,0)))</f>
        <v>elec CCS subsidy</v>
      </c>
      <c r="L547" s="275">
        <f>IF(ISBLANK(INDEX('Policy Characteristics'!F:F,MATCH($C547,'Policy Characteristics'!$C:$C,0))),"",INDEX('Policy Characteristics'!F:F,MATCH($C547,'Policy Characteristics'!$C:$C,0)))</f>
        <v>-150000</v>
      </c>
      <c r="M547" s="275">
        <f>IF(ISBLANK(INDEX('Policy Characteristics'!G:G,MATCH($C547,'Policy Characteristics'!$C:$C,0))),"",INDEX('Policy Characteristics'!G:G,MATCH($C547,'Policy Characteristics'!$C:$C,0)))</f>
        <v>150000</v>
      </c>
      <c r="N547" s="275">
        <f>IF(ISBLANK(INDEX('Policy Characteristics'!H:H,MATCH($C547,'Policy Characteristics'!$C:$C,0))),"",INDEX('Policy Characteristics'!H:H,MATCH($C547,'Policy Characteristics'!$C:$C,0)))</f>
        <v>3000</v>
      </c>
      <c r="O547" s="226" t="str">
        <f>IF(ISBLANK(INDEX('Policy Characteristics'!I:I,MATCH($C547,'Policy Characteristics'!$C:$C,0))),"",INDEX('Policy Characteristics'!I:I,MATCH($C547,'Policy Characteristics'!$C:$C,0)))</f>
        <v>KRW/metric ton CO2e</v>
      </c>
      <c r="P547" s="226" t="str">
        <f>IF(ISBLANK(INDEX('Policy Characteristics'!J:J,MATCH($C547,'Policy Characteristics'!$C:$C,0))),"",INDEX('Policy Characteristics'!J:J,MATCH($C547,'Policy Characteristics'!$C:$C,0)))</f>
        <v>**Description:** This policy provides a dollar per metric ton CO2e subsidy, additional to any BAU subsidies.  // **Guidance for setting values:** Currently, South Korea does not have a direct tax credit scheme per ton (PTC-type) like this.</v>
      </c>
      <c r="R547" s="1"/>
    </row>
    <row r="548" spans="1:18">
      <c r="A548" s="226" t="str">
        <f>IF(ISBLANK(INDEX('Policy Characteristics'!A:A,MATCH($C548,'Policy Characteristics'!$C:$C,0))),"",INDEX('Policy Characteristics'!A:A,MATCH($C548,'Policy Characteristics'!$C:$C,0)))</f>
        <v>Electricity Supply</v>
      </c>
      <c r="B548" s="234" t="str">
        <f>IF(ISBLANK(INDEX('Policy Characteristics'!B:B,MATCH($C548,'Policy Characteristics'!$C:$C,0))),"",INDEX('Policy Characteristics'!B:B,MATCH($C548,'Policy Characteristics'!$C:$C,0)))</f>
        <v>Electricity CCS Subsidy</v>
      </c>
      <c r="C548" s="226" t="str">
        <f t="shared" si="30"/>
        <v>Additional Subsidy for Elec CCS</v>
      </c>
      <c r="D548" s="6" t="s">
        <v>826</v>
      </c>
      <c r="F548" s="6" t="s">
        <v>827</v>
      </c>
      <c r="H548" s="43">
        <v>2276</v>
      </c>
      <c r="I548" s="1" t="s">
        <v>738</v>
      </c>
      <c r="J548" s="227" t="str">
        <f>IF(ISBLANK(INDEX('Policy Characteristics'!D:D,MATCH($C548,'Policy Characteristics'!$C:$C,0))),"",INDEX('Policy Characteristics'!D:D,MATCH($C548,'Policy Characteristics'!$C:$C,0)))</f>
        <v>Electricity CCS Subsidy</v>
      </c>
      <c r="K548" s="226" t="str">
        <f>IF(ISBLANK(INDEX('Policy Characteristics'!E:E,MATCH($C548,'Policy Characteristics'!$C:$C,0))),"",INDEX('Policy Characteristics'!E:E,MATCH($C548,'Policy Characteristics'!$C:$C,0)))</f>
        <v>elec CCS subsidy</v>
      </c>
      <c r="L548" s="275">
        <f>IF(ISBLANK(INDEX('Policy Characteristics'!F:F,MATCH($C548,'Policy Characteristics'!$C:$C,0))),"",INDEX('Policy Characteristics'!F:F,MATCH($C548,'Policy Characteristics'!$C:$C,0)))</f>
        <v>-150000</v>
      </c>
      <c r="M548" s="275">
        <f>IF(ISBLANK(INDEX('Policy Characteristics'!G:G,MATCH($C548,'Policy Characteristics'!$C:$C,0))),"",INDEX('Policy Characteristics'!G:G,MATCH($C548,'Policy Characteristics'!$C:$C,0)))</f>
        <v>150000</v>
      </c>
      <c r="N548" s="275">
        <f>IF(ISBLANK(INDEX('Policy Characteristics'!H:H,MATCH($C548,'Policy Characteristics'!$C:$C,0))),"",INDEX('Policy Characteristics'!H:H,MATCH($C548,'Policy Characteristics'!$C:$C,0)))</f>
        <v>3000</v>
      </c>
      <c r="O548" s="226" t="str">
        <f>IF(ISBLANK(INDEX('Policy Characteristics'!I:I,MATCH($C548,'Policy Characteristics'!$C:$C,0))),"",INDEX('Policy Characteristics'!I:I,MATCH($C548,'Policy Characteristics'!$C:$C,0)))</f>
        <v>KRW/metric ton CO2e</v>
      </c>
      <c r="P548" s="226" t="str">
        <f>IF(ISBLANK(INDEX('Policy Characteristics'!J:J,MATCH($C548,'Policy Characteristics'!$C:$C,0))),"",INDEX('Policy Characteristics'!J:J,MATCH($C548,'Policy Characteristics'!$C:$C,0)))</f>
        <v>**Description:** This policy provides a dollar per metric ton CO2e subsidy, additional to any BAU subsidies.  // **Guidance for setting values:** Currently, South Korea does not have a direct tax credit scheme per ton (PTC-type) like this.</v>
      </c>
      <c r="R548" s="1"/>
    </row>
    <row r="549" spans="1:18">
      <c r="A549" s="226" t="str">
        <f>IF(ISBLANK(INDEX('Policy Characteristics'!A:A,MATCH($C549,'Policy Characteristics'!$C:$C,0))),"",INDEX('Policy Characteristics'!A:A,MATCH($C549,'Policy Characteristics'!$C:$C,0)))</f>
        <v>Electricity Supply</v>
      </c>
      <c r="B549" s="234" t="str">
        <f>IF(ISBLANK(INDEX('Policy Characteristics'!B:B,MATCH($C549,'Policy Characteristics'!$C:$C,0))),"",INDEX('Policy Characteristics'!B:B,MATCH($C549,'Policy Characteristics'!$C:$C,0)))</f>
        <v>Electricity CCS Subsidy</v>
      </c>
      <c r="C549" s="226" t="str">
        <f t="shared" si="30"/>
        <v>Additional Subsidy for Elec CCS</v>
      </c>
      <c r="D549" s="6" t="s">
        <v>828</v>
      </c>
      <c r="F549" s="6" t="s">
        <v>829</v>
      </c>
      <c r="H549" s="43">
        <v>2277</v>
      </c>
      <c r="I549" s="1" t="s">
        <v>728</v>
      </c>
      <c r="J549" s="227" t="str">
        <f>IF(ISBLANK(INDEX('Policy Characteristics'!D:D,MATCH($C549,'Policy Characteristics'!$C:$C,0))),"",INDEX('Policy Characteristics'!D:D,MATCH($C549,'Policy Characteristics'!$C:$C,0)))</f>
        <v>Electricity CCS Subsidy</v>
      </c>
      <c r="K549" s="226" t="str">
        <f>IF(ISBLANK(INDEX('Policy Characteristics'!E:E,MATCH($C549,'Policy Characteristics'!$C:$C,0))),"",INDEX('Policy Characteristics'!E:E,MATCH($C549,'Policy Characteristics'!$C:$C,0)))</f>
        <v>elec CCS subsidy</v>
      </c>
      <c r="L549" s="275">
        <f>IF(ISBLANK(INDEX('Policy Characteristics'!F:F,MATCH($C549,'Policy Characteristics'!$C:$C,0))),"",INDEX('Policy Characteristics'!F:F,MATCH($C549,'Policy Characteristics'!$C:$C,0)))</f>
        <v>-150000</v>
      </c>
      <c r="M549" s="275">
        <f>IF(ISBLANK(INDEX('Policy Characteristics'!G:G,MATCH($C549,'Policy Characteristics'!$C:$C,0))),"",INDEX('Policy Characteristics'!G:G,MATCH($C549,'Policy Characteristics'!$C:$C,0)))</f>
        <v>150000</v>
      </c>
      <c r="N549" s="275">
        <f>IF(ISBLANK(INDEX('Policy Characteristics'!H:H,MATCH($C549,'Policy Characteristics'!$C:$C,0))),"",INDEX('Policy Characteristics'!H:H,MATCH($C549,'Policy Characteristics'!$C:$C,0)))</f>
        <v>3000</v>
      </c>
      <c r="O549" s="226" t="str">
        <f>IF(ISBLANK(INDEX('Policy Characteristics'!I:I,MATCH($C549,'Policy Characteristics'!$C:$C,0))),"",INDEX('Policy Characteristics'!I:I,MATCH($C549,'Policy Characteristics'!$C:$C,0)))</f>
        <v>KRW/metric ton CO2e</v>
      </c>
      <c r="P549" s="226" t="str">
        <f>IF(ISBLANK(INDEX('Policy Characteristics'!J:J,MATCH($C549,'Policy Characteristics'!$C:$C,0))),"",INDEX('Policy Characteristics'!J:J,MATCH($C549,'Policy Characteristics'!$C:$C,0)))</f>
        <v>**Description:** This policy provides a dollar per metric ton CO2e subsidy, additional to any BAU subsidies.  // **Guidance for setting values:** Currently, South Korea does not have a direct tax credit scheme per ton (PTC-type) like this.</v>
      </c>
      <c r="R549" s="1"/>
    </row>
    <row r="550" spans="1:18">
      <c r="A550" s="226" t="str">
        <f>IF(ISBLANK(INDEX('Policy Characteristics'!A:A,MATCH($C550,'Policy Characteristics'!$C:$C,0))),"",INDEX('Policy Characteristics'!A:A,MATCH($C550,'Policy Characteristics'!$C:$C,0)))</f>
        <v>Electricity Supply</v>
      </c>
      <c r="B550" s="234" t="str">
        <f>IF(ISBLANK(INDEX('Policy Characteristics'!B:B,MATCH($C550,'Policy Characteristics'!$C:$C,0))),"",INDEX('Policy Characteristics'!B:B,MATCH($C550,'Policy Characteristics'!$C:$C,0)))</f>
        <v>Electricity CCS Subsidy</v>
      </c>
      <c r="C550" s="226" t="str">
        <f t="shared" si="30"/>
        <v>Additional Subsidy for Elec CCS</v>
      </c>
      <c r="D550" s="6" t="s">
        <v>830</v>
      </c>
      <c r="F550" s="6" t="s">
        <v>831</v>
      </c>
      <c r="H550" s="43">
        <v>2278</v>
      </c>
      <c r="I550" s="1" t="s">
        <v>728</v>
      </c>
      <c r="J550" s="227" t="str">
        <f>IF(ISBLANK(INDEX('Policy Characteristics'!D:D,MATCH($C550,'Policy Characteristics'!$C:$C,0))),"",INDEX('Policy Characteristics'!D:D,MATCH($C550,'Policy Characteristics'!$C:$C,0)))</f>
        <v>Electricity CCS Subsidy</v>
      </c>
      <c r="K550" s="226" t="str">
        <f>IF(ISBLANK(INDEX('Policy Characteristics'!E:E,MATCH($C550,'Policy Characteristics'!$C:$C,0))),"",INDEX('Policy Characteristics'!E:E,MATCH($C550,'Policy Characteristics'!$C:$C,0)))</f>
        <v>elec CCS subsidy</v>
      </c>
      <c r="L550" s="275">
        <f>IF(ISBLANK(INDEX('Policy Characteristics'!F:F,MATCH($C550,'Policy Characteristics'!$C:$C,0))),"",INDEX('Policy Characteristics'!F:F,MATCH($C550,'Policy Characteristics'!$C:$C,0)))</f>
        <v>-150000</v>
      </c>
      <c r="M550" s="275">
        <f>IF(ISBLANK(INDEX('Policy Characteristics'!G:G,MATCH($C550,'Policy Characteristics'!$C:$C,0))),"",INDEX('Policy Characteristics'!G:G,MATCH($C550,'Policy Characteristics'!$C:$C,0)))</f>
        <v>150000</v>
      </c>
      <c r="N550" s="275">
        <f>IF(ISBLANK(INDEX('Policy Characteristics'!H:H,MATCH($C550,'Policy Characteristics'!$C:$C,0))),"",INDEX('Policy Characteristics'!H:H,MATCH($C550,'Policy Characteristics'!$C:$C,0)))</f>
        <v>3000</v>
      </c>
      <c r="O550" s="226" t="str">
        <f>IF(ISBLANK(INDEX('Policy Characteristics'!I:I,MATCH($C550,'Policy Characteristics'!$C:$C,0))),"",INDEX('Policy Characteristics'!I:I,MATCH($C550,'Policy Characteristics'!$C:$C,0)))</f>
        <v>KRW/metric ton CO2e</v>
      </c>
      <c r="P550" s="226" t="str">
        <f>IF(ISBLANK(INDEX('Policy Characteristics'!J:J,MATCH($C550,'Policy Characteristics'!$C:$C,0))),"",INDEX('Policy Characteristics'!J:J,MATCH($C550,'Policy Characteristics'!$C:$C,0)))</f>
        <v>**Description:** This policy provides a dollar per metric ton CO2e subsidy, additional to any BAU subsidies.  // **Guidance for setting values:** Currently, South Korea does not have a direct tax credit scheme per ton (PTC-type) like this.</v>
      </c>
      <c r="R550" s="1"/>
    </row>
    <row r="551" spans="1:18">
      <c r="A551" s="226" t="str">
        <f>IF(ISBLANK(INDEX('Policy Characteristics'!A:A,MATCH($C551,'Policy Characteristics'!$C:$C,0))),"",INDEX('Policy Characteristics'!A:A,MATCH($C551,'Policy Characteristics'!$C:$C,0)))</f>
        <v>Electricity Supply</v>
      </c>
      <c r="B551" s="234" t="str">
        <f>IF(ISBLANK(INDEX('Policy Characteristics'!B:B,MATCH($C551,'Policy Characteristics'!$C:$C,0))),"",INDEX('Policy Characteristics'!B:B,MATCH($C551,'Policy Characteristics'!$C:$C,0)))</f>
        <v>Electricity CCS Subsidy</v>
      </c>
      <c r="C551" s="226" t="str">
        <f t="shared" si="30"/>
        <v>Additional Subsidy for Elec CCS</v>
      </c>
      <c r="D551" s="6" t="s">
        <v>832</v>
      </c>
      <c r="F551" s="6" t="s">
        <v>833</v>
      </c>
      <c r="H551" s="43">
        <v>2279</v>
      </c>
      <c r="I551" s="1" t="s">
        <v>728</v>
      </c>
      <c r="J551" s="227" t="str">
        <f>IF(ISBLANK(INDEX('Policy Characteristics'!D:D,MATCH($C551,'Policy Characteristics'!$C:$C,0))),"",INDEX('Policy Characteristics'!D:D,MATCH($C551,'Policy Characteristics'!$C:$C,0)))</f>
        <v>Electricity CCS Subsidy</v>
      </c>
      <c r="K551" s="226" t="str">
        <f>IF(ISBLANK(INDEX('Policy Characteristics'!E:E,MATCH($C551,'Policy Characteristics'!$C:$C,0))),"",INDEX('Policy Characteristics'!E:E,MATCH($C551,'Policy Characteristics'!$C:$C,0)))</f>
        <v>elec CCS subsidy</v>
      </c>
      <c r="L551" s="275">
        <f>IF(ISBLANK(INDEX('Policy Characteristics'!F:F,MATCH($C551,'Policy Characteristics'!$C:$C,0))),"",INDEX('Policy Characteristics'!F:F,MATCH($C551,'Policy Characteristics'!$C:$C,0)))</f>
        <v>-150000</v>
      </c>
      <c r="M551" s="275">
        <f>IF(ISBLANK(INDEX('Policy Characteristics'!G:G,MATCH($C551,'Policy Characteristics'!$C:$C,0))),"",INDEX('Policy Characteristics'!G:G,MATCH($C551,'Policy Characteristics'!$C:$C,0)))</f>
        <v>150000</v>
      </c>
      <c r="N551" s="275">
        <f>IF(ISBLANK(INDEX('Policy Characteristics'!H:H,MATCH($C551,'Policy Characteristics'!$C:$C,0))),"",INDEX('Policy Characteristics'!H:H,MATCH($C551,'Policy Characteristics'!$C:$C,0)))</f>
        <v>3000</v>
      </c>
      <c r="O551" s="226" t="str">
        <f>IF(ISBLANK(INDEX('Policy Characteristics'!I:I,MATCH($C551,'Policy Characteristics'!$C:$C,0))),"",INDEX('Policy Characteristics'!I:I,MATCH($C551,'Policy Characteristics'!$C:$C,0)))</f>
        <v>KRW/metric ton CO2e</v>
      </c>
      <c r="P551" s="226" t="str">
        <f>IF(ISBLANK(INDEX('Policy Characteristics'!J:J,MATCH($C551,'Policy Characteristics'!$C:$C,0))),"",INDEX('Policy Characteristics'!J:J,MATCH($C551,'Policy Characteristics'!$C:$C,0)))</f>
        <v>**Description:** This policy provides a dollar per metric ton CO2e subsidy, additional to any BAU subsidies.  // **Guidance for setting values:** Currently, South Korea does not have a direct tax credit scheme per ton (PTC-type) like this.</v>
      </c>
      <c r="R551" s="1"/>
    </row>
    <row r="552" spans="1:18">
      <c r="A552" s="226" t="str">
        <f>IF(ISBLANK(INDEX('Policy Characteristics'!A:A,MATCH($C552,'Policy Characteristics'!$C:$C,0))),"",INDEX('Policy Characteristics'!A:A,MATCH($C552,'Policy Characteristics'!$C:$C,0)))</f>
        <v>Electricity Supply</v>
      </c>
      <c r="B552" s="234" t="str">
        <f>IF(ISBLANK(INDEX('Policy Characteristics'!B:B,MATCH($C552,'Policy Characteristics'!$C:$C,0))),"",INDEX('Policy Characteristics'!B:B,MATCH($C552,'Policy Characteristics'!$C:$C,0)))</f>
        <v>Electricity CCS Subsidy</v>
      </c>
      <c r="C552" s="226" t="str">
        <f t="shared" si="30"/>
        <v>Additional Subsidy for Elec CCS</v>
      </c>
      <c r="D552" s="6" t="s">
        <v>834</v>
      </c>
      <c r="F552" s="6" t="s">
        <v>835</v>
      </c>
      <c r="H552" s="43">
        <v>2280</v>
      </c>
      <c r="I552" s="1" t="s">
        <v>728</v>
      </c>
      <c r="J552" s="227" t="str">
        <f>IF(ISBLANK(INDEX('Policy Characteristics'!D:D,MATCH($C552,'Policy Characteristics'!$C:$C,0))),"",INDEX('Policy Characteristics'!D:D,MATCH($C552,'Policy Characteristics'!$C:$C,0)))</f>
        <v>Electricity CCS Subsidy</v>
      </c>
      <c r="K552" s="226" t="str">
        <f>IF(ISBLANK(INDEX('Policy Characteristics'!E:E,MATCH($C552,'Policy Characteristics'!$C:$C,0))),"",INDEX('Policy Characteristics'!E:E,MATCH($C552,'Policy Characteristics'!$C:$C,0)))</f>
        <v>elec CCS subsidy</v>
      </c>
      <c r="L552" s="275">
        <f>IF(ISBLANK(INDEX('Policy Characteristics'!F:F,MATCH($C552,'Policy Characteristics'!$C:$C,0))),"",INDEX('Policy Characteristics'!F:F,MATCH($C552,'Policy Characteristics'!$C:$C,0)))</f>
        <v>-150000</v>
      </c>
      <c r="M552" s="275">
        <f>IF(ISBLANK(INDEX('Policy Characteristics'!G:G,MATCH($C552,'Policy Characteristics'!$C:$C,0))),"",INDEX('Policy Characteristics'!G:G,MATCH($C552,'Policy Characteristics'!$C:$C,0)))</f>
        <v>150000</v>
      </c>
      <c r="N552" s="275">
        <f>IF(ISBLANK(INDEX('Policy Characteristics'!H:H,MATCH($C552,'Policy Characteristics'!$C:$C,0))),"",INDEX('Policy Characteristics'!H:H,MATCH($C552,'Policy Characteristics'!$C:$C,0)))</f>
        <v>3000</v>
      </c>
      <c r="O552" s="226" t="str">
        <f>IF(ISBLANK(INDEX('Policy Characteristics'!I:I,MATCH($C552,'Policy Characteristics'!$C:$C,0))),"",INDEX('Policy Characteristics'!I:I,MATCH($C552,'Policy Characteristics'!$C:$C,0)))</f>
        <v>KRW/metric ton CO2e</v>
      </c>
      <c r="P552" s="226" t="str">
        <f>IF(ISBLANK(INDEX('Policy Characteristics'!J:J,MATCH($C552,'Policy Characteristics'!$C:$C,0))),"",INDEX('Policy Characteristics'!J:J,MATCH($C552,'Policy Characteristics'!$C:$C,0)))</f>
        <v>**Description:** This policy provides a dollar per metric ton CO2e subsidy, additional to any BAU subsidies.  // **Guidance for setting values:** Currently, South Korea does not have a direct tax credit scheme per ton (PTC-type) like this.</v>
      </c>
      <c r="R552" s="1"/>
    </row>
    <row r="553" spans="1:18">
      <c r="A553" s="226" t="str">
        <f>IF(ISBLANK(INDEX('Policy Characteristics'!A:A,MATCH($C553,'Policy Characteristics'!$C:$C,0))),"",INDEX('Policy Characteristics'!A:A,MATCH($C553,'Policy Characteristics'!$C:$C,0)))</f>
        <v>Electricity Supply</v>
      </c>
      <c r="B553" s="234" t="str">
        <f>IF(ISBLANK(INDEX('Policy Characteristics'!B:B,MATCH($C553,'Policy Characteristics'!$C:$C,0))),"",INDEX('Policy Characteristics'!B:B,MATCH($C553,'Policy Characteristics'!$C:$C,0)))</f>
        <v>Electricity CCS Subsidy</v>
      </c>
      <c r="C553" s="226" t="str">
        <f t="shared" si="30"/>
        <v>Additional Subsidy for Elec CCS</v>
      </c>
      <c r="D553" s="6" t="s">
        <v>836</v>
      </c>
      <c r="F553" s="6" t="s">
        <v>837</v>
      </c>
      <c r="H553" s="43">
        <v>2281</v>
      </c>
      <c r="I553" s="1" t="s">
        <v>738</v>
      </c>
      <c r="J553" s="227" t="str">
        <f>IF(ISBLANK(INDEX('Policy Characteristics'!D:D,MATCH($C553,'Policy Characteristics'!$C:$C,0))),"",INDEX('Policy Characteristics'!D:D,MATCH($C553,'Policy Characteristics'!$C:$C,0)))</f>
        <v>Electricity CCS Subsidy</v>
      </c>
      <c r="K553" s="226" t="str">
        <f>IF(ISBLANK(INDEX('Policy Characteristics'!E:E,MATCH($C553,'Policy Characteristics'!$C:$C,0))),"",INDEX('Policy Characteristics'!E:E,MATCH($C553,'Policy Characteristics'!$C:$C,0)))</f>
        <v>elec CCS subsidy</v>
      </c>
      <c r="L553" s="275">
        <f>IF(ISBLANK(INDEX('Policy Characteristics'!F:F,MATCH($C553,'Policy Characteristics'!$C:$C,0))),"",INDEX('Policy Characteristics'!F:F,MATCH($C553,'Policy Characteristics'!$C:$C,0)))</f>
        <v>-150000</v>
      </c>
      <c r="M553" s="275">
        <f>IF(ISBLANK(INDEX('Policy Characteristics'!G:G,MATCH($C553,'Policy Characteristics'!$C:$C,0))),"",INDEX('Policy Characteristics'!G:G,MATCH($C553,'Policy Characteristics'!$C:$C,0)))</f>
        <v>150000</v>
      </c>
      <c r="N553" s="275">
        <f>IF(ISBLANK(INDEX('Policy Characteristics'!H:H,MATCH($C553,'Policy Characteristics'!$C:$C,0))),"",INDEX('Policy Characteristics'!H:H,MATCH($C553,'Policy Characteristics'!$C:$C,0)))</f>
        <v>3000</v>
      </c>
      <c r="O553" s="226" t="str">
        <f>IF(ISBLANK(INDEX('Policy Characteristics'!I:I,MATCH($C553,'Policy Characteristics'!$C:$C,0))),"",INDEX('Policy Characteristics'!I:I,MATCH($C553,'Policy Characteristics'!$C:$C,0)))</f>
        <v>KRW/metric ton CO2e</v>
      </c>
      <c r="P553" s="226" t="str">
        <f>IF(ISBLANK(INDEX('Policy Characteristics'!J:J,MATCH($C553,'Policy Characteristics'!$C:$C,0))),"",INDEX('Policy Characteristics'!J:J,MATCH($C553,'Policy Characteristics'!$C:$C,0)))</f>
        <v>**Description:** This policy provides a dollar per metric ton CO2e subsidy, additional to any BAU subsidies.  // **Guidance for setting values:** Currently, South Korea does not have a direct tax credit scheme per ton (PTC-type) like this.</v>
      </c>
      <c r="R553" s="1"/>
    </row>
    <row r="554" spans="1:18">
      <c r="A554" s="226" t="str">
        <f>IF(ISBLANK(INDEX('Policy Characteristics'!A:A,MATCH($C554,'Policy Characteristics'!$C:$C,0))),"",INDEX('Policy Characteristics'!A:A,MATCH($C554,'Policy Characteristics'!$C:$C,0)))</f>
        <v>Electricity Supply</v>
      </c>
      <c r="B554" s="234" t="str">
        <f>IF(ISBLANK(INDEX('Policy Characteristics'!B:B,MATCH($C554,'Policy Characteristics'!$C:$C,0))),"",INDEX('Policy Characteristics'!B:B,MATCH($C554,'Policy Characteristics'!$C:$C,0)))</f>
        <v>Electricity CCS Subsidy</v>
      </c>
      <c r="C554" s="226" t="str">
        <f t="shared" si="30"/>
        <v>Additional Subsidy for Elec CCS</v>
      </c>
      <c r="D554" s="6" t="s">
        <v>838</v>
      </c>
      <c r="F554" s="6" t="s">
        <v>839</v>
      </c>
      <c r="H554" s="43">
        <v>2282</v>
      </c>
      <c r="I554" s="1" t="s">
        <v>738</v>
      </c>
      <c r="J554" s="227" t="str">
        <f>IF(ISBLANK(INDEX('Policy Characteristics'!D:D,MATCH($C554,'Policy Characteristics'!$C:$C,0))),"",INDEX('Policy Characteristics'!D:D,MATCH($C554,'Policy Characteristics'!$C:$C,0)))</f>
        <v>Electricity CCS Subsidy</v>
      </c>
      <c r="K554" s="226" t="str">
        <f>IF(ISBLANK(INDEX('Policy Characteristics'!E:E,MATCH($C554,'Policy Characteristics'!$C:$C,0))),"",INDEX('Policy Characteristics'!E:E,MATCH($C554,'Policy Characteristics'!$C:$C,0)))</f>
        <v>elec CCS subsidy</v>
      </c>
      <c r="L554" s="275">
        <f>IF(ISBLANK(INDEX('Policy Characteristics'!F:F,MATCH($C554,'Policy Characteristics'!$C:$C,0))),"",INDEX('Policy Characteristics'!F:F,MATCH($C554,'Policy Characteristics'!$C:$C,0)))</f>
        <v>-150000</v>
      </c>
      <c r="M554" s="275">
        <f>IF(ISBLANK(INDEX('Policy Characteristics'!G:G,MATCH($C554,'Policy Characteristics'!$C:$C,0))),"",INDEX('Policy Characteristics'!G:G,MATCH($C554,'Policy Characteristics'!$C:$C,0)))</f>
        <v>150000</v>
      </c>
      <c r="N554" s="275">
        <f>IF(ISBLANK(INDEX('Policy Characteristics'!H:H,MATCH($C554,'Policy Characteristics'!$C:$C,0))),"",INDEX('Policy Characteristics'!H:H,MATCH($C554,'Policy Characteristics'!$C:$C,0)))</f>
        <v>3000</v>
      </c>
      <c r="O554" s="226" t="str">
        <f>IF(ISBLANK(INDEX('Policy Characteristics'!I:I,MATCH($C554,'Policy Characteristics'!$C:$C,0))),"",INDEX('Policy Characteristics'!I:I,MATCH($C554,'Policy Characteristics'!$C:$C,0)))</f>
        <v>KRW/metric ton CO2e</v>
      </c>
      <c r="P554" s="226" t="str">
        <f>IF(ISBLANK(INDEX('Policy Characteristics'!J:J,MATCH($C554,'Policy Characteristics'!$C:$C,0))),"",INDEX('Policy Characteristics'!J:J,MATCH($C554,'Policy Characteristics'!$C:$C,0)))</f>
        <v>**Description:** This policy provides a dollar per metric ton CO2e subsidy, additional to any BAU subsidies.  // **Guidance for setting values:** Currently, South Korea does not have a direct tax credit scheme per ton (PTC-type) like this.</v>
      </c>
      <c r="R554" s="1"/>
    </row>
    <row r="555" spans="1:18">
      <c r="A555" s="226" t="str">
        <f>IF(ISBLANK(INDEX('Policy Characteristics'!A:A,MATCH($C555,'Policy Characteristics'!$C:$C,0))),"",INDEX('Policy Characteristics'!A:A,MATCH($C555,'Policy Characteristics'!$C:$C,0)))</f>
        <v>Electricity Supply</v>
      </c>
      <c r="B555" s="234" t="str">
        <f>IF(ISBLANK(INDEX('Policy Characteristics'!B:B,MATCH($C555,'Policy Characteristics'!$C:$C,0))),"",INDEX('Policy Characteristics'!B:B,MATCH($C555,'Policy Characteristics'!$C:$C,0)))</f>
        <v>Electricity CCS Subsidy</v>
      </c>
      <c r="C555" s="226" t="str">
        <f t="shared" si="30"/>
        <v>Additional Subsidy for Elec CCS</v>
      </c>
      <c r="D555" s="6" t="s">
        <v>840</v>
      </c>
      <c r="F555" s="6" t="s">
        <v>841</v>
      </c>
      <c r="H555" s="43">
        <v>2283</v>
      </c>
      <c r="I555" s="1" t="s">
        <v>738</v>
      </c>
      <c r="J555" s="227" t="str">
        <f>IF(ISBLANK(INDEX('Policy Characteristics'!D:D,MATCH($C555,'Policy Characteristics'!$C:$C,0))),"",INDEX('Policy Characteristics'!D:D,MATCH($C555,'Policy Characteristics'!$C:$C,0)))</f>
        <v>Electricity CCS Subsidy</v>
      </c>
      <c r="K555" s="226" t="str">
        <f>IF(ISBLANK(INDEX('Policy Characteristics'!E:E,MATCH($C555,'Policy Characteristics'!$C:$C,0))),"",INDEX('Policy Characteristics'!E:E,MATCH($C555,'Policy Characteristics'!$C:$C,0)))</f>
        <v>elec CCS subsidy</v>
      </c>
      <c r="L555" s="275">
        <f>IF(ISBLANK(INDEX('Policy Characteristics'!F:F,MATCH($C555,'Policy Characteristics'!$C:$C,0))),"",INDEX('Policy Characteristics'!F:F,MATCH($C555,'Policy Characteristics'!$C:$C,0)))</f>
        <v>-150000</v>
      </c>
      <c r="M555" s="275">
        <f>IF(ISBLANK(INDEX('Policy Characteristics'!G:G,MATCH($C555,'Policy Characteristics'!$C:$C,0))),"",INDEX('Policy Characteristics'!G:G,MATCH($C555,'Policy Characteristics'!$C:$C,0)))</f>
        <v>150000</v>
      </c>
      <c r="N555" s="275">
        <f>IF(ISBLANK(INDEX('Policy Characteristics'!H:H,MATCH($C555,'Policy Characteristics'!$C:$C,0))),"",INDEX('Policy Characteristics'!H:H,MATCH($C555,'Policy Characteristics'!$C:$C,0)))</f>
        <v>3000</v>
      </c>
      <c r="O555" s="226" t="str">
        <f>IF(ISBLANK(INDEX('Policy Characteristics'!I:I,MATCH($C555,'Policy Characteristics'!$C:$C,0))),"",INDEX('Policy Characteristics'!I:I,MATCH($C555,'Policy Characteristics'!$C:$C,0)))</f>
        <v>KRW/metric ton CO2e</v>
      </c>
      <c r="P555" s="226" t="str">
        <f>IF(ISBLANK(INDEX('Policy Characteristics'!J:J,MATCH($C555,'Policy Characteristics'!$C:$C,0))),"",INDEX('Policy Characteristics'!J:J,MATCH($C555,'Policy Characteristics'!$C:$C,0)))</f>
        <v>**Description:** This policy provides a dollar per metric ton CO2e subsidy, additional to any BAU subsidies.  // **Guidance for setting values:** Currently, South Korea does not have a direct tax credit scheme per ton (PTC-type) like this.</v>
      </c>
      <c r="R555" s="1"/>
    </row>
    <row r="556" spans="1:18">
      <c r="A556" s="226" t="str">
        <f>IF(ISBLANK(INDEX('Policy Characteristics'!A:A,MATCH($C556,'Policy Characteristics'!$C:$C,0))),"",INDEX('Policy Characteristics'!A:A,MATCH($C556,'Policy Characteristics'!$C:$C,0)))</f>
        <v>Industry</v>
      </c>
      <c r="B556" s="234" t="str">
        <f>IF(ISBLANK(INDEX('Policy Characteristics'!B:B,MATCH($C556,'Policy Characteristics'!$C:$C,0))),"",INDEX('Policy Characteristics'!B:B,MATCH($C556,'Policy Characteristics'!$C:$C,0)))</f>
        <v>Buy In-Region Products</v>
      </c>
      <c r="C556" t="s">
        <v>373</v>
      </c>
      <c r="D556" s="45" t="s">
        <v>842</v>
      </c>
      <c r="E556" s="6"/>
      <c r="F556" t="s">
        <v>843</v>
      </c>
      <c r="G556" s="45"/>
      <c r="H556" s="43">
        <v>1537</v>
      </c>
      <c r="I556" s="261" t="s">
        <v>728</v>
      </c>
      <c r="J556" s="227" t="str">
        <f>IF(ISBLANK(INDEX('Policy Characteristics'!D:D,MATCH($C556,'Policy Characteristics'!$C:$C,0))),"",INDEX('Policy Characteristics'!D:D,MATCH($C556,'Policy Characteristics'!$C:$C,0)))</f>
        <v>Buy In-Region Products</v>
      </c>
      <c r="K556" s="226" t="str">
        <f>IF(ISBLANK(INDEX('Policy Characteristics'!E:E,MATCH($C556,'Policy Characteristics'!$C:$C,0))),"",INDEX('Policy Characteristics'!E:E,MATCH($C556,'Policy Characteristics'!$C:$C,0)))</f>
        <v>indst buy in region outputs</v>
      </c>
      <c r="L556" s="233">
        <f>IF(ISBLANK(INDEX('Policy Characteristics'!F:F,MATCH($C556,'Policy Characteristics'!$C:$C,0))),"",INDEX('Policy Characteristics'!F:F,MATCH($C556,'Policy Characteristics'!$C:$C,0)))</f>
        <v>0</v>
      </c>
      <c r="M556" s="233">
        <f>IF(ISBLANK(INDEX('Policy Characteristics'!G:G,MATCH($C556,'Policy Characteristics'!$C:$C,0))),"",INDEX('Policy Characteristics'!G:G,MATCH($C556,'Policy Characteristics'!$C:$C,0)))</f>
        <v>0.5</v>
      </c>
      <c r="N556" s="233">
        <f>IF(ISBLANK(INDEX('Policy Characteristics'!H:H,MATCH($C556,'Policy Characteristics'!$C:$C,0))),"",INDEX('Policy Characteristics'!H:H,MATCH($C556,'Policy Characteristics'!$C:$C,0)))</f>
        <v>0.01</v>
      </c>
      <c r="O556" s="226" t="str">
        <f>IF(ISBLANK(INDEX('Policy Characteristics'!I:I,MATCH($C556,'Policy Characteristics'!$C:$C,0))),"",INDEX('Policy Characteristics'!I:I,MATCH($C556,'Policy Characteristics'!$C:$C,0)))</f>
        <v>% of imports shifted</v>
      </c>
      <c r="P556" s="226" t="str">
        <f>IF(ISBLANK(INDEX('Policy Characteristics'!J:J,MATCH($C556,'Policy Characteristics'!$C:$C,0))),"",INDEX('Policy Characteristics'!J:J,MATCH($C556,'Policy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56" s="226" t="str">
        <f>IF(ISBLANK(INDEX('Policy Characteristics'!K:K,MATCH($C556,'Policy Characteristics'!$C:$C,0))),"",INDEX('Policy Characteristics'!K:K,MATCH($C556,'Policy Characteristics'!$C:$C,0)))</f>
        <v/>
      </c>
      <c r="R556" s="226" t="str">
        <f>IF(ISBLANK(INDEX('Policy Characteristics'!L:L,MATCH($C556,'Policy Characteristics'!$C:$C,0))),"",INDEX('Policy Characteristics'!L:L,MATCH($C556,'Policy Characteristics'!$C:$C,0)))</f>
        <v/>
      </c>
    </row>
    <row r="557" spans="1:18">
      <c r="A557" s="226" t="str">
        <f>IF(ISBLANK(INDEX('Policy Characteristics'!A:A,MATCH($C557,'Policy Characteristics'!$C:$C,0))),"",INDEX('Policy Characteristics'!A:A,MATCH($C557,'Policy Characteristics'!$C:$C,0)))</f>
        <v>Industry</v>
      </c>
      <c r="B557" s="234" t="str">
        <f>IF(ISBLANK(INDEX('Policy Characteristics'!B:B,MATCH($C557,'Policy Characteristics'!$C:$C,0))),"",INDEX('Policy Characteristics'!B:B,MATCH($C557,'Policy Characteristics'!$C:$C,0)))</f>
        <v>Buy In-Region Products</v>
      </c>
      <c r="C557" s="226" t="str">
        <f>C$556</f>
        <v>Fraction of Imported Industrial Outputs Shifted to In Region Suppliers</v>
      </c>
      <c r="D557" s="6" t="s">
        <v>844</v>
      </c>
      <c r="E557" s="6"/>
      <c r="F557" t="s">
        <v>845</v>
      </c>
      <c r="G557" s="46"/>
      <c r="H557" s="43">
        <v>1538</v>
      </c>
      <c r="I557" s="261" t="s">
        <v>728</v>
      </c>
      <c r="J557" s="227" t="str">
        <f>IF(ISBLANK(INDEX('Policy Characteristics'!D:D,MATCH($C557,'Policy Characteristics'!$C:$C,0))),"",INDEX('Policy Characteristics'!D:D,MATCH($C557,'Policy Characteristics'!$C:$C,0)))</f>
        <v>Buy In-Region Products</v>
      </c>
      <c r="K557" s="226" t="str">
        <f>IF(ISBLANK(INDEX('Policy Characteristics'!E:E,MATCH($C557,'Policy Characteristics'!$C:$C,0))),"",INDEX('Policy Characteristics'!E:E,MATCH($C557,'Policy Characteristics'!$C:$C,0)))</f>
        <v>indst buy in region outputs</v>
      </c>
      <c r="L557" s="233">
        <f>IF(ISBLANK(INDEX('Policy Characteristics'!F:F,MATCH($C557,'Policy Characteristics'!$C:$C,0))),"",INDEX('Policy Characteristics'!F:F,MATCH($C557,'Policy Characteristics'!$C:$C,0)))</f>
        <v>0</v>
      </c>
      <c r="M557" s="233">
        <f>IF(ISBLANK(INDEX('Policy Characteristics'!G:G,MATCH($C557,'Policy Characteristics'!$C:$C,0))),"",INDEX('Policy Characteristics'!G:G,MATCH($C557,'Policy Characteristics'!$C:$C,0)))</f>
        <v>0.5</v>
      </c>
      <c r="N557" s="233">
        <f>IF(ISBLANK(INDEX('Policy Characteristics'!H:H,MATCH($C557,'Policy Characteristics'!$C:$C,0))),"",INDEX('Policy Characteristics'!H:H,MATCH($C557,'Policy Characteristics'!$C:$C,0)))</f>
        <v>0.01</v>
      </c>
      <c r="O557" s="226" t="str">
        <f>IF(ISBLANK(INDEX('Policy Characteristics'!I:I,MATCH($C557,'Policy Characteristics'!$C:$C,0))),"",INDEX('Policy Characteristics'!I:I,MATCH($C557,'Policy Characteristics'!$C:$C,0)))</f>
        <v>% of imports shifted</v>
      </c>
      <c r="P557" s="226" t="str">
        <f>IF(ISBLANK(INDEX('Policy Characteristics'!J:J,MATCH($C557,'Policy Characteristics'!$C:$C,0))),"",INDEX('Policy Characteristics'!J:J,MATCH($C557,'Policy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57" s="226" t="str">
        <f>IF(ISBLANK(INDEX('Policy Characteristics'!K:K,MATCH($C557,'Policy Characteristics'!$C:$C,0))),"",INDEX('Policy Characteristics'!K:K,MATCH($C557,'Policy Characteristics'!$C:$C,0)))</f>
        <v/>
      </c>
      <c r="R557" s="226" t="str">
        <f>IF(ISBLANK(INDEX('Policy Characteristics'!L:L,MATCH($C557,'Policy Characteristics'!$C:$C,0))),"",INDEX('Policy Characteristics'!L:L,MATCH($C557,'Policy Characteristics'!$C:$C,0)))</f>
        <v/>
      </c>
    </row>
    <row r="558" spans="1:18">
      <c r="A558" s="226" t="str">
        <f>IF(ISBLANK(INDEX('Policy Characteristics'!A:A,MATCH($C558,'Policy Characteristics'!$C:$C,0))),"",INDEX('Policy Characteristics'!A:A,MATCH($C558,'Policy Characteristics'!$C:$C,0)))</f>
        <v>Industry</v>
      </c>
      <c r="B558" s="234" t="str">
        <f>IF(ISBLANK(INDEX('Policy Characteristics'!B:B,MATCH($C558,'Policy Characteristics'!$C:$C,0))),"",INDEX('Policy Characteristics'!B:B,MATCH($C558,'Policy Characteristics'!$C:$C,0)))</f>
        <v>Buy In-Region Products</v>
      </c>
      <c r="C558" s="226" t="str">
        <f t="shared" ref="C558:C580" si="31">C$556</f>
        <v>Fraction of Imported Industrial Outputs Shifted to In Region Suppliers</v>
      </c>
      <c r="D558" s="6" t="s">
        <v>846</v>
      </c>
      <c r="E558" s="6"/>
      <c r="F558" t="s">
        <v>847</v>
      </c>
      <c r="G558" s="46"/>
      <c r="H558" s="43">
        <v>1539</v>
      </c>
      <c r="I558" s="261" t="s">
        <v>728</v>
      </c>
      <c r="J558" s="227" t="str">
        <f>IF(ISBLANK(INDEX('Policy Characteristics'!D:D,MATCH($C558,'Policy Characteristics'!$C:$C,0))),"",INDEX('Policy Characteristics'!D:D,MATCH($C558,'Policy Characteristics'!$C:$C,0)))</f>
        <v>Buy In-Region Products</v>
      </c>
      <c r="K558" s="226" t="str">
        <f>IF(ISBLANK(INDEX('Policy Characteristics'!E:E,MATCH($C558,'Policy Characteristics'!$C:$C,0))),"",INDEX('Policy Characteristics'!E:E,MATCH($C558,'Policy Characteristics'!$C:$C,0)))</f>
        <v>indst buy in region outputs</v>
      </c>
      <c r="L558" s="233">
        <f>IF(ISBLANK(INDEX('Policy Characteristics'!F:F,MATCH($C558,'Policy Characteristics'!$C:$C,0))),"",INDEX('Policy Characteristics'!F:F,MATCH($C558,'Policy Characteristics'!$C:$C,0)))</f>
        <v>0</v>
      </c>
      <c r="M558" s="233">
        <f>IF(ISBLANK(INDEX('Policy Characteristics'!G:G,MATCH($C558,'Policy Characteristics'!$C:$C,0))),"",INDEX('Policy Characteristics'!G:G,MATCH($C558,'Policy Characteristics'!$C:$C,0)))</f>
        <v>0.5</v>
      </c>
      <c r="N558" s="233">
        <f>IF(ISBLANK(INDEX('Policy Characteristics'!H:H,MATCH($C558,'Policy Characteristics'!$C:$C,0))),"",INDEX('Policy Characteristics'!H:H,MATCH($C558,'Policy Characteristics'!$C:$C,0)))</f>
        <v>0.01</v>
      </c>
      <c r="O558" s="226" t="str">
        <f>IF(ISBLANK(INDEX('Policy Characteristics'!I:I,MATCH($C558,'Policy Characteristics'!$C:$C,0))),"",INDEX('Policy Characteristics'!I:I,MATCH($C558,'Policy Characteristics'!$C:$C,0)))</f>
        <v>% of imports shifted</v>
      </c>
      <c r="P558" s="226" t="str">
        <f>IF(ISBLANK(INDEX('Policy Characteristics'!J:J,MATCH($C558,'Policy Characteristics'!$C:$C,0))),"",INDEX('Policy Characteristics'!J:J,MATCH($C558,'Policy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58" s="226" t="str">
        <f>IF(ISBLANK(INDEX('Policy Characteristics'!K:K,MATCH($C558,'Policy Characteristics'!$C:$C,0))),"",INDEX('Policy Characteristics'!K:K,MATCH($C558,'Policy Characteristics'!$C:$C,0)))</f>
        <v/>
      </c>
      <c r="R558" s="226" t="str">
        <f>IF(ISBLANK(INDEX('Policy Characteristics'!L:L,MATCH($C558,'Policy Characteristics'!$C:$C,0))),"",INDEX('Policy Characteristics'!L:L,MATCH($C558,'Policy Characteristics'!$C:$C,0)))</f>
        <v/>
      </c>
    </row>
    <row r="559" spans="1:18">
      <c r="A559" s="226" t="str">
        <f>IF(ISBLANK(INDEX('Policy Characteristics'!A:A,MATCH($C559,'Policy Characteristics'!$C:$C,0))),"",INDEX('Policy Characteristics'!A:A,MATCH($C559,'Policy Characteristics'!$C:$C,0)))</f>
        <v>Industry</v>
      </c>
      <c r="B559" s="234" t="str">
        <f>IF(ISBLANK(INDEX('Policy Characteristics'!B:B,MATCH($C559,'Policy Characteristics'!$C:$C,0))),"",INDEX('Policy Characteristics'!B:B,MATCH($C559,'Policy Characteristics'!$C:$C,0)))</f>
        <v>Buy In-Region Products</v>
      </c>
      <c r="C559" s="226" t="str">
        <f t="shared" si="31"/>
        <v>Fraction of Imported Industrial Outputs Shifted to In Region Suppliers</v>
      </c>
      <c r="D559" s="6" t="s">
        <v>848</v>
      </c>
      <c r="E559" s="6"/>
      <c r="F559" t="s">
        <v>849</v>
      </c>
      <c r="G559" s="46"/>
      <c r="H559" s="43">
        <v>1540</v>
      </c>
      <c r="I559" s="261" t="s">
        <v>728</v>
      </c>
      <c r="J559" s="227" t="str">
        <f>IF(ISBLANK(INDEX('Policy Characteristics'!D:D,MATCH($C559,'Policy Characteristics'!$C:$C,0))),"",INDEX('Policy Characteristics'!D:D,MATCH($C559,'Policy Characteristics'!$C:$C,0)))</f>
        <v>Buy In-Region Products</v>
      </c>
      <c r="K559" s="226" t="str">
        <f>IF(ISBLANK(INDEX('Policy Characteristics'!E:E,MATCH($C559,'Policy Characteristics'!$C:$C,0))),"",INDEX('Policy Characteristics'!E:E,MATCH($C559,'Policy Characteristics'!$C:$C,0)))</f>
        <v>indst buy in region outputs</v>
      </c>
      <c r="L559" s="233">
        <f>IF(ISBLANK(INDEX('Policy Characteristics'!F:F,MATCH($C559,'Policy Characteristics'!$C:$C,0))),"",INDEX('Policy Characteristics'!F:F,MATCH($C559,'Policy Characteristics'!$C:$C,0)))</f>
        <v>0</v>
      </c>
      <c r="M559" s="233">
        <f>IF(ISBLANK(INDEX('Policy Characteristics'!G:G,MATCH($C559,'Policy Characteristics'!$C:$C,0))),"",INDEX('Policy Characteristics'!G:G,MATCH($C559,'Policy Characteristics'!$C:$C,0)))</f>
        <v>0.5</v>
      </c>
      <c r="N559" s="233">
        <f>IF(ISBLANK(INDEX('Policy Characteristics'!H:H,MATCH($C559,'Policy Characteristics'!$C:$C,0))),"",INDEX('Policy Characteristics'!H:H,MATCH($C559,'Policy Characteristics'!$C:$C,0)))</f>
        <v>0.01</v>
      </c>
      <c r="O559" s="226" t="str">
        <f>IF(ISBLANK(INDEX('Policy Characteristics'!I:I,MATCH($C559,'Policy Characteristics'!$C:$C,0))),"",INDEX('Policy Characteristics'!I:I,MATCH($C559,'Policy Characteristics'!$C:$C,0)))</f>
        <v>% of imports shifted</v>
      </c>
      <c r="P559" s="226" t="str">
        <f>IF(ISBLANK(INDEX('Policy Characteristics'!J:J,MATCH($C559,'Policy Characteristics'!$C:$C,0))),"",INDEX('Policy Characteristics'!J:J,MATCH($C559,'Policy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59" s="226" t="str">
        <f>IF(ISBLANK(INDEX('Policy Characteristics'!K:K,MATCH($C559,'Policy Characteristics'!$C:$C,0))),"",INDEX('Policy Characteristics'!K:K,MATCH($C559,'Policy Characteristics'!$C:$C,0)))</f>
        <v/>
      </c>
      <c r="R559" s="226" t="str">
        <f>IF(ISBLANK(INDEX('Policy Characteristics'!L:L,MATCH($C559,'Policy Characteristics'!$C:$C,0))),"",INDEX('Policy Characteristics'!L:L,MATCH($C559,'Policy Characteristics'!$C:$C,0)))</f>
        <v/>
      </c>
    </row>
    <row r="560" spans="1:18">
      <c r="A560" s="226" t="str">
        <f>IF(ISBLANK(INDEX('Policy Characteristics'!A:A,MATCH($C560,'Policy Characteristics'!$C:$C,0))),"",INDEX('Policy Characteristics'!A:A,MATCH($C560,'Policy Characteristics'!$C:$C,0)))</f>
        <v>Industry</v>
      </c>
      <c r="B560" s="234" t="str">
        <f>IF(ISBLANK(INDEX('Policy Characteristics'!B:B,MATCH($C560,'Policy Characteristics'!$C:$C,0))),"",INDEX('Policy Characteristics'!B:B,MATCH($C560,'Policy Characteristics'!$C:$C,0)))</f>
        <v>Buy In-Region Products</v>
      </c>
      <c r="C560" s="226" t="str">
        <f t="shared" si="31"/>
        <v>Fraction of Imported Industrial Outputs Shifted to In Region Suppliers</v>
      </c>
      <c r="D560" s="6" t="s">
        <v>850</v>
      </c>
      <c r="E560" s="6"/>
      <c r="F560" t="s">
        <v>851</v>
      </c>
      <c r="G560" s="46"/>
      <c r="H560" s="43">
        <v>1541</v>
      </c>
      <c r="I560" s="261" t="s">
        <v>728</v>
      </c>
      <c r="J560" s="227" t="str">
        <f>IF(ISBLANK(INDEX('Policy Characteristics'!D:D,MATCH($C560,'Policy Characteristics'!$C:$C,0))),"",INDEX('Policy Characteristics'!D:D,MATCH($C560,'Policy Characteristics'!$C:$C,0)))</f>
        <v>Buy In-Region Products</v>
      </c>
      <c r="K560" s="226" t="str">
        <f>IF(ISBLANK(INDEX('Policy Characteristics'!E:E,MATCH($C560,'Policy Characteristics'!$C:$C,0))),"",INDEX('Policy Characteristics'!E:E,MATCH($C560,'Policy Characteristics'!$C:$C,0)))</f>
        <v>indst buy in region outputs</v>
      </c>
      <c r="L560" s="233">
        <f>IF(ISBLANK(INDEX('Policy Characteristics'!F:F,MATCH($C560,'Policy Characteristics'!$C:$C,0))),"",INDEX('Policy Characteristics'!F:F,MATCH($C560,'Policy Characteristics'!$C:$C,0)))</f>
        <v>0</v>
      </c>
      <c r="M560" s="233">
        <f>IF(ISBLANK(INDEX('Policy Characteristics'!G:G,MATCH($C560,'Policy Characteristics'!$C:$C,0))),"",INDEX('Policy Characteristics'!G:G,MATCH($C560,'Policy Characteristics'!$C:$C,0)))</f>
        <v>0.5</v>
      </c>
      <c r="N560" s="233">
        <f>IF(ISBLANK(INDEX('Policy Characteristics'!H:H,MATCH($C560,'Policy Characteristics'!$C:$C,0))),"",INDEX('Policy Characteristics'!H:H,MATCH($C560,'Policy Characteristics'!$C:$C,0)))</f>
        <v>0.01</v>
      </c>
      <c r="O560" s="226" t="str">
        <f>IF(ISBLANK(INDEX('Policy Characteristics'!I:I,MATCH($C560,'Policy Characteristics'!$C:$C,0))),"",INDEX('Policy Characteristics'!I:I,MATCH($C560,'Policy Characteristics'!$C:$C,0)))</f>
        <v>% of imports shifted</v>
      </c>
      <c r="P560" s="226" t="str">
        <f>IF(ISBLANK(INDEX('Policy Characteristics'!J:J,MATCH($C560,'Policy Characteristics'!$C:$C,0))),"",INDEX('Policy Characteristics'!J:J,MATCH($C560,'Policy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0" s="226" t="str">
        <f>IF(ISBLANK(INDEX('Policy Characteristics'!K:K,MATCH($C560,'Policy Characteristics'!$C:$C,0))),"",INDEX('Policy Characteristics'!K:K,MATCH($C560,'Policy Characteristics'!$C:$C,0)))</f>
        <v/>
      </c>
      <c r="R560" s="226" t="str">
        <f>IF(ISBLANK(INDEX('Policy Characteristics'!L:L,MATCH($C560,'Policy Characteristics'!$C:$C,0))),"",INDEX('Policy Characteristics'!L:L,MATCH($C560,'Policy Characteristics'!$C:$C,0)))</f>
        <v/>
      </c>
    </row>
    <row r="561" spans="1:18">
      <c r="A561" s="226" t="str">
        <f>IF(ISBLANK(INDEX('Policy Characteristics'!A:A,MATCH($C561,'Policy Characteristics'!$C:$C,0))),"",INDEX('Policy Characteristics'!A:A,MATCH($C561,'Policy Characteristics'!$C:$C,0)))</f>
        <v>Industry</v>
      </c>
      <c r="B561" s="234" t="str">
        <f>IF(ISBLANK(INDEX('Policy Characteristics'!B:B,MATCH($C561,'Policy Characteristics'!$C:$C,0))),"",INDEX('Policy Characteristics'!B:B,MATCH($C561,'Policy Characteristics'!$C:$C,0)))</f>
        <v>Buy In-Region Products</v>
      </c>
      <c r="C561" s="226" t="str">
        <f t="shared" si="31"/>
        <v>Fraction of Imported Industrial Outputs Shifted to In Region Suppliers</v>
      </c>
      <c r="D561" s="6" t="s">
        <v>852</v>
      </c>
      <c r="E561" s="6"/>
      <c r="F561" t="s">
        <v>853</v>
      </c>
      <c r="G561" s="46"/>
      <c r="H561" s="43">
        <v>1542</v>
      </c>
      <c r="I561" s="261" t="s">
        <v>728</v>
      </c>
      <c r="J561" s="227" t="str">
        <f>IF(ISBLANK(INDEX('Policy Characteristics'!D:D,MATCH($C561,'Policy Characteristics'!$C:$C,0))),"",INDEX('Policy Characteristics'!D:D,MATCH($C561,'Policy Characteristics'!$C:$C,0)))</f>
        <v>Buy In-Region Products</v>
      </c>
      <c r="K561" s="226" t="str">
        <f>IF(ISBLANK(INDEX('Policy Characteristics'!E:E,MATCH($C561,'Policy Characteristics'!$C:$C,0))),"",INDEX('Policy Characteristics'!E:E,MATCH($C561,'Policy Characteristics'!$C:$C,0)))</f>
        <v>indst buy in region outputs</v>
      </c>
      <c r="L561" s="233">
        <f>IF(ISBLANK(INDEX('Policy Characteristics'!F:F,MATCH($C561,'Policy Characteristics'!$C:$C,0))),"",INDEX('Policy Characteristics'!F:F,MATCH($C561,'Policy Characteristics'!$C:$C,0)))</f>
        <v>0</v>
      </c>
      <c r="M561" s="233">
        <f>IF(ISBLANK(INDEX('Policy Characteristics'!G:G,MATCH($C561,'Policy Characteristics'!$C:$C,0))),"",INDEX('Policy Characteristics'!G:G,MATCH($C561,'Policy Characteristics'!$C:$C,0)))</f>
        <v>0.5</v>
      </c>
      <c r="N561" s="233">
        <f>IF(ISBLANK(INDEX('Policy Characteristics'!H:H,MATCH($C561,'Policy Characteristics'!$C:$C,0))),"",INDEX('Policy Characteristics'!H:H,MATCH($C561,'Policy Characteristics'!$C:$C,0)))</f>
        <v>0.01</v>
      </c>
      <c r="O561" s="226" t="str">
        <f>IF(ISBLANK(INDEX('Policy Characteristics'!I:I,MATCH($C561,'Policy Characteristics'!$C:$C,0))),"",INDEX('Policy Characteristics'!I:I,MATCH($C561,'Policy Characteristics'!$C:$C,0)))</f>
        <v>% of imports shifted</v>
      </c>
      <c r="P561" s="226" t="str">
        <f>IF(ISBLANK(INDEX('Policy Characteristics'!J:J,MATCH($C561,'Policy Characteristics'!$C:$C,0))),"",INDEX('Policy Characteristics'!J:J,MATCH($C561,'Policy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1" s="226" t="str">
        <f>IF(ISBLANK(INDEX('Policy Characteristics'!K:K,MATCH($C561,'Policy Characteristics'!$C:$C,0))),"",INDEX('Policy Characteristics'!K:K,MATCH($C561,'Policy Characteristics'!$C:$C,0)))</f>
        <v/>
      </c>
      <c r="R561" s="226" t="str">
        <f>IF(ISBLANK(INDEX('Policy Characteristics'!L:L,MATCH($C561,'Policy Characteristics'!$C:$C,0))),"",INDEX('Policy Characteristics'!L:L,MATCH($C561,'Policy Characteristics'!$C:$C,0)))</f>
        <v/>
      </c>
    </row>
    <row r="562" spans="1:18">
      <c r="A562" s="226" t="str">
        <f>IF(ISBLANK(INDEX('Policy Characteristics'!A:A,MATCH($C562,'Policy Characteristics'!$C:$C,0))),"",INDEX('Policy Characteristics'!A:A,MATCH($C562,'Policy Characteristics'!$C:$C,0)))</f>
        <v>Industry</v>
      </c>
      <c r="B562" s="234" t="str">
        <f>IF(ISBLANK(INDEX('Policy Characteristics'!B:B,MATCH($C562,'Policy Characteristics'!$C:$C,0))),"",INDEX('Policy Characteristics'!B:B,MATCH($C562,'Policy Characteristics'!$C:$C,0)))</f>
        <v>Buy In-Region Products</v>
      </c>
      <c r="C562" s="226" t="str">
        <f t="shared" si="31"/>
        <v>Fraction of Imported Industrial Outputs Shifted to In Region Suppliers</v>
      </c>
      <c r="D562" s="6" t="s">
        <v>854</v>
      </c>
      <c r="E562" s="6"/>
      <c r="F562" t="s">
        <v>855</v>
      </c>
      <c r="G562" s="46"/>
      <c r="H562" s="43">
        <v>1543</v>
      </c>
      <c r="I562" s="261" t="s">
        <v>728</v>
      </c>
      <c r="J562" s="227" t="str">
        <f>IF(ISBLANK(INDEX('Policy Characteristics'!D:D,MATCH($C562,'Policy Characteristics'!$C:$C,0))),"",INDEX('Policy Characteristics'!D:D,MATCH($C562,'Policy Characteristics'!$C:$C,0)))</f>
        <v>Buy In-Region Products</v>
      </c>
      <c r="K562" s="226" t="str">
        <f>IF(ISBLANK(INDEX('Policy Characteristics'!E:E,MATCH($C562,'Policy Characteristics'!$C:$C,0))),"",INDEX('Policy Characteristics'!E:E,MATCH($C562,'Policy Characteristics'!$C:$C,0)))</f>
        <v>indst buy in region outputs</v>
      </c>
      <c r="L562" s="233">
        <f>IF(ISBLANK(INDEX('Policy Characteristics'!F:F,MATCH($C562,'Policy Characteristics'!$C:$C,0))),"",INDEX('Policy Characteristics'!F:F,MATCH($C562,'Policy Characteristics'!$C:$C,0)))</f>
        <v>0</v>
      </c>
      <c r="M562" s="233">
        <f>IF(ISBLANK(INDEX('Policy Characteristics'!G:G,MATCH($C562,'Policy Characteristics'!$C:$C,0))),"",INDEX('Policy Characteristics'!G:G,MATCH($C562,'Policy Characteristics'!$C:$C,0)))</f>
        <v>0.5</v>
      </c>
      <c r="N562" s="233">
        <f>IF(ISBLANK(INDEX('Policy Characteristics'!H:H,MATCH($C562,'Policy Characteristics'!$C:$C,0))),"",INDEX('Policy Characteristics'!H:H,MATCH($C562,'Policy Characteristics'!$C:$C,0)))</f>
        <v>0.01</v>
      </c>
      <c r="O562" s="226" t="str">
        <f>IF(ISBLANK(INDEX('Policy Characteristics'!I:I,MATCH($C562,'Policy Characteristics'!$C:$C,0))),"",INDEX('Policy Characteristics'!I:I,MATCH($C562,'Policy Characteristics'!$C:$C,0)))</f>
        <v>% of imports shifted</v>
      </c>
      <c r="P562" s="226" t="str">
        <f>IF(ISBLANK(INDEX('Policy Characteristics'!J:J,MATCH($C562,'Policy Characteristics'!$C:$C,0))),"",INDEX('Policy Characteristics'!J:J,MATCH($C562,'Policy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2" s="226" t="str">
        <f>IF(ISBLANK(INDEX('Policy Characteristics'!K:K,MATCH($C562,'Policy Characteristics'!$C:$C,0))),"",INDEX('Policy Characteristics'!K:K,MATCH($C562,'Policy Characteristics'!$C:$C,0)))</f>
        <v/>
      </c>
      <c r="R562" s="226" t="str">
        <f>IF(ISBLANK(INDEX('Policy Characteristics'!L:L,MATCH($C562,'Policy Characteristics'!$C:$C,0))),"",INDEX('Policy Characteristics'!L:L,MATCH($C562,'Policy Characteristics'!$C:$C,0)))</f>
        <v/>
      </c>
    </row>
    <row r="563" spans="1:18">
      <c r="A563" s="226" t="str">
        <f>IF(ISBLANK(INDEX('Policy Characteristics'!A:A,MATCH($C563,'Policy Characteristics'!$C:$C,0))),"",INDEX('Policy Characteristics'!A:A,MATCH($C563,'Policy Characteristics'!$C:$C,0)))</f>
        <v>Industry</v>
      </c>
      <c r="B563" s="234" t="str">
        <f>IF(ISBLANK(INDEX('Policy Characteristics'!B:B,MATCH($C563,'Policy Characteristics'!$C:$C,0))),"",INDEX('Policy Characteristics'!B:B,MATCH($C563,'Policy Characteristics'!$C:$C,0)))</f>
        <v>Buy In-Region Products</v>
      </c>
      <c r="C563" s="226" t="str">
        <f t="shared" si="31"/>
        <v>Fraction of Imported Industrial Outputs Shifted to In Region Suppliers</v>
      </c>
      <c r="D563" s="6" t="s">
        <v>856</v>
      </c>
      <c r="E563" s="6"/>
      <c r="F563" t="s">
        <v>857</v>
      </c>
      <c r="G563" s="46"/>
      <c r="H563" s="43">
        <v>1544</v>
      </c>
      <c r="I563" s="261" t="s">
        <v>728</v>
      </c>
      <c r="J563" s="227" t="str">
        <f>IF(ISBLANK(INDEX('Policy Characteristics'!D:D,MATCH($C563,'Policy Characteristics'!$C:$C,0))),"",INDEX('Policy Characteristics'!D:D,MATCH($C563,'Policy Characteristics'!$C:$C,0)))</f>
        <v>Buy In-Region Products</v>
      </c>
      <c r="K563" s="226" t="str">
        <f>IF(ISBLANK(INDEX('Policy Characteristics'!E:E,MATCH($C563,'Policy Characteristics'!$C:$C,0))),"",INDEX('Policy Characteristics'!E:E,MATCH($C563,'Policy Characteristics'!$C:$C,0)))</f>
        <v>indst buy in region outputs</v>
      </c>
      <c r="L563" s="233">
        <f>IF(ISBLANK(INDEX('Policy Characteristics'!F:F,MATCH($C563,'Policy Characteristics'!$C:$C,0))),"",INDEX('Policy Characteristics'!F:F,MATCH($C563,'Policy Characteristics'!$C:$C,0)))</f>
        <v>0</v>
      </c>
      <c r="M563" s="233">
        <f>IF(ISBLANK(INDEX('Policy Characteristics'!G:G,MATCH($C563,'Policy Characteristics'!$C:$C,0))),"",INDEX('Policy Characteristics'!G:G,MATCH($C563,'Policy Characteristics'!$C:$C,0)))</f>
        <v>0.5</v>
      </c>
      <c r="N563" s="233">
        <f>IF(ISBLANK(INDEX('Policy Characteristics'!H:H,MATCH($C563,'Policy Characteristics'!$C:$C,0))),"",INDEX('Policy Characteristics'!H:H,MATCH($C563,'Policy Characteristics'!$C:$C,0)))</f>
        <v>0.01</v>
      </c>
      <c r="O563" s="226" t="str">
        <f>IF(ISBLANK(INDEX('Policy Characteristics'!I:I,MATCH($C563,'Policy Characteristics'!$C:$C,0))),"",INDEX('Policy Characteristics'!I:I,MATCH($C563,'Policy Characteristics'!$C:$C,0)))</f>
        <v>% of imports shifted</v>
      </c>
      <c r="P563" s="226" t="str">
        <f>IF(ISBLANK(INDEX('Policy Characteristics'!J:J,MATCH($C563,'Policy Characteristics'!$C:$C,0))),"",INDEX('Policy Characteristics'!J:J,MATCH($C563,'Policy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3" s="226" t="str">
        <f>IF(ISBLANK(INDEX('Policy Characteristics'!K:K,MATCH($C563,'Policy Characteristics'!$C:$C,0))),"",INDEX('Policy Characteristics'!K:K,MATCH($C563,'Policy Characteristics'!$C:$C,0)))</f>
        <v/>
      </c>
      <c r="R563" s="226" t="str">
        <f>IF(ISBLANK(INDEX('Policy Characteristics'!L:L,MATCH($C563,'Policy Characteristics'!$C:$C,0))),"",INDEX('Policy Characteristics'!L:L,MATCH($C563,'Policy Characteristics'!$C:$C,0)))</f>
        <v/>
      </c>
    </row>
    <row r="564" spans="1:18">
      <c r="A564" s="226" t="str">
        <f>IF(ISBLANK(INDEX('Policy Characteristics'!A:A,MATCH($C564,'Policy Characteristics'!$C:$C,0))),"",INDEX('Policy Characteristics'!A:A,MATCH($C564,'Policy Characteristics'!$C:$C,0)))</f>
        <v>Industry</v>
      </c>
      <c r="B564" s="234" t="str">
        <f>IF(ISBLANK(INDEX('Policy Characteristics'!B:B,MATCH($C564,'Policy Characteristics'!$C:$C,0))),"",INDEX('Policy Characteristics'!B:B,MATCH($C564,'Policy Characteristics'!$C:$C,0)))</f>
        <v>Buy In-Region Products</v>
      </c>
      <c r="C564" s="226" t="str">
        <f t="shared" si="31"/>
        <v>Fraction of Imported Industrial Outputs Shifted to In Region Suppliers</v>
      </c>
      <c r="D564" s="6" t="s">
        <v>858</v>
      </c>
      <c r="E564" s="6"/>
      <c r="F564" t="s">
        <v>859</v>
      </c>
      <c r="G564" s="46"/>
      <c r="H564" s="43">
        <v>1545</v>
      </c>
      <c r="I564" s="261" t="s">
        <v>728</v>
      </c>
      <c r="J564" s="227" t="str">
        <f>IF(ISBLANK(INDEX('Policy Characteristics'!D:D,MATCH($C564,'Policy Characteristics'!$C:$C,0))),"",INDEX('Policy Characteristics'!D:D,MATCH($C564,'Policy Characteristics'!$C:$C,0)))</f>
        <v>Buy In-Region Products</v>
      </c>
      <c r="K564" s="226" t="str">
        <f>IF(ISBLANK(INDEX('Policy Characteristics'!E:E,MATCH($C564,'Policy Characteristics'!$C:$C,0))),"",INDEX('Policy Characteristics'!E:E,MATCH($C564,'Policy Characteristics'!$C:$C,0)))</f>
        <v>indst buy in region outputs</v>
      </c>
      <c r="L564" s="233">
        <f>IF(ISBLANK(INDEX('Policy Characteristics'!F:F,MATCH($C564,'Policy Characteristics'!$C:$C,0))),"",INDEX('Policy Characteristics'!F:F,MATCH($C564,'Policy Characteristics'!$C:$C,0)))</f>
        <v>0</v>
      </c>
      <c r="M564" s="233">
        <f>IF(ISBLANK(INDEX('Policy Characteristics'!G:G,MATCH($C564,'Policy Characteristics'!$C:$C,0))),"",INDEX('Policy Characteristics'!G:G,MATCH($C564,'Policy Characteristics'!$C:$C,0)))</f>
        <v>0.5</v>
      </c>
      <c r="N564" s="233">
        <f>IF(ISBLANK(INDEX('Policy Characteristics'!H:H,MATCH($C564,'Policy Characteristics'!$C:$C,0))),"",INDEX('Policy Characteristics'!H:H,MATCH($C564,'Policy Characteristics'!$C:$C,0)))</f>
        <v>0.01</v>
      </c>
      <c r="O564" s="226" t="str">
        <f>IF(ISBLANK(INDEX('Policy Characteristics'!I:I,MATCH($C564,'Policy Characteristics'!$C:$C,0))),"",INDEX('Policy Characteristics'!I:I,MATCH($C564,'Policy Characteristics'!$C:$C,0)))</f>
        <v>% of imports shifted</v>
      </c>
      <c r="P564" s="226" t="str">
        <f>IF(ISBLANK(INDEX('Policy Characteristics'!J:J,MATCH($C564,'Policy Characteristics'!$C:$C,0))),"",INDEX('Policy Characteristics'!J:J,MATCH($C564,'Policy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4" s="226" t="str">
        <f>IF(ISBLANK(INDEX('Policy Characteristics'!K:K,MATCH($C564,'Policy Characteristics'!$C:$C,0))),"",INDEX('Policy Characteristics'!K:K,MATCH($C564,'Policy Characteristics'!$C:$C,0)))</f>
        <v/>
      </c>
      <c r="R564" s="226" t="str">
        <f>IF(ISBLANK(INDEX('Policy Characteristics'!L:L,MATCH($C564,'Policy Characteristics'!$C:$C,0))),"",INDEX('Policy Characteristics'!L:L,MATCH($C564,'Policy Characteristics'!$C:$C,0)))</f>
        <v/>
      </c>
    </row>
    <row r="565" spans="1:18">
      <c r="A565" s="226" t="str">
        <f>IF(ISBLANK(INDEX('Policy Characteristics'!A:A,MATCH($C565,'Policy Characteristics'!$C:$C,0))),"",INDEX('Policy Characteristics'!A:A,MATCH($C565,'Policy Characteristics'!$C:$C,0)))</f>
        <v>Industry</v>
      </c>
      <c r="B565" s="234" t="str">
        <f>IF(ISBLANK(INDEX('Policy Characteristics'!B:B,MATCH($C565,'Policy Characteristics'!$C:$C,0))),"",INDEX('Policy Characteristics'!B:B,MATCH($C565,'Policy Characteristics'!$C:$C,0)))</f>
        <v>Buy In-Region Products</v>
      </c>
      <c r="C565" s="226" t="str">
        <f t="shared" si="31"/>
        <v>Fraction of Imported Industrial Outputs Shifted to In Region Suppliers</v>
      </c>
      <c r="D565" s="6" t="s">
        <v>860</v>
      </c>
      <c r="E565" s="6"/>
      <c r="F565" t="s">
        <v>861</v>
      </c>
      <c r="G565" s="46"/>
      <c r="H565" s="43">
        <v>1546</v>
      </c>
      <c r="I565" s="261" t="s">
        <v>728</v>
      </c>
      <c r="J565" s="227" t="str">
        <f>IF(ISBLANK(INDEX('Policy Characteristics'!D:D,MATCH($C565,'Policy Characteristics'!$C:$C,0))),"",INDEX('Policy Characteristics'!D:D,MATCH($C565,'Policy Characteristics'!$C:$C,0)))</f>
        <v>Buy In-Region Products</v>
      </c>
      <c r="K565" s="226" t="str">
        <f>IF(ISBLANK(INDEX('Policy Characteristics'!E:E,MATCH($C565,'Policy Characteristics'!$C:$C,0))),"",INDEX('Policy Characteristics'!E:E,MATCH($C565,'Policy Characteristics'!$C:$C,0)))</f>
        <v>indst buy in region outputs</v>
      </c>
      <c r="L565" s="233">
        <f>IF(ISBLANK(INDEX('Policy Characteristics'!F:F,MATCH($C565,'Policy Characteristics'!$C:$C,0))),"",INDEX('Policy Characteristics'!F:F,MATCH($C565,'Policy Characteristics'!$C:$C,0)))</f>
        <v>0</v>
      </c>
      <c r="M565" s="233">
        <f>IF(ISBLANK(INDEX('Policy Characteristics'!G:G,MATCH($C565,'Policy Characteristics'!$C:$C,0))),"",INDEX('Policy Characteristics'!G:G,MATCH($C565,'Policy Characteristics'!$C:$C,0)))</f>
        <v>0.5</v>
      </c>
      <c r="N565" s="233">
        <f>IF(ISBLANK(INDEX('Policy Characteristics'!H:H,MATCH($C565,'Policy Characteristics'!$C:$C,0))),"",INDEX('Policy Characteristics'!H:H,MATCH($C565,'Policy Characteristics'!$C:$C,0)))</f>
        <v>0.01</v>
      </c>
      <c r="O565" s="226" t="str">
        <f>IF(ISBLANK(INDEX('Policy Characteristics'!I:I,MATCH($C565,'Policy Characteristics'!$C:$C,0))),"",INDEX('Policy Characteristics'!I:I,MATCH($C565,'Policy Characteristics'!$C:$C,0)))</f>
        <v>% of imports shifted</v>
      </c>
      <c r="P565" s="226" t="str">
        <f>IF(ISBLANK(INDEX('Policy Characteristics'!J:J,MATCH($C565,'Policy Characteristics'!$C:$C,0))),"",INDEX('Policy Characteristics'!J:J,MATCH($C565,'Policy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5" s="226" t="str">
        <f>IF(ISBLANK(INDEX('Policy Characteristics'!K:K,MATCH($C565,'Policy Characteristics'!$C:$C,0))),"",INDEX('Policy Characteristics'!K:K,MATCH($C565,'Policy Characteristics'!$C:$C,0)))</f>
        <v/>
      </c>
      <c r="R565" s="226" t="str">
        <f>IF(ISBLANK(INDEX('Policy Characteristics'!L:L,MATCH($C565,'Policy Characteristics'!$C:$C,0))),"",INDEX('Policy Characteristics'!L:L,MATCH($C565,'Policy Characteristics'!$C:$C,0)))</f>
        <v/>
      </c>
    </row>
    <row r="566" spans="1:18">
      <c r="A566" s="226" t="str">
        <f>IF(ISBLANK(INDEX('Policy Characteristics'!A:A,MATCH($C566,'Policy Characteristics'!$C:$C,0))),"",INDEX('Policy Characteristics'!A:A,MATCH($C566,'Policy Characteristics'!$C:$C,0)))</f>
        <v>Industry</v>
      </c>
      <c r="B566" s="234" t="str">
        <f>IF(ISBLANK(INDEX('Policy Characteristics'!B:B,MATCH($C566,'Policy Characteristics'!$C:$C,0))),"",INDEX('Policy Characteristics'!B:B,MATCH($C566,'Policy Characteristics'!$C:$C,0)))</f>
        <v>Buy In-Region Products</v>
      </c>
      <c r="C566" s="226" t="str">
        <f t="shared" si="31"/>
        <v>Fraction of Imported Industrial Outputs Shifted to In Region Suppliers</v>
      </c>
      <c r="D566" s="6" t="s">
        <v>862</v>
      </c>
      <c r="E566" s="6"/>
      <c r="F566" t="s">
        <v>863</v>
      </c>
      <c r="G566" s="46"/>
      <c r="H566" s="43">
        <v>1547</v>
      </c>
      <c r="I566" s="261" t="s">
        <v>728</v>
      </c>
      <c r="J566" s="227" t="str">
        <f>IF(ISBLANK(INDEX('Policy Characteristics'!D:D,MATCH($C566,'Policy Characteristics'!$C:$C,0))),"",INDEX('Policy Characteristics'!D:D,MATCH($C566,'Policy Characteristics'!$C:$C,0)))</f>
        <v>Buy In-Region Products</v>
      </c>
      <c r="K566" s="226" t="str">
        <f>IF(ISBLANK(INDEX('Policy Characteristics'!E:E,MATCH($C566,'Policy Characteristics'!$C:$C,0))),"",INDEX('Policy Characteristics'!E:E,MATCH($C566,'Policy Characteristics'!$C:$C,0)))</f>
        <v>indst buy in region outputs</v>
      </c>
      <c r="L566" s="233">
        <f>IF(ISBLANK(INDEX('Policy Characteristics'!F:F,MATCH($C566,'Policy Characteristics'!$C:$C,0))),"",INDEX('Policy Characteristics'!F:F,MATCH($C566,'Policy Characteristics'!$C:$C,0)))</f>
        <v>0</v>
      </c>
      <c r="M566" s="233">
        <f>IF(ISBLANK(INDEX('Policy Characteristics'!G:G,MATCH($C566,'Policy Characteristics'!$C:$C,0))),"",INDEX('Policy Characteristics'!G:G,MATCH($C566,'Policy Characteristics'!$C:$C,0)))</f>
        <v>0.5</v>
      </c>
      <c r="N566" s="233">
        <f>IF(ISBLANK(INDEX('Policy Characteristics'!H:H,MATCH($C566,'Policy Characteristics'!$C:$C,0))),"",INDEX('Policy Characteristics'!H:H,MATCH($C566,'Policy Characteristics'!$C:$C,0)))</f>
        <v>0.01</v>
      </c>
      <c r="O566" s="226" t="str">
        <f>IF(ISBLANK(INDEX('Policy Characteristics'!I:I,MATCH($C566,'Policy Characteristics'!$C:$C,0))),"",INDEX('Policy Characteristics'!I:I,MATCH($C566,'Policy Characteristics'!$C:$C,0)))</f>
        <v>% of imports shifted</v>
      </c>
      <c r="P566" s="226" t="str">
        <f>IF(ISBLANK(INDEX('Policy Characteristics'!J:J,MATCH($C566,'Policy Characteristics'!$C:$C,0))),"",INDEX('Policy Characteristics'!J:J,MATCH($C566,'Policy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6" s="226" t="str">
        <f>IF(ISBLANK(INDEX('Policy Characteristics'!K:K,MATCH($C566,'Policy Characteristics'!$C:$C,0))),"",INDEX('Policy Characteristics'!K:K,MATCH($C566,'Policy Characteristics'!$C:$C,0)))</f>
        <v/>
      </c>
      <c r="R566" s="226" t="str">
        <f>IF(ISBLANK(INDEX('Policy Characteristics'!L:L,MATCH($C566,'Policy Characteristics'!$C:$C,0))),"",INDEX('Policy Characteristics'!L:L,MATCH($C566,'Policy Characteristics'!$C:$C,0)))</f>
        <v/>
      </c>
    </row>
    <row r="567" spans="1:18">
      <c r="A567" s="226" t="str">
        <f>IF(ISBLANK(INDEX('Policy Characteristics'!A:A,MATCH($C567,'Policy Characteristics'!$C:$C,0))),"",INDEX('Policy Characteristics'!A:A,MATCH($C567,'Policy Characteristics'!$C:$C,0)))</f>
        <v>Industry</v>
      </c>
      <c r="B567" s="234" t="str">
        <f>IF(ISBLANK(INDEX('Policy Characteristics'!B:B,MATCH($C567,'Policy Characteristics'!$C:$C,0))),"",INDEX('Policy Characteristics'!B:B,MATCH($C567,'Policy Characteristics'!$C:$C,0)))</f>
        <v>Buy In-Region Products</v>
      </c>
      <c r="C567" s="226" t="str">
        <f t="shared" si="31"/>
        <v>Fraction of Imported Industrial Outputs Shifted to In Region Suppliers</v>
      </c>
      <c r="D567" s="6" t="s">
        <v>864</v>
      </c>
      <c r="E567" s="6"/>
      <c r="F567" t="s">
        <v>865</v>
      </c>
      <c r="G567" s="46"/>
      <c r="H567" s="43">
        <v>1548</v>
      </c>
      <c r="I567" s="261" t="s">
        <v>728</v>
      </c>
      <c r="J567" s="227" t="str">
        <f>IF(ISBLANK(INDEX('Policy Characteristics'!D:D,MATCH($C567,'Policy Characteristics'!$C:$C,0))),"",INDEX('Policy Characteristics'!D:D,MATCH($C567,'Policy Characteristics'!$C:$C,0)))</f>
        <v>Buy In-Region Products</v>
      </c>
      <c r="K567" s="226" t="str">
        <f>IF(ISBLANK(INDEX('Policy Characteristics'!E:E,MATCH($C567,'Policy Characteristics'!$C:$C,0))),"",INDEX('Policy Characteristics'!E:E,MATCH($C567,'Policy Characteristics'!$C:$C,0)))</f>
        <v>indst buy in region outputs</v>
      </c>
      <c r="L567" s="233">
        <f>IF(ISBLANK(INDEX('Policy Characteristics'!F:F,MATCH($C567,'Policy Characteristics'!$C:$C,0))),"",INDEX('Policy Characteristics'!F:F,MATCH($C567,'Policy Characteristics'!$C:$C,0)))</f>
        <v>0</v>
      </c>
      <c r="M567" s="233">
        <f>IF(ISBLANK(INDEX('Policy Characteristics'!G:G,MATCH($C567,'Policy Characteristics'!$C:$C,0))),"",INDEX('Policy Characteristics'!G:G,MATCH($C567,'Policy Characteristics'!$C:$C,0)))</f>
        <v>0.5</v>
      </c>
      <c r="N567" s="233">
        <f>IF(ISBLANK(INDEX('Policy Characteristics'!H:H,MATCH($C567,'Policy Characteristics'!$C:$C,0))),"",INDEX('Policy Characteristics'!H:H,MATCH($C567,'Policy Characteristics'!$C:$C,0)))</f>
        <v>0.01</v>
      </c>
      <c r="O567" s="226" t="str">
        <f>IF(ISBLANK(INDEX('Policy Characteristics'!I:I,MATCH($C567,'Policy Characteristics'!$C:$C,0))),"",INDEX('Policy Characteristics'!I:I,MATCH($C567,'Policy Characteristics'!$C:$C,0)))</f>
        <v>% of imports shifted</v>
      </c>
      <c r="P567" s="226" t="str">
        <f>IF(ISBLANK(INDEX('Policy Characteristics'!J:J,MATCH($C567,'Policy Characteristics'!$C:$C,0))),"",INDEX('Policy Characteristics'!J:J,MATCH($C567,'Policy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7" s="226" t="str">
        <f>IF(ISBLANK(INDEX('Policy Characteristics'!K:K,MATCH($C567,'Policy Characteristics'!$C:$C,0))),"",INDEX('Policy Characteristics'!K:K,MATCH($C567,'Policy Characteristics'!$C:$C,0)))</f>
        <v/>
      </c>
      <c r="R567" s="226" t="str">
        <f>IF(ISBLANK(INDEX('Policy Characteristics'!L:L,MATCH($C567,'Policy Characteristics'!$C:$C,0))),"",INDEX('Policy Characteristics'!L:L,MATCH($C567,'Policy Characteristics'!$C:$C,0)))</f>
        <v/>
      </c>
    </row>
    <row r="568" spans="1:18">
      <c r="A568" s="226" t="str">
        <f>IF(ISBLANK(INDEX('Policy Characteristics'!A:A,MATCH($C568,'Policy Characteristics'!$C:$C,0))),"",INDEX('Policy Characteristics'!A:A,MATCH($C568,'Policy Characteristics'!$C:$C,0)))</f>
        <v>Industry</v>
      </c>
      <c r="B568" s="234" t="str">
        <f>IF(ISBLANK(INDEX('Policy Characteristics'!B:B,MATCH($C568,'Policy Characteristics'!$C:$C,0))),"",INDEX('Policy Characteristics'!B:B,MATCH($C568,'Policy Characteristics'!$C:$C,0)))</f>
        <v>Buy In-Region Products</v>
      </c>
      <c r="C568" s="226" t="str">
        <f t="shared" si="31"/>
        <v>Fraction of Imported Industrial Outputs Shifted to In Region Suppliers</v>
      </c>
      <c r="D568" s="6" t="s">
        <v>866</v>
      </c>
      <c r="E568" s="6"/>
      <c r="F568" t="s">
        <v>867</v>
      </c>
      <c r="G568" s="46"/>
      <c r="H568" s="43">
        <v>1549</v>
      </c>
      <c r="I568" s="261" t="s">
        <v>728</v>
      </c>
      <c r="J568" s="227" t="str">
        <f>IF(ISBLANK(INDEX('Policy Characteristics'!D:D,MATCH($C568,'Policy Characteristics'!$C:$C,0))),"",INDEX('Policy Characteristics'!D:D,MATCH($C568,'Policy Characteristics'!$C:$C,0)))</f>
        <v>Buy In-Region Products</v>
      </c>
      <c r="K568" s="226" t="str">
        <f>IF(ISBLANK(INDEX('Policy Characteristics'!E:E,MATCH($C568,'Policy Characteristics'!$C:$C,0))),"",INDEX('Policy Characteristics'!E:E,MATCH($C568,'Policy Characteristics'!$C:$C,0)))</f>
        <v>indst buy in region outputs</v>
      </c>
      <c r="L568" s="233">
        <f>IF(ISBLANK(INDEX('Policy Characteristics'!F:F,MATCH($C568,'Policy Characteristics'!$C:$C,0))),"",INDEX('Policy Characteristics'!F:F,MATCH($C568,'Policy Characteristics'!$C:$C,0)))</f>
        <v>0</v>
      </c>
      <c r="M568" s="233">
        <f>IF(ISBLANK(INDEX('Policy Characteristics'!G:G,MATCH($C568,'Policy Characteristics'!$C:$C,0))),"",INDEX('Policy Characteristics'!G:G,MATCH($C568,'Policy Characteristics'!$C:$C,0)))</f>
        <v>0.5</v>
      </c>
      <c r="N568" s="233">
        <f>IF(ISBLANK(INDEX('Policy Characteristics'!H:H,MATCH($C568,'Policy Characteristics'!$C:$C,0))),"",INDEX('Policy Characteristics'!H:H,MATCH($C568,'Policy Characteristics'!$C:$C,0)))</f>
        <v>0.01</v>
      </c>
      <c r="O568" s="226" t="str">
        <f>IF(ISBLANK(INDEX('Policy Characteristics'!I:I,MATCH($C568,'Policy Characteristics'!$C:$C,0))),"",INDEX('Policy Characteristics'!I:I,MATCH($C568,'Policy Characteristics'!$C:$C,0)))</f>
        <v>% of imports shifted</v>
      </c>
      <c r="P568" s="226" t="str">
        <f>IF(ISBLANK(INDEX('Policy Characteristics'!J:J,MATCH($C568,'Policy Characteristics'!$C:$C,0))),"",INDEX('Policy Characteristics'!J:J,MATCH($C568,'Policy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8" s="226" t="str">
        <f>IF(ISBLANK(INDEX('Policy Characteristics'!K:K,MATCH($C568,'Policy Characteristics'!$C:$C,0))),"",INDEX('Policy Characteristics'!K:K,MATCH($C568,'Policy Characteristics'!$C:$C,0)))</f>
        <v/>
      </c>
      <c r="R568" s="226" t="str">
        <f>IF(ISBLANK(INDEX('Policy Characteristics'!L:L,MATCH($C568,'Policy Characteristics'!$C:$C,0))),"",INDEX('Policy Characteristics'!L:L,MATCH($C568,'Policy Characteristics'!$C:$C,0)))</f>
        <v/>
      </c>
    </row>
    <row r="569" spans="1:18">
      <c r="A569" s="226" t="str">
        <f>IF(ISBLANK(INDEX('Policy Characteristics'!A:A,MATCH($C569,'Policy Characteristics'!$C:$C,0))),"",INDEX('Policy Characteristics'!A:A,MATCH($C569,'Policy Characteristics'!$C:$C,0)))</f>
        <v>Industry</v>
      </c>
      <c r="B569" s="234" t="str">
        <f>IF(ISBLANK(INDEX('Policy Characteristics'!B:B,MATCH($C569,'Policy Characteristics'!$C:$C,0))),"",INDEX('Policy Characteristics'!B:B,MATCH($C569,'Policy Characteristics'!$C:$C,0)))</f>
        <v>Buy In-Region Products</v>
      </c>
      <c r="C569" s="226" t="str">
        <f t="shared" si="31"/>
        <v>Fraction of Imported Industrial Outputs Shifted to In Region Suppliers</v>
      </c>
      <c r="D569" s="6" t="s">
        <v>868</v>
      </c>
      <c r="E569" s="6"/>
      <c r="F569" t="s">
        <v>869</v>
      </c>
      <c r="G569" s="46"/>
      <c r="H569" s="43">
        <v>1550</v>
      </c>
      <c r="I569" s="261" t="s">
        <v>728</v>
      </c>
      <c r="J569" s="227" t="str">
        <f>IF(ISBLANK(INDEX('Policy Characteristics'!D:D,MATCH($C569,'Policy Characteristics'!$C:$C,0))),"",INDEX('Policy Characteristics'!D:D,MATCH($C569,'Policy Characteristics'!$C:$C,0)))</f>
        <v>Buy In-Region Products</v>
      </c>
      <c r="K569" s="226" t="str">
        <f>IF(ISBLANK(INDEX('Policy Characteristics'!E:E,MATCH($C569,'Policy Characteristics'!$C:$C,0))),"",INDEX('Policy Characteristics'!E:E,MATCH($C569,'Policy Characteristics'!$C:$C,0)))</f>
        <v>indst buy in region outputs</v>
      </c>
      <c r="L569" s="233">
        <f>IF(ISBLANK(INDEX('Policy Characteristics'!F:F,MATCH($C569,'Policy Characteristics'!$C:$C,0))),"",INDEX('Policy Characteristics'!F:F,MATCH($C569,'Policy Characteristics'!$C:$C,0)))</f>
        <v>0</v>
      </c>
      <c r="M569" s="233">
        <f>IF(ISBLANK(INDEX('Policy Characteristics'!G:G,MATCH($C569,'Policy Characteristics'!$C:$C,0))),"",INDEX('Policy Characteristics'!G:G,MATCH($C569,'Policy Characteristics'!$C:$C,0)))</f>
        <v>0.5</v>
      </c>
      <c r="N569" s="233">
        <f>IF(ISBLANK(INDEX('Policy Characteristics'!H:H,MATCH($C569,'Policy Characteristics'!$C:$C,0))),"",INDEX('Policy Characteristics'!H:H,MATCH($C569,'Policy Characteristics'!$C:$C,0)))</f>
        <v>0.01</v>
      </c>
      <c r="O569" s="226" t="str">
        <f>IF(ISBLANK(INDEX('Policy Characteristics'!I:I,MATCH($C569,'Policy Characteristics'!$C:$C,0))),"",INDEX('Policy Characteristics'!I:I,MATCH($C569,'Policy Characteristics'!$C:$C,0)))</f>
        <v>% of imports shifted</v>
      </c>
      <c r="P569" s="226" t="str">
        <f>IF(ISBLANK(INDEX('Policy Characteristics'!J:J,MATCH($C569,'Policy Characteristics'!$C:$C,0))),"",INDEX('Policy Characteristics'!J:J,MATCH($C569,'Policy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9" s="226" t="str">
        <f>IF(ISBLANK(INDEX('Policy Characteristics'!K:K,MATCH($C569,'Policy Characteristics'!$C:$C,0))),"",INDEX('Policy Characteristics'!K:K,MATCH($C569,'Policy Characteristics'!$C:$C,0)))</f>
        <v/>
      </c>
      <c r="R569" s="226" t="str">
        <f>IF(ISBLANK(INDEX('Policy Characteristics'!L:L,MATCH($C569,'Policy Characteristics'!$C:$C,0))),"",INDEX('Policy Characteristics'!L:L,MATCH($C569,'Policy Characteristics'!$C:$C,0)))</f>
        <v/>
      </c>
    </row>
    <row r="570" spans="1:18">
      <c r="A570" s="226" t="str">
        <f>IF(ISBLANK(INDEX('Policy Characteristics'!A:A,MATCH($C570,'Policy Characteristics'!$C:$C,0))),"",INDEX('Policy Characteristics'!A:A,MATCH($C570,'Policy Characteristics'!$C:$C,0)))</f>
        <v>Industry</v>
      </c>
      <c r="B570" s="234" t="str">
        <f>IF(ISBLANK(INDEX('Policy Characteristics'!B:B,MATCH($C570,'Policy Characteristics'!$C:$C,0))),"",INDEX('Policy Characteristics'!B:B,MATCH($C570,'Policy Characteristics'!$C:$C,0)))</f>
        <v>Buy In-Region Products</v>
      </c>
      <c r="C570" s="226" t="str">
        <f t="shared" si="31"/>
        <v>Fraction of Imported Industrial Outputs Shifted to In Region Suppliers</v>
      </c>
      <c r="D570" s="6" t="s">
        <v>870</v>
      </c>
      <c r="E570" s="6"/>
      <c r="F570" t="s">
        <v>871</v>
      </c>
      <c r="G570" s="46"/>
      <c r="H570" s="43">
        <v>1551</v>
      </c>
      <c r="I570" s="261" t="s">
        <v>728</v>
      </c>
      <c r="J570" s="227" t="str">
        <f>IF(ISBLANK(INDEX('Policy Characteristics'!D:D,MATCH($C570,'Policy Characteristics'!$C:$C,0))),"",INDEX('Policy Characteristics'!D:D,MATCH($C570,'Policy Characteristics'!$C:$C,0)))</f>
        <v>Buy In-Region Products</v>
      </c>
      <c r="K570" s="226" t="str">
        <f>IF(ISBLANK(INDEX('Policy Characteristics'!E:E,MATCH($C570,'Policy Characteristics'!$C:$C,0))),"",INDEX('Policy Characteristics'!E:E,MATCH($C570,'Policy Characteristics'!$C:$C,0)))</f>
        <v>indst buy in region outputs</v>
      </c>
      <c r="L570" s="233">
        <f>IF(ISBLANK(INDEX('Policy Characteristics'!F:F,MATCH($C570,'Policy Characteristics'!$C:$C,0))),"",INDEX('Policy Characteristics'!F:F,MATCH($C570,'Policy Characteristics'!$C:$C,0)))</f>
        <v>0</v>
      </c>
      <c r="M570" s="233">
        <f>IF(ISBLANK(INDEX('Policy Characteristics'!G:G,MATCH($C570,'Policy Characteristics'!$C:$C,0))),"",INDEX('Policy Characteristics'!G:G,MATCH($C570,'Policy Characteristics'!$C:$C,0)))</f>
        <v>0.5</v>
      </c>
      <c r="N570" s="233">
        <f>IF(ISBLANK(INDEX('Policy Characteristics'!H:H,MATCH($C570,'Policy Characteristics'!$C:$C,0))),"",INDEX('Policy Characteristics'!H:H,MATCH($C570,'Policy Characteristics'!$C:$C,0)))</f>
        <v>0.01</v>
      </c>
      <c r="O570" s="226" t="str">
        <f>IF(ISBLANK(INDEX('Policy Characteristics'!I:I,MATCH($C570,'Policy Characteristics'!$C:$C,0))),"",INDEX('Policy Characteristics'!I:I,MATCH($C570,'Policy Characteristics'!$C:$C,0)))</f>
        <v>% of imports shifted</v>
      </c>
      <c r="P570" s="226" t="str">
        <f>IF(ISBLANK(INDEX('Policy Characteristics'!J:J,MATCH($C570,'Policy Characteristics'!$C:$C,0))),"",INDEX('Policy Characteristics'!J:J,MATCH($C570,'Policy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0" s="226" t="str">
        <f>IF(ISBLANK(INDEX('Policy Characteristics'!K:K,MATCH($C570,'Policy Characteristics'!$C:$C,0))),"",INDEX('Policy Characteristics'!K:K,MATCH($C570,'Policy Characteristics'!$C:$C,0)))</f>
        <v/>
      </c>
      <c r="R570" s="226" t="str">
        <f>IF(ISBLANK(INDEX('Policy Characteristics'!L:L,MATCH($C570,'Policy Characteristics'!$C:$C,0))),"",INDEX('Policy Characteristics'!L:L,MATCH($C570,'Policy Characteristics'!$C:$C,0)))</f>
        <v/>
      </c>
    </row>
    <row r="571" spans="1:18">
      <c r="A571" s="226" t="str">
        <f>IF(ISBLANK(INDEX('Policy Characteristics'!A:A,MATCH($C571,'Policy Characteristics'!$C:$C,0))),"",INDEX('Policy Characteristics'!A:A,MATCH($C571,'Policy Characteristics'!$C:$C,0)))</f>
        <v>Industry</v>
      </c>
      <c r="B571" s="234" t="str">
        <f>IF(ISBLANK(INDEX('Policy Characteristics'!B:B,MATCH($C571,'Policy Characteristics'!$C:$C,0))),"",INDEX('Policy Characteristics'!B:B,MATCH($C571,'Policy Characteristics'!$C:$C,0)))</f>
        <v>Buy In-Region Products</v>
      </c>
      <c r="C571" s="226" t="str">
        <f t="shared" si="31"/>
        <v>Fraction of Imported Industrial Outputs Shifted to In Region Suppliers</v>
      </c>
      <c r="D571" s="6" t="s">
        <v>872</v>
      </c>
      <c r="E571" s="6"/>
      <c r="F571" t="s">
        <v>873</v>
      </c>
      <c r="G571" s="46"/>
      <c r="H571" s="43">
        <v>1552</v>
      </c>
      <c r="I571" s="261" t="s">
        <v>728</v>
      </c>
      <c r="J571" s="227" t="str">
        <f>IF(ISBLANK(INDEX('Policy Characteristics'!D:D,MATCH($C571,'Policy Characteristics'!$C:$C,0))),"",INDEX('Policy Characteristics'!D:D,MATCH($C571,'Policy Characteristics'!$C:$C,0)))</f>
        <v>Buy In-Region Products</v>
      </c>
      <c r="K571" s="226" t="str">
        <f>IF(ISBLANK(INDEX('Policy Characteristics'!E:E,MATCH($C571,'Policy Characteristics'!$C:$C,0))),"",INDEX('Policy Characteristics'!E:E,MATCH($C571,'Policy Characteristics'!$C:$C,0)))</f>
        <v>indst buy in region outputs</v>
      </c>
      <c r="L571" s="233">
        <f>IF(ISBLANK(INDEX('Policy Characteristics'!F:F,MATCH($C571,'Policy Characteristics'!$C:$C,0))),"",INDEX('Policy Characteristics'!F:F,MATCH($C571,'Policy Characteristics'!$C:$C,0)))</f>
        <v>0</v>
      </c>
      <c r="M571" s="233">
        <f>IF(ISBLANK(INDEX('Policy Characteristics'!G:G,MATCH($C571,'Policy Characteristics'!$C:$C,0))),"",INDEX('Policy Characteristics'!G:G,MATCH($C571,'Policy Characteristics'!$C:$C,0)))</f>
        <v>0.5</v>
      </c>
      <c r="N571" s="233">
        <f>IF(ISBLANK(INDEX('Policy Characteristics'!H:H,MATCH($C571,'Policy Characteristics'!$C:$C,0))),"",INDEX('Policy Characteristics'!H:H,MATCH($C571,'Policy Characteristics'!$C:$C,0)))</f>
        <v>0.01</v>
      </c>
      <c r="O571" s="226" t="str">
        <f>IF(ISBLANK(INDEX('Policy Characteristics'!I:I,MATCH($C571,'Policy Characteristics'!$C:$C,0))),"",INDEX('Policy Characteristics'!I:I,MATCH($C571,'Policy Characteristics'!$C:$C,0)))</f>
        <v>% of imports shifted</v>
      </c>
      <c r="P571" s="226" t="str">
        <f>IF(ISBLANK(INDEX('Policy Characteristics'!J:J,MATCH($C571,'Policy Characteristics'!$C:$C,0))),"",INDEX('Policy Characteristics'!J:J,MATCH($C571,'Policy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1" s="226" t="str">
        <f>IF(ISBLANK(INDEX('Policy Characteristics'!K:K,MATCH($C571,'Policy Characteristics'!$C:$C,0))),"",INDEX('Policy Characteristics'!K:K,MATCH($C571,'Policy Characteristics'!$C:$C,0)))</f>
        <v/>
      </c>
      <c r="R571" s="226" t="str">
        <f>IF(ISBLANK(INDEX('Policy Characteristics'!L:L,MATCH($C571,'Policy Characteristics'!$C:$C,0))),"",INDEX('Policy Characteristics'!L:L,MATCH($C571,'Policy Characteristics'!$C:$C,0)))</f>
        <v/>
      </c>
    </row>
    <row r="572" spans="1:18">
      <c r="A572" s="226" t="str">
        <f>IF(ISBLANK(INDEX('Policy Characteristics'!A:A,MATCH($C572,'Policy Characteristics'!$C:$C,0))),"",INDEX('Policy Characteristics'!A:A,MATCH($C572,'Policy Characteristics'!$C:$C,0)))</f>
        <v>Industry</v>
      </c>
      <c r="B572" s="234" t="str">
        <f>IF(ISBLANK(INDEX('Policy Characteristics'!B:B,MATCH($C572,'Policy Characteristics'!$C:$C,0))),"",INDEX('Policy Characteristics'!B:B,MATCH($C572,'Policy Characteristics'!$C:$C,0)))</f>
        <v>Buy In-Region Products</v>
      </c>
      <c r="C572" s="226" t="str">
        <f t="shared" si="31"/>
        <v>Fraction of Imported Industrial Outputs Shifted to In Region Suppliers</v>
      </c>
      <c r="D572" s="6" t="s">
        <v>874</v>
      </c>
      <c r="E572" s="6"/>
      <c r="F572" t="s">
        <v>875</v>
      </c>
      <c r="G572" s="46"/>
      <c r="H572" s="43">
        <v>1553</v>
      </c>
      <c r="I572" s="261" t="s">
        <v>728</v>
      </c>
      <c r="J572" s="227" t="str">
        <f>IF(ISBLANK(INDEX('Policy Characteristics'!D:D,MATCH($C572,'Policy Characteristics'!$C:$C,0))),"",INDEX('Policy Characteristics'!D:D,MATCH($C572,'Policy Characteristics'!$C:$C,0)))</f>
        <v>Buy In-Region Products</v>
      </c>
      <c r="K572" s="226" t="str">
        <f>IF(ISBLANK(INDEX('Policy Characteristics'!E:E,MATCH($C572,'Policy Characteristics'!$C:$C,0))),"",INDEX('Policy Characteristics'!E:E,MATCH($C572,'Policy Characteristics'!$C:$C,0)))</f>
        <v>indst buy in region outputs</v>
      </c>
      <c r="L572" s="233">
        <f>IF(ISBLANK(INDEX('Policy Characteristics'!F:F,MATCH($C572,'Policy Characteristics'!$C:$C,0))),"",INDEX('Policy Characteristics'!F:F,MATCH($C572,'Policy Characteristics'!$C:$C,0)))</f>
        <v>0</v>
      </c>
      <c r="M572" s="233">
        <f>IF(ISBLANK(INDEX('Policy Characteristics'!G:G,MATCH($C572,'Policy Characteristics'!$C:$C,0))),"",INDEX('Policy Characteristics'!G:G,MATCH($C572,'Policy Characteristics'!$C:$C,0)))</f>
        <v>0.5</v>
      </c>
      <c r="N572" s="233">
        <f>IF(ISBLANK(INDEX('Policy Characteristics'!H:H,MATCH($C572,'Policy Characteristics'!$C:$C,0))),"",INDEX('Policy Characteristics'!H:H,MATCH($C572,'Policy Characteristics'!$C:$C,0)))</f>
        <v>0.01</v>
      </c>
      <c r="O572" s="226" t="str">
        <f>IF(ISBLANK(INDEX('Policy Characteristics'!I:I,MATCH($C572,'Policy Characteristics'!$C:$C,0))),"",INDEX('Policy Characteristics'!I:I,MATCH($C572,'Policy Characteristics'!$C:$C,0)))</f>
        <v>% of imports shifted</v>
      </c>
      <c r="P572" s="226" t="str">
        <f>IF(ISBLANK(INDEX('Policy Characteristics'!J:J,MATCH($C572,'Policy Characteristics'!$C:$C,0))),"",INDEX('Policy Characteristics'!J:J,MATCH($C572,'Policy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2" s="226" t="str">
        <f>IF(ISBLANK(INDEX('Policy Characteristics'!K:K,MATCH($C572,'Policy Characteristics'!$C:$C,0))),"",INDEX('Policy Characteristics'!K:K,MATCH($C572,'Policy Characteristics'!$C:$C,0)))</f>
        <v/>
      </c>
      <c r="R572" s="226" t="str">
        <f>IF(ISBLANK(INDEX('Policy Characteristics'!L:L,MATCH($C572,'Policy Characteristics'!$C:$C,0))),"",INDEX('Policy Characteristics'!L:L,MATCH($C572,'Policy Characteristics'!$C:$C,0)))</f>
        <v/>
      </c>
    </row>
    <row r="573" spans="1:18">
      <c r="A573" s="226" t="str">
        <f>IF(ISBLANK(INDEX('Policy Characteristics'!A:A,MATCH($C573,'Policy Characteristics'!$C:$C,0))),"",INDEX('Policy Characteristics'!A:A,MATCH($C573,'Policy Characteristics'!$C:$C,0)))</f>
        <v>Industry</v>
      </c>
      <c r="B573" s="234" t="str">
        <f>IF(ISBLANK(INDEX('Policy Characteristics'!B:B,MATCH($C573,'Policy Characteristics'!$C:$C,0))),"",INDEX('Policy Characteristics'!B:B,MATCH($C573,'Policy Characteristics'!$C:$C,0)))</f>
        <v>Buy In-Region Products</v>
      </c>
      <c r="C573" s="226" t="str">
        <f t="shared" si="31"/>
        <v>Fraction of Imported Industrial Outputs Shifted to In Region Suppliers</v>
      </c>
      <c r="D573" s="6" t="s">
        <v>876</v>
      </c>
      <c r="E573" s="6"/>
      <c r="F573" t="s">
        <v>877</v>
      </c>
      <c r="G573" s="46"/>
      <c r="H573" s="43">
        <v>1554</v>
      </c>
      <c r="I573" s="261" t="s">
        <v>728</v>
      </c>
      <c r="J573" s="227" t="str">
        <f>IF(ISBLANK(INDEX('Policy Characteristics'!D:D,MATCH($C573,'Policy Characteristics'!$C:$C,0))),"",INDEX('Policy Characteristics'!D:D,MATCH($C573,'Policy Characteristics'!$C:$C,0)))</f>
        <v>Buy In-Region Products</v>
      </c>
      <c r="K573" s="226" t="str">
        <f>IF(ISBLANK(INDEX('Policy Characteristics'!E:E,MATCH($C573,'Policy Characteristics'!$C:$C,0))),"",INDEX('Policy Characteristics'!E:E,MATCH($C573,'Policy Characteristics'!$C:$C,0)))</f>
        <v>indst buy in region outputs</v>
      </c>
      <c r="L573" s="233">
        <f>IF(ISBLANK(INDEX('Policy Characteristics'!F:F,MATCH($C573,'Policy Characteristics'!$C:$C,0))),"",INDEX('Policy Characteristics'!F:F,MATCH($C573,'Policy Characteristics'!$C:$C,0)))</f>
        <v>0</v>
      </c>
      <c r="M573" s="233">
        <f>IF(ISBLANK(INDEX('Policy Characteristics'!G:G,MATCH($C573,'Policy Characteristics'!$C:$C,0))),"",INDEX('Policy Characteristics'!G:G,MATCH($C573,'Policy Characteristics'!$C:$C,0)))</f>
        <v>0.5</v>
      </c>
      <c r="N573" s="233">
        <f>IF(ISBLANK(INDEX('Policy Characteristics'!H:H,MATCH($C573,'Policy Characteristics'!$C:$C,0))),"",INDEX('Policy Characteristics'!H:H,MATCH($C573,'Policy Characteristics'!$C:$C,0)))</f>
        <v>0.01</v>
      </c>
      <c r="O573" s="226" t="str">
        <f>IF(ISBLANK(INDEX('Policy Characteristics'!I:I,MATCH($C573,'Policy Characteristics'!$C:$C,0))),"",INDEX('Policy Characteristics'!I:I,MATCH($C573,'Policy Characteristics'!$C:$C,0)))</f>
        <v>% of imports shifted</v>
      </c>
      <c r="P573" s="226" t="str">
        <f>IF(ISBLANK(INDEX('Policy Characteristics'!J:J,MATCH($C573,'Policy Characteristics'!$C:$C,0))),"",INDEX('Policy Characteristics'!J:J,MATCH($C573,'Policy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3" s="226" t="str">
        <f>IF(ISBLANK(INDEX('Policy Characteristics'!K:K,MATCH($C573,'Policy Characteristics'!$C:$C,0))),"",INDEX('Policy Characteristics'!K:K,MATCH($C573,'Policy Characteristics'!$C:$C,0)))</f>
        <v/>
      </c>
      <c r="R573" s="226" t="str">
        <f>IF(ISBLANK(INDEX('Policy Characteristics'!L:L,MATCH($C573,'Policy Characteristics'!$C:$C,0))),"",INDEX('Policy Characteristics'!L:L,MATCH($C573,'Policy Characteristics'!$C:$C,0)))</f>
        <v/>
      </c>
    </row>
    <row r="574" spans="1:18">
      <c r="A574" s="226" t="str">
        <f>IF(ISBLANK(INDEX('Policy Characteristics'!A:A,MATCH($C574,'Policy Characteristics'!$C:$C,0))),"",INDEX('Policy Characteristics'!A:A,MATCH($C574,'Policy Characteristics'!$C:$C,0)))</f>
        <v>Industry</v>
      </c>
      <c r="B574" s="234" t="str">
        <f>IF(ISBLANK(INDEX('Policy Characteristics'!B:B,MATCH($C574,'Policy Characteristics'!$C:$C,0))),"",INDEX('Policy Characteristics'!B:B,MATCH($C574,'Policy Characteristics'!$C:$C,0)))</f>
        <v>Buy In-Region Products</v>
      </c>
      <c r="C574" s="226" t="str">
        <f t="shared" si="31"/>
        <v>Fraction of Imported Industrial Outputs Shifted to In Region Suppliers</v>
      </c>
      <c r="D574" s="6" t="s">
        <v>878</v>
      </c>
      <c r="E574" s="6"/>
      <c r="F574" t="s">
        <v>879</v>
      </c>
      <c r="G574" s="46"/>
      <c r="H574" s="43">
        <v>1555</v>
      </c>
      <c r="I574" s="261" t="s">
        <v>728</v>
      </c>
      <c r="J574" s="227" t="str">
        <f>IF(ISBLANK(INDEX('Policy Characteristics'!D:D,MATCH($C574,'Policy Characteristics'!$C:$C,0))),"",INDEX('Policy Characteristics'!D:D,MATCH($C574,'Policy Characteristics'!$C:$C,0)))</f>
        <v>Buy In-Region Products</v>
      </c>
      <c r="K574" s="226" t="str">
        <f>IF(ISBLANK(INDEX('Policy Characteristics'!E:E,MATCH($C574,'Policy Characteristics'!$C:$C,0))),"",INDEX('Policy Characteristics'!E:E,MATCH($C574,'Policy Characteristics'!$C:$C,0)))</f>
        <v>indst buy in region outputs</v>
      </c>
      <c r="L574" s="233">
        <f>IF(ISBLANK(INDEX('Policy Characteristics'!F:F,MATCH($C574,'Policy Characteristics'!$C:$C,0))),"",INDEX('Policy Characteristics'!F:F,MATCH($C574,'Policy Characteristics'!$C:$C,0)))</f>
        <v>0</v>
      </c>
      <c r="M574" s="233">
        <f>IF(ISBLANK(INDEX('Policy Characteristics'!G:G,MATCH($C574,'Policy Characteristics'!$C:$C,0))),"",INDEX('Policy Characteristics'!G:G,MATCH($C574,'Policy Characteristics'!$C:$C,0)))</f>
        <v>0.5</v>
      </c>
      <c r="N574" s="233">
        <f>IF(ISBLANK(INDEX('Policy Characteristics'!H:H,MATCH($C574,'Policy Characteristics'!$C:$C,0))),"",INDEX('Policy Characteristics'!H:H,MATCH($C574,'Policy Characteristics'!$C:$C,0)))</f>
        <v>0.01</v>
      </c>
      <c r="O574" s="226" t="str">
        <f>IF(ISBLANK(INDEX('Policy Characteristics'!I:I,MATCH($C574,'Policy Characteristics'!$C:$C,0))),"",INDEX('Policy Characteristics'!I:I,MATCH($C574,'Policy Characteristics'!$C:$C,0)))</f>
        <v>% of imports shifted</v>
      </c>
      <c r="P574" s="226" t="str">
        <f>IF(ISBLANK(INDEX('Policy Characteristics'!J:J,MATCH($C574,'Policy Characteristics'!$C:$C,0))),"",INDEX('Policy Characteristics'!J:J,MATCH($C574,'Policy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4" s="226" t="str">
        <f>IF(ISBLANK(INDEX('Policy Characteristics'!K:K,MATCH($C574,'Policy Characteristics'!$C:$C,0))),"",INDEX('Policy Characteristics'!K:K,MATCH($C574,'Policy Characteristics'!$C:$C,0)))</f>
        <v/>
      </c>
      <c r="R574" s="226" t="str">
        <f>IF(ISBLANK(INDEX('Policy Characteristics'!L:L,MATCH($C574,'Policy Characteristics'!$C:$C,0))),"",INDEX('Policy Characteristics'!L:L,MATCH($C574,'Policy Characteristics'!$C:$C,0)))</f>
        <v/>
      </c>
    </row>
    <row r="575" spans="1:18">
      <c r="A575" s="226" t="str">
        <f>IF(ISBLANK(INDEX('Policy Characteristics'!A:A,MATCH($C575,'Policy Characteristics'!$C:$C,0))),"",INDEX('Policy Characteristics'!A:A,MATCH($C575,'Policy Characteristics'!$C:$C,0)))</f>
        <v>Industry</v>
      </c>
      <c r="B575" s="234" t="str">
        <f>IF(ISBLANK(INDEX('Policy Characteristics'!B:B,MATCH($C575,'Policy Characteristics'!$C:$C,0))),"",INDEX('Policy Characteristics'!B:B,MATCH($C575,'Policy Characteristics'!$C:$C,0)))</f>
        <v>Buy In-Region Products</v>
      </c>
      <c r="C575" s="226" t="str">
        <f t="shared" si="31"/>
        <v>Fraction of Imported Industrial Outputs Shifted to In Region Suppliers</v>
      </c>
      <c r="D575" s="6" t="s">
        <v>880</v>
      </c>
      <c r="E575" s="6"/>
      <c r="F575" t="s">
        <v>881</v>
      </c>
      <c r="G575" s="46"/>
      <c r="H575" s="43">
        <v>1556</v>
      </c>
      <c r="I575" s="261" t="s">
        <v>728</v>
      </c>
      <c r="J575" s="227" t="str">
        <f>IF(ISBLANK(INDEX('Policy Characteristics'!D:D,MATCH($C575,'Policy Characteristics'!$C:$C,0))),"",INDEX('Policy Characteristics'!D:D,MATCH($C575,'Policy Characteristics'!$C:$C,0)))</f>
        <v>Buy In-Region Products</v>
      </c>
      <c r="K575" s="226" t="str">
        <f>IF(ISBLANK(INDEX('Policy Characteristics'!E:E,MATCH($C575,'Policy Characteristics'!$C:$C,0))),"",INDEX('Policy Characteristics'!E:E,MATCH($C575,'Policy Characteristics'!$C:$C,0)))</f>
        <v>indst buy in region outputs</v>
      </c>
      <c r="L575" s="233">
        <f>IF(ISBLANK(INDEX('Policy Characteristics'!F:F,MATCH($C575,'Policy Characteristics'!$C:$C,0))),"",INDEX('Policy Characteristics'!F:F,MATCH($C575,'Policy Characteristics'!$C:$C,0)))</f>
        <v>0</v>
      </c>
      <c r="M575" s="233">
        <f>IF(ISBLANK(INDEX('Policy Characteristics'!G:G,MATCH($C575,'Policy Characteristics'!$C:$C,0))),"",INDEX('Policy Characteristics'!G:G,MATCH($C575,'Policy Characteristics'!$C:$C,0)))</f>
        <v>0.5</v>
      </c>
      <c r="N575" s="233">
        <f>IF(ISBLANK(INDEX('Policy Characteristics'!H:H,MATCH($C575,'Policy Characteristics'!$C:$C,0))),"",INDEX('Policy Characteristics'!H:H,MATCH($C575,'Policy Characteristics'!$C:$C,0)))</f>
        <v>0.01</v>
      </c>
      <c r="O575" s="226" t="str">
        <f>IF(ISBLANK(INDEX('Policy Characteristics'!I:I,MATCH($C575,'Policy Characteristics'!$C:$C,0))),"",INDEX('Policy Characteristics'!I:I,MATCH($C575,'Policy Characteristics'!$C:$C,0)))</f>
        <v>% of imports shifted</v>
      </c>
      <c r="P575" s="226" t="str">
        <f>IF(ISBLANK(INDEX('Policy Characteristics'!J:J,MATCH($C575,'Policy Characteristics'!$C:$C,0))),"",INDEX('Policy Characteristics'!J:J,MATCH($C575,'Policy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5" s="226" t="str">
        <f>IF(ISBLANK(INDEX('Policy Characteristics'!K:K,MATCH($C575,'Policy Characteristics'!$C:$C,0))),"",INDEX('Policy Characteristics'!K:K,MATCH($C575,'Policy Characteristics'!$C:$C,0)))</f>
        <v/>
      </c>
      <c r="R575" s="226" t="str">
        <f>IF(ISBLANK(INDEX('Policy Characteristics'!L:L,MATCH($C575,'Policy Characteristics'!$C:$C,0))),"",INDEX('Policy Characteristics'!L:L,MATCH($C575,'Policy Characteristics'!$C:$C,0)))</f>
        <v/>
      </c>
    </row>
    <row r="576" spans="1:18">
      <c r="A576" s="226" t="str">
        <f>IF(ISBLANK(INDEX('Policy Characteristics'!A:A,MATCH($C576,'Policy Characteristics'!$C:$C,0))),"",INDEX('Policy Characteristics'!A:A,MATCH($C576,'Policy Characteristics'!$C:$C,0)))</f>
        <v>Industry</v>
      </c>
      <c r="B576" s="234" t="str">
        <f>IF(ISBLANK(INDEX('Policy Characteristics'!B:B,MATCH($C576,'Policy Characteristics'!$C:$C,0))),"",INDEX('Policy Characteristics'!B:B,MATCH($C576,'Policy Characteristics'!$C:$C,0)))</f>
        <v>Buy In-Region Products</v>
      </c>
      <c r="C576" s="226" t="str">
        <f t="shared" si="31"/>
        <v>Fraction of Imported Industrial Outputs Shifted to In Region Suppliers</v>
      </c>
      <c r="D576" s="6" t="s">
        <v>882</v>
      </c>
      <c r="E576" s="6"/>
      <c r="F576" t="s">
        <v>883</v>
      </c>
      <c r="G576" s="46"/>
      <c r="H576" s="43">
        <v>1557</v>
      </c>
      <c r="I576" s="261" t="s">
        <v>728</v>
      </c>
      <c r="J576" s="227" t="str">
        <f>IF(ISBLANK(INDEX('Policy Characteristics'!D:D,MATCH($C576,'Policy Characteristics'!$C:$C,0))),"",INDEX('Policy Characteristics'!D:D,MATCH($C576,'Policy Characteristics'!$C:$C,0)))</f>
        <v>Buy In-Region Products</v>
      </c>
      <c r="K576" s="226" t="str">
        <f>IF(ISBLANK(INDEX('Policy Characteristics'!E:E,MATCH($C576,'Policy Characteristics'!$C:$C,0))),"",INDEX('Policy Characteristics'!E:E,MATCH($C576,'Policy Characteristics'!$C:$C,0)))</f>
        <v>indst buy in region outputs</v>
      </c>
      <c r="L576" s="233">
        <f>IF(ISBLANK(INDEX('Policy Characteristics'!F:F,MATCH($C576,'Policy Characteristics'!$C:$C,0))),"",INDEX('Policy Characteristics'!F:F,MATCH($C576,'Policy Characteristics'!$C:$C,0)))</f>
        <v>0</v>
      </c>
      <c r="M576" s="233">
        <f>IF(ISBLANK(INDEX('Policy Characteristics'!G:G,MATCH($C576,'Policy Characteristics'!$C:$C,0))),"",INDEX('Policy Characteristics'!G:G,MATCH($C576,'Policy Characteristics'!$C:$C,0)))</f>
        <v>0.5</v>
      </c>
      <c r="N576" s="233">
        <f>IF(ISBLANK(INDEX('Policy Characteristics'!H:H,MATCH($C576,'Policy Characteristics'!$C:$C,0))),"",INDEX('Policy Characteristics'!H:H,MATCH($C576,'Policy Characteristics'!$C:$C,0)))</f>
        <v>0.01</v>
      </c>
      <c r="O576" s="226" t="str">
        <f>IF(ISBLANK(INDEX('Policy Characteristics'!I:I,MATCH($C576,'Policy Characteristics'!$C:$C,0))),"",INDEX('Policy Characteristics'!I:I,MATCH($C576,'Policy Characteristics'!$C:$C,0)))</f>
        <v>% of imports shifted</v>
      </c>
      <c r="P576" s="226" t="str">
        <f>IF(ISBLANK(INDEX('Policy Characteristics'!J:J,MATCH($C576,'Policy Characteristics'!$C:$C,0))),"",INDEX('Policy Characteristics'!J:J,MATCH($C576,'Policy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6" s="226" t="str">
        <f>IF(ISBLANK(INDEX('Policy Characteristics'!K:K,MATCH($C576,'Policy Characteristics'!$C:$C,0))),"",INDEX('Policy Characteristics'!K:K,MATCH($C576,'Policy Characteristics'!$C:$C,0)))</f>
        <v/>
      </c>
      <c r="R576" s="226" t="str">
        <f>IF(ISBLANK(INDEX('Policy Characteristics'!L:L,MATCH($C576,'Policy Characteristics'!$C:$C,0))),"",INDEX('Policy Characteristics'!L:L,MATCH($C576,'Policy Characteristics'!$C:$C,0)))</f>
        <v/>
      </c>
    </row>
    <row r="577" spans="1:18">
      <c r="A577" s="226" t="str">
        <f>IF(ISBLANK(INDEX('Policy Characteristics'!A:A,MATCH($C577,'Policy Characteristics'!$C:$C,0))),"",INDEX('Policy Characteristics'!A:A,MATCH($C577,'Policy Characteristics'!$C:$C,0)))</f>
        <v>Industry</v>
      </c>
      <c r="B577" s="234" t="str">
        <f>IF(ISBLANK(INDEX('Policy Characteristics'!B:B,MATCH($C577,'Policy Characteristics'!$C:$C,0))),"",INDEX('Policy Characteristics'!B:B,MATCH($C577,'Policy Characteristics'!$C:$C,0)))</f>
        <v>Buy In-Region Products</v>
      </c>
      <c r="C577" s="226" t="str">
        <f t="shared" si="31"/>
        <v>Fraction of Imported Industrial Outputs Shifted to In Region Suppliers</v>
      </c>
      <c r="D577" s="6" t="s">
        <v>884</v>
      </c>
      <c r="E577" s="6"/>
      <c r="F577" t="s">
        <v>885</v>
      </c>
      <c r="G577" s="46"/>
      <c r="H577" s="43">
        <v>1558</v>
      </c>
      <c r="I577" s="261" t="s">
        <v>728</v>
      </c>
      <c r="J577" s="227" t="str">
        <f>IF(ISBLANK(INDEX('Policy Characteristics'!D:D,MATCH($C577,'Policy Characteristics'!$C:$C,0))),"",INDEX('Policy Characteristics'!D:D,MATCH($C577,'Policy Characteristics'!$C:$C,0)))</f>
        <v>Buy In-Region Products</v>
      </c>
      <c r="K577" s="226" t="str">
        <f>IF(ISBLANK(INDEX('Policy Characteristics'!E:E,MATCH($C577,'Policy Characteristics'!$C:$C,0))),"",INDEX('Policy Characteristics'!E:E,MATCH($C577,'Policy Characteristics'!$C:$C,0)))</f>
        <v>indst buy in region outputs</v>
      </c>
      <c r="L577" s="233">
        <f>IF(ISBLANK(INDEX('Policy Characteristics'!F:F,MATCH($C577,'Policy Characteristics'!$C:$C,0))),"",INDEX('Policy Characteristics'!F:F,MATCH($C577,'Policy Characteristics'!$C:$C,0)))</f>
        <v>0</v>
      </c>
      <c r="M577" s="233">
        <f>IF(ISBLANK(INDEX('Policy Characteristics'!G:G,MATCH($C577,'Policy Characteristics'!$C:$C,0))),"",INDEX('Policy Characteristics'!G:G,MATCH($C577,'Policy Characteristics'!$C:$C,0)))</f>
        <v>0.5</v>
      </c>
      <c r="N577" s="233">
        <f>IF(ISBLANK(INDEX('Policy Characteristics'!H:H,MATCH($C577,'Policy Characteristics'!$C:$C,0))),"",INDEX('Policy Characteristics'!H:H,MATCH($C577,'Policy Characteristics'!$C:$C,0)))</f>
        <v>0.01</v>
      </c>
      <c r="O577" s="226" t="str">
        <f>IF(ISBLANK(INDEX('Policy Characteristics'!I:I,MATCH($C577,'Policy Characteristics'!$C:$C,0))),"",INDEX('Policy Characteristics'!I:I,MATCH($C577,'Policy Characteristics'!$C:$C,0)))</f>
        <v>% of imports shifted</v>
      </c>
      <c r="P577" s="226" t="str">
        <f>IF(ISBLANK(INDEX('Policy Characteristics'!J:J,MATCH($C577,'Policy Characteristics'!$C:$C,0))),"",INDEX('Policy Characteristics'!J:J,MATCH($C577,'Policy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7" s="226" t="str">
        <f>IF(ISBLANK(INDEX('Policy Characteristics'!K:K,MATCH($C577,'Policy Characteristics'!$C:$C,0))),"",INDEX('Policy Characteristics'!K:K,MATCH($C577,'Policy Characteristics'!$C:$C,0)))</f>
        <v/>
      </c>
      <c r="R577" s="226" t="str">
        <f>IF(ISBLANK(INDEX('Policy Characteristics'!L:L,MATCH($C577,'Policy Characteristics'!$C:$C,0))),"",INDEX('Policy Characteristics'!L:L,MATCH($C577,'Policy Characteristics'!$C:$C,0)))</f>
        <v/>
      </c>
    </row>
    <row r="578" spans="1:18">
      <c r="A578" s="226" t="str">
        <f>IF(ISBLANK(INDEX('Policy Characteristics'!A:A,MATCH($C578,'Policy Characteristics'!$C:$C,0))),"",INDEX('Policy Characteristics'!A:A,MATCH($C578,'Policy Characteristics'!$C:$C,0)))</f>
        <v>Industry</v>
      </c>
      <c r="B578" s="234" t="str">
        <f>IF(ISBLANK(INDEX('Policy Characteristics'!B:B,MATCH($C578,'Policy Characteristics'!$C:$C,0))),"",INDEX('Policy Characteristics'!B:B,MATCH($C578,'Policy Characteristics'!$C:$C,0)))</f>
        <v>Buy In-Region Products</v>
      </c>
      <c r="C578" s="226" t="str">
        <f t="shared" si="31"/>
        <v>Fraction of Imported Industrial Outputs Shifted to In Region Suppliers</v>
      </c>
      <c r="D578" s="6" t="s">
        <v>886</v>
      </c>
      <c r="E578" s="6"/>
      <c r="F578" t="s">
        <v>887</v>
      </c>
      <c r="G578" s="46"/>
      <c r="H578" s="43">
        <v>1559</v>
      </c>
      <c r="I578" s="261" t="s">
        <v>728</v>
      </c>
      <c r="J578" s="227" t="str">
        <f>IF(ISBLANK(INDEX('Policy Characteristics'!D:D,MATCH($C578,'Policy Characteristics'!$C:$C,0))),"",INDEX('Policy Characteristics'!D:D,MATCH($C578,'Policy Characteristics'!$C:$C,0)))</f>
        <v>Buy In-Region Products</v>
      </c>
      <c r="K578" s="226" t="str">
        <f>IF(ISBLANK(INDEX('Policy Characteristics'!E:E,MATCH($C578,'Policy Characteristics'!$C:$C,0))),"",INDEX('Policy Characteristics'!E:E,MATCH($C578,'Policy Characteristics'!$C:$C,0)))</f>
        <v>indst buy in region outputs</v>
      </c>
      <c r="L578" s="233">
        <f>IF(ISBLANK(INDEX('Policy Characteristics'!F:F,MATCH($C578,'Policy Characteristics'!$C:$C,0))),"",INDEX('Policy Characteristics'!F:F,MATCH($C578,'Policy Characteristics'!$C:$C,0)))</f>
        <v>0</v>
      </c>
      <c r="M578" s="233">
        <f>IF(ISBLANK(INDEX('Policy Characteristics'!G:G,MATCH($C578,'Policy Characteristics'!$C:$C,0))),"",INDEX('Policy Characteristics'!G:G,MATCH($C578,'Policy Characteristics'!$C:$C,0)))</f>
        <v>0.5</v>
      </c>
      <c r="N578" s="233">
        <f>IF(ISBLANK(INDEX('Policy Characteristics'!H:H,MATCH($C578,'Policy Characteristics'!$C:$C,0))),"",INDEX('Policy Characteristics'!H:H,MATCH($C578,'Policy Characteristics'!$C:$C,0)))</f>
        <v>0.01</v>
      </c>
      <c r="O578" s="226" t="str">
        <f>IF(ISBLANK(INDEX('Policy Characteristics'!I:I,MATCH($C578,'Policy Characteristics'!$C:$C,0))),"",INDEX('Policy Characteristics'!I:I,MATCH($C578,'Policy Characteristics'!$C:$C,0)))</f>
        <v>% of imports shifted</v>
      </c>
      <c r="P578" s="226" t="str">
        <f>IF(ISBLANK(INDEX('Policy Characteristics'!J:J,MATCH($C578,'Policy Characteristics'!$C:$C,0))),"",INDEX('Policy Characteristics'!J:J,MATCH($C578,'Policy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8" s="226" t="str">
        <f>IF(ISBLANK(INDEX('Policy Characteristics'!K:K,MATCH($C578,'Policy Characteristics'!$C:$C,0))),"",INDEX('Policy Characteristics'!K:K,MATCH($C578,'Policy Characteristics'!$C:$C,0)))</f>
        <v/>
      </c>
      <c r="R578" s="226" t="str">
        <f>IF(ISBLANK(INDEX('Policy Characteristics'!L:L,MATCH($C578,'Policy Characteristics'!$C:$C,0))),"",INDEX('Policy Characteristics'!L:L,MATCH($C578,'Policy Characteristics'!$C:$C,0)))</f>
        <v/>
      </c>
    </row>
    <row r="579" spans="1:18">
      <c r="A579" s="226" t="str">
        <f>IF(ISBLANK(INDEX('Policy Characteristics'!A:A,MATCH($C579,'Policy Characteristics'!$C:$C,0))),"",INDEX('Policy Characteristics'!A:A,MATCH($C579,'Policy Characteristics'!$C:$C,0)))</f>
        <v>Industry</v>
      </c>
      <c r="B579" s="234" t="str">
        <f>IF(ISBLANK(INDEX('Policy Characteristics'!B:B,MATCH($C579,'Policy Characteristics'!$C:$C,0))),"",INDEX('Policy Characteristics'!B:B,MATCH($C579,'Policy Characteristics'!$C:$C,0)))</f>
        <v>Buy In-Region Products</v>
      </c>
      <c r="C579" s="226" t="str">
        <f t="shared" si="31"/>
        <v>Fraction of Imported Industrial Outputs Shifted to In Region Suppliers</v>
      </c>
      <c r="D579" s="6" t="s">
        <v>888</v>
      </c>
      <c r="E579" s="6"/>
      <c r="F579" t="s">
        <v>889</v>
      </c>
      <c r="G579" s="46"/>
      <c r="H579" s="43">
        <v>1560</v>
      </c>
      <c r="I579" s="261" t="s">
        <v>728</v>
      </c>
      <c r="J579" s="227" t="str">
        <f>IF(ISBLANK(INDEX('Policy Characteristics'!D:D,MATCH($C579,'Policy Characteristics'!$C:$C,0))),"",INDEX('Policy Characteristics'!D:D,MATCH($C579,'Policy Characteristics'!$C:$C,0)))</f>
        <v>Buy In-Region Products</v>
      </c>
      <c r="K579" s="226" t="str">
        <f>IF(ISBLANK(INDEX('Policy Characteristics'!E:E,MATCH($C579,'Policy Characteristics'!$C:$C,0))),"",INDEX('Policy Characteristics'!E:E,MATCH($C579,'Policy Characteristics'!$C:$C,0)))</f>
        <v>indst buy in region outputs</v>
      </c>
      <c r="L579" s="233">
        <f>IF(ISBLANK(INDEX('Policy Characteristics'!F:F,MATCH($C579,'Policy Characteristics'!$C:$C,0))),"",INDEX('Policy Characteristics'!F:F,MATCH($C579,'Policy Characteristics'!$C:$C,0)))</f>
        <v>0</v>
      </c>
      <c r="M579" s="233">
        <f>IF(ISBLANK(INDEX('Policy Characteristics'!G:G,MATCH($C579,'Policy Characteristics'!$C:$C,0))),"",INDEX('Policy Characteristics'!G:G,MATCH($C579,'Policy Characteristics'!$C:$C,0)))</f>
        <v>0.5</v>
      </c>
      <c r="N579" s="233">
        <f>IF(ISBLANK(INDEX('Policy Characteristics'!H:H,MATCH($C579,'Policy Characteristics'!$C:$C,0))),"",INDEX('Policy Characteristics'!H:H,MATCH($C579,'Policy Characteristics'!$C:$C,0)))</f>
        <v>0.01</v>
      </c>
      <c r="O579" s="226" t="str">
        <f>IF(ISBLANK(INDEX('Policy Characteristics'!I:I,MATCH($C579,'Policy Characteristics'!$C:$C,0))),"",INDEX('Policy Characteristics'!I:I,MATCH($C579,'Policy Characteristics'!$C:$C,0)))</f>
        <v>% of imports shifted</v>
      </c>
      <c r="P579" s="226" t="str">
        <f>IF(ISBLANK(INDEX('Policy Characteristics'!J:J,MATCH($C579,'Policy Characteristics'!$C:$C,0))),"",INDEX('Policy Characteristics'!J:J,MATCH($C579,'Policy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9" s="226" t="str">
        <f>IF(ISBLANK(INDEX('Policy Characteristics'!K:K,MATCH($C579,'Policy Characteristics'!$C:$C,0))),"",INDEX('Policy Characteristics'!K:K,MATCH($C579,'Policy Characteristics'!$C:$C,0)))</f>
        <v/>
      </c>
      <c r="R579" s="226" t="str">
        <f>IF(ISBLANK(INDEX('Policy Characteristics'!L:L,MATCH($C579,'Policy Characteristics'!$C:$C,0))),"",INDEX('Policy Characteristics'!L:L,MATCH($C579,'Policy Characteristics'!$C:$C,0)))</f>
        <v/>
      </c>
    </row>
    <row r="580" spans="1:18">
      <c r="A580" s="226" t="str">
        <f>IF(ISBLANK(INDEX('Policy Characteristics'!A:A,MATCH($C580,'Policy Characteristics'!$C:$C,0))),"",INDEX('Policy Characteristics'!A:A,MATCH($C580,'Policy Characteristics'!$C:$C,0)))</f>
        <v>Industry</v>
      </c>
      <c r="B580" s="234" t="str">
        <f>IF(ISBLANK(INDEX('Policy Characteristics'!B:B,MATCH($C580,'Policy Characteristics'!$C:$C,0))),"",INDEX('Policy Characteristics'!B:B,MATCH($C580,'Policy Characteristics'!$C:$C,0)))</f>
        <v>Buy In-Region Products</v>
      </c>
      <c r="C580" s="226" t="str">
        <f t="shared" si="31"/>
        <v>Fraction of Imported Industrial Outputs Shifted to In Region Suppliers</v>
      </c>
      <c r="D580" s="6" t="s">
        <v>890</v>
      </c>
      <c r="E580" s="6"/>
      <c r="F580" t="s">
        <v>891</v>
      </c>
      <c r="G580" s="46"/>
      <c r="H580" s="43">
        <v>1561</v>
      </c>
      <c r="I580" s="261" t="s">
        <v>728</v>
      </c>
      <c r="J580" s="227" t="str">
        <f>IF(ISBLANK(INDEX('Policy Characteristics'!D:D,MATCH($C580,'Policy Characteristics'!$C:$C,0))),"",INDEX('Policy Characteristics'!D:D,MATCH($C580,'Policy Characteristics'!$C:$C,0)))</f>
        <v>Buy In-Region Products</v>
      </c>
      <c r="K580" s="226" t="str">
        <f>IF(ISBLANK(INDEX('Policy Characteristics'!E:E,MATCH($C580,'Policy Characteristics'!$C:$C,0))),"",INDEX('Policy Characteristics'!E:E,MATCH($C580,'Policy Characteristics'!$C:$C,0)))</f>
        <v>indst buy in region outputs</v>
      </c>
      <c r="L580" s="233">
        <f>IF(ISBLANK(INDEX('Policy Characteristics'!F:F,MATCH($C580,'Policy Characteristics'!$C:$C,0))),"",INDEX('Policy Characteristics'!F:F,MATCH($C580,'Policy Characteristics'!$C:$C,0)))</f>
        <v>0</v>
      </c>
      <c r="M580" s="233">
        <f>IF(ISBLANK(INDEX('Policy Characteristics'!G:G,MATCH($C580,'Policy Characteristics'!$C:$C,0))),"",INDEX('Policy Characteristics'!G:G,MATCH($C580,'Policy Characteristics'!$C:$C,0)))</f>
        <v>0.5</v>
      </c>
      <c r="N580" s="233">
        <f>IF(ISBLANK(INDEX('Policy Characteristics'!H:H,MATCH($C580,'Policy Characteristics'!$C:$C,0))),"",INDEX('Policy Characteristics'!H:H,MATCH($C580,'Policy Characteristics'!$C:$C,0)))</f>
        <v>0.01</v>
      </c>
      <c r="O580" s="226" t="str">
        <f>IF(ISBLANK(INDEX('Policy Characteristics'!I:I,MATCH($C580,'Policy Characteristics'!$C:$C,0))),"",INDEX('Policy Characteristics'!I:I,MATCH($C580,'Policy Characteristics'!$C:$C,0)))</f>
        <v>% of imports shifted</v>
      </c>
      <c r="P580" s="226" t="str">
        <f>IF(ISBLANK(INDEX('Policy Characteristics'!J:J,MATCH($C580,'Policy Characteristics'!$C:$C,0))),"",INDEX('Policy Characteristics'!J:J,MATCH($C580,'Policy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0" s="226" t="str">
        <f>IF(ISBLANK(INDEX('Policy Characteristics'!K:K,MATCH($C580,'Policy Characteristics'!$C:$C,0))),"",INDEX('Policy Characteristics'!K:K,MATCH($C580,'Policy Characteristics'!$C:$C,0)))</f>
        <v/>
      </c>
      <c r="R580" s="226" t="str">
        <f>IF(ISBLANK(INDEX('Policy Characteristics'!L:L,MATCH($C580,'Policy Characteristics'!$C:$C,0))),"",INDEX('Policy Characteristics'!L:L,MATCH($C580,'Policy Characteristics'!$C:$C,0)))</f>
        <v/>
      </c>
    </row>
    <row r="581" spans="1:18">
      <c r="A581" s="226" t="str">
        <f>IF(ISBLANK(INDEX('Policy Characteristics'!A:A,MATCH($C581,'Policy Characteristics'!$C:$C,0))),"",INDEX('Policy Characteristics'!A:A,MATCH($C581,'Policy Characteristics'!$C:$C,0)))</f>
        <v>Industry</v>
      </c>
      <c r="B581" s="234" t="str">
        <f>IF(ISBLANK(INDEX('Policy Characteristics'!B:B,MATCH($C581,'Policy Characteristics'!$C:$C,0))),"",INDEX('Policy Characteristics'!B:B,MATCH($C581,'Policy Characteristics'!$C:$C,0)))</f>
        <v>Carbon Capture and Sequestration</v>
      </c>
      <c r="C581" t="s">
        <v>378</v>
      </c>
      <c r="D581" s="45" t="s">
        <v>842</v>
      </c>
      <c r="E581" s="6" t="s">
        <v>892</v>
      </c>
      <c r="F581" t="s">
        <v>843</v>
      </c>
      <c r="G581" s="45" t="s">
        <v>893</v>
      </c>
      <c r="H581" s="43">
        <v>908</v>
      </c>
      <c r="I581" s="262" t="s">
        <v>738</v>
      </c>
      <c r="J581" s="227" t="str">
        <f>IF(ISBLANK(INDEX('Policy Characteristics'!D:D,MATCH($C581,'Policy Characteristics'!$C:$C,0))),"",INDEX('Policy Characteristics'!D:D,MATCH($C581,'Policy Characteristics'!$C:$C,0)))</f>
        <v>Industry CCS</v>
      </c>
      <c r="K581" s="226" t="str">
        <f>IF(ISBLANK(INDEX('Policy Characteristics'!E:E,MATCH($C581,'Policy Characteristics'!$C:$C,0))),"",INDEX('Policy Characteristics'!E:E,MATCH($C581,'Policy Characteristics'!$C:$C,0)))</f>
        <v>indst CCS</v>
      </c>
      <c r="L581" s="233">
        <f>IF(ISBLANK(INDEX('Policy Characteristics'!F:F,MATCH($C581,'Policy Characteristics'!$C:$C,0))),"",INDEX('Policy Characteristics'!F:F,MATCH($C581,'Policy Characteristics'!$C:$C,0)))</f>
        <v>0</v>
      </c>
      <c r="M581" s="233">
        <f>IF(ISBLANK(INDEX('Policy Characteristics'!G:G,MATCH($C581,'Policy Characteristics'!$C:$C,0))),"",INDEX('Policy Characteristics'!G:G,MATCH($C581,'Policy Characteristics'!$C:$C,0)))</f>
        <v>1</v>
      </c>
      <c r="N581" s="233">
        <f>IF(ISBLANK(INDEX('Policy Characteristics'!H:H,MATCH($C581,'Policy Characteristics'!$C:$C,0))),"",INDEX('Policy Characteristics'!H:H,MATCH($C581,'Policy Characteristics'!$C:$C,0)))</f>
        <v>0.01</v>
      </c>
      <c r="O581" s="226" t="str">
        <f>IF(ISBLANK(INDEX('Policy Characteristics'!I:I,MATCH($C581,'Policy Characteristics'!$C:$C,0))),"",INDEX('Policy Characteristics'!I:I,MATCH($C581,'Policy Characteristics'!$C:$C,0)))</f>
        <v>% of CO2 captured</v>
      </c>
      <c r="P581" s="226" t="str">
        <f>IF(ISBLANK(INDEX('Policy Characteristics'!J:J,MATCH($C581,'Policy Characteristics'!$C:$C,0))),"",INDEX('Policy Characteristics'!J:J,MATCH($C581,'Policy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81" s="226" t="str">
        <f>IF(ISBLANK(INDEX('Policy Characteristics'!K:K,MATCH($C581,'Policy Characteristics'!$C:$C,0))),"",INDEX('Policy Characteristics'!K:K,MATCH($C581,'Policy Characteristics'!$C:$C,0)))</f>
        <v>ccs.html#ccs</v>
      </c>
      <c r="R581" s="226" t="str">
        <f>IF(ISBLANK(INDEX('Policy Characteristics'!L:L,MATCH($C581,'Policy Characteristics'!$C:$C,0))),"",INDEX('Policy Characteristics'!L:L,MATCH($C581,'Policy Characteristics'!$C:$C,0)))</f>
        <v>carbon-capture-and-sequestration.html</v>
      </c>
    </row>
    <row r="582" spans="1:18">
      <c r="A582" s="226" t="str">
        <f>IF(ISBLANK(INDEX('Policy Characteristics'!A:A,MATCH($C582,'Policy Characteristics'!$C:$C,0))),"",INDEX('Policy Characteristics'!A:A,MATCH($C582,'Policy Characteristics'!$C:$C,0)))</f>
        <v>Industry</v>
      </c>
      <c r="B582" s="234" t="str">
        <f>IF(ISBLANK(INDEX('Policy Characteristics'!B:B,MATCH($C582,'Policy Characteristics'!$C:$C,0))),"",INDEX('Policy Characteristics'!B:B,MATCH($C582,'Policy Characteristics'!$C:$C,0)))</f>
        <v>Carbon Capture and Sequestration</v>
      </c>
      <c r="C582" s="226" t="str">
        <f t="shared" ref="C582:C597" si="32">C$581</f>
        <v>Industry Sector Fraction of Potential Additional CCS Achieved</v>
      </c>
      <c r="D582" s="45" t="s">
        <v>842</v>
      </c>
      <c r="E582" s="6" t="s">
        <v>894</v>
      </c>
      <c r="F582" t="s">
        <v>843</v>
      </c>
      <c r="G582" s="45" t="s">
        <v>895</v>
      </c>
      <c r="H582" s="43">
        <v>909</v>
      </c>
      <c r="I582" s="262" t="s">
        <v>738</v>
      </c>
      <c r="J582" s="227" t="str">
        <f>IF(ISBLANK(INDEX('Policy Characteristics'!D:D,MATCH($C582,'Policy Characteristics'!$C:$C,0))),"",INDEX('Policy Characteristics'!D:D,MATCH($C582,'Policy Characteristics'!$C:$C,0)))</f>
        <v>Industry CCS</v>
      </c>
      <c r="K582" s="226" t="str">
        <f>IF(ISBLANK(INDEX('Policy Characteristics'!E:E,MATCH($C582,'Policy Characteristics'!$C:$C,0))),"",INDEX('Policy Characteristics'!E:E,MATCH($C582,'Policy Characteristics'!$C:$C,0)))</f>
        <v>indst CCS</v>
      </c>
      <c r="L582" s="233">
        <f>IF(ISBLANK(INDEX('Policy Characteristics'!F:F,MATCH($C582,'Policy Characteristics'!$C:$C,0))),"",INDEX('Policy Characteristics'!F:F,MATCH($C582,'Policy Characteristics'!$C:$C,0)))</f>
        <v>0</v>
      </c>
      <c r="M582" s="233">
        <f>IF(ISBLANK(INDEX('Policy Characteristics'!G:G,MATCH($C582,'Policy Characteristics'!$C:$C,0))),"",INDEX('Policy Characteristics'!G:G,MATCH($C582,'Policy Characteristics'!$C:$C,0)))</f>
        <v>1</v>
      </c>
      <c r="N582" s="233">
        <f>IF(ISBLANK(INDEX('Policy Characteristics'!H:H,MATCH($C582,'Policy Characteristics'!$C:$C,0))),"",INDEX('Policy Characteristics'!H:H,MATCH($C582,'Policy Characteristics'!$C:$C,0)))</f>
        <v>0.01</v>
      </c>
      <c r="O582" s="226" t="str">
        <f>IF(ISBLANK(INDEX('Policy Characteristics'!I:I,MATCH($C582,'Policy Characteristics'!$C:$C,0))),"",INDEX('Policy Characteristics'!I:I,MATCH($C582,'Policy Characteristics'!$C:$C,0)))</f>
        <v>% of CO2 captured</v>
      </c>
      <c r="P582" s="226" t="str">
        <f>IF(ISBLANK(INDEX('Policy Characteristics'!J:J,MATCH($C582,'Policy Characteristics'!$C:$C,0))),"",INDEX('Policy Characteristics'!J:J,MATCH($C582,'Policy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82" s="226" t="str">
        <f>IF(ISBLANK(INDEX('Policy Characteristics'!K:K,MATCH($C582,'Policy Characteristics'!$C:$C,0))),"",INDEX('Policy Characteristics'!K:K,MATCH($C582,'Policy Characteristics'!$C:$C,0)))</f>
        <v>ccs.html#ccs</v>
      </c>
      <c r="R582" s="226" t="str">
        <f>IF(ISBLANK(INDEX('Policy Characteristics'!L:L,MATCH($C582,'Policy Characteristics'!$C:$C,0))),"",INDEX('Policy Characteristics'!L:L,MATCH($C582,'Policy Characteristics'!$C:$C,0)))</f>
        <v>carbon-capture-and-sequestration.html</v>
      </c>
    </row>
    <row r="583" spans="1:18">
      <c r="A583" s="226" t="str">
        <f>IF(ISBLANK(INDEX('Policy Characteristics'!A:A,MATCH($C583,'Policy Characteristics'!$C:$C,0))),"",INDEX('Policy Characteristics'!A:A,MATCH($C583,'Policy Characteristics'!$C:$C,0)))</f>
        <v>Industry</v>
      </c>
      <c r="B583" s="234" t="str">
        <f>IF(ISBLANK(INDEX('Policy Characteristics'!B:B,MATCH($C583,'Policy Characteristics'!$C:$C,0))),"",INDEX('Policy Characteristics'!B:B,MATCH($C583,'Policy Characteristics'!$C:$C,0)))</f>
        <v>Carbon Capture and Sequestration</v>
      </c>
      <c r="C583" s="226" t="str">
        <f t="shared" si="32"/>
        <v>Industry Sector Fraction of Potential Additional CCS Achieved</v>
      </c>
      <c r="D583" s="6" t="s">
        <v>844</v>
      </c>
      <c r="E583" s="6" t="s">
        <v>892</v>
      </c>
      <c r="F583" t="s">
        <v>845</v>
      </c>
      <c r="G583" s="45" t="s">
        <v>893</v>
      </c>
      <c r="H583" s="43">
        <v>910</v>
      </c>
      <c r="I583" s="262" t="s">
        <v>738</v>
      </c>
      <c r="J583" s="227" t="str">
        <f>IF(ISBLANK(INDEX('Policy Characteristics'!D:D,MATCH($C583,'Policy Characteristics'!$C:$C,0))),"",INDEX('Policy Characteristics'!D:D,MATCH($C583,'Policy Characteristics'!$C:$C,0)))</f>
        <v>Industry CCS</v>
      </c>
      <c r="K583" s="226" t="str">
        <f>IF(ISBLANK(INDEX('Policy Characteristics'!E:E,MATCH($C583,'Policy Characteristics'!$C:$C,0))),"",INDEX('Policy Characteristics'!E:E,MATCH($C583,'Policy Characteristics'!$C:$C,0)))</f>
        <v>indst CCS</v>
      </c>
      <c r="L583" s="233">
        <f>IF(ISBLANK(INDEX('Policy Characteristics'!F:F,MATCH($C583,'Policy Characteristics'!$C:$C,0))),"",INDEX('Policy Characteristics'!F:F,MATCH($C583,'Policy Characteristics'!$C:$C,0)))</f>
        <v>0</v>
      </c>
      <c r="M583" s="233">
        <f>IF(ISBLANK(INDEX('Policy Characteristics'!G:G,MATCH($C583,'Policy Characteristics'!$C:$C,0))),"",INDEX('Policy Characteristics'!G:G,MATCH($C583,'Policy Characteristics'!$C:$C,0)))</f>
        <v>1</v>
      </c>
      <c r="N583" s="233">
        <f>IF(ISBLANK(INDEX('Policy Characteristics'!H:H,MATCH($C583,'Policy Characteristics'!$C:$C,0))),"",INDEX('Policy Characteristics'!H:H,MATCH($C583,'Policy Characteristics'!$C:$C,0)))</f>
        <v>0.01</v>
      </c>
      <c r="O583" s="226" t="str">
        <f>IF(ISBLANK(INDEX('Policy Characteristics'!I:I,MATCH($C583,'Policy Characteristics'!$C:$C,0))),"",INDEX('Policy Characteristics'!I:I,MATCH($C583,'Policy Characteristics'!$C:$C,0)))</f>
        <v>% of CO2 captured</v>
      </c>
      <c r="P583" s="226" t="str">
        <f>IF(ISBLANK(INDEX('Policy Characteristics'!J:J,MATCH($C583,'Policy Characteristics'!$C:$C,0))),"",INDEX('Policy Characteristics'!J:J,MATCH($C583,'Policy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83" s="226" t="str">
        <f>IF(ISBLANK(INDEX('Policy Characteristics'!K:K,MATCH($C583,'Policy Characteristics'!$C:$C,0))),"",INDEX('Policy Characteristics'!K:K,MATCH($C583,'Policy Characteristics'!$C:$C,0)))</f>
        <v>ccs.html#ccs</v>
      </c>
      <c r="R583" s="226" t="str">
        <f>IF(ISBLANK(INDEX('Policy Characteristics'!L:L,MATCH($C583,'Policy Characteristics'!$C:$C,0))),"",INDEX('Policy Characteristics'!L:L,MATCH($C583,'Policy Characteristics'!$C:$C,0)))</f>
        <v>carbon-capture-and-sequestration.html</v>
      </c>
    </row>
    <row r="584" spans="1:18">
      <c r="A584" s="226" t="str">
        <f>IF(ISBLANK(INDEX('Policy Characteristics'!A:A,MATCH($C584,'Policy Characteristics'!$C:$C,0))),"",INDEX('Policy Characteristics'!A:A,MATCH($C584,'Policy Characteristics'!$C:$C,0)))</f>
        <v>Industry</v>
      </c>
      <c r="B584" s="234" t="str">
        <f>IF(ISBLANK(INDEX('Policy Characteristics'!B:B,MATCH($C584,'Policy Characteristics'!$C:$C,0))),"",INDEX('Policy Characteristics'!B:B,MATCH($C584,'Policy Characteristics'!$C:$C,0)))</f>
        <v>Carbon Capture and Sequestration</v>
      </c>
      <c r="C584" s="226" t="str">
        <f t="shared" si="32"/>
        <v>Industry Sector Fraction of Potential Additional CCS Achieved</v>
      </c>
      <c r="D584" s="6" t="s">
        <v>844</v>
      </c>
      <c r="E584" s="6" t="s">
        <v>894</v>
      </c>
      <c r="F584" t="s">
        <v>845</v>
      </c>
      <c r="G584" s="45" t="s">
        <v>895</v>
      </c>
      <c r="H584" s="43">
        <v>911</v>
      </c>
      <c r="I584" s="262" t="s">
        <v>738</v>
      </c>
      <c r="J584" s="227" t="str">
        <f>IF(ISBLANK(INDEX('Policy Characteristics'!D:D,MATCH($C584,'Policy Characteristics'!$C:$C,0))),"",INDEX('Policy Characteristics'!D:D,MATCH($C584,'Policy Characteristics'!$C:$C,0)))</f>
        <v>Industry CCS</v>
      </c>
      <c r="K584" s="226" t="str">
        <f>IF(ISBLANK(INDEX('Policy Characteristics'!E:E,MATCH($C584,'Policy Characteristics'!$C:$C,0))),"",INDEX('Policy Characteristics'!E:E,MATCH($C584,'Policy Characteristics'!$C:$C,0)))</f>
        <v>indst CCS</v>
      </c>
      <c r="L584" s="233">
        <f>IF(ISBLANK(INDEX('Policy Characteristics'!F:F,MATCH($C584,'Policy Characteristics'!$C:$C,0))),"",INDEX('Policy Characteristics'!F:F,MATCH($C584,'Policy Characteristics'!$C:$C,0)))</f>
        <v>0</v>
      </c>
      <c r="M584" s="233">
        <f>IF(ISBLANK(INDEX('Policy Characteristics'!G:G,MATCH($C584,'Policy Characteristics'!$C:$C,0))),"",INDEX('Policy Characteristics'!G:G,MATCH($C584,'Policy Characteristics'!$C:$C,0)))</f>
        <v>1</v>
      </c>
      <c r="N584" s="233">
        <f>IF(ISBLANK(INDEX('Policy Characteristics'!H:H,MATCH($C584,'Policy Characteristics'!$C:$C,0))),"",INDEX('Policy Characteristics'!H:H,MATCH($C584,'Policy Characteristics'!$C:$C,0)))</f>
        <v>0.01</v>
      </c>
      <c r="O584" s="226" t="str">
        <f>IF(ISBLANK(INDEX('Policy Characteristics'!I:I,MATCH($C584,'Policy Characteristics'!$C:$C,0))),"",INDEX('Policy Characteristics'!I:I,MATCH($C584,'Policy Characteristics'!$C:$C,0)))</f>
        <v>% of CO2 captured</v>
      </c>
      <c r="P584" s="226" t="str">
        <f>IF(ISBLANK(INDEX('Policy Characteristics'!J:J,MATCH($C584,'Policy Characteristics'!$C:$C,0))),"",INDEX('Policy Characteristics'!J:J,MATCH($C584,'Policy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84" s="226" t="str">
        <f>IF(ISBLANK(INDEX('Policy Characteristics'!K:K,MATCH($C584,'Policy Characteristics'!$C:$C,0))),"",INDEX('Policy Characteristics'!K:K,MATCH($C584,'Policy Characteristics'!$C:$C,0)))</f>
        <v>ccs.html#ccs</v>
      </c>
      <c r="R584" s="226" t="str">
        <f>IF(ISBLANK(INDEX('Policy Characteristics'!L:L,MATCH($C584,'Policy Characteristics'!$C:$C,0))),"",INDEX('Policy Characteristics'!L:L,MATCH($C584,'Policy Characteristics'!$C:$C,0)))</f>
        <v>carbon-capture-and-sequestration.html</v>
      </c>
    </row>
    <row r="585" spans="1:18">
      <c r="A585" s="226" t="str">
        <f>IF(ISBLANK(INDEX('Policy Characteristics'!A:A,MATCH($C585,'Policy Characteristics'!$C:$C,0))),"",INDEX('Policy Characteristics'!A:A,MATCH($C585,'Policy Characteristics'!$C:$C,0)))</f>
        <v>Industry</v>
      </c>
      <c r="B585" s="234" t="str">
        <f>IF(ISBLANK(INDEX('Policy Characteristics'!B:B,MATCH($C585,'Policy Characteristics'!$C:$C,0))),"",INDEX('Policy Characteristics'!B:B,MATCH($C585,'Policy Characteristics'!$C:$C,0)))</f>
        <v>Carbon Capture and Sequestration</v>
      </c>
      <c r="C585" s="226" t="str">
        <f t="shared" si="32"/>
        <v>Industry Sector Fraction of Potential Additional CCS Achieved</v>
      </c>
      <c r="D585" s="6" t="s">
        <v>846</v>
      </c>
      <c r="E585" s="6" t="s">
        <v>892</v>
      </c>
      <c r="F585" t="s">
        <v>847</v>
      </c>
      <c r="G585" s="45" t="s">
        <v>893</v>
      </c>
      <c r="H585" s="43">
        <v>912</v>
      </c>
      <c r="I585" s="262" t="s">
        <v>738</v>
      </c>
      <c r="J585" s="227" t="str">
        <f>IF(ISBLANK(INDEX('Policy Characteristics'!D:D,MATCH($C585,'Policy Characteristics'!$C:$C,0))),"",INDEX('Policy Characteristics'!D:D,MATCH($C585,'Policy Characteristics'!$C:$C,0)))</f>
        <v>Industry CCS</v>
      </c>
      <c r="K585" s="226" t="str">
        <f>IF(ISBLANK(INDEX('Policy Characteristics'!E:E,MATCH($C585,'Policy Characteristics'!$C:$C,0))),"",INDEX('Policy Characteristics'!E:E,MATCH($C585,'Policy Characteristics'!$C:$C,0)))</f>
        <v>indst CCS</v>
      </c>
      <c r="L585" s="233">
        <f>IF(ISBLANK(INDEX('Policy Characteristics'!F:F,MATCH($C585,'Policy Characteristics'!$C:$C,0))),"",INDEX('Policy Characteristics'!F:F,MATCH($C585,'Policy Characteristics'!$C:$C,0)))</f>
        <v>0</v>
      </c>
      <c r="M585" s="233">
        <f>IF(ISBLANK(INDEX('Policy Characteristics'!G:G,MATCH($C585,'Policy Characteristics'!$C:$C,0))),"",INDEX('Policy Characteristics'!G:G,MATCH($C585,'Policy Characteristics'!$C:$C,0)))</f>
        <v>1</v>
      </c>
      <c r="N585" s="233">
        <f>IF(ISBLANK(INDEX('Policy Characteristics'!H:H,MATCH($C585,'Policy Characteristics'!$C:$C,0))),"",INDEX('Policy Characteristics'!H:H,MATCH($C585,'Policy Characteristics'!$C:$C,0)))</f>
        <v>0.01</v>
      </c>
      <c r="O585" s="226" t="str">
        <f>IF(ISBLANK(INDEX('Policy Characteristics'!I:I,MATCH($C585,'Policy Characteristics'!$C:$C,0))),"",INDEX('Policy Characteristics'!I:I,MATCH($C585,'Policy Characteristics'!$C:$C,0)))</f>
        <v>% of CO2 captured</v>
      </c>
      <c r="P585" s="226" t="str">
        <f>IF(ISBLANK(INDEX('Policy Characteristics'!J:J,MATCH($C585,'Policy Characteristics'!$C:$C,0))),"",INDEX('Policy Characteristics'!J:J,MATCH($C585,'Policy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85" s="226" t="str">
        <f>IF(ISBLANK(INDEX('Policy Characteristics'!K:K,MATCH($C585,'Policy Characteristics'!$C:$C,0))),"",INDEX('Policy Characteristics'!K:K,MATCH($C585,'Policy Characteristics'!$C:$C,0)))</f>
        <v>ccs.html#ccs</v>
      </c>
      <c r="R585" s="226" t="str">
        <f>IF(ISBLANK(INDEX('Policy Characteristics'!L:L,MATCH($C585,'Policy Characteristics'!$C:$C,0))),"",INDEX('Policy Characteristics'!L:L,MATCH($C585,'Policy Characteristics'!$C:$C,0)))</f>
        <v>carbon-capture-and-sequestration.html</v>
      </c>
    </row>
    <row r="586" spans="1:18">
      <c r="A586" s="226" t="str">
        <f>IF(ISBLANK(INDEX('Policy Characteristics'!A:A,MATCH($C586,'Policy Characteristics'!$C:$C,0))),"",INDEX('Policy Characteristics'!A:A,MATCH($C586,'Policy Characteristics'!$C:$C,0)))</f>
        <v>Industry</v>
      </c>
      <c r="B586" s="234" t="str">
        <f>IF(ISBLANK(INDEX('Policy Characteristics'!B:B,MATCH($C586,'Policy Characteristics'!$C:$C,0))),"",INDEX('Policy Characteristics'!B:B,MATCH($C586,'Policy Characteristics'!$C:$C,0)))</f>
        <v>Carbon Capture and Sequestration</v>
      </c>
      <c r="C586" s="226" t="str">
        <f t="shared" si="32"/>
        <v>Industry Sector Fraction of Potential Additional CCS Achieved</v>
      </c>
      <c r="D586" s="6" t="s">
        <v>846</v>
      </c>
      <c r="E586" s="6" t="s">
        <v>894</v>
      </c>
      <c r="F586" t="s">
        <v>847</v>
      </c>
      <c r="G586" s="45" t="s">
        <v>895</v>
      </c>
      <c r="H586" s="43">
        <v>913</v>
      </c>
      <c r="I586" s="262" t="s">
        <v>738</v>
      </c>
      <c r="J586" s="227" t="str">
        <f>IF(ISBLANK(INDEX('Policy Characteristics'!D:D,MATCH($C586,'Policy Characteristics'!$C:$C,0))),"",INDEX('Policy Characteristics'!D:D,MATCH($C586,'Policy Characteristics'!$C:$C,0)))</f>
        <v>Industry CCS</v>
      </c>
      <c r="K586" s="226" t="str">
        <f>IF(ISBLANK(INDEX('Policy Characteristics'!E:E,MATCH($C586,'Policy Characteristics'!$C:$C,0))),"",INDEX('Policy Characteristics'!E:E,MATCH($C586,'Policy Characteristics'!$C:$C,0)))</f>
        <v>indst CCS</v>
      </c>
      <c r="L586" s="233">
        <f>IF(ISBLANK(INDEX('Policy Characteristics'!F:F,MATCH($C586,'Policy Characteristics'!$C:$C,0))),"",INDEX('Policy Characteristics'!F:F,MATCH($C586,'Policy Characteristics'!$C:$C,0)))</f>
        <v>0</v>
      </c>
      <c r="M586" s="233">
        <f>IF(ISBLANK(INDEX('Policy Characteristics'!G:G,MATCH($C586,'Policy Characteristics'!$C:$C,0))),"",INDEX('Policy Characteristics'!G:G,MATCH($C586,'Policy Characteristics'!$C:$C,0)))</f>
        <v>1</v>
      </c>
      <c r="N586" s="233">
        <f>IF(ISBLANK(INDEX('Policy Characteristics'!H:H,MATCH($C586,'Policy Characteristics'!$C:$C,0))),"",INDEX('Policy Characteristics'!H:H,MATCH($C586,'Policy Characteristics'!$C:$C,0)))</f>
        <v>0.01</v>
      </c>
      <c r="O586" s="226" t="str">
        <f>IF(ISBLANK(INDEX('Policy Characteristics'!I:I,MATCH($C586,'Policy Characteristics'!$C:$C,0))),"",INDEX('Policy Characteristics'!I:I,MATCH($C586,'Policy Characteristics'!$C:$C,0)))</f>
        <v>% of CO2 captured</v>
      </c>
      <c r="P586" s="226" t="str">
        <f>IF(ISBLANK(INDEX('Policy Characteristics'!J:J,MATCH($C586,'Policy Characteristics'!$C:$C,0))),"",INDEX('Policy Characteristics'!J:J,MATCH($C586,'Policy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86" s="226" t="str">
        <f>IF(ISBLANK(INDEX('Policy Characteristics'!K:K,MATCH($C586,'Policy Characteristics'!$C:$C,0))),"",INDEX('Policy Characteristics'!K:K,MATCH($C586,'Policy Characteristics'!$C:$C,0)))</f>
        <v>ccs.html#ccs</v>
      </c>
      <c r="R586" s="226" t="str">
        <f>IF(ISBLANK(INDEX('Policy Characteristics'!L:L,MATCH($C586,'Policy Characteristics'!$C:$C,0))),"",INDEX('Policy Characteristics'!L:L,MATCH($C586,'Policy Characteristics'!$C:$C,0)))</f>
        <v>carbon-capture-and-sequestration.html</v>
      </c>
    </row>
    <row r="587" spans="1:18">
      <c r="A587" s="226" t="str">
        <f>IF(ISBLANK(INDEX('Policy Characteristics'!A:A,MATCH($C587,'Policy Characteristics'!$C:$C,0))),"",INDEX('Policy Characteristics'!A:A,MATCH($C587,'Policy Characteristics'!$C:$C,0)))</f>
        <v>Industry</v>
      </c>
      <c r="B587" s="234" t="str">
        <f>IF(ISBLANK(INDEX('Policy Characteristics'!B:B,MATCH($C587,'Policy Characteristics'!$C:$C,0))),"",INDEX('Policy Characteristics'!B:B,MATCH($C587,'Policy Characteristics'!$C:$C,0)))</f>
        <v>Carbon Capture and Sequestration</v>
      </c>
      <c r="C587" s="226" t="str">
        <f t="shared" si="32"/>
        <v>Industry Sector Fraction of Potential Additional CCS Achieved</v>
      </c>
      <c r="D587" s="6" t="s">
        <v>848</v>
      </c>
      <c r="E587" s="6" t="s">
        <v>892</v>
      </c>
      <c r="F587" t="s">
        <v>849</v>
      </c>
      <c r="G587" s="45" t="s">
        <v>893</v>
      </c>
      <c r="H587" s="43">
        <v>914</v>
      </c>
      <c r="I587" s="262" t="s">
        <v>738</v>
      </c>
      <c r="J587" s="227" t="str">
        <f>IF(ISBLANK(INDEX('Policy Characteristics'!D:D,MATCH($C587,'Policy Characteristics'!$C:$C,0))),"",INDEX('Policy Characteristics'!D:D,MATCH($C587,'Policy Characteristics'!$C:$C,0)))</f>
        <v>Industry CCS</v>
      </c>
      <c r="K587" s="226" t="str">
        <f>IF(ISBLANK(INDEX('Policy Characteristics'!E:E,MATCH($C587,'Policy Characteristics'!$C:$C,0))),"",INDEX('Policy Characteristics'!E:E,MATCH($C587,'Policy Characteristics'!$C:$C,0)))</f>
        <v>indst CCS</v>
      </c>
      <c r="L587" s="233">
        <f>IF(ISBLANK(INDEX('Policy Characteristics'!F:F,MATCH($C587,'Policy Characteristics'!$C:$C,0))),"",INDEX('Policy Characteristics'!F:F,MATCH($C587,'Policy Characteristics'!$C:$C,0)))</f>
        <v>0</v>
      </c>
      <c r="M587" s="233">
        <f>IF(ISBLANK(INDEX('Policy Characteristics'!G:G,MATCH($C587,'Policy Characteristics'!$C:$C,0))),"",INDEX('Policy Characteristics'!G:G,MATCH($C587,'Policy Characteristics'!$C:$C,0)))</f>
        <v>1</v>
      </c>
      <c r="N587" s="233">
        <f>IF(ISBLANK(INDEX('Policy Characteristics'!H:H,MATCH($C587,'Policy Characteristics'!$C:$C,0))),"",INDEX('Policy Characteristics'!H:H,MATCH($C587,'Policy Characteristics'!$C:$C,0)))</f>
        <v>0.01</v>
      </c>
      <c r="O587" s="226" t="str">
        <f>IF(ISBLANK(INDEX('Policy Characteristics'!I:I,MATCH($C587,'Policy Characteristics'!$C:$C,0))),"",INDEX('Policy Characteristics'!I:I,MATCH($C587,'Policy Characteristics'!$C:$C,0)))</f>
        <v>% of CO2 captured</v>
      </c>
      <c r="P587" s="226" t="str">
        <f>IF(ISBLANK(INDEX('Policy Characteristics'!J:J,MATCH($C587,'Policy Characteristics'!$C:$C,0))),"",INDEX('Policy Characteristics'!J:J,MATCH($C587,'Policy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87" s="226" t="str">
        <f>IF(ISBLANK(INDEX('Policy Characteristics'!K:K,MATCH($C587,'Policy Characteristics'!$C:$C,0))),"",INDEX('Policy Characteristics'!K:K,MATCH($C587,'Policy Characteristics'!$C:$C,0)))</f>
        <v>ccs.html#ccs</v>
      </c>
      <c r="R587" s="226" t="str">
        <f>IF(ISBLANK(INDEX('Policy Characteristics'!L:L,MATCH($C587,'Policy Characteristics'!$C:$C,0))),"",INDEX('Policy Characteristics'!L:L,MATCH($C587,'Policy Characteristics'!$C:$C,0)))</f>
        <v>carbon-capture-and-sequestration.html</v>
      </c>
    </row>
    <row r="588" spans="1:18">
      <c r="A588" s="226" t="str">
        <f>IF(ISBLANK(INDEX('Policy Characteristics'!A:A,MATCH($C588,'Policy Characteristics'!$C:$C,0))),"",INDEX('Policy Characteristics'!A:A,MATCH($C588,'Policy Characteristics'!$C:$C,0)))</f>
        <v>Industry</v>
      </c>
      <c r="B588" s="234" t="str">
        <f>IF(ISBLANK(INDEX('Policy Characteristics'!B:B,MATCH($C588,'Policy Characteristics'!$C:$C,0))),"",INDEX('Policy Characteristics'!B:B,MATCH($C588,'Policy Characteristics'!$C:$C,0)))</f>
        <v>Carbon Capture and Sequestration</v>
      </c>
      <c r="C588" s="226" t="str">
        <f t="shared" si="32"/>
        <v>Industry Sector Fraction of Potential Additional CCS Achieved</v>
      </c>
      <c r="D588" s="6" t="s">
        <v>848</v>
      </c>
      <c r="E588" s="6" t="s">
        <v>894</v>
      </c>
      <c r="F588" t="s">
        <v>849</v>
      </c>
      <c r="G588" s="45" t="s">
        <v>895</v>
      </c>
      <c r="H588" s="43">
        <v>915</v>
      </c>
      <c r="I588" s="262" t="s">
        <v>738</v>
      </c>
      <c r="J588" s="227" t="str">
        <f>IF(ISBLANK(INDEX('Policy Characteristics'!D:D,MATCH($C588,'Policy Characteristics'!$C:$C,0))),"",INDEX('Policy Characteristics'!D:D,MATCH($C588,'Policy Characteristics'!$C:$C,0)))</f>
        <v>Industry CCS</v>
      </c>
      <c r="K588" s="226" t="str">
        <f>IF(ISBLANK(INDEX('Policy Characteristics'!E:E,MATCH($C588,'Policy Characteristics'!$C:$C,0))),"",INDEX('Policy Characteristics'!E:E,MATCH($C588,'Policy Characteristics'!$C:$C,0)))</f>
        <v>indst CCS</v>
      </c>
      <c r="L588" s="233">
        <f>IF(ISBLANK(INDEX('Policy Characteristics'!F:F,MATCH($C588,'Policy Characteristics'!$C:$C,0))),"",INDEX('Policy Characteristics'!F:F,MATCH($C588,'Policy Characteristics'!$C:$C,0)))</f>
        <v>0</v>
      </c>
      <c r="M588" s="233">
        <f>IF(ISBLANK(INDEX('Policy Characteristics'!G:G,MATCH($C588,'Policy Characteristics'!$C:$C,0))),"",INDEX('Policy Characteristics'!G:G,MATCH($C588,'Policy Characteristics'!$C:$C,0)))</f>
        <v>1</v>
      </c>
      <c r="N588" s="233">
        <f>IF(ISBLANK(INDEX('Policy Characteristics'!H:H,MATCH($C588,'Policy Characteristics'!$C:$C,0))),"",INDEX('Policy Characteristics'!H:H,MATCH($C588,'Policy Characteristics'!$C:$C,0)))</f>
        <v>0.01</v>
      </c>
      <c r="O588" s="226" t="str">
        <f>IF(ISBLANK(INDEX('Policy Characteristics'!I:I,MATCH($C588,'Policy Characteristics'!$C:$C,0))),"",INDEX('Policy Characteristics'!I:I,MATCH($C588,'Policy Characteristics'!$C:$C,0)))</f>
        <v>% of CO2 captured</v>
      </c>
      <c r="P588" s="226" t="str">
        <f>IF(ISBLANK(INDEX('Policy Characteristics'!J:J,MATCH($C588,'Policy Characteristics'!$C:$C,0))),"",INDEX('Policy Characteristics'!J:J,MATCH($C588,'Policy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88" s="226" t="str">
        <f>IF(ISBLANK(INDEX('Policy Characteristics'!K:K,MATCH($C588,'Policy Characteristics'!$C:$C,0))),"",INDEX('Policy Characteristics'!K:K,MATCH($C588,'Policy Characteristics'!$C:$C,0)))</f>
        <v>ccs.html#ccs</v>
      </c>
      <c r="R588" s="226" t="str">
        <f>IF(ISBLANK(INDEX('Policy Characteristics'!L:L,MATCH($C588,'Policy Characteristics'!$C:$C,0))),"",INDEX('Policy Characteristics'!L:L,MATCH($C588,'Policy Characteristics'!$C:$C,0)))</f>
        <v>carbon-capture-and-sequestration.html</v>
      </c>
    </row>
    <row r="589" spans="1:18">
      <c r="A589" s="226" t="str">
        <f>IF(ISBLANK(INDEX('Policy Characteristics'!A:A,MATCH($C589,'Policy Characteristics'!$C:$C,0))),"",INDEX('Policy Characteristics'!A:A,MATCH($C589,'Policy Characteristics'!$C:$C,0)))</f>
        <v>Industry</v>
      </c>
      <c r="B589" s="234" t="str">
        <f>IF(ISBLANK(INDEX('Policy Characteristics'!B:B,MATCH($C589,'Policy Characteristics'!$C:$C,0))),"",INDEX('Policy Characteristics'!B:B,MATCH($C589,'Policy Characteristics'!$C:$C,0)))</f>
        <v>Carbon Capture and Sequestration</v>
      </c>
      <c r="C589" s="226" t="str">
        <f t="shared" si="32"/>
        <v>Industry Sector Fraction of Potential Additional CCS Achieved</v>
      </c>
      <c r="D589" s="6" t="s">
        <v>850</v>
      </c>
      <c r="E589" s="6" t="s">
        <v>892</v>
      </c>
      <c r="F589" t="s">
        <v>851</v>
      </c>
      <c r="G589" s="45" t="s">
        <v>893</v>
      </c>
      <c r="H589" s="43">
        <v>916</v>
      </c>
      <c r="I589" s="261" t="s">
        <v>728</v>
      </c>
      <c r="J589" s="227" t="str">
        <f>IF(ISBLANK(INDEX('Policy Characteristics'!D:D,MATCH($C589,'Policy Characteristics'!$C:$C,0))),"",INDEX('Policy Characteristics'!D:D,MATCH($C589,'Policy Characteristics'!$C:$C,0)))</f>
        <v>Industry CCS</v>
      </c>
      <c r="K589" s="226" t="str">
        <f>IF(ISBLANK(INDEX('Policy Characteristics'!E:E,MATCH($C589,'Policy Characteristics'!$C:$C,0))),"",INDEX('Policy Characteristics'!E:E,MATCH($C589,'Policy Characteristics'!$C:$C,0)))</f>
        <v>indst CCS</v>
      </c>
      <c r="L589" s="233">
        <f>IF(ISBLANK(INDEX('Policy Characteristics'!F:F,MATCH($C589,'Policy Characteristics'!$C:$C,0))),"",INDEX('Policy Characteristics'!F:F,MATCH($C589,'Policy Characteristics'!$C:$C,0)))</f>
        <v>0</v>
      </c>
      <c r="M589" s="233">
        <f>IF(ISBLANK(INDEX('Policy Characteristics'!G:G,MATCH($C589,'Policy Characteristics'!$C:$C,0))),"",INDEX('Policy Characteristics'!G:G,MATCH($C589,'Policy Characteristics'!$C:$C,0)))</f>
        <v>1</v>
      </c>
      <c r="N589" s="233">
        <f>IF(ISBLANK(INDEX('Policy Characteristics'!H:H,MATCH($C589,'Policy Characteristics'!$C:$C,0))),"",INDEX('Policy Characteristics'!H:H,MATCH($C589,'Policy Characteristics'!$C:$C,0)))</f>
        <v>0.01</v>
      </c>
      <c r="O589" s="226" t="str">
        <f>IF(ISBLANK(INDEX('Policy Characteristics'!I:I,MATCH($C589,'Policy Characteristics'!$C:$C,0))),"",INDEX('Policy Characteristics'!I:I,MATCH($C589,'Policy Characteristics'!$C:$C,0)))</f>
        <v>% of CO2 captured</v>
      </c>
      <c r="P589" s="226" t="str">
        <f>IF(ISBLANK(INDEX('Policy Characteristics'!J:J,MATCH($C589,'Policy Characteristics'!$C:$C,0))),"",INDEX('Policy Characteristics'!J:J,MATCH($C589,'Policy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89" s="226" t="str">
        <f>IF(ISBLANK(INDEX('Policy Characteristics'!K:K,MATCH($C589,'Policy Characteristics'!$C:$C,0))),"",INDEX('Policy Characteristics'!K:K,MATCH($C589,'Policy Characteristics'!$C:$C,0)))</f>
        <v>ccs.html#ccs</v>
      </c>
      <c r="R589" s="226" t="str">
        <f>IF(ISBLANK(INDEX('Policy Characteristics'!L:L,MATCH($C589,'Policy Characteristics'!$C:$C,0))),"",INDEX('Policy Characteristics'!L:L,MATCH($C589,'Policy Characteristics'!$C:$C,0)))</f>
        <v>carbon-capture-and-sequestration.html</v>
      </c>
    </row>
    <row r="590" spans="1:18">
      <c r="A590" s="226" t="str">
        <f>IF(ISBLANK(INDEX('Policy Characteristics'!A:A,MATCH($C590,'Policy Characteristics'!$C:$C,0))),"",INDEX('Policy Characteristics'!A:A,MATCH($C590,'Policy Characteristics'!$C:$C,0)))</f>
        <v>Industry</v>
      </c>
      <c r="B590" s="234" t="str">
        <f>IF(ISBLANK(INDEX('Policy Characteristics'!B:B,MATCH($C590,'Policy Characteristics'!$C:$C,0))),"",INDEX('Policy Characteristics'!B:B,MATCH($C590,'Policy Characteristics'!$C:$C,0)))</f>
        <v>Carbon Capture and Sequestration</v>
      </c>
      <c r="C590" s="226" t="str">
        <f t="shared" si="32"/>
        <v>Industry Sector Fraction of Potential Additional CCS Achieved</v>
      </c>
      <c r="D590" s="6" t="s">
        <v>850</v>
      </c>
      <c r="E590" s="6" t="s">
        <v>894</v>
      </c>
      <c r="F590" t="s">
        <v>851</v>
      </c>
      <c r="G590" s="45" t="s">
        <v>895</v>
      </c>
      <c r="H590" s="43">
        <v>917</v>
      </c>
      <c r="I590" s="262" t="s">
        <v>738</v>
      </c>
      <c r="J590" s="227" t="str">
        <f>IF(ISBLANK(INDEX('Policy Characteristics'!D:D,MATCH($C590,'Policy Characteristics'!$C:$C,0))),"",INDEX('Policy Characteristics'!D:D,MATCH($C590,'Policy Characteristics'!$C:$C,0)))</f>
        <v>Industry CCS</v>
      </c>
      <c r="K590" s="226" t="str">
        <f>IF(ISBLANK(INDEX('Policy Characteristics'!E:E,MATCH($C590,'Policy Characteristics'!$C:$C,0))),"",INDEX('Policy Characteristics'!E:E,MATCH($C590,'Policy Characteristics'!$C:$C,0)))</f>
        <v>indst CCS</v>
      </c>
      <c r="L590" s="233">
        <f>IF(ISBLANK(INDEX('Policy Characteristics'!F:F,MATCH($C590,'Policy Characteristics'!$C:$C,0))),"",INDEX('Policy Characteristics'!F:F,MATCH($C590,'Policy Characteristics'!$C:$C,0)))</f>
        <v>0</v>
      </c>
      <c r="M590" s="233">
        <f>IF(ISBLANK(INDEX('Policy Characteristics'!G:G,MATCH($C590,'Policy Characteristics'!$C:$C,0))),"",INDEX('Policy Characteristics'!G:G,MATCH($C590,'Policy Characteristics'!$C:$C,0)))</f>
        <v>1</v>
      </c>
      <c r="N590" s="233">
        <f>IF(ISBLANK(INDEX('Policy Characteristics'!H:H,MATCH($C590,'Policy Characteristics'!$C:$C,0))),"",INDEX('Policy Characteristics'!H:H,MATCH($C590,'Policy Characteristics'!$C:$C,0)))</f>
        <v>0.01</v>
      </c>
      <c r="O590" s="226" t="str">
        <f>IF(ISBLANK(INDEX('Policy Characteristics'!I:I,MATCH($C590,'Policy Characteristics'!$C:$C,0))),"",INDEX('Policy Characteristics'!I:I,MATCH($C590,'Policy Characteristics'!$C:$C,0)))</f>
        <v>% of CO2 captured</v>
      </c>
      <c r="P590" s="226" t="str">
        <f>IF(ISBLANK(INDEX('Policy Characteristics'!J:J,MATCH($C590,'Policy Characteristics'!$C:$C,0))),"",INDEX('Policy Characteristics'!J:J,MATCH($C590,'Policy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0" s="226" t="str">
        <f>IF(ISBLANK(INDEX('Policy Characteristics'!K:K,MATCH($C590,'Policy Characteristics'!$C:$C,0))),"",INDEX('Policy Characteristics'!K:K,MATCH($C590,'Policy Characteristics'!$C:$C,0)))</f>
        <v>ccs.html#ccs</v>
      </c>
      <c r="R590" s="226" t="str">
        <f>IF(ISBLANK(INDEX('Policy Characteristics'!L:L,MATCH($C590,'Policy Characteristics'!$C:$C,0))),"",INDEX('Policy Characteristics'!L:L,MATCH($C590,'Policy Characteristics'!$C:$C,0)))</f>
        <v>carbon-capture-and-sequestration.html</v>
      </c>
    </row>
    <row r="591" spans="1:18">
      <c r="A591" s="226" t="str">
        <f>IF(ISBLANK(INDEX('Policy Characteristics'!A:A,MATCH($C591,'Policy Characteristics'!$C:$C,0))),"",INDEX('Policy Characteristics'!A:A,MATCH($C591,'Policy Characteristics'!$C:$C,0)))</f>
        <v>Industry</v>
      </c>
      <c r="B591" s="234" t="str">
        <f>IF(ISBLANK(INDEX('Policy Characteristics'!B:B,MATCH($C591,'Policy Characteristics'!$C:$C,0))),"",INDEX('Policy Characteristics'!B:B,MATCH($C591,'Policy Characteristics'!$C:$C,0)))</f>
        <v>Carbon Capture and Sequestration</v>
      </c>
      <c r="C591" s="226" t="str">
        <f t="shared" si="32"/>
        <v>Industry Sector Fraction of Potential Additional CCS Achieved</v>
      </c>
      <c r="D591" s="6" t="s">
        <v>852</v>
      </c>
      <c r="E591" s="6" t="s">
        <v>892</v>
      </c>
      <c r="F591" t="s">
        <v>853</v>
      </c>
      <c r="G591" s="45" t="s">
        <v>893</v>
      </c>
      <c r="H591" s="43">
        <v>918</v>
      </c>
      <c r="I591" s="261" t="s">
        <v>728</v>
      </c>
      <c r="J591" s="227" t="str">
        <f>IF(ISBLANK(INDEX('Policy Characteristics'!D:D,MATCH($C591,'Policy Characteristics'!$C:$C,0))),"",INDEX('Policy Characteristics'!D:D,MATCH($C591,'Policy Characteristics'!$C:$C,0)))</f>
        <v>Industry CCS</v>
      </c>
      <c r="K591" s="226" t="str">
        <f>IF(ISBLANK(INDEX('Policy Characteristics'!E:E,MATCH($C591,'Policy Characteristics'!$C:$C,0))),"",INDEX('Policy Characteristics'!E:E,MATCH($C591,'Policy Characteristics'!$C:$C,0)))</f>
        <v>indst CCS</v>
      </c>
      <c r="L591" s="233">
        <f>IF(ISBLANK(INDEX('Policy Characteristics'!F:F,MATCH($C591,'Policy Characteristics'!$C:$C,0))),"",INDEX('Policy Characteristics'!F:F,MATCH($C591,'Policy Characteristics'!$C:$C,0)))</f>
        <v>0</v>
      </c>
      <c r="M591" s="233">
        <f>IF(ISBLANK(INDEX('Policy Characteristics'!G:G,MATCH($C591,'Policy Characteristics'!$C:$C,0))),"",INDEX('Policy Characteristics'!G:G,MATCH($C591,'Policy Characteristics'!$C:$C,0)))</f>
        <v>1</v>
      </c>
      <c r="N591" s="233">
        <f>IF(ISBLANK(INDEX('Policy Characteristics'!H:H,MATCH($C591,'Policy Characteristics'!$C:$C,0))),"",INDEX('Policy Characteristics'!H:H,MATCH($C591,'Policy Characteristics'!$C:$C,0)))</f>
        <v>0.01</v>
      </c>
      <c r="O591" s="226" t="str">
        <f>IF(ISBLANK(INDEX('Policy Characteristics'!I:I,MATCH($C591,'Policy Characteristics'!$C:$C,0))),"",INDEX('Policy Characteristics'!I:I,MATCH($C591,'Policy Characteristics'!$C:$C,0)))</f>
        <v>% of CO2 captured</v>
      </c>
      <c r="P591" s="226" t="str">
        <f>IF(ISBLANK(INDEX('Policy Characteristics'!J:J,MATCH($C591,'Policy Characteristics'!$C:$C,0))),"",INDEX('Policy Characteristics'!J:J,MATCH($C591,'Policy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1" s="226" t="str">
        <f>IF(ISBLANK(INDEX('Policy Characteristics'!K:K,MATCH($C591,'Policy Characteristics'!$C:$C,0))),"",INDEX('Policy Characteristics'!K:K,MATCH($C591,'Policy Characteristics'!$C:$C,0)))</f>
        <v>ccs.html#ccs</v>
      </c>
      <c r="R591" s="226" t="str">
        <f>IF(ISBLANK(INDEX('Policy Characteristics'!L:L,MATCH($C591,'Policy Characteristics'!$C:$C,0))),"",INDEX('Policy Characteristics'!L:L,MATCH($C591,'Policy Characteristics'!$C:$C,0)))</f>
        <v>carbon-capture-and-sequestration.html</v>
      </c>
    </row>
    <row r="592" spans="1:18">
      <c r="A592" s="226" t="str">
        <f>IF(ISBLANK(INDEX('Policy Characteristics'!A:A,MATCH($C592,'Policy Characteristics'!$C:$C,0))),"",INDEX('Policy Characteristics'!A:A,MATCH($C592,'Policy Characteristics'!$C:$C,0)))</f>
        <v>Industry</v>
      </c>
      <c r="B592" s="234" t="str">
        <f>IF(ISBLANK(INDEX('Policy Characteristics'!B:B,MATCH($C592,'Policy Characteristics'!$C:$C,0))),"",INDEX('Policy Characteristics'!B:B,MATCH($C592,'Policy Characteristics'!$C:$C,0)))</f>
        <v>Carbon Capture and Sequestration</v>
      </c>
      <c r="C592" s="226" t="str">
        <f t="shared" si="32"/>
        <v>Industry Sector Fraction of Potential Additional CCS Achieved</v>
      </c>
      <c r="D592" s="6" t="s">
        <v>852</v>
      </c>
      <c r="E592" s="6" t="s">
        <v>894</v>
      </c>
      <c r="F592" t="s">
        <v>853</v>
      </c>
      <c r="G592" s="45" t="s">
        <v>895</v>
      </c>
      <c r="H592" s="43">
        <v>919</v>
      </c>
      <c r="I592" s="262" t="s">
        <v>738</v>
      </c>
      <c r="J592" s="227" t="str">
        <f>IF(ISBLANK(INDEX('Policy Characteristics'!D:D,MATCH($C592,'Policy Characteristics'!$C:$C,0))),"",INDEX('Policy Characteristics'!D:D,MATCH($C592,'Policy Characteristics'!$C:$C,0)))</f>
        <v>Industry CCS</v>
      </c>
      <c r="K592" s="226" t="str">
        <f>IF(ISBLANK(INDEX('Policy Characteristics'!E:E,MATCH($C592,'Policy Characteristics'!$C:$C,0))),"",INDEX('Policy Characteristics'!E:E,MATCH($C592,'Policy Characteristics'!$C:$C,0)))</f>
        <v>indst CCS</v>
      </c>
      <c r="L592" s="233">
        <f>IF(ISBLANK(INDEX('Policy Characteristics'!F:F,MATCH($C592,'Policy Characteristics'!$C:$C,0))),"",INDEX('Policy Characteristics'!F:F,MATCH($C592,'Policy Characteristics'!$C:$C,0)))</f>
        <v>0</v>
      </c>
      <c r="M592" s="233">
        <f>IF(ISBLANK(INDEX('Policy Characteristics'!G:G,MATCH($C592,'Policy Characteristics'!$C:$C,0))),"",INDEX('Policy Characteristics'!G:G,MATCH($C592,'Policy Characteristics'!$C:$C,0)))</f>
        <v>1</v>
      </c>
      <c r="N592" s="233">
        <f>IF(ISBLANK(INDEX('Policy Characteristics'!H:H,MATCH($C592,'Policy Characteristics'!$C:$C,0))),"",INDEX('Policy Characteristics'!H:H,MATCH($C592,'Policy Characteristics'!$C:$C,0)))</f>
        <v>0.01</v>
      </c>
      <c r="O592" s="226" t="str">
        <f>IF(ISBLANK(INDEX('Policy Characteristics'!I:I,MATCH($C592,'Policy Characteristics'!$C:$C,0))),"",INDEX('Policy Characteristics'!I:I,MATCH($C592,'Policy Characteristics'!$C:$C,0)))</f>
        <v>% of CO2 captured</v>
      </c>
      <c r="P592" s="226" t="str">
        <f>IF(ISBLANK(INDEX('Policy Characteristics'!J:J,MATCH($C592,'Policy Characteristics'!$C:$C,0))),"",INDEX('Policy Characteristics'!J:J,MATCH($C592,'Policy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2" s="226" t="str">
        <f>IF(ISBLANK(INDEX('Policy Characteristics'!K:K,MATCH($C592,'Policy Characteristics'!$C:$C,0))),"",INDEX('Policy Characteristics'!K:K,MATCH($C592,'Policy Characteristics'!$C:$C,0)))</f>
        <v>ccs.html#ccs</v>
      </c>
      <c r="R592" s="226" t="str">
        <f>IF(ISBLANK(INDEX('Policy Characteristics'!L:L,MATCH($C592,'Policy Characteristics'!$C:$C,0))),"",INDEX('Policy Characteristics'!L:L,MATCH($C592,'Policy Characteristics'!$C:$C,0)))</f>
        <v>carbon-capture-and-sequestration.html</v>
      </c>
    </row>
    <row r="593" spans="1:18">
      <c r="A593" s="226" t="str">
        <f>IF(ISBLANK(INDEX('Policy Characteristics'!A:A,MATCH($C593,'Policy Characteristics'!$C:$C,0))),"",INDEX('Policy Characteristics'!A:A,MATCH($C593,'Policy Characteristics'!$C:$C,0)))</f>
        <v>Industry</v>
      </c>
      <c r="B593" s="234" t="str">
        <f>IF(ISBLANK(INDEX('Policy Characteristics'!B:B,MATCH($C593,'Policy Characteristics'!$C:$C,0))),"",INDEX('Policy Characteristics'!B:B,MATCH($C593,'Policy Characteristics'!$C:$C,0)))</f>
        <v>Carbon Capture and Sequestration</v>
      </c>
      <c r="C593" s="226" t="str">
        <f t="shared" si="32"/>
        <v>Industry Sector Fraction of Potential Additional CCS Achieved</v>
      </c>
      <c r="D593" s="6" t="s">
        <v>854</v>
      </c>
      <c r="E593" s="6" t="s">
        <v>892</v>
      </c>
      <c r="F593" t="s">
        <v>855</v>
      </c>
      <c r="G593" s="45" t="s">
        <v>893</v>
      </c>
      <c r="H593" s="43">
        <v>920</v>
      </c>
      <c r="I593" s="261" t="s">
        <v>728</v>
      </c>
      <c r="J593" s="227" t="str">
        <f>IF(ISBLANK(INDEX('Policy Characteristics'!D:D,MATCH($C593,'Policy Characteristics'!$C:$C,0))),"",INDEX('Policy Characteristics'!D:D,MATCH($C593,'Policy Characteristics'!$C:$C,0)))</f>
        <v>Industry CCS</v>
      </c>
      <c r="K593" s="226" t="str">
        <f>IF(ISBLANK(INDEX('Policy Characteristics'!E:E,MATCH($C593,'Policy Characteristics'!$C:$C,0))),"",INDEX('Policy Characteristics'!E:E,MATCH($C593,'Policy Characteristics'!$C:$C,0)))</f>
        <v>indst CCS</v>
      </c>
      <c r="L593" s="233">
        <f>IF(ISBLANK(INDEX('Policy Characteristics'!F:F,MATCH($C593,'Policy Characteristics'!$C:$C,0))),"",INDEX('Policy Characteristics'!F:F,MATCH($C593,'Policy Characteristics'!$C:$C,0)))</f>
        <v>0</v>
      </c>
      <c r="M593" s="233">
        <f>IF(ISBLANK(INDEX('Policy Characteristics'!G:G,MATCH($C593,'Policy Characteristics'!$C:$C,0))),"",INDEX('Policy Characteristics'!G:G,MATCH($C593,'Policy Characteristics'!$C:$C,0)))</f>
        <v>1</v>
      </c>
      <c r="N593" s="233">
        <f>IF(ISBLANK(INDEX('Policy Characteristics'!H:H,MATCH($C593,'Policy Characteristics'!$C:$C,0))),"",INDEX('Policy Characteristics'!H:H,MATCH($C593,'Policy Characteristics'!$C:$C,0)))</f>
        <v>0.01</v>
      </c>
      <c r="O593" s="226" t="str">
        <f>IF(ISBLANK(INDEX('Policy Characteristics'!I:I,MATCH($C593,'Policy Characteristics'!$C:$C,0))),"",INDEX('Policy Characteristics'!I:I,MATCH($C593,'Policy Characteristics'!$C:$C,0)))</f>
        <v>% of CO2 captured</v>
      </c>
      <c r="P593" s="226" t="str">
        <f>IF(ISBLANK(INDEX('Policy Characteristics'!J:J,MATCH($C593,'Policy Characteristics'!$C:$C,0))),"",INDEX('Policy Characteristics'!J:J,MATCH($C593,'Policy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3" s="226" t="str">
        <f>IF(ISBLANK(INDEX('Policy Characteristics'!K:K,MATCH($C593,'Policy Characteristics'!$C:$C,0))),"",INDEX('Policy Characteristics'!K:K,MATCH($C593,'Policy Characteristics'!$C:$C,0)))</f>
        <v>ccs.html#ccs</v>
      </c>
      <c r="R593" s="226" t="str">
        <f>IF(ISBLANK(INDEX('Policy Characteristics'!L:L,MATCH($C593,'Policy Characteristics'!$C:$C,0))),"",INDEX('Policy Characteristics'!L:L,MATCH($C593,'Policy Characteristics'!$C:$C,0)))</f>
        <v>carbon-capture-and-sequestration.html</v>
      </c>
    </row>
    <row r="594" spans="1:18">
      <c r="A594" s="226" t="str">
        <f>IF(ISBLANK(INDEX('Policy Characteristics'!A:A,MATCH($C594,'Policy Characteristics'!$C:$C,0))),"",INDEX('Policy Characteristics'!A:A,MATCH($C594,'Policy Characteristics'!$C:$C,0)))</f>
        <v>Industry</v>
      </c>
      <c r="B594" s="234" t="str">
        <f>IF(ISBLANK(INDEX('Policy Characteristics'!B:B,MATCH($C594,'Policy Characteristics'!$C:$C,0))),"",INDEX('Policy Characteristics'!B:B,MATCH($C594,'Policy Characteristics'!$C:$C,0)))</f>
        <v>Carbon Capture and Sequestration</v>
      </c>
      <c r="C594" s="226" t="str">
        <f t="shared" si="32"/>
        <v>Industry Sector Fraction of Potential Additional CCS Achieved</v>
      </c>
      <c r="D594" s="6" t="s">
        <v>854</v>
      </c>
      <c r="E594" s="6" t="s">
        <v>894</v>
      </c>
      <c r="F594" t="s">
        <v>855</v>
      </c>
      <c r="G594" s="45" t="s">
        <v>895</v>
      </c>
      <c r="H594" s="43">
        <v>921</v>
      </c>
      <c r="I594" s="262" t="s">
        <v>738</v>
      </c>
      <c r="J594" s="227" t="str">
        <f>IF(ISBLANK(INDEX('Policy Characteristics'!D:D,MATCH($C594,'Policy Characteristics'!$C:$C,0))),"",INDEX('Policy Characteristics'!D:D,MATCH($C594,'Policy Characteristics'!$C:$C,0)))</f>
        <v>Industry CCS</v>
      </c>
      <c r="K594" s="226" t="str">
        <f>IF(ISBLANK(INDEX('Policy Characteristics'!E:E,MATCH($C594,'Policy Characteristics'!$C:$C,0))),"",INDEX('Policy Characteristics'!E:E,MATCH($C594,'Policy Characteristics'!$C:$C,0)))</f>
        <v>indst CCS</v>
      </c>
      <c r="L594" s="233">
        <f>IF(ISBLANK(INDEX('Policy Characteristics'!F:F,MATCH($C594,'Policy Characteristics'!$C:$C,0))),"",INDEX('Policy Characteristics'!F:F,MATCH($C594,'Policy Characteristics'!$C:$C,0)))</f>
        <v>0</v>
      </c>
      <c r="M594" s="233">
        <f>IF(ISBLANK(INDEX('Policy Characteristics'!G:G,MATCH($C594,'Policy Characteristics'!$C:$C,0))),"",INDEX('Policy Characteristics'!G:G,MATCH($C594,'Policy Characteristics'!$C:$C,0)))</f>
        <v>1</v>
      </c>
      <c r="N594" s="233">
        <f>IF(ISBLANK(INDEX('Policy Characteristics'!H:H,MATCH($C594,'Policy Characteristics'!$C:$C,0))),"",INDEX('Policy Characteristics'!H:H,MATCH($C594,'Policy Characteristics'!$C:$C,0)))</f>
        <v>0.01</v>
      </c>
      <c r="O594" s="226" t="str">
        <f>IF(ISBLANK(INDEX('Policy Characteristics'!I:I,MATCH($C594,'Policy Characteristics'!$C:$C,0))),"",INDEX('Policy Characteristics'!I:I,MATCH($C594,'Policy Characteristics'!$C:$C,0)))</f>
        <v>% of CO2 captured</v>
      </c>
      <c r="P594" s="226" t="str">
        <f>IF(ISBLANK(INDEX('Policy Characteristics'!J:J,MATCH($C594,'Policy Characteristics'!$C:$C,0))),"",INDEX('Policy Characteristics'!J:J,MATCH($C594,'Policy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4" s="226" t="str">
        <f>IF(ISBLANK(INDEX('Policy Characteristics'!K:K,MATCH($C594,'Policy Characteristics'!$C:$C,0))),"",INDEX('Policy Characteristics'!K:K,MATCH($C594,'Policy Characteristics'!$C:$C,0)))</f>
        <v>ccs.html#ccs</v>
      </c>
      <c r="R594" s="226" t="str">
        <f>IF(ISBLANK(INDEX('Policy Characteristics'!L:L,MATCH($C594,'Policy Characteristics'!$C:$C,0))),"",INDEX('Policy Characteristics'!L:L,MATCH($C594,'Policy Characteristics'!$C:$C,0)))</f>
        <v>carbon-capture-and-sequestration.html</v>
      </c>
    </row>
    <row r="595" spans="1:18">
      <c r="A595" s="226" t="str">
        <f>IF(ISBLANK(INDEX('Policy Characteristics'!A:A,MATCH($C595,'Policy Characteristics'!$C:$C,0))),"",INDEX('Policy Characteristics'!A:A,MATCH($C595,'Policy Characteristics'!$C:$C,0)))</f>
        <v>Industry</v>
      </c>
      <c r="B595" s="234" t="str">
        <f>IF(ISBLANK(INDEX('Policy Characteristics'!B:B,MATCH($C595,'Policy Characteristics'!$C:$C,0))),"",INDEX('Policy Characteristics'!B:B,MATCH($C595,'Policy Characteristics'!$C:$C,0)))</f>
        <v>Carbon Capture and Sequestration</v>
      </c>
      <c r="C595" s="226" t="str">
        <f t="shared" si="32"/>
        <v>Industry Sector Fraction of Potential Additional CCS Achieved</v>
      </c>
      <c r="D595" s="6" t="s">
        <v>856</v>
      </c>
      <c r="E595" s="6" t="s">
        <v>892</v>
      </c>
      <c r="F595" t="s">
        <v>857</v>
      </c>
      <c r="G595" s="45" t="s">
        <v>893</v>
      </c>
      <c r="H595" s="43">
        <v>922</v>
      </c>
      <c r="I595" s="261" t="s">
        <v>728</v>
      </c>
      <c r="J595" s="227" t="str">
        <f>IF(ISBLANK(INDEX('Policy Characteristics'!D:D,MATCH($C595,'Policy Characteristics'!$C:$C,0))),"",INDEX('Policy Characteristics'!D:D,MATCH($C595,'Policy Characteristics'!$C:$C,0)))</f>
        <v>Industry CCS</v>
      </c>
      <c r="K595" s="226" t="str">
        <f>IF(ISBLANK(INDEX('Policy Characteristics'!E:E,MATCH($C595,'Policy Characteristics'!$C:$C,0))),"",INDEX('Policy Characteristics'!E:E,MATCH($C595,'Policy Characteristics'!$C:$C,0)))</f>
        <v>indst CCS</v>
      </c>
      <c r="L595" s="233">
        <f>IF(ISBLANK(INDEX('Policy Characteristics'!F:F,MATCH($C595,'Policy Characteristics'!$C:$C,0))),"",INDEX('Policy Characteristics'!F:F,MATCH($C595,'Policy Characteristics'!$C:$C,0)))</f>
        <v>0</v>
      </c>
      <c r="M595" s="233">
        <f>IF(ISBLANK(INDEX('Policy Characteristics'!G:G,MATCH($C595,'Policy Characteristics'!$C:$C,0))),"",INDEX('Policy Characteristics'!G:G,MATCH($C595,'Policy Characteristics'!$C:$C,0)))</f>
        <v>1</v>
      </c>
      <c r="N595" s="233">
        <f>IF(ISBLANK(INDEX('Policy Characteristics'!H:H,MATCH($C595,'Policy Characteristics'!$C:$C,0))),"",INDEX('Policy Characteristics'!H:H,MATCH($C595,'Policy Characteristics'!$C:$C,0)))</f>
        <v>0.01</v>
      </c>
      <c r="O595" s="226" t="str">
        <f>IF(ISBLANK(INDEX('Policy Characteristics'!I:I,MATCH($C595,'Policy Characteristics'!$C:$C,0))),"",INDEX('Policy Characteristics'!I:I,MATCH($C595,'Policy Characteristics'!$C:$C,0)))</f>
        <v>% of CO2 captured</v>
      </c>
      <c r="P595" s="226" t="str">
        <f>IF(ISBLANK(INDEX('Policy Characteristics'!J:J,MATCH($C595,'Policy Characteristics'!$C:$C,0))),"",INDEX('Policy Characteristics'!J:J,MATCH($C595,'Policy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5" s="226" t="str">
        <f>IF(ISBLANK(INDEX('Policy Characteristics'!K:K,MATCH($C595,'Policy Characteristics'!$C:$C,0))),"",INDEX('Policy Characteristics'!K:K,MATCH($C595,'Policy Characteristics'!$C:$C,0)))</f>
        <v>ccs.html#ccs</v>
      </c>
      <c r="R595" s="226" t="str">
        <f>IF(ISBLANK(INDEX('Policy Characteristics'!L:L,MATCH($C595,'Policy Characteristics'!$C:$C,0))),"",INDEX('Policy Characteristics'!L:L,MATCH($C595,'Policy Characteristics'!$C:$C,0)))</f>
        <v>carbon-capture-and-sequestration.html</v>
      </c>
    </row>
    <row r="596" spans="1:18">
      <c r="A596" s="226" t="str">
        <f>IF(ISBLANK(INDEX('Policy Characteristics'!A:A,MATCH($C596,'Policy Characteristics'!$C:$C,0))),"",INDEX('Policy Characteristics'!A:A,MATCH($C596,'Policy Characteristics'!$C:$C,0)))</f>
        <v>Industry</v>
      </c>
      <c r="B596" s="234" t="str">
        <f>IF(ISBLANK(INDEX('Policy Characteristics'!B:B,MATCH($C596,'Policy Characteristics'!$C:$C,0))),"",INDEX('Policy Characteristics'!B:B,MATCH($C596,'Policy Characteristics'!$C:$C,0)))</f>
        <v>Carbon Capture and Sequestration</v>
      </c>
      <c r="C596" s="226" t="str">
        <f t="shared" si="32"/>
        <v>Industry Sector Fraction of Potential Additional CCS Achieved</v>
      </c>
      <c r="D596" s="6" t="s">
        <v>856</v>
      </c>
      <c r="E596" s="6" t="s">
        <v>894</v>
      </c>
      <c r="F596" t="s">
        <v>857</v>
      </c>
      <c r="G596" s="45" t="s">
        <v>895</v>
      </c>
      <c r="H596" s="43">
        <v>923</v>
      </c>
      <c r="I596" s="262" t="s">
        <v>738</v>
      </c>
      <c r="J596" s="227" t="str">
        <f>IF(ISBLANK(INDEX('Policy Characteristics'!D:D,MATCH($C596,'Policy Characteristics'!$C:$C,0))),"",INDEX('Policy Characteristics'!D:D,MATCH($C596,'Policy Characteristics'!$C:$C,0)))</f>
        <v>Industry CCS</v>
      </c>
      <c r="K596" s="226" t="str">
        <f>IF(ISBLANK(INDEX('Policy Characteristics'!E:E,MATCH($C596,'Policy Characteristics'!$C:$C,0))),"",INDEX('Policy Characteristics'!E:E,MATCH($C596,'Policy Characteristics'!$C:$C,0)))</f>
        <v>indst CCS</v>
      </c>
      <c r="L596" s="233">
        <f>IF(ISBLANK(INDEX('Policy Characteristics'!F:F,MATCH($C596,'Policy Characteristics'!$C:$C,0))),"",INDEX('Policy Characteristics'!F:F,MATCH($C596,'Policy Characteristics'!$C:$C,0)))</f>
        <v>0</v>
      </c>
      <c r="M596" s="233">
        <f>IF(ISBLANK(INDEX('Policy Characteristics'!G:G,MATCH($C596,'Policy Characteristics'!$C:$C,0))),"",INDEX('Policy Characteristics'!G:G,MATCH($C596,'Policy Characteristics'!$C:$C,0)))</f>
        <v>1</v>
      </c>
      <c r="N596" s="233">
        <f>IF(ISBLANK(INDEX('Policy Characteristics'!H:H,MATCH($C596,'Policy Characteristics'!$C:$C,0))),"",INDEX('Policy Characteristics'!H:H,MATCH($C596,'Policy Characteristics'!$C:$C,0)))</f>
        <v>0.01</v>
      </c>
      <c r="O596" s="226" t="str">
        <f>IF(ISBLANK(INDEX('Policy Characteristics'!I:I,MATCH($C596,'Policy Characteristics'!$C:$C,0))),"",INDEX('Policy Characteristics'!I:I,MATCH($C596,'Policy Characteristics'!$C:$C,0)))</f>
        <v>% of CO2 captured</v>
      </c>
      <c r="P596" s="226" t="str">
        <f>IF(ISBLANK(INDEX('Policy Characteristics'!J:J,MATCH($C596,'Policy Characteristics'!$C:$C,0))),"",INDEX('Policy Characteristics'!J:J,MATCH($C596,'Policy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6" s="226" t="str">
        <f>IF(ISBLANK(INDEX('Policy Characteristics'!K:K,MATCH($C596,'Policy Characteristics'!$C:$C,0))),"",INDEX('Policy Characteristics'!K:K,MATCH($C596,'Policy Characteristics'!$C:$C,0)))</f>
        <v>ccs.html#ccs</v>
      </c>
      <c r="R596" s="226" t="str">
        <f>IF(ISBLANK(INDEX('Policy Characteristics'!L:L,MATCH($C596,'Policy Characteristics'!$C:$C,0))),"",INDEX('Policy Characteristics'!L:L,MATCH($C596,'Policy Characteristics'!$C:$C,0)))</f>
        <v>carbon-capture-and-sequestration.html</v>
      </c>
    </row>
    <row r="597" spans="1:18">
      <c r="A597" s="226" t="str">
        <f>IF(ISBLANK(INDEX('Policy Characteristics'!A:A,MATCH($C597,'Policy Characteristics'!$C:$C,0))),"",INDEX('Policy Characteristics'!A:A,MATCH($C597,'Policy Characteristics'!$C:$C,0)))</f>
        <v>Industry</v>
      </c>
      <c r="B597" s="234" t="str">
        <f>IF(ISBLANK(INDEX('Policy Characteristics'!B:B,MATCH($C597,'Policy Characteristics'!$C:$C,0))),"",INDEX('Policy Characteristics'!B:B,MATCH($C597,'Policy Characteristics'!$C:$C,0)))</f>
        <v>Carbon Capture and Sequestration</v>
      </c>
      <c r="C597" s="226" t="str">
        <f t="shared" si="32"/>
        <v>Industry Sector Fraction of Potential Additional CCS Achieved</v>
      </c>
      <c r="D597" s="6" t="s">
        <v>858</v>
      </c>
      <c r="E597" s="6" t="s">
        <v>892</v>
      </c>
      <c r="F597" t="s">
        <v>859</v>
      </c>
      <c r="G597" s="45" t="s">
        <v>893</v>
      </c>
      <c r="H597" s="43">
        <v>924</v>
      </c>
      <c r="I597" s="261" t="s">
        <v>728</v>
      </c>
      <c r="J597" s="227" t="str">
        <f>IF(ISBLANK(INDEX('Policy Characteristics'!D:D,MATCH($C597,'Policy Characteristics'!$C:$C,0))),"",INDEX('Policy Characteristics'!D:D,MATCH($C597,'Policy Characteristics'!$C:$C,0)))</f>
        <v>Industry CCS</v>
      </c>
      <c r="K597" s="226" t="str">
        <f>IF(ISBLANK(INDEX('Policy Characteristics'!E:E,MATCH($C597,'Policy Characteristics'!$C:$C,0))),"",INDEX('Policy Characteristics'!E:E,MATCH($C597,'Policy Characteristics'!$C:$C,0)))</f>
        <v>indst CCS</v>
      </c>
      <c r="L597" s="233">
        <f>IF(ISBLANK(INDEX('Policy Characteristics'!F:F,MATCH($C597,'Policy Characteristics'!$C:$C,0))),"",INDEX('Policy Characteristics'!F:F,MATCH($C597,'Policy Characteristics'!$C:$C,0)))</f>
        <v>0</v>
      </c>
      <c r="M597" s="233">
        <f>IF(ISBLANK(INDEX('Policy Characteristics'!G:G,MATCH($C597,'Policy Characteristics'!$C:$C,0))),"",INDEX('Policy Characteristics'!G:G,MATCH($C597,'Policy Characteristics'!$C:$C,0)))</f>
        <v>1</v>
      </c>
      <c r="N597" s="233">
        <f>IF(ISBLANK(INDEX('Policy Characteristics'!H:H,MATCH($C597,'Policy Characteristics'!$C:$C,0))),"",INDEX('Policy Characteristics'!H:H,MATCH($C597,'Policy Characteristics'!$C:$C,0)))</f>
        <v>0.01</v>
      </c>
      <c r="O597" s="226" t="str">
        <f>IF(ISBLANK(INDEX('Policy Characteristics'!I:I,MATCH($C597,'Policy Characteristics'!$C:$C,0))),"",INDEX('Policy Characteristics'!I:I,MATCH($C597,'Policy Characteristics'!$C:$C,0)))</f>
        <v>% of CO2 captured</v>
      </c>
      <c r="P597" s="226" t="str">
        <f>IF(ISBLANK(INDEX('Policy Characteristics'!J:J,MATCH($C597,'Policy Characteristics'!$C:$C,0))),"",INDEX('Policy Characteristics'!J:J,MATCH($C597,'Policy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7" s="226" t="str">
        <f>IF(ISBLANK(INDEX('Policy Characteristics'!K:K,MATCH($C597,'Policy Characteristics'!$C:$C,0))),"",INDEX('Policy Characteristics'!K:K,MATCH($C597,'Policy Characteristics'!$C:$C,0)))</f>
        <v>ccs.html#ccs</v>
      </c>
      <c r="R597" s="226" t="str">
        <f>IF(ISBLANK(INDEX('Policy Characteristics'!L:L,MATCH($C597,'Policy Characteristics'!$C:$C,0))),"",INDEX('Policy Characteristics'!L:L,MATCH($C597,'Policy Characteristics'!$C:$C,0)))</f>
        <v>carbon-capture-and-sequestration.html</v>
      </c>
    </row>
    <row r="598" spans="1:18">
      <c r="A598" s="226" t="str">
        <f>IF(ISBLANK(INDEX('Policy Characteristics'!A:A,MATCH($C598,'Policy Characteristics'!$C:$C,0))),"",INDEX('Policy Characteristics'!A:A,MATCH($C598,'Policy Characteristics'!$C:$C,0)))</f>
        <v>Industry</v>
      </c>
      <c r="B598" s="234" t="str">
        <f>IF(ISBLANK(INDEX('Policy Characteristics'!B:B,MATCH($C598,'Policy Characteristics'!$C:$C,0))),"",INDEX('Policy Characteristics'!B:B,MATCH($C598,'Policy Characteristics'!$C:$C,0)))</f>
        <v>Carbon Capture and Sequestration</v>
      </c>
      <c r="C598" s="226" t="str">
        <f t="shared" ref="C598:C630" si="33">C$581</f>
        <v>Industry Sector Fraction of Potential Additional CCS Achieved</v>
      </c>
      <c r="D598" s="6" t="s">
        <v>858</v>
      </c>
      <c r="E598" s="6" t="s">
        <v>894</v>
      </c>
      <c r="F598" t="s">
        <v>859</v>
      </c>
      <c r="G598" s="45" t="s">
        <v>895</v>
      </c>
      <c r="H598" s="43">
        <v>925</v>
      </c>
      <c r="I598" s="262" t="s">
        <v>728</v>
      </c>
      <c r="J598" s="227" t="str">
        <f>IF(ISBLANK(INDEX('Policy Characteristics'!D:D,MATCH($C598,'Policy Characteristics'!$C:$C,0))),"",INDEX('Policy Characteristics'!D:D,MATCH($C598,'Policy Characteristics'!$C:$C,0)))</f>
        <v>Industry CCS</v>
      </c>
      <c r="K598" s="226" t="str">
        <f>IF(ISBLANK(INDEX('Policy Characteristics'!E:E,MATCH($C598,'Policy Characteristics'!$C:$C,0))),"",INDEX('Policy Characteristics'!E:E,MATCH($C598,'Policy Characteristics'!$C:$C,0)))</f>
        <v>indst CCS</v>
      </c>
      <c r="L598" s="233">
        <f>IF(ISBLANK(INDEX('Policy Characteristics'!F:F,MATCH($C598,'Policy Characteristics'!$C:$C,0))),"",INDEX('Policy Characteristics'!F:F,MATCH($C598,'Policy Characteristics'!$C:$C,0)))</f>
        <v>0</v>
      </c>
      <c r="M598" s="233">
        <f>IF(ISBLANK(INDEX('Policy Characteristics'!G:G,MATCH($C598,'Policy Characteristics'!$C:$C,0))),"",INDEX('Policy Characteristics'!G:G,MATCH($C598,'Policy Characteristics'!$C:$C,0)))</f>
        <v>1</v>
      </c>
      <c r="N598" s="233">
        <f>IF(ISBLANK(INDEX('Policy Characteristics'!H:H,MATCH($C598,'Policy Characteristics'!$C:$C,0))),"",INDEX('Policy Characteristics'!H:H,MATCH($C598,'Policy Characteristics'!$C:$C,0)))</f>
        <v>0.01</v>
      </c>
      <c r="O598" s="226" t="str">
        <f>IF(ISBLANK(INDEX('Policy Characteristics'!I:I,MATCH($C598,'Policy Characteristics'!$C:$C,0))),"",INDEX('Policy Characteristics'!I:I,MATCH($C598,'Policy Characteristics'!$C:$C,0)))</f>
        <v>% of CO2 captured</v>
      </c>
      <c r="P598" s="226" t="str">
        <f>IF(ISBLANK(INDEX('Policy Characteristics'!J:J,MATCH($C598,'Policy Characteristics'!$C:$C,0))),"",INDEX('Policy Characteristics'!J:J,MATCH($C598,'Policy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8" s="226" t="str">
        <f>IF(ISBLANK(INDEX('Policy Characteristics'!K:K,MATCH($C598,'Policy Characteristics'!$C:$C,0))),"",INDEX('Policy Characteristics'!K:K,MATCH($C598,'Policy Characteristics'!$C:$C,0)))</f>
        <v>ccs.html#ccs</v>
      </c>
      <c r="R598" s="226" t="str">
        <f>IF(ISBLANK(INDEX('Policy Characteristics'!L:L,MATCH($C598,'Policy Characteristics'!$C:$C,0))),"",INDEX('Policy Characteristics'!L:L,MATCH($C598,'Policy Characteristics'!$C:$C,0)))</f>
        <v>carbon-capture-and-sequestration.html</v>
      </c>
    </row>
    <row r="599" spans="1:18">
      <c r="A599" s="226" t="str">
        <f>IF(ISBLANK(INDEX('Policy Characteristics'!A:A,MATCH($C599,'Policy Characteristics'!$C:$C,0))),"",INDEX('Policy Characteristics'!A:A,MATCH($C599,'Policy Characteristics'!$C:$C,0)))</f>
        <v>Industry</v>
      </c>
      <c r="B599" s="234" t="str">
        <f>IF(ISBLANK(INDEX('Policy Characteristics'!B:B,MATCH($C599,'Policy Characteristics'!$C:$C,0))),"",INDEX('Policy Characteristics'!B:B,MATCH($C599,'Policy Characteristics'!$C:$C,0)))</f>
        <v>Carbon Capture and Sequestration</v>
      </c>
      <c r="C599" s="226" t="str">
        <f t="shared" si="33"/>
        <v>Industry Sector Fraction of Potential Additional CCS Achieved</v>
      </c>
      <c r="D599" s="6" t="s">
        <v>860</v>
      </c>
      <c r="E599" s="6" t="s">
        <v>892</v>
      </c>
      <c r="F599" t="s">
        <v>861</v>
      </c>
      <c r="G599" s="45" t="s">
        <v>893</v>
      </c>
      <c r="H599" s="43">
        <v>926</v>
      </c>
      <c r="I599" s="261" t="s">
        <v>728</v>
      </c>
      <c r="J599" s="227" t="str">
        <f>IF(ISBLANK(INDEX('Policy Characteristics'!D:D,MATCH($C599,'Policy Characteristics'!$C:$C,0))),"",INDEX('Policy Characteristics'!D:D,MATCH($C599,'Policy Characteristics'!$C:$C,0)))</f>
        <v>Industry CCS</v>
      </c>
      <c r="K599" s="226" t="str">
        <f>IF(ISBLANK(INDEX('Policy Characteristics'!E:E,MATCH($C599,'Policy Characteristics'!$C:$C,0))),"",INDEX('Policy Characteristics'!E:E,MATCH($C599,'Policy Characteristics'!$C:$C,0)))</f>
        <v>indst CCS</v>
      </c>
      <c r="L599" s="233">
        <f>IF(ISBLANK(INDEX('Policy Characteristics'!F:F,MATCH($C599,'Policy Characteristics'!$C:$C,0))),"",INDEX('Policy Characteristics'!F:F,MATCH($C599,'Policy Characteristics'!$C:$C,0)))</f>
        <v>0</v>
      </c>
      <c r="M599" s="233">
        <f>IF(ISBLANK(INDEX('Policy Characteristics'!G:G,MATCH($C599,'Policy Characteristics'!$C:$C,0))),"",INDEX('Policy Characteristics'!G:G,MATCH($C599,'Policy Characteristics'!$C:$C,0)))</f>
        <v>1</v>
      </c>
      <c r="N599" s="233">
        <f>IF(ISBLANK(INDEX('Policy Characteristics'!H:H,MATCH($C599,'Policy Characteristics'!$C:$C,0))),"",INDEX('Policy Characteristics'!H:H,MATCH($C599,'Policy Characteristics'!$C:$C,0)))</f>
        <v>0.01</v>
      </c>
      <c r="O599" s="226" t="str">
        <f>IF(ISBLANK(INDEX('Policy Characteristics'!I:I,MATCH($C599,'Policy Characteristics'!$C:$C,0))),"",INDEX('Policy Characteristics'!I:I,MATCH($C599,'Policy Characteristics'!$C:$C,0)))</f>
        <v>% of CO2 captured</v>
      </c>
      <c r="P599" s="226" t="str">
        <f>IF(ISBLANK(INDEX('Policy Characteristics'!J:J,MATCH($C599,'Policy Characteristics'!$C:$C,0))),"",INDEX('Policy Characteristics'!J:J,MATCH($C599,'Policy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9" s="226" t="str">
        <f>IF(ISBLANK(INDEX('Policy Characteristics'!K:K,MATCH($C599,'Policy Characteristics'!$C:$C,0))),"",INDEX('Policy Characteristics'!K:K,MATCH($C599,'Policy Characteristics'!$C:$C,0)))</f>
        <v>ccs.html#ccs</v>
      </c>
      <c r="R599" s="226" t="str">
        <f>IF(ISBLANK(INDEX('Policy Characteristics'!L:L,MATCH($C599,'Policy Characteristics'!$C:$C,0))),"",INDEX('Policy Characteristics'!L:L,MATCH($C599,'Policy Characteristics'!$C:$C,0)))</f>
        <v>carbon-capture-and-sequestration.html</v>
      </c>
    </row>
    <row r="600" spans="1:18">
      <c r="A600" s="226" t="str">
        <f>IF(ISBLANK(INDEX('Policy Characteristics'!A:A,MATCH($C600,'Policy Characteristics'!$C:$C,0))),"",INDEX('Policy Characteristics'!A:A,MATCH($C600,'Policy Characteristics'!$C:$C,0)))</f>
        <v>Industry</v>
      </c>
      <c r="B600" s="234" t="str">
        <f>IF(ISBLANK(INDEX('Policy Characteristics'!B:B,MATCH($C600,'Policy Characteristics'!$C:$C,0))),"",INDEX('Policy Characteristics'!B:B,MATCH($C600,'Policy Characteristics'!$C:$C,0)))</f>
        <v>Carbon Capture and Sequestration</v>
      </c>
      <c r="C600" s="226" t="str">
        <f t="shared" si="33"/>
        <v>Industry Sector Fraction of Potential Additional CCS Achieved</v>
      </c>
      <c r="D600" s="6" t="s">
        <v>860</v>
      </c>
      <c r="E600" s="6" t="s">
        <v>894</v>
      </c>
      <c r="F600" t="s">
        <v>861</v>
      </c>
      <c r="G600" s="45" t="s">
        <v>895</v>
      </c>
      <c r="H600" s="43">
        <v>927</v>
      </c>
      <c r="I600" s="261" t="s">
        <v>728</v>
      </c>
      <c r="J600" s="227" t="str">
        <f>IF(ISBLANK(INDEX('Policy Characteristics'!D:D,MATCH($C600,'Policy Characteristics'!$C:$C,0))),"",INDEX('Policy Characteristics'!D:D,MATCH($C600,'Policy Characteristics'!$C:$C,0)))</f>
        <v>Industry CCS</v>
      </c>
      <c r="K600" s="226" t="str">
        <f>IF(ISBLANK(INDEX('Policy Characteristics'!E:E,MATCH($C600,'Policy Characteristics'!$C:$C,0))),"",INDEX('Policy Characteristics'!E:E,MATCH($C600,'Policy Characteristics'!$C:$C,0)))</f>
        <v>indst CCS</v>
      </c>
      <c r="L600" s="233">
        <f>IF(ISBLANK(INDEX('Policy Characteristics'!F:F,MATCH($C600,'Policy Characteristics'!$C:$C,0))),"",INDEX('Policy Characteristics'!F:F,MATCH($C600,'Policy Characteristics'!$C:$C,0)))</f>
        <v>0</v>
      </c>
      <c r="M600" s="233">
        <f>IF(ISBLANK(INDEX('Policy Characteristics'!G:G,MATCH($C600,'Policy Characteristics'!$C:$C,0))),"",INDEX('Policy Characteristics'!G:G,MATCH($C600,'Policy Characteristics'!$C:$C,0)))</f>
        <v>1</v>
      </c>
      <c r="N600" s="233">
        <f>IF(ISBLANK(INDEX('Policy Characteristics'!H:H,MATCH($C600,'Policy Characteristics'!$C:$C,0))),"",INDEX('Policy Characteristics'!H:H,MATCH($C600,'Policy Characteristics'!$C:$C,0)))</f>
        <v>0.01</v>
      </c>
      <c r="O600" s="226" t="str">
        <f>IF(ISBLANK(INDEX('Policy Characteristics'!I:I,MATCH($C600,'Policy Characteristics'!$C:$C,0))),"",INDEX('Policy Characteristics'!I:I,MATCH($C600,'Policy Characteristics'!$C:$C,0)))</f>
        <v>% of CO2 captured</v>
      </c>
      <c r="P600" s="226" t="str">
        <f>IF(ISBLANK(INDEX('Policy Characteristics'!J:J,MATCH($C600,'Policy Characteristics'!$C:$C,0))),"",INDEX('Policy Characteristics'!J:J,MATCH($C600,'Policy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0" s="226" t="str">
        <f>IF(ISBLANK(INDEX('Policy Characteristics'!K:K,MATCH($C600,'Policy Characteristics'!$C:$C,0))),"",INDEX('Policy Characteristics'!K:K,MATCH($C600,'Policy Characteristics'!$C:$C,0)))</f>
        <v>ccs.html#ccs</v>
      </c>
      <c r="R600" s="226" t="str">
        <f>IF(ISBLANK(INDEX('Policy Characteristics'!L:L,MATCH($C600,'Policy Characteristics'!$C:$C,0))),"",INDEX('Policy Characteristics'!L:L,MATCH($C600,'Policy Characteristics'!$C:$C,0)))</f>
        <v>carbon-capture-and-sequestration.html</v>
      </c>
    </row>
    <row r="601" spans="1:18">
      <c r="A601" s="226" t="str">
        <f>IF(ISBLANK(INDEX('Policy Characteristics'!A:A,MATCH($C601,'Policy Characteristics'!$C:$C,0))),"",INDEX('Policy Characteristics'!A:A,MATCH($C601,'Policy Characteristics'!$C:$C,0)))</f>
        <v>Industry</v>
      </c>
      <c r="B601" s="234" t="str">
        <f>IF(ISBLANK(INDEX('Policy Characteristics'!B:B,MATCH($C601,'Policy Characteristics'!$C:$C,0))),"",INDEX('Policy Characteristics'!B:B,MATCH($C601,'Policy Characteristics'!$C:$C,0)))</f>
        <v>Carbon Capture and Sequestration</v>
      </c>
      <c r="C601" s="226" t="str">
        <f t="shared" si="33"/>
        <v>Industry Sector Fraction of Potential Additional CCS Achieved</v>
      </c>
      <c r="D601" s="6" t="s">
        <v>862</v>
      </c>
      <c r="E601" s="6" t="s">
        <v>892</v>
      </c>
      <c r="F601" t="s">
        <v>863</v>
      </c>
      <c r="G601" s="45" t="s">
        <v>893</v>
      </c>
      <c r="H601" s="43">
        <v>928</v>
      </c>
      <c r="I601" s="261" t="s">
        <v>728</v>
      </c>
      <c r="J601" s="227" t="str">
        <f>IF(ISBLANK(INDEX('Policy Characteristics'!D:D,MATCH($C601,'Policy Characteristics'!$C:$C,0))),"",INDEX('Policy Characteristics'!D:D,MATCH($C601,'Policy Characteristics'!$C:$C,0)))</f>
        <v>Industry CCS</v>
      </c>
      <c r="K601" s="226" t="str">
        <f>IF(ISBLANK(INDEX('Policy Characteristics'!E:E,MATCH($C601,'Policy Characteristics'!$C:$C,0))),"",INDEX('Policy Characteristics'!E:E,MATCH($C601,'Policy Characteristics'!$C:$C,0)))</f>
        <v>indst CCS</v>
      </c>
      <c r="L601" s="233">
        <f>IF(ISBLANK(INDEX('Policy Characteristics'!F:F,MATCH($C601,'Policy Characteristics'!$C:$C,0))),"",INDEX('Policy Characteristics'!F:F,MATCH($C601,'Policy Characteristics'!$C:$C,0)))</f>
        <v>0</v>
      </c>
      <c r="M601" s="233">
        <f>IF(ISBLANK(INDEX('Policy Characteristics'!G:G,MATCH($C601,'Policy Characteristics'!$C:$C,0))),"",INDEX('Policy Characteristics'!G:G,MATCH($C601,'Policy Characteristics'!$C:$C,0)))</f>
        <v>1</v>
      </c>
      <c r="N601" s="233">
        <f>IF(ISBLANK(INDEX('Policy Characteristics'!H:H,MATCH($C601,'Policy Characteristics'!$C:$C,0))),"",INDEX('Policy Characteristics'!H:H,MATCH($C601,'Policy Characteristics'!$C:$C,0)))</f>
        <v>0.01</v>
      </c>
      <c r="O601" s="226" t="str">
        <f>IF(ISBLANK(INDEX('Policy Characteristics'!I:I,MATCH($C601,'Policy Characteristics'!$C:$C,0))),"",INDEX('Policy Characteristics'!I:I,MATCH($C601,'Policy Characteristics'!$C:$C,0)))</f>
        <v>% of CO2 captured</v>
      </c>
      <c r="P601" s="226" t="str">
        <f>IF(ISBLANK(INDEX('Policy Characteristics'!J:J,MATCH($C601,'Policy Characteristics'!$C:$C,0))),"",INDEX('Policy Characteristics'!J:J,MATCH($C601,'Policy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1" s="226" t="str">
        <f>IF(ISBLANK(INDEX('Policy Characteristics'!K:K,MATCH($C601,'Policy Characteristics'!$C:$C,0))),"",INDEX('Policy Characteristics'!K:K,MATCH($C601,'Policy Characteristics'!$C:$C,0)))</f>
        <v>ccs.html#ccs</v>
      </c>
      <c r="R601" s="226" t="str">
        <f>IF(ISBLANK(INDEX('Policy Characteristics'!L:L,MATCH($C601,'Policy Characteristics'!$C:$C,0))),"",INDEX('Policy Characteristics'!L:L,MATCH($C601,'Policy Characteristics'!$C:$C,0)))</f>
        <v>carbon-capture-and-sequestration.html</v>
      </c>
    </row>
    <row r="602" spans="1:18">
      <c r="A602" s="226" t="str">
        <f>IF(ISBLANK(INDEX('Policy Characteristics'!A:A,MATCH($C602,'Policy Characteristics'!$C:$C,0))),"",INDEX('Policy Characteristics'!A:A,MATCH($C602,'Policy Characteristics'!$C:$C,0)))</f>
        <v>Industry</v>
      </c>
      <c r="B602" s="234" t="str">
        <f>IF(ISBLANK(INDEX('Policy Characteristics'!B:B,MATCH($C602,'Policy Characteristics'!$C:$C,0))),"",INDEX('Policy Characteristics'!B:B,MATCH($C602,'Policy Characteristics'!$C:$C,0)))</f>
        <v>Carbon Capture and Sequestration</v>
      </c>
      <c r="C602" s="226" t="str">
        <f t="shared" si="33"/>
        <v>Industry Sector Fraction of Potential Additional CCS Achieved</v>
      </c>
      <c r="D602" s="6" t="s">
        <v>862</v>
      </c>
      <c r="E602" s="6" t="s">
        <v>894</v>
      </c>
      <c r="F602" t="s">
        <v>863</v>
      </c>
      <c r="G602" s="45" t="s">
        <v>895</v>
      </c>
      <c r="H602" s="43">
        <v>929</v>
      </c>
      <c r="I602" s="262" t="s">
        <v>738</v>
      </c>
      <c r="J602" s="227" t="str">
        <f>IF(ISBLANK(INDEX('Policy Characteristics'!D:D,MATCH($C602,'Policy Characteristics'!$C:$C,0))),"",INDEX('Policy Characteristics'!D:D,MATCH($C602,'Policy Characteristics'!$C:$C,0)))</f>
        <v>Industry CCS</v>
      </c>
      <c r="K602" s="226" t="str">
        <f>IF(ISBLANK(INDEX('Policy Characteristics'!E:E,MATCH($C602,'Policy Characteristics'!$C:$C,0))),"",INDEX('Policy Characteristics'!E:E,MATCH($C602,'Policy Characteristics'!$C:$C,0)))</f>
        <v>indst CCS</v>
      </c>
      <c r="L602" s="233">
        <f>IF(ISBLANK(INDEX('Policy Characteristics'!F:F,MATCH($C602,'Policy Characteristics'!$C:$C,0))),"",INDEX('Policy Characteristics'!F:F,MATCH($C602,'Policy Characteristics'!$C:$C,0)))</f>
        <v>0</v>
      </c>
      <c r="M602" s="233">
        <f>IF(ISBLANK(INDEX('Policy Characteristics'!G:G,MATCH($C602,'Policy Characteristics'!$C:$C,0))),"",INDEX('Policy Characteristics'!G:G,MATCH($C602,'Policy Characteristics'!$C:$C,0)))</f>
        <v>1</v>
      </c>
      <c r="N602" s="233">
        <f>IF(ISBLANK(INDEX('Policy Characteristics'!H:H,MATCH($C602,'Policy Characteristics'!$C:$C,0))),"",INDEX('Policy Characteristics'!H:H,MATCH($C602,'Policy Characteristics'!$C:$C,0)))</f>
        <v>0.01</v>
      </c>
      <c r="O602" s="226" t="str">
        <f>IF(ISBLANK(INDEX('Policy Characteristics'!I:I,MATCH($C602,'Policy Characteristics'!$C:$C,0))),"",INDEX('Policy Characteristics'!I:I,MATCH($C602,'Policy Characteristics'!$C:$C,0)))</f>
        <v>% of CO2 captured</v>
      </c>
      <c r="P602" s="226" t="str">
        <f>IF(ISBLANK(INDEX('Policy Characteristics'!J:J,MATCH($C602,'Policy Characteristics'!$C:$C,0))),"",INDEX('Policy Characteristics'!J:J,MATCH($C602,'Policy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2" s="226" t="str">
        <f>IF(ISBLANK(INDEX('Policy Characteristics'!K:K,MATCH($C602,'Policy Characteristics'!$C:$C,0))),"",INDEX('Policy Characteristics'!K:K,MATCH($C602,'Policy Characteristics'!$C:$C,0)))</f>
        <v>ccs.html#ccs</v>
      </c>
      <c r="R602" s="226" t="str">
        <f>IF(ISBLANK(INDEX('Policy Characteristics'!L:L,MATCH($C602,'Policy Characteristics'!$C:$C,0))),"",INDEX('Policy Characteristics'!L:L,MATCH($C602,'Policy Characteristics'!$C:$C,0)))</f>
        <v>carbon-capture-and-sequestration.html</v>
      </c>
    </row>
    <row r="603" spans="1:18">
      <c r="A603" s="226" t="str">
        <f>IF(ISBLANK(INDEX('Policy Characteristics'!A:A,MATCH($C603,'Policy Characteristics'!$C:$C,0))),"",INDEX('Policy Characteristics'!A:A,MATCH($C603,'Policy Characteristics'!$C:$C,0)))</f>
        <v>Industry</v>
      </c>
      <c r="B603" s="234" t="str">
        <f>IF(ISBLANK(INDEX('Policy Characteristics'!B:B,MATCH($C603,'Policy Characteristics'!$C:$C,0))),"",INDEX('Policy Characteristics'!B:B,MATCH($C603,'Policy Characteristics'!$C:$C,0)))</f>
        <v>Carbon Capture and Sequestration</v>
      </c>
      <c r="C603" s="226" t="str">
        <f t="shared" si="33"/>
        <v>Industry Sector Fraction of Potential Additional CCS Achieved</v>
      </c>
      <c r="D603" s="6" t="s">
        <v>864</v>
      </c>
      <c r="E603" s="6" t="s">
        <v>892</v>
      </c>
      <c r="F603" t="s">
        <v>865</v>
      </c>
      <c r="G603" s="45" t="s">
        <v>893</v>
      </c>
      <c r="H603" s="43">
        <v>930</v>
      </c>
      <c r="I603" s="261" t="s">
        <v>728</v>
      </c>
      <c r="J603" s="227" t="str">
        <f>IF(ISBLANK(INDEX('Policy Characteristics'!D:D,MATCH($C603,'Policy Characteristics'!$C:$C,0))),"",INDEX('Policy Characteristics'!D:D,MATCH($C603,'Policy Characteristics'!$C:$C,0)))</f>
        <v>Industry CCS</v>
      </c>
      <c r="K603" s="226" t="str">
        <f>IF(ISBLANK(INDEX('Policy Characteristics'!E:E,MATCH($C603,'Policy Characteristics'!$C:$C,0))),"",INDEX('Policy Characteristics'!E:E,MATCH($C603,'Policy Characteristics'!$C:$C,0)))</f>
        <v>indst CCS</v>
      </c>
      <c r="L603" s="233">
        <f>IF(ISBLANK(INDEX('Policy Characteristics'!F:F,MATCH($C603,'Policy Characteristics'!$C:$C,0))),"",INDEX('Policy Characteristics'!F:F,MATCH($C603,'Policy Characteristics'!$C:$C,0)))</f>
        <v>0</v>
      </c>
      <c r="M603" s="233">
        <f>IF(ISBLANK(INDEX('Policy Characteristics'!G:G,MATCH($C603,'Policy Characteristics'!$C:$C,0))),"",INDEX('Policy Characteristics'!G:G,MATCH($C603,'Policy Characteristics'!$C:$C,0)))</f>
        <v>1</v>
      </c>
      <c r="N603" s="233">
        <f>IF(ISBLANK(INDEX('Policy Characteristics'!H:H,MATCH($C603,'Policy Characteristics'!$C:$C,0))),"",INDEX('Policy Characteristics'!H:H,MATCH($C603,'Policy Characteristics'!$C:$C,0)))</f>
        <v>0.01</v>
      </c>
      <c r="O603" s="226" t="str">
        <f>IF(ISBLANK(INDEX('Policy Characteristics'!I:I,MATCH($C603,'Policy Characteristics'!$C:$C,0))),"",INDEX('Policy Characteristics'!I:I,MATCH($C603,'Policy Characteristics'!$C:$C,0)))</f>
        <v>% of CO2 captured</v>
      </c>
      <c r="P603" s="226" t="str">
        <f>IF(ISBLANK(INDEX('Policy Characteristics'!J:J,MATCH($C603,'Policy Characteristics'!$C:$C,0))),"",INDEX('Policy Characteristics'!J:J,MATCH($C603,'Policy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3" s="226" t="str">
        <f>IF(ISBLANK(INDEX('Policy Characteristics'!K:K,MATCH($C603,'Policy Characteristics'!$C:$C,0))),"",INDEX('Policy Characteristics'!K:K,MATCH($C603,'Policy Characteristics'!$C:$C,0)))</f>
        <v>ccs.html#ccs</v>
      </c>
      <c r="R603" s="226" t="str">
        <f>IF(ISBLANK(INDEX('Policy Characteristics'!L:L,MATCH($C603,'Policy Characteristics'!$C:$C,0))),"",INDEX('Policy Characteristics'!L:L,MATCH($C603,'Policy Characteristics'!$C:$C,0)))</f>
        <v>carbon-capture-and-sequestration.html</v>
      </c>
    </row>
    <row r="604" spans="1:18">
      <c r="A604" s="226" t="str">
        <f>IF(ISBLANK(INDEX('Policy Characteristics'!A:A,MATCH($C604,'Policy Characteristics'!$C:$C,0))),"",INDEX('Policy Characteristics'!A:A,MATCH($C604,'Policy Characteristics'!$C:$C,0)))</f>
        <v>Industry</v>
      </c>
      <c r="B604" s="234" t="str">
        <f>IF(ISBLANK(INDEX('Policy Characteristics'!B:B,MATCH($C604,'Policy Characteristics'!$C:$C,0))),"",INDEX('Policy Characteristics'!B:B,MATCH($C604,'Policy Characteristics'!$C:$C,0)))</f>
        <v>Carbon Capture and Sequestration</v>
      </c>
      <c r="C604" s="226" t="str">
        <f t="shared" si="33"/>
        <v>Industry Sector Fraction of Potential Additional CCS Achieved</v>
      </c>
      <c r="D604" s="6" t="s">
        <v>864</v>
      </c>
      <c r="E604" s="6" t="s">
        <v>894</v>
      </c>
      <c r="F604" t="s">
        <v>865</v>
      </c>
      <c r="G604" s="45" t="s">
        <v>895</v>
      </c>
      <c r="H604" s="43">
        <v>931</v>
      </c>
      <c r="I604" s="262" t="s">
        <v>738</v>
      </c>
      <c r="J604" s="227" t="str">
        <f>IF(ISBLANK(INDEX('Policy Characteristics'!D:D,MATCH($C604,'Policy Characteristics'!$C:$C,0))),"",INDEX('Policy Characteristics'!D:D,MATCH($C604,'Policy Characteristics'!$C:$C,0)))</f>
        <v>Industry CCS</v>
      </c>
      <c r="K604" s="226" t="str">
        <f>IF(ISBLANK(INDEX('Policy Characteristics'!E:E,MATCH($C604,'Policy Characteristics'!$C:$C,0))),"",INDEX('Policy Characteristics'!E:E,MATCH($C604,'Policy Characteristics'!$C:$C,0)))</f>
        <v>indst CCS</v>
      </c>
      <c r="L604" s="233">
        <f>IF(ISBLANK(INDEX('Policy Characteristics'!F:F,MATCH($C604,'Policy Characteristics'!$C:$C,0))),"",INDEX('Policy Characteristics'!F:F,MATCH($C604,'Policy Characteristics'!$C:$C,0)))</f>
        <v>0</v>
      </c>
      <c r="M604" s="233">
        <f>IF(ISBLANK(INDEX('Policy Characteristics'!G:G,MATCH($C604,'Policy Characteristics'!$C:$C,0))),"",INDEX('Policy Characteristics'!G:G,MATCH($C604,'Policy Characteristics'!$C:$C,0)))</f>
        <v>1</v>
      </c>
      <c r="N604" s="233">
        <f>IF(ISBLANK(INDEX('Policy Characteristics'!H:H,MATCH($C604,'Policy Characteristics'!$C:$C,0))),"",INDEX('Policy Characteristics'!H:H,MATCH($C604,'Policy Characteristics'!$C:$C,0)))</f>
        <v>0.01</v>
      </c>
      <c r="O604" s="226" t="str">
        <f>IF(ISBLANK(INDEX('Policy Characteristics'!I:I,MATCH($C604,'Policy Characteristics'!$C:$C,0))),"",INDEX('Policy Characteristics'!I:I,MATCH($C604,'Policy Characteristics'!$C:$C,0)))</f>
        <v>% of CO2 captured</v>
      </c>
      <c r="P604" s="226" t="str">
        <f>IF(ISBLANK(INDEX('Policy Characteristics'!J:J,MATCH($C604,'Policy Characteristics'!$C:$C,0))),"",INDEX('Policy Characteristics'!J:J,MATCH($C604,'Policy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4" s="226" t="str">
        <f>IF(ISBLANK(INDEX('Policy Characteristics'!K:K,MATCH($C604,'Policy Characteristics'!$C:$C,0))),"",INDEX('Policy Characteristics'!K:K,MATCH($C604,'Policy Characteristics'!$C:$C,0)))</f>
        <v>ccs.html#ccs</v>
      </c>
      <c r="R604" s="226" t="str">
        <f>IF(ISBLANK(INDEX('Policy Characteristics'!L:L,MATCH($C604,'Policy Characteristics'!$C:$C,0))),"",INDEX('Policy Characteristics'!L:L,MATCH($C604,'Policy Characteristics'!$C:$C,0)))</f>
        <v>carbon-capture-and-sequestration.html</v>
      </c>
    </row>
    <row r="605" spans="1:18">
      <c r="A605" s="226" t="str">
        <f>IF(ISBLANK(INDEX('Policy Characteristics'!A:A,MATCH($C605,'Policy Characteristics'!$C:$C,0))),"",INDEX('Policy Characteristics'!A:A,MATCH($C605,'Policy Characteristics'!$C:$C,0)))</f>
        <v>Industry</v>
      </c>
      <c r="B605" s="234" t="str">
        <f>IF(ISBLANK(INDEX('Policy Characteristics'!B:B,MATCH($C605,'Policy Characteristics'!$C:$C,0))),"",INDEX('Policy Characteristics'!B:B,MATCH($C605,'Policy Characteristics'!$C:$C,0)))</f>
        <v>Carbon Capture and Sequestration</v>
      </c>
      <c r="C605" s="226" t="str">
        <f t="shared" si="33"/>
        <v>Industry Sector Fraction of Potential Additional CCS Achieved</v>
      </c>
      <c r="D605" s="6" t="s">
        <v>866</v>
      </c>
      <c r="E605" s="6" t="s">
        <v>892</v>
      </c>
      <c r="F605" t="s">
        <v>867</v>
      </c>
      <c r="G605" s="45" t="s">
        <v>893</v>
      </c>
      <c r="H605" s="43">
        <v>932</v>
      </c>
      <c r="I605" s="261" t="s">
        <v>728</v>
      </c>
      <c r="J605" s="227" t="str">
        <f>IF(ISBLANK(INDEX('Policy Characteristics'!D:D,MATCH($C605,'Policy Characteristics'!$C:$C,0))),"",INDEX('Policy Characteristics'!D:D,MATCH($C605,'Policy Characteristics'!$C:$C,0)))</f>
        <v>Industry CCS</v>
      </c>
      <c r="K605" s="226" t="str">
        <f>IF(ISBLANK(INDEX('Policy Characteristics'!E:E,MATCH($C605,'Policy Characteristics'!$C:$C,0))),"",INDEX('Policy Characteristics'!E:E,MATCH($C605,'Policy Characteristics'!$C:$C,0)))</f>
        <v>indst CCS</v>
      </c>
      <c r="L605" s="233">
        <f>IF(ISBLANK(INDEX('Policy Characteristics'!F:F,MATCH($C605,'Policy Characteristics'!$C:$C,0))),"",INDEX('Policy Characteristics'!F:F,MATCH($C605,'Policy Characteristics'!$C:$C,0)))</f>
        <v>0</v>
      </c>
      <c r="M605" s="233">
        <f>IF(ISBLANK(INDEX('Policy Characteristics'!G:G,MATCH($C605,'Policy Characteristics'!$C:$C,0))),"",INDEX('Policy Characteristics'!G:G,MATCH($C605,'Policy Characteristics'!$C:$C,0)))</f>
        <v>1</v>
      </c>
      <c r="N605" s="233">
        <f>IF(ISBLANK(INDEX('Policy Characteristics'!H:H,MATCH($C605,'Policy Characteristics'!$C:$C,0))),"",INDEX('Policy Characteristics'!H:H,MATCH($C605,'Policy Characteristics'!$C:$C,0)))</f>
        <v>0.01</v>
      </c>
      <c r="O605" s="226" t="str">
        <f>IF(ISBLANK(INDEX('Policy Characteristics'!I:I,MATCH($C605,'Policy Characteristics'!$C:$C,0))),"",INDEX('Policy Characteristics'!I:I,MATCH($C605,'Policy Characteristics'!$C:$C,0)))</f>
        <v>% of CO2 captured</v>
      </c>
      <c r="P605" s="226" t="str">
        <f>IF(ISBLANK(INDEX('Policy Characteristics'!J:J,MATCH($C605,'Policy Characteristics'!$C:$C,0))),"",INDEX('Policy Characteristics'!J:J,MATCH($C605,'Policy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5" s="226" t="str">
        <f>IF(ISBLANK(INDEX('Policy Characteristics'!K:K,MATCH($C605,'Policy Characteristics'!$C:$C,0))),"",INDEX('Policy Characteristics'!K:K,MATCH($C605,'Policy Characteristics'!$C:$C,0)))</f>
        <v>ccs.html#ccs</v>
      </c>
      <c r="R605" s="226" t="str">
        <f>IF(ISBLANK(INDEX('Policy Characteristics'!L:L,MATCH($C605,'Policy Characteristics'!$C:$C,0))),"",INDEX('Policy Characteristics'!L:L,MATCH($C605,'Policy Characteristics'!$C:$C,0)))</f>
        <v>carbon-capture-and-sequestration.html</v>
      </c>
    </row>
    <row r="606" spans="1:18">
      <c r="A606" s="226" t="str">
        <f>IF(ISBLANK(INDEX('Policy Characteristics'!A:A,MATCH($C606,'Policy Characteristics'!$C:$C,0))),"",INDEX('Policy Characteristics'!A:A,MATCH($C606,'Policy Characteristics'!$C:$C,0)))</f>
        <v>Industry</v>
      </c>
      <c r="B606" s="234" t="str">
        <f>IF(ISBLANK(INDEX('Policy Characteristics'!B:B,MATCH($C606,'Policy Characteristics'!$C:$C,0))),"",INDEX('Policy Characteristics'!B:B,MATCH($C606,'Policy Characteristics'!$C:$C,0)))</f>
        <v>Carbon Capture and Sequestration</v>
      </c>
      <c r="C606" s="226" t="str">
        <f t="shared" si="33"/>
        <v>Industry Sector Fraction of Potential Additional CCS Achieved</v>
      </c>
      <c r="D606" s="6" t="s">
        <v>866</v>
      </c>
      <c r="E606" s="6" t="s">
        <v>894</v>
      </c>
      <c r="F606" t="s">
        <v>867</v>
      </c>
      <c r="G606" s="45" t="s">
        <v>895</v>
      </c>
      <c r="H606" s="43">
        <v>933</v>
      </c>
      <c r="I606" s="261" t="s">
        <v>728</v>
      </c>
      <c r="J606" s="227" t="str">
        <f>IF(ISBLANK(INDEX('Policy Characteristics'!D:D,MATCH($C606,'Policy Characteristics'!$C:$C,0))),"",INDEX('Policy Characteristics'!D:D,MATCH($C606,'Policy Characteristics'!$C:$C,0)))</f>
        <v>Industry CCS</v>
      </c>
      <c r="K606" s="226" t="str">
        <f>IF(ISBLANK(INDEX('Policy Characteristics'!E:E,MATCH($C606,'Policy Characteristics'!$C:$C,0))),"",INDEX('Policy Characteristics'!E:E,MATCH($C606,'Policy Characteristics'!$C:$C,0)))</f>
        <v>indst CCS</v>
      </c>
      <c r="L606" s="233">
        <f>IF(ISBLANK(INDEX('Policy Characteristics'!F:F,MATCH($C606,'Policy Characteristics'!$C:$C,0))),"",INDEX('Policy Characteristics'!F:F,MATCH($C606,'Policy Characteristics'!$C:$C,0)))</f>
        <v>0</v>
      </c>
      <c r="M606" s="233">
        <f>IF(ISBLANK(INDEX('Policy Characteristics'!G:G,MATCH($C606,'Policy Characteristics'!$C:$C,0))),"",INDEX('Policy Characteristics'!G:G,MATCH($C606,'Policy Characteristics'!$C:$C,0)))</f>
        <v>1</v>
      </c>
      <c r="N606" s="233">
        <f>IF(ISBLANK(INDEX('Policy Characteristics'!H:H,MATCH($C606,'Policy Characteristics'!$C:$C,0))),"",INDEX('Policy Characteristics'!H:H,MATCH($C606,'Policy Characteristics'!$C:$C,0)))</f>
        <v>0.01</v>
      </c>
      <c r="O606" s="226" t="str">
        <f>IF(ISBLANK(INDEX('Policy Characteristics'!I:I,MATCH($C606,'Policy Characteristics'!$C:$C,0))),"",INDEX('Policy Characteristics'!I:I,MATCH($C606,'Policy Characteristics'!$C:$C,0)))</f>
        <v>% of CO2 captured</v>
      </c>
      <c r="P606" s="226" t="str">
        <f>IF(ISBLANK(INDEX('Policy Characteristics'!J:J,MATCH($C606,'Policy Characteristics'!$C:$C,0))),"",INDEX('Policy Characteristics'!J:J,MATCH($C606,'Policy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6" s="226" t="str">
        <f>IF(ISBLANK(INDEX('Policy Characteristics'!K:K,MATCH($C606,'Policy Characteristics'!$C:$C,0))),"",INDEX('Policy Characteristics'!K:K,MATCH($C606,'Policy Characteristics'!$C:$C,0)))</f>
        <v>ccs.html#ccs</v>
      </c>
      <c r="R606" s="226" t="str">
        <f>IF(ISBLANK(INDEX('Policy Characteristics'!L:L,MATCH($C606,'Policy Characteristics'!$C:$C,0))),"",INDEX('Policy Characteristics'!L:L,MATCH($C606,'Policy Characteristics'!$C:$C,0)))</f>
        <v>carbon-capture-and-sequestration.html</v>
      </c>
    </row>
    <row r="607" spans="1:18">
      <c r="A607" s="226" t="str">
        <f>IF(ISBLANK(INDEX('Policy Characteristics'!A:A,MATCH($C607,'Policy Characteristics'!$C:$C,0))),"",INDEX('Policy Characteristics'!A:A,MATCH($C607,'Policy Characteristics'!$C:$C,0)))</f>
        <v>Industry</v>
      </c>
      <c r="B607" s="234" t="str">
        <f>IF(ISBLANK(INDEX('Policy Characteristics'!B:B,MATCH($C607,'Policy Characteristics'!$C:$C,0))),"",INDEX('Policy Characteristics'!B:B,MATCH($C607,'Policy Characteristics'!$C:$C,0)))</f>
        <v>Carbon Capture and Sequestration</v>
      </c>
      <c r="C607" s="226" t="str">
        <f t="shared" si="33"/>
        <v>Industry Sector Fraction of Potential Additional CCS Achieved</v>
      </c>
      <c r="D607" s="6" t="s">
        <v>868</v>
      </c>
      <c r="E607" s="6" t="s">
        <v>892</v>
      </c>
      <c r="F607" t="s">
        <v>869</v>
      </c>
      <c r="G607" s="45" t="s">
        <v>893</v>
      </c>
      <c r="H607" s="43">
        <v>934</v>
      </c>
      <c r="I607" s="261" t="s">
        <v>728</v>
      </c>
      <c r="J607" s="227" t="str">
        <f>IF(ISBLANK(INDEX('Policy Characteristics'!D:D,MATCH($C607,'Policy Characteristics'!$C:$C,0))),"",INDEX('Policy Characteristics'!D:D,MATCH($C607,'Policy Characteristics'!$C:$C,0)))</f>
        <v>Industry CCS</v>
      </c>
      <c r="K607" s="226" t="str">
        <f>IF(ISBLANK(INDEX('Policy Characteristics'!E:E,MATCH($C607,'Policy Characteristics'!$C:$C,0))),"",INDEX('Policy Characteristics'!E:E,MATCH($C607,'Policy Characteristics'!$C:$C,0)))</f>
        <v>indst CCS</v>
      </c>
      <c r="L607" s="233">
        <f>IF(ISBLANK(INDEX('Policy Characteristics'!F:F,MATCH($C607,'Policy Characteristics'!$C:$C,0))),"",INDEX('Policy Characteristics'!F:F,MATCH($C607,'Policy Characteristics'!$C:$C,0)))</f>
        <v>0</v>
      </c>
      <c r="M607" s="233">
        <f>IF(ISBLANK(INDEX('Policy Characteristics'!G:G,MATCH($C607,'Policy Characteristics'!$C:$C,0))),"",INDEX('Policy Characteristics'!G:G,MATCH($C607,'Policy Characteristics'!$C:$C,0)))</f>
        <v>1</v>
      </c>
      <c r="N607" s="233">
        <f>IF(ISBLANK(INDEX('Policy Characteristics'!H:H,MATCH($C607,'Policy Characteristics'!$C:$C,0))),"",INDEX('Policy Characteristics'!H:H,MATCH($C607,'Policy Characteristics'!$C:$C,0)))</f>
        <v>0.01</v>
      </c>
      <c r="O607" s="226" t="str">
        <f>IF(ISBLANK(INDEX('Policy Characteristics'!I:I,MATCH($C607,'Policy Characteristics'!$C:$C,0))),"",INDEX('Policy Characteristics'!I:I,MATCH($C607,'Policy Characteristics'!$C:$C,0)))</f>
        <v>% of CO2 captured</v>
      </c>
      <c r="P607" s="22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26" t="str">
        <f>IF(ISBLANK(INDEX('Policy Characteristics'!K:K,MATCH($C607,'Policy Characteristics'!$C:$C,0))),"",INDEX('Policy Characteristics'!K:K,MATCH($C607,'Policy Characteristics'!$C:$C,0)))</f>
        <v>ccs.html#ccs</v>
      </c>
      <c r="R607" s="226" t="str">
        <f>IF(ISBLANK(INDEX('Policy Characteristics'!L:L,MATCH($C607,'Policy Characteristics'!$C:$C,0))),"",INDEX('Policy Characteristics'!L:L,MATCH($C607,'Policy Characteristics'!$C:$C,0)))</f>
        <v>carbon-capture-and-sequestration.html</v>
      </c>
    </row>
    <row r="608" spans="1:18">
      <c r="A608" s="226" t="str">
        <f>IF(ISBLANK(INDEX('Policy Characteristics'!A:A,MATCH($C608,'Policy Characteristics'!$C:$C,0))),"",INDEX('Policy Characteristics'!A:A,MATCH($C608,'Policy Characteristics'!$C:$C,0)))</f>
        <v>Industry</v>
      </c>
      <c r="B608" s="234" t="str">
        <f>IF(ISBLANK(INDEX('Policy Characteristics'!B:B,MATCH($C608,'Policy Characteristics'!$C:$C,0))),"",INDEX('Policy Characteristics'!B:B,MATCH($C608,'Policy Characteristics'!$C:$C,0)))</f>
        <v>Carbon Capture and Sequestration</v>
      </c>
      <c r="C608" s="226" t="str">
        <f t="shared" si="33"/>
        <v>Industry Sector Fraction of Potential Additional CCS Achieved</v>
      </c>
      <c r="D608" s="6" t="s">
        <v>868</v>
      </c>
      <c r="E608" s="6" t="s">
        <v>894</v>
      </c>
      <c r="F608" t="s">
        <v>869</v>
      </c>
      <c r="G608" s="45" t="s">
        <v>895</v>
      </c>
      <c r="H608" s="43">
        <v>935</v>
      </c>
      <c r="I608" s="261" t="s">
        <v>728</v>
      </c>
      <c r="J608" s="227" t="str">
        <f>IF(ISBLANK(INDEX('Policy Characteristics'!D:D,MATCH($C608,'Policy Characteristics'!$C:$C,0))),"",INDEX('Policy Characteristics'!D:D,MATCH($C608,'Policy Characteristics'!$C:$C,0)))</f>
        <v>Industry CCS</v>
      </c>
      <c r="K608" s="226" t="str">
        <f>IF(ISBLANK(INDEX('Policy Characteristics'!E:E,MATCH($C608,'Policy Characteristics'!$C:$C,0))),"",INDEX('Policy Characteristics'!E:E,MATCH($C608,'Policy Characteristics'!$C:$C,0)))</f>
        <v>indst CCS</v>
      </c>
      <c r="L608" s="233">
        <f>IF(ISBLANK(INDEX('Policy Characteristics'!F:F,MATCH($C608,'Policy Characteristics'!$C:$C,0))),"",INDEX('Policy Characteristics'!F:F,MATCH($C608,'Policy Characteristics'!$C:$C,0)))</f>
        <v>0</v>
      </c>
      <c r="M608" s="233">
        <f>IF(ISBLANK(INDEX('Policy Characteristics'!G:G,MATCH($C608,'Policy Characteristics'!$C:$C,0))),"",INDEX('Policy Characteristics'!G:G,MATCH($C608,'Policy Characteristics'!$C:$C,0)))</f>
        <v>1</v>
      </c>
      <c r="N608" s="233">
        <f>IF(ISBLANK(INDEX('Policy Characteristics'!H:H,MATCH($C608,'Policy Characteristics'!$C:$C,0))),"",INDEX('Policy Characteristics'!H:H,MATCH($C608,'Policy Characteristics'!$C:$C,0)))</f>
        <v>0.01</v>
      </c>
      <c r="O608" s="226" t="str">
        <f>IF(ISBLANK(INDEX('Policy Characteristics'!I:I,MATCH($C608,'Policy Characteristics'!$C:$C,0))),"",INDEX('Policy Characteristics'!I:I,MATCH($C608,'Policy Characteristics'!$C:$C,0)))</f>
        <v>% of CO2 captured</v>
      </c>
      <c r="P608" s="22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26" t="str">
        <f>IF(ISBLANK(INDEX('Policy Characteristics'!K:K,MATCH($C608,'Policy Characteristics'!$C:$C,0))),"",INDEX('Policy Characteristics'!K:K,MATCH($C608,'Policy Characteristics'!$C:$C,0)))</f>
        <v>ccs.html#ccs</v>
      </c>
      <c r="R608" s="226" t="str">
        <f>IF(ISBLANK(INDEX('Policy Characteristics'!L:L,MATCH($C608,'Policy Characteristics'!$C:$C,0))),"",INDEX('Policy Characteristics'!L:L,MATCH($C608,'Policy Characteristics'!$C:$C,0)))</f>
        <v>carbon-capture-and-sequestration.html</v>
      </c>
    </row>
    <row r="609" spans="1:18">
      <c r="A609" s="226" t="str">
        <f>IF(ISBLANK(INDEX('Policy Characteristics'!A:A,MATCH($C609,'Policy Characteristics'!$C:$C,0))),"",INDEX('Policy Characteristics'!A:A,MATCH($C609,'Policy Characteristics'!$C:$C,0)))</f>
        <v>Industry</v>
      </c>
      <c r="B609" s="234" t="str">
        <f>IF(ISBLANK(INDEX('Policy Characteristics'!B:B,MATCH($C609,'Policy Characteristics'!$C:$C,0))),"",INDEX('Policy Characteristics'!B:B,MATCH($C609,'Policy Characteristics'!$C:$C,0)))</f>
        <v>Carbon Capture and Sequestration</v>
      </c>
      <c r="C609" s="226" t="str">
        <f t="shared" si="33"/>
        <v>Industry Sector Fraction of Potential Additional CCS Achieved</v>
      </c>
      <c r="D609" s="6" t="s">
        <v>870</v>
      </c>
      <c r="E609" s="6" t="s">
        <v>892</v>
      </c>
      <c r="F609" t="s">
        <v>871</v>
      </c>
      <c r="G609" s="45" t="s">
        <v>893</v>
      </c>
      <c r="H609" s="43">
        <v>936</v>
      </c>
      <c r="I609" s="261" t="s">
        <v>728</v>
      </c>
      <c r="J609" s="227" t="str">
        <f>IF(ISBLANK(INDEX('Policy Characteristics'!D:D,MATCH($C609,'Policy Characteristics'!$C:$C,0))),"",INDEX('Policy Characteristics'!D:D,MATCH($C609,'Policy Characteristics'!$C:$C,0)))</f>
        <v>Industry CCS</v>
      </c>
      <c r="K609" s="226" t="str">
        <f>IF(ISBLANK(INDEX('Policy Characteristics'!E:E,MATCH($C609,'Policy Characteristics'!$C:$C,0))),"",INDEX('Policy Characteristics'!E:E,MATCH($C609,'Policy Characteristics'!$C:$C,0)))</f>
        <v>indst CCS</v>
      </c>
      <c r="L609" s="233">
        <f>IF(ISBLANK(INDEX('Policy Characteristics'!F:F,MATCH($C609,'Policy Characteristics'!$C:$C,0))),"",INDEX('Policy Characteristics'!F:F,MATCH($C609,'Policy Characteristics'!$C:$C,0)))</f>
        <v>0</v>
      </c>
      <c r="M609" s="233">
        <f>IF(ISBLANK(INDEX('Policy Characteristics'!G:G,MATCH($C609,'Policy Characteristics'!$C:$C,0))),"",INDEX('Policy Characteristics'!G:G,MATCH($C609,'Policy Characteristics'!$C:$C,0)))</f>
        <v>1</v>
      </c>
      <c r="N609" s="233">
        <f>IF(ISBLANK(INDEX('Policy Characteristics'!H:H,MATCH($C609,'Policy Characteristics'!$C:$C,0))),"",INDEX('Policy Characteristics'!H:H,MATCH($C609,'Policy Characteristics'!$C:$C,0)))</f>
        <v>0.01</v>
      </c>
      <c r="O609" s="226" t="str">
        <f>IF(ISBLANK(INDEX('Policy Characteristics'!I:I,MATCH($C609,'Policy Characteristics'!$C:$C,0))),"",INDEX('Policy Characteristics'!I:I,MATCH($C609,'Policy Characteristics'!$C:$C,0)))</f>
        <v>% of CO2 captured</v>
      </c>
      <c r="P609" s="22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26" t="str">
        <f>IF(ISBLANK(INDEX('Policy Characteristics'!K:K,MATCH($C609,'Policy Characteristics'!$C:$C,0))),"",INDEX('Policy Characteristics'!K:K,MATCH($C609,'Policy Characteristics'!$C:$C,0)))</f>
        <v>ccs.html#ccs</v>
      </c>
      <c r="R609" s="226" t="str">
        <f>IF(ISBLANK(INDEX('Policy Characteristics'!L:L,MATCH($C609,'Policy Characteristics'!$C:$C,0))),"",INDEX('Policy Characteristics'!L:L,MATCH($C609,'Policy Characteristics'!$C:$C,0)))</f>
        <v>carbon-capture-and-sequestration.html</v>
      </c>
    </row>
    <row r="610" spans="1:18">
      <c r="A610" s="226" t="str">
        <f>IF(ISBLANK(INDEX('Policy Characteristics'!A:A,MATCH($C610,'Policy Characteristics'!$C:$C,0))),"",INDEX('Policy Characteristics'!A:A,MATCH($C610,'Policy Characteristics'!$C:$C,0)))</f>
        <v>Industry</v>
      </c>
      <c r="B610" s="234" t="str">
        <f>IF(ISBLANK(INDEX('Policy Characteristics'!B:B,MATCH($C610,'Policy Characteristics'!$C:$C,0))),"",INDEX('Policy Characteristics'!B:B,MATCH($C610,'Policy Characteristics'!$C:$C,0)))</f>
        <v>Carbon Capture and Sequestration</v>
      </c>
      <c r="C610" s="226" t="str">
        <f t="shared" si="33"/>
        <v>Industry Sector Fraction of Potential Additional CCS Achieved</v>
      </c>
      <c r="D610" s="6" t="s">
        <v>870</v>
      </c>
      <c r="E610" s="6" t="s">
        <v>894</v>
      </c>
      <c r="F610" t="s">
        <v>871</v>
      </c>
      <c r="G610" s="45" t="s">
        <v>895</v>
      </c>
      <c r="H610" s="43">
        <v>937</v>
      </c>
      <c r="I610" s="262" t="s">
        <v>738</v>
      </c>
      <c r="J610" s="227" t="str">
        <f>IF(ISBLANK(INDEX('Policy Characteristics'!D:D,MATCH($C610,'Policy Characteristics'!$C:$C,0))),"",INDEX('Policy Characteristics'!D:D,MATCH($C610,'Policy Characteristics'!$C:$C,0)))</f>
        <v>Industry CCS</v>
      </c>
      <c r="K610" s="226" t="str">
        <f>IF(ISBLANK(INDEX('Policy Characteristics'!E:E,MATCH($C610,'Policy Characteristics'!$C:$C,0))),"",INDEX('Policy Characteristics'!E:E,MATCH($C610,'Policy Characteristics'!$C:$C,0)))</f>
        <v>indst CCS</v>
      </c>
      <c r="L610" s="233">
        <f>IF(ISBLANK(INDEX('Policy Characteristics'!F:F,MATCH($C610,'Policy Characteristics'!$C:$C,0))),"",INDEX('Policy Characteristics'!F:F,MATCH($C610,'Policy Characteristics'!$C:$C,0)))</f>
        <v>0</v>
      </c>
      <c r="M610" s="233">
        <f>IF(ISBLANK(INDEX('Policy Characteristics'!G:G,MATCH($C610,'Policy Characteristics'!$C:$C,0))),"",INDEX('Policy Characteristics'!G:G,MATCH($C610,'Policy Characteristics'!$C:$C,0)))</f>
        <v>1</v>
      </c>
      <c r="N610" s="233">
        <f>IF(ISBLANK(INDEX('Policy Characteristics'!H:H,MATCH($C610,'Policy Characteristics'!$C:$C,0))),"",INDEX('Policy Characteristics'!H:H,MATCH($C610,'Policy Characteristics'!$C:$C,0)))</f>
        <v>0.01</v>
      </c>
      <c r="O610" s="226" t="str">
        <f>IF(ISBLANK(INDEX('Policy Characteristics'!I:I,MATCH($C610,'Policy Characteristics'!$C:$C,0))),"",INDEX('Policy Characteristics'!I:I,MATCH($C610,'Policy Characteristics'!$C:$C,0)))</f>
        <v>% of CO2 captured</v>
      </c>
      <c r="P610" s="22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26" t="str">
        <f>IF(ISBLANK(INDEX('Policy Characteristics'!K:K,MATCH($C610,'Policy Characteristics'!$C:$C,0))),"",INDEX('Policy Characteristics'!K:K,MATCH($C610,'Policy Characteristics'!$C:$C,0)))</f>
        <v>ccs.html#ccs</v>
      </c>
      <c r="R610" s="226" t="str">
        <f>IF(ISBLANK(INDEX('Policy Characteristics'!L:L,MATCH($C610,'Policy Characteristics'!$C:$C,0))),"",INDEX('Policy Characteristics'!L:L,MATCH($C610,'Policy Characteristics'!$C:$C,0)))</f>
        <v>carbon-capture-and-sequestration.html</v>
      </c>
    </row>
    <row r="611" spans="1:18">
      <c r="A611" s="226" t="str">
        <f>IF(ISBLANK(INDEX('Policy Characteristics'!A:A,MATCH($C611,'Policy Characteristics'!$C:$C,0))),"",INDEX('Policy Characteristics'!A:A,MATCH($C611,'Policy Characteristics'!$C:$C,0)))</f>
        <v>Industry</v>
      </c>
      <c r="B611" s="234" t="str">
        <f>IF(ISBLANK(INDEX('Policy Characteristics'!B:B,MATCH($C611,'Policy Characteristics'!$C:$C,0))),"",INDEX('Policy Characteristics'!B:B,MATCH($C611,'Policy Characteristics'!$C:$C,0)))</f>
        <v>Carbon Capture and Sequestration</v>
      </c>
      <c r="C611" s="226" t="str">
        <f t="shared" si="33"/>
        <v>Industry Sector Fraction of Potential Additional CCS Achieved</v>
      </c>
      <c r="D611" s="6" t="s">
        <v>872</v>
      </c>
      <c r="E611" s="6" t="s">
        <v>892</v>
      </c>
      <c r="F611" t="s">
        <v>873</v>
      </c>
      <c r="G611" s="45" t="s">
        <v>893</v>
      </c>
      <c r="H611" s="43">
        <v>938</v>
      </c>
      <c r="I611" s="261" t="s">
        <v>728</v>
      </c>
      <c r="J611" s="227" t="str">
        <f>IF(ISBLANK(INDEX('Policy Characteristics'!D:D,MATCH($C611,'Policy Characteristics'!$C:$C,0))),"",INDEX('Policy Characteristics'!D:D,MATCH($C611,'Policy Characteristics'!$C:$C,0)))</f>
        <v>Industry CCS</v>
      </c>
      <c r="K611" s="226" t="str">
        <f>IF(ISBLANK(INDEX('Policy Characteristics'!E:E,MATCH($C611,'Policy Characteristics'!$C:$C,0))),"",INDEX('Policy Characteristics'!E:E,MATCH($C611,'Policy Characteristics'!$C:$C,0)))</f>
        <v>indst CCS</v>
      </c>
      <c r="L611" s="233">
        <f>IF(ISBLANK(INDEX('Policy Characteristics'!F:F,MATCH($C611,'Policy Characteristics'!$C:$C,0))),"",INDEX('Policy Characteristics'!F:F,MATCH($C611,'Policy Characteristics'!$C:$C,0)))</f>
        <v>0</v>
      </c>
      <c r="M611" s="233">
        <f>IF(ISBLANK(INDEX('Policy Characteristics'!G:G,MATCH($C611,'Policy Characteristics'!$C:$C,0))),"",INDEX('Policy Characteristics'!G:G,MATCH($C611,'Policy Characteristics'!$C:$C,0)))</f>
        <v>1</v>
      </c>
      <c r="N611" s="233">
        <f>IF(ISBLANK(INDEX('Policy Characteristics'!H:H,MATCH($C611,'Policy Characteristics'!$C:$C,0))),"",INDEX('Policy Characteristics'!H:H,MATCH($C611,'Policy Characteristics'!$C:$C,0)))</f>
        <v>0.01</v>
      </c>
      <c r="O611" s="226" t="str">
        <f>IF(ISBLANK(INDEX('Policy Characteristics'!I:I,MATCH($C611,'Policy Characteristics'!$C:$C,0))),"",INDEX('Policy Characteristics'!I:I,MATCH($C611,'Policy Characteristics'!$C:$C,0)))</f>
        <v>% of CO2 captured</v>
      </c>
      <c r="P611" s="22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26" t="str">
        <f>IF(ISBLANK(INDEX('Policy Characteristics'!K:K,MATCH($C611,'Policy Characteristics'!$C:$C,0))),"",INDEX('Policy Characteristics'!K:K,MATCH($C611,'Policy Characteristics'!$C:$C,0)))</f>
        <v>ccs.html#ccs</v>
      </c>
      <c r="R611" s="226" t="str">
        <f>IF(ISBLANK(INDEX('Policy Characteristics'!L:L,MATCH($C611,'Policy Characteristics'!$C:$C,0))),"",INDEX('Policy Characteristics'!L:L,MATCH($C611,'Policy Characteristics'!$C:$C,0)))</f>
        <v>carbon-capture-and-sequestration.html</v>
      </c>
    </row>
    <row r="612" spans="1:18">
      <c r="A612" s="226" t="str">
        <f>IF(ISBLANK(INDEX('Policy Characteristics'!A:A,MATCH($C612,'Policy Characteristics'!$C:$C,0))),"",INDEX('Policy Characteristics'!A:A,MATCH($C612,'Policy Characteristics'!$C:$C,0)))</f>
        <v>Industry</v>
      </c>
      <c r="B612" s="234" t="str">
        <f>IF(ISBLANK(INDEX('Policy Characteristics'!B:B,MATCH($C612,'Policy Characteristics'!$C:$C,0))),"",INDEX('Policy Characteristics'!B:B,MATCH($C612,'Policy Characteristics'!$C:$C,0)))</f>
        <v>Carbon Capture and Sequestration</v>
      </c>
      <c r="C612" s="226" t="str">
        <f t="shared" si="33"/>
        <v>Industry Sector Fraction of Potential Additional CCS Achieved</v>
      </c>
      <c r="D612" s="6" t="s">
        <v>872</v>
      </c>
      <c r="E612" s="6" t="s">
        <v>894</v>
      </c>
      <c r="F612" t="s">
        <v>873</v>
      </c>
      <c r="G612" s="45" t="s">
        <v>895</v>
      </c>
      <c r="H612" s="43">
        <v>939</v>
      </c>
      <c r="I612" s="262" t="s">
        <v>738</v>
      </c>
      <c r="J612" s="227" t="str">
        <f>IF(ISBLANK(INDEX('Policy Characteristics'!D:D,MATCH($C612,'Policy Characteristics'!$C:$C,0))),"",INDEX('Policy Characteristics'!D:D,MATCH($C612,'Policy Characteristics'!$C:$C,0)))</f>
        <v>Industry CCS</v>
      </c>
      <c r="K612" s="226" t="str">
        <f>IF(ISBLANK(INDEX('Policy Characteristics'!E:E,MATCH($C612,'Policy Characteristics'!$C:$C,0))),"",INDEX('Policy Characteristics'!E:E,MATCH($C612,'Policy Characteristics'!$C:$C,0)))</f>
        <v>indst CCS</v>
      </c>
      <c r="L612" s="233">
        <f>IF(ISBLANK(INDEX('Policy Characteristics'!F:F,MATCH($C612,'Policy Characteristics'!$C:$C,0))),"",INDEX('Policy Characteristics'!F:F,MATCH($C612,'Policy Characteristics'!$C:$C,0)))</f>
        <v>0</v>
      </c>
      <c r="M612" s="233">
        <f>IF(ISBLANK(INDEX('Policy Characteristics'!G:G,MATCH($C612,'Policy Characteristics'!$C:$C,0))),"",INDEX('Policy Characteristics'!G:G,MATCH($C612,'Policy Characteristics'!$C:$C,0)))</f>
        <v>1</v>
      </c>
      <c r="N612" s="233">
        <f>IF(ISBLANK(INDEX('Policy Characteristics'!H:H,MATCH($C612,'Policy Characteristics'!$C:$C,0))),"",INDEX('Policy Characteristics'!H:H,MATCH($C612,'Policy Characteristics'!$C:$C,0)))</f>
        <v>0.01</v>
      </c>
      <c r="O612" s="226" t="str">
        <f>IF(ISBLANK(INDEX('Policy Characteristics'!I:I,MATCH($C612,'Policy Characteristics'!$C:$C,0))),"",INDEX('Policy Characteristics'!I:I,MATCH($C612,'Policy Characteristics'!$C:$C,0)))</f>
        <v>% of CO2 captured</v>
      </c>
      <c r="P612" s="22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26" t="str">
        <f>IF(ISBLANK(INDEX('Policy Characteristics'!K:K,MATCH($C612,'Policy Characteristics'!$C:$C,0))),"",INDEX('Policy Characteristics'!K:K,MATCH($C612,'Policy Characteristics'!$C:$C,0)))</f>
        <v>ccs.html#ccs</v>
      </c>
      <c r="R612" s="226" t="str">
        <f>IF(ISBLANK(INDEX('Policy Characteristics'!L:L,MATCH($C612,'Policy Characteristics'!$C:$C,0))),"",INDEX('Policy Characteristics'!L:L,MATCH($C612,'Policy Characteristics'!$C:$C,0)))</f>
        <v>carbon-capture-and-sequestration.html</v>
      </c>
    </row>
    <row r="613" spans="1:18">
      <c r="A613" s="226" t="str">
        <f>IF(ISBLANK(INDEX('Policy Characteristics'!A:A,MATCH($C613,'Policy Characteristics'!$C:$C,0))),"",INDEX('Policy Characteristics'!A:A,MATCH($C613,'Policy Characteristics'!$C:$C,0)))</f>
        <v>Industry</v>
      </c>
      <c r="B613" s="234" t="str">
        <f>IF(ISBLANK(INDEX('Policy Characteristics'!B:B,MATCH($C613,'Policy Characteristics'!$C:$C,0))),"",INDEX('Policy Characteristics'!B:B,MATCH($C613,'Policy Characteristics'!$C:$C,0)))</f>
        <v>Carbon Capture and Sequestration</v>
      </c>
      <c r="C613" s="226" t="str">
        <f t="shared" si="33"/>
        <v>Industry Sector Fraction of Potential Additional CCS Achieved</v>
      </c>
      <c r="D613" s="6" t="s">
        <v>874</v>
      </c>
      <c r="E613" s="6" t="s">
        <v>892</v>
      </c>
      <c r="F613" t="s">
        <v>875</v>
      </c>
      <c r="G613" s="45" t="s">
        <v>893</v>
      </c>
      <c r="H613" s="43">
        <v>940</v>
      </c>
      <c r="I613" s="261" t="s">
        <v>728</v>
      </c>
      <c r="J613" s="227" t="str">
        <f>IF(ISBLANK(INDEX('Policy Characteristics'!D:D,MATCH($C613,'Policy Characteristics'!$C:$C,0))),"",INDEX('Policy Characteristics'!D:D,MATCH($C613,'Policy Characteristics'!$C:$C,0)))</f>
        <v>Industry CCS</v>
      </c>
      <c r="K613" s="226" t="str">
        <f>IF(ISBLANK(INDEX('Policy Characteristics'!E:E,MATCH($C613,'Policy Characteristics'!$C:$C,0))),"",INDEX('Policy Characteristics'!E:E,MATCH($C613,'Policy Characteristics'!$C:$C,0)))</f>
        <v>indst CCS</v>
      </c>
      <c r="L613" s="233">
        <f>IF(ISBLANK(INDEX('Policy Characteristics'!F:F,MATCH($C613,'Policy Characteristics'!$C:$C,0))),"",INDEX('Policy Characteristics'!F:F,MATCH($C613,'Policy Characteristics'!$C:$C,0)))</f>
        <v>0</v>
      </c>
      <c r="M613" s="233">
        <f>IF(ISBLANK(INDEX('Policy Characteristics'!G:G,MATCH($C613,'Policy Characteristics'!$C:$C,0))),"",INDEX('Policy Characteristics'!G:G,MATCH($C613,'Policy Characteristics'!$C:$C,0)))</f>
        <v>1</v>
      </c>
      <c r="N613" s="233">
        <f>IF(ISBLANK(INDEX('Policy Characteristics'!H:H,MATCH($C613,'Policy Characteristics'!$C:$C,0))),"",INDEX('Policy Characteristics'!H:H,MATCH($C613,'Policy Characteristics'!$C:$C,0)))</f>
        <v>0.01</v>
      </c>
      <c r="O613" s="226" t="str">
        <f>IF(ISBLANK(INDEX('Policy Characteristics'!I:I,MATCH($C613,'Policy Characteristics'!$C:$C,0))),"",INDEX('Policy Characteristics'!I:I,MATCH($C613,'Policy Characteristics'!$C:$C,0)))</f>
        <v>% of CO2 captured</v>
      </c>
      <c r="P613" s="22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26" t="str">
        <f>IF(ISBLANK(INDEX('Policy Characteristics'!K:K,MATCH($C613,'Policy Characteristics'!$C:$C,0))),"",INDEX('Policy Characteristics'!K:K,MATCH($C613,'Policy Characteristics'!$C:$C,0)))</f>
        <v>ccs.html#ccs</v>
      </c>
      <c r="R613" s="226" t="str">
        <f>IF(ISBLANK(INDEX('Policy Characteristics'!L:L,MATCH($C613,'Policy Characteristics'!$C:$C,0))),"",INDEX('Policy Characteristics'!L:L,MATCH($C613,'Policy Characteristics'!$C:$C,0)))</f>
        <v>carbon-capture-and-sequestration.html</v>
      </c>
    </row>
    <row r="614" spans="1:18">
      <c r="A614" s="226" t="str">
        <f>IF(ISBLANK(INDEX('Policy Characteristics'!A:A,MATCH($C614,'Policy Characteristics'!$C:$C,0))),"",INDEX('Policy Characteristics'!A:A,MATCH($C614,'Policy Characteristics'!$C:$C,0)))</f>
        <v>Industry</v>
      </c>
      <c r="B614" s="234" t="str">
        <f>IF(ISBLANK(INDEX('Policy Characteristics'!B:B,MATCH($C614,'Policy Characteristics'!$C:$C,0))),"",INDEX('Policy Characteristics'!B:B,MATCH($C614,'Policy Characteristics'!$C:$C,0)))</f>
        <v>Carbon Capture and Sequestration</v>
      </c>
      <c r="C614" s="226" t="str">
        <f t="shared" si="33"/>
        <v>Industry Sector Fraction of Potential Additional CCS Achieved</v>
      </c>
      <c r="D614" s="6" t="s">
        <v>874</v>
      </c>
      <c r="E614" s="6" t="s">
        <v>894</v>
      </c>
      <c r="F614" t="s">
        <v>875</v>
      </c>
      <c r="G614" s="45" t="s">
        <v>895</v>
      </c>
      <c r="H614" s="43">
        <v>941</v>
      </c>
      <c r="I614" s="262" t="s">
        <v>738</v>
      </c>
      <c r="J614" s="227" t="str">
        <f>IF(ISBLANK(INDEX('Policy Characteristics'!D:D,MATCH($C614,'Policy Characteristics'!$C:$C,0))),"",INDEX('Policy Characteristics'!D:D,MATCH($C614,'Policy Characteristics'!$C:$C,0)))</f>
        <v>Industry CCS</v>
      </c>
      <c r="K614" s="226" t="str">
        <f>IF(ISBLANK(INDEX('Policy Characteristics'!E:E,MATCH($C614,'Policy Characteristics'!$C:$C,0))),"",INDEX('Policy Characteristics'!E:E,MATCH($C614,'Policy Characteristics'!$C:$C,0)))</f>
        <v>indst CCS</v>
      </c>
      <c r="L614" s="233">
        <f>IF(ISBLANK(INDEX('Policy Characteristics'!F:F,MATCH($C614,'Policy Characteristics'!$C:$C,0))),"",INDEX('Policy Characteristics'!F:F,MATCH($C614,'Policy Characteristics'!$C:$C,0)))</f>
        <v>0</v>
      </c>
      <c r="M614" s="233">
        <f>IF(ISBLANK(INDEX('Policy Characteristics'!G:G,MATCH($C614,'Policy Characteristics'!$C:$C,0))),"",INDEX('Policy Characteristics'!G:G,MATCH($C614,'Policy Characteristics'!$C:$C,0)))</f>
        <v>1</v>
      </c>
      <c r="N614" s="233">
        <f>IF(ISBLANK(INDEX('Policy Characteristics'!H:H,MATCH($C614,'Policy Characteristics'!$C:$C,0))),"",INDEX('Policy Characteristics'!H:H,MATCH($C614,'Policy Characteristics'!$C:$C,0)))</f>
        <v>0.01</v>
      </c>
      <c r="O614" s="226" t="str">
        <f>IF(ISBLANK(INDEX('Policy Characteristics'!I:I,MATCH($C614,'Policy Characteristics'!$C:$C,0))),"",INDEX('Policy Characteristics'!I:I,MATCH($C614,'Policy Characteristics'!$C:$C,0)))</f>
        <v>% of CO2 captured</v>
      </c>
      <c r="P614" s="22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26" t="str">
        <f>IF(ISBLANK(INDEX('Policy Characteristics'!K:K,MATCH($C614,'Policy Characteristics'!$C:$C,0))),"",INDEX('Policy Characteristics'!K:K,MATCH($C614,'Policy Characteristics'!$C:$C,0)))</f>
        <v>ccs.html#ccs</v>
      </c>
      <c r="R614" s="226" t="str">
        <f>IF(ISBLANK(INDEX('Policy Characteristics'!L:L,MATCH($C614,'Policy Characteristics'!$C:$C,0))),"",INDEX('Policy Characteristics'!L:L,MATCH($C614,'Policy Characteristics'!$C:$C,0)))</f>
        <v>carbon-capture-and-sequestration.html</v>
      </c>
    </row>
    <row r="615" spans="1:18">
      <c r="A615" s="226" t="str">
        <f>IF(ISBLANK(INDEX('Policy Characteristics'!A:A,MATCH($C615,'Policy Characteristics'!$C:$C,0))),"",INDEX('Policy Characteristics'!A:A,MATCH($C615,'Policy Characteristics'!$C:$C,0)))</f>
        <v>Industry</v>
      </c>
      <c r="B615" s="234" t="str">
        <f>IF(ISBLANK(INDEX('Policy Characteristics'!B:B,MATCH($C615,'Policy Characteristics'!$C:$C,0))),"",INDEX('Policy Characteristics'!B:B,MATCH($C615,'Policy Characteristics'!$C:$C,0)))</f>
        <v>Carbon Capture and Sequestration</v>
      </c>
      <c r="C615" s="226" t="str">
        <f t="shared" si="33"/>
        <v>Industry Sector Fraction of Potential Additional CCS Achieved</v>
      </c>
      <c r="D615" s="6" t="s">
        <v>876</v>
      </c>
      <c r="E615" s="6" t="s">
        <v>892</v>
      </c>
      <c r="F615" t="s">
        <v>877</v>
      </c>
      <c r="G615" s="45" t="s">
        <v>893</v>
      </c>
      <c r="H615" s="43">
        <v>942</v>
      </c>
      <c r="I615" s="261" t="s">
        <v>728</v>
      </c>
      <c r="J615" s="227" t="str">
        <f>IF(ISBLANK(INDEX('Policy Characteristics'!D:D,MATCH($C615,'Policy Characteristics'!$C:$C,0))),"",INDEX('Policy Characteristics'!D:D,MATCH($C615,'Policy Characteristics'!$C:$C,0)))</f>
        <v>Industry CCS</v>
      </c>
      <c r="K615" s="226" t="str">
        <f>IF(ISBLANK(INDEX('Policy Characteristics'!E:E,MATCH($C615,'Policy Characteristics'!$C:$C,0))),"",INDEX('Policy Characteristics'!E:E,MATCH($C615,'Policy Characteristics'!$C:$C,0)))</f>
        <v>indst CCS</v>
      </c>
      <c r="L615" s="233">
        <f>IF(ISBLANK(INDEX('Policy Characteristics'!F:F,MATCH($C615,'Policy Characteristics'!$C:$C,0))),"",INDEX('Policy Characteristics'!F:F,MATCH($C615,'Policy Characteristics'!$C:$C,0)))</f>
        <v>0</v>
      </c>
      <c r="M615" s="233">
        <f>IF(ISBLANK(INDEX('Policy Characteristics'!G:G,MATCH($C615,'Policy Characteristics'!$C:$C,0))),"",INDEX('Policy Characteristics'!G:G,MATCH($C615,'Policy Characteristics'!$C:$C,0)))</f>
        <v>1</v>
      </c>
      <c r="N615" s="233">
        <f>IF(ISBLANK(INDEX('Policy Characteristics'!H:H,MATCH($C615,'Policy Characteristics'!$C:$C,0))),"",INDEX('Policy Characteristics'!H:H,MATCH($C615,'Policy Characteristics'!$C:$C,0)))</f>
        <v>0.01</v>
      </c>
      <c r="O615" s="226" t="str">
        <f>IF(ISBLANK(INDEX('Policy Characteristics'!I:I,MATCH($C615,'Policy Characteristics'!$C:$C,0))),"",INDEX('Policy Characteristics'!I:I,MATCH($C615,'Policy Characteristics'!$C:$C,0)))</f>
        <v>% of CO2 captured</v>
      </c>
      <c r="P615" s="22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26" t="str">
        <f>IF(ISBLANK(INDEX('Policy Characteristics'!K:K,MATCH($C615,'Policy Characteristics'!$C:$C,0))),"",INDEX('Policy Characteristics'!K:K,MATCH($C615,'Policy Characteristics'!$C:$C,0)))</f>
        <v>ccs.html#ccs</v>
      </c>
      <c r="R615" s="226" t="str">
        <f>IF(ISBLANK(INDEX('Policy Characteristics'!L:L,MATCH($C615,'Policy Characteristics'!$C:$C,0))),"",INDEX('Policy Characteristics'!L:L,MATCH($C615,'Policy Characteristics'!$C:$C,0)))</f>
        <v>carbon-capture-and-sequestration.html</v>
      </c>
    </row>
    <row r="616" spans="1:18">
      <c r="A616" s="226" t="str">
        <f>IF(ISBLANK(INDEX('Policy Characteristics'!A:A,MATCH($C616,'Policy Characteristics'!$C:$C,0))),"",INDEX('Policy Characteristics'!A:A,MATCH($C616,'Policy Characteristics'!$C:$C,0)))</f>
        <v>Industry</v>
      </c>
      <c r="B616" s="234" t="str">
        <f>IF(ISBLANK(INDEX('Policy Characteristics'!B:B,MATCH($C616,'Policy Characteristics'!$C:$C,0))),"",INDEX('Policy Characteristics'!B:B,MATCH($C616,'Policy Characteristics'!$C:$C,0)))</f>
        <v>Carbon Capture and Sequestration</v>
      </c>
      <c r="C616" s="226" t="str">
        <f t="shared" si="33"/>
        <v>Industry Sector Fraction of Potential Additional CCS Achieved</v>
      </c>
      <c r="D616" s="6" t="s">
        <v>876</v>
      </c>
      <c r="E616" s="6" t="s">
        <v>894</v>
      </c>
      <c r="F616" t="s">
        <v>877</v>
      </c>
      <c r="G616" s="45" t="s">
        <v>895</v>
      </c>
      <c r="H616" s="43">
        <v>943</v>
      </c>
      <c r="I616" s="262" t="s">
        <v>738</v>
      </c>
      <c r="J616" s="227" t="str">
        <f>IF(ISBLANK(INDEX('Policy Characteristics'!D:D,MATCH($C616,'Policy Characteristics'!$C:$C,0))),"",INDEX('Policy Characteristics'!D:D,MATCH($C616,'Policy Characteristics'!$C:$C,0)))</f>
        <v>Industry CCS</v>
      </c>
      <c r="K616" s="226" t="str">
        <f>IF(ISBLANK(INDEX('Policy Characteristics'!E:E,MATCH($C616,'Policy Characteristics'!$C:$C,0))),"",INDEX('Policy Characteristics'!E:E,MATCH($C616,'Policy Characteristics'!$C:$C,0)))</f>
        <v>indst CCS</v>
      </c>
      <c r="L616" s="233">
        <f>IF(ISBLANK(INDEX('Policy Characteristics'!F:F,MATCH($C616,'Policy Characteristics'!$C:$C,0))),"",INDEX('Policy Characteristics'!F:F,MATCH($C616,'Policy Characteristics'!$C:$C,0)))</f>
        <v>0</v>
      </c>
      <c r="M616" s="233">
        <f>IF(ISBLANK(INDEX('Policy Characteristics'!G:G,MATCH($C616,'Policy Characteristics'!$C:$C,0))),"",INDEX('Policy Characteristics'!G:G,MATCH($C616,'Policy Characteristics'!$C:$C,0)))</f>
        <v>1</v>
      </c>
      <c r="N616" s="233">
        <f>IF(ISBLANK(INDEX('Policy Characteristics'!H:H,MATCH($C616,'Policy Characteristics'!$C:$C,0))),"",INDEX('Policy Characteristics'!H:H,MATCH($C616,'Policy Characteristics'!$C:$C,0)))</f>
        <v>0.01</v>
      </c>
      <c r="O616" s="226" t="str">
        <f>IF(ISBLANK(INDEX('Policy Characteristics'!I:I,MATCH($C616,'Policy Characteristics'!$C:$C,0))),"",INDEX('Policy Characteristics'!I:I,MATCH($C616,'Policy Characteristics'!$C:$C,0)))</f>
        <v>% of CO2 captured</v>
      </c>
      <c r="P616" s="22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26" t="str">
        <f>IF(ISBLANK(INDEX('Policy Characteristics'!K:K,MATCH($C616,'Policy Characteristics'!$C:$C,0))),"",INDEX('Policy Characteristics'!K:K,MATCH($C616,'Policy Characteristics'!$C:$C,0)))</f>
        <v>ccs.html#ccs</v>
      </c>
      <c r="R616" s="226" t="str">
        <f>IF(ISBLANK(INDEX('Policy Characteristics'!L:L,MATCH($C616,'Policy Characteristics'!$C:$C,0))),"",INDEX('Policy Characteristics'!L:L,MATCH($C616,'Policy Characteristics'!$C:$C,0)))</f>
        <v>carbon-capture-and-sequestration.html</v>
      </c>
    </row>
    <row r="617" spans="1:18">
      <c r="A617" s="226" t="str">
        <f>IF(ISBLANK(INDEX('Policy Characteristics'!A:A,MATCH($C617,'Policy Characteristics'!$C:$C,0))),"",INDEX('Policy Characteristics'!A:A,MATCH($C617,'Policy Characteristics'!$C:$C,0)))</f>
        <v>Industry</v>
      </c>
      <c r="B617" s="234" t="str">
        <f>IF(ISBLANK(INDEX('Policy Characteristics'!B:B,MATCH($C617,'Policy Characteristics'!$C:$C,0))),"",INDEX('Policy Characteristics'!B:B,MATCH($C617,'Policy Characteristics'!$C:$C,0)))</f>
        <v>Carbon Capture and Sequestration</v>
      </c>
      <c r="C617" s="226" t="str">
        <f t="shared" si="33"/>
        <v>Industry Sector Fraction of Potential Additional CCS Achieved</v>
      </c>
      <c r="D617" s="6" t="s">
        <v>878</v>
      </c>
      <c r="E617" s="6" t="s">
        <v>892</v>
      </c>
      <c r="F617" t="s">
        <v>879</v>
      </c>
      <c r="G617" s="45" t="s">
        <v>893</v>
      </c>
      <c r="H617" s="43">
        <v>944</v>
      </c>
      <c r="I617" s="261" t="s">
        <v>728</v>
      </c>
      <c r="J617" s="227" t="str">
        <f>IF(ISBLANK(INDEX('Policy Characteristics'!D:D,MATCH($C617,'Policy Characteristics'!$C:$C,0))),"",INDEX('Policy Characteristics'!D:D,MATCH($C617,'Policy Characteristics'!$C:$C,0)))</f>
        <v>Industry CCS</v>
      </c>
      <c r="K617" s="226" t="str">
        <f>IF(ISBLANK(INDEX('Policy Characteristics'!E:E,MATCH($C617,'Policy Characteristics'!$C:$C,0))),"",INDEX('Policy Characteristics'!E:E,MATCH($C617,'Policy Characteristics'!$C:$C,0)))</f>
        <v>indst CCS</v>
      </c>
      <c r="L617" s="233">
        <f>IF(ISBLANK(INDEX('Policy Characteristics'!F:F,MATCH($C617,'Policy Characteristics'!$C:$C,0))),"",INDEX('Policy Characteristics'!F:F,MATCH($C617,'Policy Characteristics'!$C:$C,0)))</f>
        <v>0</v>
      </c>
      <c r="M617" s="233">
        <f>IF(ISBLANK(INDEX('Policy Characteristics'!G:G,MATCH($C617,'Policy Characteristics'!$C:$C,0))),"",INDEX('Policy Characteristics'!G:G,MATCH($C617,'Policy Characteristics'!$C:$C,0)))</f>
        <v>1</v>
      </c>
      <c r="N617" s="233">
        <f>IF(ISBLANK(INDEX('Policy Characteristics'!H:H,MATCH($C617,'Policy Characteristics'!$C:$C,0))),"",INDEX('Policy Characteristics'!H:H,MATCH($C617,'Policy Characteristics'!$C:$C,0)))</f>
        <v>0.01</v>
      </c>
      <c r="O617" s="226" t="str">
        <f>IF(ISBLANK(INDEX('Policy Characteristics'!I:I,MATCH($C617,'Policy Characteristics'!$C:$C,0))),"",INDEX('Policy Characteristics'!I:I,MATCH($C617,'Policy Characteristics'!$C:$C,0)))</f>
        <v>% of CO2 captured</v>
      </c>
      <c r="P617" s="22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26" t="str">
        <f>IF(ISBLANK(INDEX('Policy Characteristics'!K:K,MATCH($C617,'Policy Characteristics'!$C:$C,0))),"",INDEX('Policy Characteristics'!K:K,MATCH($C617,'Policy Characteristics'!$C:$C,0)))</f>
        <v>ccs.html#ccs</v>
      </c>
      <c r="R617" s="226" t="str">
        <f>IF(ISBLANK(INDEX('Policy Characteristics'!L:L,MATCH($C617,'Policy Characteristics'!$C:$C,0))),"",INDEX('Policy Characteristics'!L:L,MATCH($C617,'Policy Characteristics'!$C:$C,0)))</f>
        <v>carbon-capture-and-sequestration.html</v>
      </c>
    </row>
    <row r="618" spans="1:18">
      <c r="A618" s="226" t="str">
        <f>IF(ISBLANK(INDEX('Policy Characteristics'!A:A,MATCH($C618,'Policy Characteristics'!$C:$C,0))),"",INDEX('Policy Characteristics'!A:A,MATCH($C618,'Policy Characteristics'!$C:$C,0)))</f>
        <v>Industry</v>
      </c>
      <c r="B618" s="234" t="str">
        <f>IF(ISBLANK(INDEX('Policy Characteristics'!B:B,MATCH($C618,'Policy Characteristics'!$C:$C,0))),"",INDEX('Policy Characteristics'!B:B,MATCH($C618,'Policy Characteristics'!$C:$C,0)))</f>
        <v>Carbon Capture and Sequestration</v>
      </c>
      <c r="C618" s="226" t="str">
        <f t="shared" si="33"/>
        <v>Industry Sector Fraction of Potential Additional CCS Achieved</v>
      </c>
      <c r="D618" s="6" t="s">
        <v>878</v>
      </c>
      <c r="E618" s="6" t="s">
        <v>894</v>
      </c>
      <c r="F618" t="s">
        <v>879</v>
      </c>
      <c r="G618" s="45" t="s">
        <v>895</v>
      </c>
      <c r="H618" s="43">
        <v>945</v>
      </c>
      <c r="I618" s="262" t="s">
        <v>738</v>
      </c>
      <c r="J618" s="227" t="str">
        <f>IF(ISBLANK(INDEX('Policy Characteristics'!D:D,MATCH($C618,'Policy Characteristics'!$C:$C,0))),"",INDEX('Policy Characteristics'!D:D,MATCH($C618,'Policy Characteristics'!$C:$C,0)))</f>
        <v>Industry CCS</v>
      </c>
      <c r="K618" s="226" t="str">
        <f>IF(ISBLANK(INDEX('Policy Characteristics'!E:E,MATCH($C618,'Policy Characteristics'!$C:$C,0))),"",INDEX('Policy Characteristics'!E:E,MATCH($C618,'Policy Characteristics'!$C:$C,0)))</f>
        <v>indst CCS</v>
      </c>
      <c r="L618" s="233">
        <f>IF(ISBLANK(INDEX('Policy Characteristics'!F:F,MATCH($C618,'Policy Characteristics'!$C:$C,0))),"",INDEX('Policy Characteristics'!F:F,MATCH($C618,'Policy Characteristics'!$C:$C,0)))</f>
        <v>0</v>
      </c>
      <c r="M618" s="233">
        <f>IF(ISBLANK(INDEX('Policy Characteristics'!G:G,MATCH($C618,'Policy Characteristics'!$C:$C,0))),"",INDEX('Policy Characteristics'!G:G,MATCH($C618,'Policy Characteristics'!$C:$C,0)))</f>
        <v>1</v>
      </c>
      <c r="N618" s="233">
        <f>IF(ISBLANK(INDEX('Policy Characteristics'!H:H,MATCH($C618,'Policy Characteristics'!$C:$C,0))),"",INDEX('Policy Characteristics'!H:H,MATCH($C618,'Policy Characteristics'!$C:$C,0)))</f>
        <v>0.01</v>
      </c>
      <c r="O618" s="226" t="str">
        <f>IF(ISBLANK(INDEX('Policy Characteristics'!I:I,MATCH($C618,'Policy Characteristics'!$C:$C,0))),"",INDEX('Policy Characteristics'!I:I,MATCH($C618,'Policy Characteristics'!$C:$C,0)))</f>
        <v>% of CO2 captured</v>
      </c>
      <c r="P618" s="22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26" t="str">
        <f>IF(ISBLANK(INDEX('Policy Characteristics'!K:K,MATCH($C618,'Policy Characteristics'!$C:$C,0))),"",INDEX('Policy Characteristics'!K:K,MATCH($C618,'Policy Characteristics'!$C:$C,0)))</f>
        <v>ccs.html#ccs</v>
      </c>
      <c r="R618" s="226" t="str">
        <f>IF(ISBLANK(INDEX('Policy Characteristics'!L:L,MATCH($C618,'Policy Characteristics'!$C:$C,0))),"",INDEX('Policy Characteristics'!L:L,MATCH($C618,'Policy Characteristics'!$C:$C,0)))</f>
        <v>carbon-capture-and-sequestration.html</v>
      </c>
    </row>
    <row r="619" spans="1:18">
      <c r="A619" s="226" t="str">
        <f>IF(ISBLANK(INDEX('Policy Characteristics'!A:A,MATCH($C619,'Policy Characteristics'!$C:$C,0))),"",INDEX('Policy Characteristics'!A:A,MATCH($C619,'Policy Characteristics'!$C:$C,0)))</f>
        <v>Industry</v>
      </c>
      <c r="B619" s="234" t="str">
        <f>IF(ISBLANK(INDEX('Policy Characteristics'!B:B,MATCH($C619,'Policy Characteristics'!$C:$C,0))),"",INDEX('Policy Characteristics'!B:B,MATCH($C619,'Policy Characteristics'!$C:$C,0)))</f>
        <v>Carbon Capture and Sequestration</v>
      </c>
      <c r="C619" s="226" t="str">
        <f t="shared" si="33"/>
        <v>Industry Sector Fraction of Potential Additional CCS Achieved</v>
      </c>
      <c r="D619" s="6" t="s">
        <v>880</v>
      </c>
      <c r="E619" s="6" t="s">
        <v>892</v>
      </c>
      <c r="F619" t="s">
        <v>881</v>
      </c>
      <c r="G619" s="45" t="s">
        <v>893</v>
      </c>
      <c r="H619" s="43">
        <v>946</v>
      </c>
      <c r="I619" s="261" t="s">
        <v>728</v>
      </c>
      <c r="J619" s="227" t="str">
        <f>IF(ISBLANK(INDEX('Policy Characteristics'!D:D,MATCH($C619,'Policy Characteristics'!$C:$C,0))),"",INDEX('Policy Characteristics'!D:D,MATCH($C619,'Policy Characteristics'!$C:$C,0)))</f>
        <v>Industry CCS</v>
      </c>
      <c r="K619" s="226" t="str">
        <f>IF(ISBLANK(INDEX('Policy Characteristics'!E:E,MATCH($C619,'Policy Characteristics'!$C:$C,0))),"",INDEX('Policy Characteristics'!E:E,MATCH($C619,'Policy Characteristics'!$C:$C,0)))</f>
        <v>indst CCS</v>
      </c>
      <c r="L619" s="233">
        <f>IF(ISBLANK(INDEX('Policy Characteristics'!F:F,MATCH($C619,'Policy Characteristics'!$C:$C,0))),"",INDEX('Policy Characteristics'!F:F,MATCH($C619,'Policy Characteristics'!$C:$C,0)))</f>
        <v>0</v>
      </c>
      <c r="M619" s="233">
        <f>IF(ISBLANK(INDEX('Policy Characteristics'!G:G,MATCH($C619,'Policy Characteristics'!$C:$C,0))),"",INDEX('Policy Characteristics'!G:G,MATCH($C619,'Policy Characteristics'!$C:$C,0)))</f>
        <v>1</v>
      </c>
      <c r="N619" s="233">
        <f>IF(ISBLANK(INDEX('Policy Characteristics'!H:H,MATCH($C619,'Policy Characteristics'!$C:$C,0))),"",INDEX('Policy Characteristics'!H:H,MATCH($C619,'Policy Characteristics'!$C:$C,0)))</f>
        <v>0.01</v>
      </c>
      <c r="O619" s="226" t="str">
        <f>IF(ISBLANK(INDEX('Policy Characteristics'!I:I,MATCH($C619,'Policy Characteristics'!$C:$C,0))),"",INDEX('Policy Characteristics'!I:I,MATCH($C619,'Policy Characteristics'!$C:$C,0)))</f>
        <v>% of CO2 captured</v>
      </c>
      <c r="P619" s="22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26" t="str">
        <f>IF(ISBLANK(INDEX('Policy Characteristics'!K:K,MATCH($C619,'Policy Characteristics'!$C:$C,0))),"",INDEX('Policy Characteristics'!K:K,MATCH($C619,'Policy Characteristics'!$C:$C,0)))</f>
        <v>ccs.html#ccs</v>
      </c>
      <c r="R619" s="226" t="str">
        <f>IF(ISBLANK(INDEX('Policy Characteristics'!L:L,MATCH($C619,'Policy Characteristics'!$C:$C,0))),"",INDEX('Policy Characteristics'!L:L,MATCH($C619,'Policy Characteristics'!$C:$C,0)))</f>
        <v>carbon-capture-and-sequestration.html</v>
      </c>
    </row>
    <row r="620" spans="1:18">
      <c r="A620" s="226" t="str">
        <f>IF(ISBLANK(INDEX('Policy Characteristics'!A:A,MATCH($C620,'Policy Characteristics'!$C:$C,0))),"",INDEX('Policy Characteristics'!A:A,MATCH($C620,'Policy Characteristics'!$C:$C,0)))</f>
        <v>Industry</v>
      </c>
      <c r="B620" s="234" t="str">
        <f>IF(ISBLANK(INDEX('Policy Characteristics'!B:B,MATCH($C620,'Policy Characteristics'!$C:$C,0))),"",INDEX('Policy Characteristics'!B:B,MATCH($C620,'Policy Characteristics'!$C:$C,0)))</f>
        <v>Carbon Capture and Sequestration</v>
      </c>
      <c r="C620" s="226" t="str">
        <f t="shared" si="33"/>
        <v>Industry Sector Fraction of Potential Additional CCS Achieved</v>
      </c>
      <c r="D620" s="6" t="s">
        <v>880</v>
      </c>
      <c r="E620" s="6" t="s">
        <v>894</v>
      </c>
      <c r="F620" t="s">
        <v>881</v>
      </c>
      <c r="G620" s="45" t="s">
        <v>895</v>
      </c>
      <c r="H620" s="43">
        <v>947</v>
      </c>
      <c r="I620" s="262" t="s">
        <v>738</v>
      </c>
      <c r="J620" s="227" t="str">
        <f>IF(ISBLANK(INDEX('Policy Characteristics'!D:D,MATCH($C620,'Policy Characteristics'!$C:$C,0))),"",INDEX('Policy Characteristics'!D:D,MATCH($C620,'Policy Characteristics'!$C:$C,0)))</f>
        <v>Industry CCS</v>
      </c>
      <c r="K620" s="226" t="str">
        <f>IF(ISBLANK(INDEX('Policy Characteristics'!E:E,MATCH($C620,'Policy Characteristics'!$C:$C,0))),"",INDEX('Policy Characteristics'!E:E,MATCH($C620,'Policy Characteristics'!$C:$C,0)))</f>
        <v>indst CCS</v>
      </c>
      <c r="L620" s="233">
        <f>IF(ISBLANK(INDEX('Policy Characteristics'!F:F,MATCH($C620,'Policy Characteristics'!$C:$C,0))),"",INDEX('Policy Characteristics'!F:F,MATCH($C620,'Policy Characteristics'!$C:$C,0)))</f>
        <v>0</v>
      </c>
      <c r="M620" s="233">
        <f>IF(ISBLANK(INDEX('Policy Characteristics'!G:G,MATCH($C620,'Policy Characteristics'!$C:$C,0))),"",INDEX('Policy Characteristics'!G:G,MATCH($C620,'Policy Characteristics'!$C:$C,0)))</f>
        <v>1</v>
      </c>
      <c r="N620" s="233">
        <f>IF(ISBLANK(INDEX('Policy Characteristics'!H:H,MATCH($C620,'Policy Characteristics'!$C:$C,0))),"",INDEX('Policy Characteristics'!H:H,MATCH($C620,'Policy Characteristics'!$C:$C,0)))</f>
        <v>0.01</v>
      </c>
      <c r="O620" s="226" t="str">
        <f>IF(ISBLANK(INDEX('Policy Characteristics'!I:I,MATCH($C620,'Policy Characteristics'!$C:$C,0))),"",INDEX('Policy Characteristics'!I:I,MATCH($C620,'Policy Characteristics'!$C:$C,0)))</f>
        <v>% of CO2 captured</v>
      </c>
      <c r="P620" s="22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26" t="str">
        <f>IF(ISBLANK(INDEX('Policy Characteristics'!K:K,MATCH($C620,'Policy Characteristics'!$C:$C,0))),"",INDEX('Policy Characteristics'!K:K,MATCH($C620,'Policy Characteristics'!$C:$C,0)))</f>
        <v>ccs.html#ccs</v>
      </c>
      <c r="R620" s="226" t="str">
        <f>IF(ISBLANK(INDEX('Policy Characteristics'!L:L,MATCH($C620,'Policy Characteristics'!$C:$C,0))),"",INDEX('Policy Characteristics'!L:L,MATCH($C620,'Policy Characteristics'!$C:$C,0)))</f>
        <v>carbon-capture-and-sequestration.html</v>
      </c>
    </row>
    <row r="621" spans="1:18">
      <c r="A621" s="226" t="str">
        <f>IF(ISBLANK(INDEX('Policy Characteristics'!A:A,MATCH($C621,'Policy Characteristics'!$C:$C,0))),"",INDEX('Policy Characteristics'!A:A,MATCH($C621,'Policy Characteristics'!$C:$C,0)))</f>
        <v>Industry</v>
      </c>
      <c r="B621" s="234" t="str">
        <f>IF(ISBLANK(INDEX('Policy Characteristics'!B:B,MATCH($C621,'Policy Characteristics'!$C:$C,0))),"",INDEX('Policy Characteristics'!B:B,MATCH($C621,'Policy Characteristics'!$C:$C,0)))</f>
        <v>Carbon Capture and Sequestration</v>
      </c>
      <c r="C621" s="226" t="str">
        <f t="shared" si="33"/>
        <v>Industry Sector Fraction of Potential Additional CCS Achieved</v>
      </c>
      <c r="D621" s="6" t="s">
        <v>882</v>
      </c>
      <c r="E621" s="6" t="s">
        <v>892</v>
      </c>
      <c r="F621" t="s">
        <v>883</v>
      </c>
      <c r="G621" s="45" t="s">
        <v>893</v>
      </c>
      <c r="H621" s="43">
        <v>948</v>
      </c>
      <c r="I621" s="261" t="s">
        <v>728</v>
      </c>
      <c r="J621" s="227" t="str">
        <f>IF(ISBLANK(INDEX('Policy Characteristics'!D:D,MATCH($C621,'Policy Characteristics'!$C:$C,0))),"",INDEX('Policy Characteristics'!D:D,MATCH($C621,'Policy Characteristics'!$C:$C,0)))</f>
        <v>Industry CCS</v>
      </c>
      <c r="K621" s="226" t="str">
        <f>IF(ISBLANK(INDEX('Policy Characteristics'!E:E,MATCH($C621,'Policy Characteristics'!$C:$C,0))),"",INDEX('Policy Characteristics'!E:E,MATCH($C621,'Policy Characteristics'!$C:$C,0)))</f>
        <v>indst CCS</v>
      </c>
      <c r="L621" s="233">
        <f>IF(ISBLANK(INDEX('Policy Characteristics'!F:F,MATCH($C621,'Policy Characteristics'!$C:$C,0))),"",INDEX('Policy Characteristics'!F:F,MATCH($C621,'Policy Characteristics'!$C:$C,0)))</f>
        <v>0</v>
      </c>
      <c r="M621" s="233">
        <f>IF(ISBLANK(INDEX('Policy Characteristics'!G:G,MATCH($C621,'Policy Characteristics'!$C:$C,0))),"",INDEX('Policy Characteristics'!G:G,MATCH($C621,'Policy Characteristics'!$C:$C,0)))</f>
        <v>1</v>
      </c>
      <c r="N621" s="233">
        <f>IF(ISBLANK(INDEX('Policy Characteristics'!H:H,MATCH($C621,'Policy Characteristics'!$C:$C,0))),"",INDEX('Policy Characteristics'!H:H,MATCH($C621,'Policy Characteristics'!$C:$C,0)))</f>
        <v>0.01</v>
      </c>
      <c r="O621" s="226" t="str">
        <f>IF(ISBLANK(INDEX('Policy Characteristics'!I:I,MATCH($C621,'Policy Characteristics'!$C:$C,0))),"",INDEX('Policy Characteristics'!I:I,MATCH($C621,'Policy Characteristics'!$C:$C,0)))</f>
        <v>% of CO2 captured</v>
      </c>
      <c r="P621" s="22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26" t="str">
        <f>IF(ISBLANK(INDEX('Policy Characteristics'!K:K,MATCH($C621,'Policy Characteristics'!$C:$C,0))),"",INDEX('Policy Characteristics'!K:K,MATCH($C621,'Policy Characteristics'!$C:$C,0)))</f>
        <v>ccs.html#ccs</v>
      </c>
      <c r="R621" s="226" t="str">
        <f>IF(ISBLANK(INDEX('Policy Characteristics'!L:L,MATCH($C621,'Policy Characteristics'!$C:$C,0))),"",INDEX('Policy Characteristics'!L:L,MATCH($C621,'Policy Characteristics'!$C:$C,0)))</f>
        <v>carbon-capture-and-sequestration.html</v>
      </c>
    </row>
    <row r="622" spans="1:18">
      <c r="A622" s="226" t="str">
        <f>IF(ISBLANK(INDEX('Policy Characteristics'!A:A,MATCH($C622,'Policy Characteristics'!$C:$C,0))),"",INDEX('Policy Characteristics'!A:A,MATCH($C622,'Policy Characteristics'!$C:$C,0)))</f>
        <v>Industry</v>
      </c>
      <c r="B622" s="234" t="str">
        <f>IF(ISBLANK(INDEX('Policy Characteristics'!B:B,MATCH($C622,'Policy Characteristics'!$C:$C,0))),"",INDEX('Policy Characteristics'!B:B,MATCH($C622,'Policy Characteristics'!$C:$C,0)))</f>
        <v>Carbon Capture and Sequestration</v>
      </c>
      <c r="C622" s="226" t="str">
        <f t="shared" si="33"/>
        <v>Industry Sector Fraction of Potential Additional CCS Achieved</v>
      </c>
      <c r="D622" s="6" t="s">
        <v>882</v>
      </c>
      <c r="E622" s="6" t="s">
        <v>894</v>
      </c>
      <c r="F622" t="s">
        <v>883</v>
      </c>
      <c r="G622" s="45" t="s">
        <v>895</v>
      </c>
      <c r="H622" s="43">
        <v>949</v>
      </c>
      <c r="I622" s="262" t="s">
        <v>738</v>
      </c>
      <c r="J622" s="227" t="str">
        <f>IF(ISBLANK(INDEX('Policy Characteristics'!D:D,MATCH($C622,'Policy Characteristics'!$C:$C,0))),"",INDEX('Policy Characteristics'!D:D,MATCH($C622,'Policy Characteristics'!$C:$C,0)))</f>
        <v>Industry CCS</v>
      </c>
      <c r="K622" s="226" t="str">
        <f>IF(ISBLANK(INDEX('Policy Characteristics'!E:E,MATCH($C622,'Policy Characteristics'!$C:$C,0))),"",INDEX('Policy Characteristics'!E:E,MATCH($C622,'Policy Characteristics'!$C:$C,0)))</f>
        <v>indst CCS</v>
      </c>
      <c r="L622" s="233">
        <f>IF(ISBLANK(INDEX('Policy Characteristics'!F:F,MATCH($C622,'Policy Characteristics'!$C:$C,0))),"",INDEX('Policy Characteristics'!F:F,MATCH($C622,'Policy Characteristics'!$C:$C,0)))</f>
        <v>0</v>
      </c>
      <c r="M622" s="233">
        <f>IF(ISBLANK(INDEX('Policy Characteristics'!G:G,MATCH($C622,'Policy Characteristics'!$C:$C,0))),"",INDEX('Policy Characteristics'!G:G,MATCH($C622,'Policy Characteristics'!$C:$C,0)))</f>
        <v>1</v>
      </c>
      <c r="N622" s="233">
        <f>IF(ISBLANK(INDEX('Policy Characteristics'!H:H,MATCH($C622,'Policy Characteristics'!$C:$C,0))),"",INDEX('Policy Characteristics'!H:H,MATCH($C622,'Policy Characteristics'!$C:$C,0)))</f>
        <v>0.01</v>
      </c>
      <c r="O622" s="226" t="str">
        <f>IF(ISBLANK(INDEX('Policy Characteristics'!I:I,MATCH($C622,'Policy Characteristics'!$C:$C,0))),"",INDEX('Policy Characteristics'!I:I,MATCH($C622,'Policy Characteristics'!$C:$C,0)))</f>
        <v>% of CO2 captured</v>
      </c>
      <c r="P622" s="22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26" t="str">
        <f>IF(ISBLANK(INDEX('Policy Characteristics'!K:K,MATCH($C622,'Policy Characteristics'!$C:$C,0))),"",INDEX('Policy Characteristics'!K:K,MATCH($C622,'Policy Characteristics'!$C:$C,0)))</f>
        <v>ccs.html#ccs</v>
      </c>
      <c r="R622" s="226" t="str">
        <f>IF(ISBLANK(INDEX('Policy Characteristics'!L:L,MATCH($C622,'Policy Characteristics'!$C:$C,0))),"",INDEX('Policy Characteristics'!L:L,MATCH($C622,'Policy Characteristics'!$C:$C,0)))</f>
        <v>carbon-capture-and-sequestration.html</v>
      </c>
    </row>
    <row r="623" spans="1:18">
      <c r="A623" s="226" t="str">
        <f>IF(ISBLANK(INDEX('Policy Characteristics'!A:A,MATCH($C623,'Policy Characteristics'!$C:$C,0))),"",INDEX('Policy Characteristics'!A:A,MATCH($C623,'Policy Characteristics'!$C:$C,0)))</f>
        <v>Industry</v>
      </c>
      <c r="B623" s="234" t="str">
        <f>IF(ISBLANK(INDEX('Policy Characteristics'!B:B,MATCH($C623,'Policy Characteristics'!$C:$C,0))),"",INDEX('Policy Characteristics'!B:B,MATCH($C623,'Policy Characteristics'!$C:$C,0)))</f>
        <v>Carbon Capture and Sequestration</v>
      </c>
      <c r="C623" s="226" t="str">
        <f t="shared" si="33"/>
        <v>Industry Sector Fraction of Potential Additional CCS Achieved</v>
      </c>
      <c r="D623" s="6" t="s">
        <v>884</v>
      </c>
      <c r="E623" s="6" t="s">
        <v>892</v>
      </c>
      <c r="F623" t="s">
        <v>885</v>
      </c>
      <c r="G623" s="45" t="s">
        <v>893</v>
      </c>
      <c r="H623" s="43">
        <v>950</v>
      </c>
      <c r="I623" s="261" t="s">
        <v>728</v>
      </c>
      <c r="J623" s="227" t="str">
        <f>IF(ISBLANK(INDEX('Policy Characteristics'!D:D,MATCH($C623,'Policy Characteristics'!$C:$C,0))),"",INDEX('Policy Characteristics'!D:D,MATCH($C623,'Policy Characteristics'!$C:$C,0)))</f>
        <v>Industry CCS</v>
      </c>
      <c r="K623" s="226" t="str">
        <f>IF(ISBLANK(INDEX('Policy Characteristics'!E:E,MATCH($C623,'Policy Characteristics'!$C:$C,0))),"",INDEX('Policy Characteristics'!E:E,MATCH($C623,'Policy Characteristics'!$C:$C,0)))</f>
        <v>indst CCS</v>
      </c>
      <c r="L623" s="233">
        <f>IF(ISBLANK(INDEX('Policy Characteristics'!F:F,MATCH($C623,'Policy Characteristics'!$C:$C,0))),"",INDEX('Policy Characteristics'!F:F,MATCH($C623,'Policy Characteristics'!$C:$C,0)))</f>
        <v>0</v>
      </c>
      <c r="M623" s="233">
        <f>IF(ISBLANK(INDEX('Policy Characteristics'!G:G,MATCH($C623,'Policy Characteristics'!$C:$C,0))),"",INDEX('Policy Characteristics'!G:G,MATCH($C623,'Policy Characteristics'!$C:$C,0)))</f>
        <v>1</v>
      </c>
      <c r="N623" s="233">
        <f>IF(ISBLANK(INDEX('Policy Characteristics'!H:H,MATCH($C623,'Policy Characteristics'!$C:$C,0))),"",INDEX('Policy Characteristics'!H:H,MATCH($C623,'Policy Characteristics'!$C:$C,0)))</f>
        <v>0.01</v>
      </c>
      <c r="O623" s="226" t="str">
        <f>IF(ISBLANK(INDEX('Policy Characteristics'!I:I,MATCH($C623,'Policy Characteristics'!$C:$C,0))),"",INDEX('Policy Characteristics'!I:I,MATCH($C623,'Policy Characteristics'!$C:$C,0)))</f>
        <v>% of CO2 captured</v>
      </c>
      <c r="P623" s="22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26" t="str">
        <f>IF(ISBLANK(INDEX('Policy Characteristics'!K:K,MATCH($C623,'Policy Characteristics'!$C:$C,0))),"",INDEX('Policy Characteristics'!K:K,MATCH($C623,'Policy Characteristics'!$C:$C,0)))</f>
        <v>ccs.html#ccs</v>
      </c>
      <c r="R623" s="226" t="str">
        <f>IF(ISBLANK(INDEX('Policy Characteristics'!L:L,MATCH($C623,'Policy Characteristics'!$C:$C,0))),"",INDEX('Policy Characteristics'!L:L,MATCH($C623,'Policy Characteristics'!$C:$C,0)))</f>
        <v>carbon-capture-and-sequestration.html</v>
      </c>
    </row>
    <row r="624" spans="1:18">
      <c r="A624" s="226" t="str">
        <f>IF(ISBLANK(INDEX('Policy Characteristics'!A:A,MATCH($C624,'Policy Characteristics'!$C:$C,0))),"",INDEX('Policy Characteristics'!A:A,MATCH($C624,'Policy Characteristics'!$C:$C,0)))</f>
        <v>Industry</v>
      </c>
      <c r="B624" s="234" t="str">
        <f>IF(ISBLANK(INDEX('Policy Characteristics'!B:B,MATCH($C624,'Policy Characteristics'!$C:$C,0))),"",INDEX('Policy Characteristics'!B:B,MATCH($C624,'Policy Characteristics'!$C:$C,0)))</f>
        <v>Carbon Capture and Sequestration</v>
      </c>
      <c r="C624" s="226" t="str">
        <f t="shared" si="33"/>
        <v>Industry Sector Fraction of Potential Additional CCS Achieved</v>
      </c>
      <c r="D624" s="6" t="s">
        <v>884</v>
      </c>
      <c r="E624" s="6" t="s">
        <v>894</v>
      </c>
      <c r="F624" t="s">
        <v>885</v>
      </c>
      <c r="G624" s="45" t="s">
        <v>895</v>
      </c>
      <c r="H624" s="43">
        <v>951</v>
      </c>
      <c r="I624" s="262" t="s">
        <v>738</v>
      </c>
      <c r="J624" s="227" t="str">
        <f>IF(ISBLANK(INDEX('Policy Characteristics'!D:D,MATCH($C624,'Policy Characteristics'!$C:$C,0))),"",INDEX('Policy Characteristics'!D:D,MATCH($C624,'Policy Characteristics'!$C:$C,0)))</f>
        <v>Industry CCS</v>
      </c>
      <c r="K624" s="226" t="str">
        <f>IF(ISBLANK(INDEX('Policy Characteristics'!E:E,MATCH($C624,'Policy Characteristics'!$C:$C,0))),"",INDEX('Policy Characteristics'!E:E,MATCH($C624,'Policy Characteristics'!$C:$C,0)))</f>
        <v>indst CCS</v>
      </c>
      <c r="L624" s="233">
        <f>IF(ISBLANK(INDEX('Policy Characteristics'!F:F,MATCH($C624,'Policy Characteristics'!$C:$C,0))),"",INDEX('Policy Characteristics'!F:F,MATCH($C624,'Policy Characteristics'!$C:$C,0)))</f>
        <v>0</v>
      </c>
      <c r="M624" s="233">
        <f>IF(ISBLANK(INDEX('Policy Characteristics'!G:G,MATCH($C624,'Policy Characteristics'!$C:$C,0))),"",INDEX('Policy Characteristics'!G:G,MATCH($C624,'Policy Characteristics'!$C:$C,0)))</f>
        <v>1</v>
      </c>
      <c r="N624" s="233">
        <f>IF(ISBLANK(INDEX('Policy Characteristics'!H:H,MATCH($C624,'Policy Characteristics'!$C:$C,0))),"",INDEX('Policy Characteristics'!H:H,MATCH($C624,'Policy Characteristics'!$C:$C,0)))</f>
        <v>0.01</v>
      </c>
      <c r="O624" s="226" t="str">
        <f>IF(ISBLANK(INDEX('Policy Characteristics'!I:I,MATCH($C624,'Policy Characteristics'!$C:$C,0))),"",INDEX('Policy Characteristics'!I:I,MATCH($C624,'Policy Characteristics'!$C:$C,0)))</f>
        <v>% of CO2 captured</v>
      </c>
      <c r="P624" s="22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26" t="str">
        <f>IF(ISBLANK(INDEX('Policy Characteristics'!K:K,MATCH($C624,'Policy Characteristics'!$C:$C,0))),"",INDEX('Policy Characteristics'!K:K,MATCH($C624,'Policy Characteristics'!$C:$C,0)))</f>
        <v>ccs.html#ccs</v>
      </c>
      <c r="R624" s="226" t="str">
        <f>IF(ISBLANK(INDEX('Policy Characteristics'!L:L,MATCH($C624,'Policy Characteristics'!$C:$C,0))),"",INDEX('Policy Characteristics'!L:L,MATCH($C624,'Policy Characteristics'!$C:$C,0)))</f>
        <v>carbon-capture-and-sequestration.html</v>
      </c>
    </row>
    <row r="625" spans="1:18">
      <c r="A625" s="226" t="str">
        <f>IF(ISBLANK(INDEX('Policy Characteristics'!A:A,MATCH($C625,'Policy Characteristics'!$C:$C,0))),"",INDEX('Policy Characteristics'!A:A,MATCH($C625,'Policy Characteristics'!$C:$C,0)))</f>
        <v>Industry</v>
      </c>
      <c r="B625" s="234" t="str">
        <f>IF(ISBLANK(INDEX('Policy Characteristics'!B:B,MATCH($C625,'Policy Characteristics'!$C:$C,0))),"",INDEX('Policy Characteristics'!B:B,MATCH($C625,'Policy Characteristics'!$C:$C,0)))</f>
        <v>Carbon Capture and Sequestration</v>
      </c>
      <c r="C625" s="226" t="str">
        <f t="shared" si="33"/>
        <v>Industry Sector Fraction of Potential Additional CCS Achieved</v>
      </c>
      <c r="D625" s="6" t="s">
        <v>886</v>
      </c>
      <c r="E625" s="6" t="s">
        <v>892</v>
      </c>
      <c r="F625" t="s">
        <v>887</v>
      </c>
      <c r="G625" s="45" t="s">
        <v>893</v>
      </c>
      <c r="H625" s="43">
        <v>952</v>
      </c>
      <c r="I625" s="261" t="s">
        <v>728</v>
      </c>
      <c r="J625" s="227" t="str">
        <f>IF(ISBLANK(INDEX('Policy Characteristics'!D:D,MATCH($C625,'Policy Characteristics'!$C:$C,0))),"",INDEX('Policy Characteristics'!D:D,MATCH($C625,'Policy Characteristics'!$C:$C,0)))</f>
        <v>Industry CCS</v>
      </c>
      <c r="K625" s="226" t="str">
        <f>IF(ISBLANK(INDEX('Policy Characteristics'!E:E,MATCH($C625,'Policy Characteristics'!$C:$C,0))),"",INDEX('Policy Characteristics'!E:E,MATCH($C625,'Policy Characteristics'!$C:$C,0)))</f>
        <v>indst CCS</v>
      </c>
      <c r="L625" s="233">
        <f>IF(ISBLANK(INDEX('Policy Characteristics'!F:F,MATCH($C625,'Policy Characteristics'!$C:$C,0))),"",INDEX('Policy Characteristics'!F:F,MATCH($C625,'Policy Characteristics'!$C:$C,0)))</f>
        <v>0</v>
      </c>
      <c r="M625" s="233">
        <f>IF(ISBLANK(INDEX('Policy Characteristics'!G:G,MATCH($C625,'Policy Characteristics'!$C:$C,0))),"",INDEX('Policy Characteristics'!G:G,MATCH($C625,'Policy Characteristics'!$C:$C,0)))</f>
        <v>1</v>
      </c>
      <c r="N625" s="233">
        <f>IF(ISBLANK(INDEX('Policy Characteristics'!H:H,MATCH($C625,'Policy Characteristics'!$C:$C,0))),"",INDEX('Policy Characteristics'!H:H,MATCH($C625,'Policy Characteristics'!$C:$C,0)))</f>
        <v>0.01</v>
      </c>
      <c r="O625" s="226" t="str">
        <f>IF(ISBLANK(INDEX('Policy Characteristics'!I:I,MATCH($C625,'Policy Characteristics'!$C:$C,0))),"",INDEX('Policy Characteristics'!I:I,MATCH($C625,'Policy Characteristics'!$C:$C,0)))</f>
        <v>% of CO2 captured</v>
      </c>
      <c r="P625" s="22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26" t="str">
        <f>IF(ISBLANK(INDEX('Policy Characteristics'!K:K,MATCH($C625,'Policy Characteristics'!$C:$C,0))),"",INDEX('Policy Characteristics'!K:K,MATCH($C625,'Policy Characteristics'!$C:$C,0)))</f>
        <v>ccs.html#ccs</v>
      </c>
      <c r="R625" s="226" t="str">
        <f>IF(ISBLANK(INDEX('Policy Characteristics'!L:L,MATCH($C625,'Policy Characteristics'!$C:$C,0))),"",INDEX('Policy Characteristics'!L:L,MATCH($C625,'Policy Characteristics'!$C:$C,0)))</f>
        <v>carbon-capture-and-sequestration.html</v>
      </c>
    </row>
    <row r="626" spans="1:18">
      <c r="A626" s="226" t="str">
        <f>IF(ISBLANK(INDEX('Policy Characteristics'!A:A,MATCH($C626,'Policy Characteristics'!$C:$C,0))),"",INDEX('Policy Characteristics'!A:A,MATCH($C626,'Policy Characteristics'!$C:$C,0)))</f>
        <v>Industry</v>
      </c>
      <c r="B626" s="234" t="str">
        <f>IF(ISBLANK(INDEX('Policy Characteristics'!B:B,MATCH($C626,'Policy Characteristics'!$C:$C,0))),"",INDEX('Policy Characteristics'!B:B,MATCH($C626,'Policy Characteristics'!$C:$C,0)))</f>
        <v>Carbon Capture and Sequestration</v>
      </c>
      <c r="C626" s="226" t="str">
        <f t="shared" si="33"/>
        <v>Industry Sector Fraction of Potential Additional CCS Achieved</v>
      </c>
      <c r="D626" s="6" t="s">
        <v>886</v>
      </c>
      <c r="E626" s="6" t="s">
        <v>894</v>
      </c>
      <c r="F626" t="s">
        <v>887</v>
      </c>
      <c r="G626" s="45" t="s">
        <v>895</v>
      </c>
      <c r="H626" s="43">
        <v>953</v>
      </c>
      <c r="I626" s="262" t="s">
        <v>728</v>
      </c>
      <c r="J626" s="227" t="str">
        <f>IF(ISBLANK(INDEX('Policy Characteristics'!D:D,MATCH($C626,'Policy Characteristics'!$C:$C,0))),"",INDEX('Policy Characteristics'!D:D,MATCH($C626,'Policy Characteristics'!$C:$C,0)))</f>
        <v>Industry CCS</v>
      </c>
      <c r="K626" s="226" t="str">
        <f>IF(ISBLANK(INDEX('Policy Characteristics'!E:E,MATCH($C626,'Policy Characteristics'!$C:$C,0))),"",INDEX('Policy Characteristics'!E:E,MATCH($C626,'Policy Characteristics'!$C:$C,0)))</f>
        <v>indst CCS</v>
      </c>
      <c r="L626" s="233">
        <f>IF(ISBLANK(INDEX('Policy Characteristics'!F:F,MATCH($C626,'Policy Characteristics'!$C:$C,0))),"",INDEX('Policy Characteristics'!F:F,MATCH($C626,'Policy Characteristics'!$C:$C,0)))</f>
        <v>0</v>
      </c>
      <c r="M626" s="233">
        <f>IF(ISBLANK(INDEX('Policy Characteristics'!G:G,MATCH($C626,'Policy Characteristics'!$C:$C,0))),"",INDEX('Policy Characteristics'!G:G,MATCH($C626,'Policy Characteristics'!$C:$C,0)))</f>
        <v>1</v>
      </c>
      <c r="N626" s="233">
        <f>IF(ISBLANK(INDEX('Policy Characteristics'!H:H,MATCH($C626,'Policy Characteristics'!$C:$C,0))),"",INDEX('Policy Characteristics'!H:H,MATCH($C626,'Policy Characteristics'!$C:$C,0)))</f>
        <v>0.01</v>
      </c>
      <c r="O626" s="226" t="str">
        <f>IF(ISBLANK(INDEX('Policy Characteristics'!I:I,MATCH($C626,'Policy Characteristics'!$C:$C,0))),"",INDEX('Policy Characteristics'!I:I,MATCH($C626,'Policy Characteristics'!$C:$C,0)))</f>
        <v>% of CO2 captured</v>
      </c>
      <c r="P626" s="22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26" t="str">
        <f>IF(ISBLANK(INDEX('Policy Characteristics'!K:K,MATCH($C626,'Policy Characteristics'!$C:$C,0))),"",INDEX('Policy Characteristics'!K:K,MATCH($C626,'Policy Characteristics'!$C:$C,0)))</f>
        <v>ccs.html#ccs</v>
      </c>
      <c r="R626" s="226" t="str">
        <f>IF(ISBLANK(INDEX('Policy Characteristics'!L:L,MATCH($C626,'Policy Characteristics'!$C:$C,0))),"",INDEX('Policy Characteristics'!L:L,MATCH($C626,'Policy Characteristics'!$C:$C,0)))</f>
        <v>carbon-capture-and-sequestration.html</v>
      </c>
    </row>
    <row r="627" spans="1:18">
      <c r="A627" s="226" t="str">
        <f>IF(ISBLANK(INDEX('Policy Characteristics'!A:A,MATCH($C627,'Policy Characteristics'!$C:$C,0))),"",INDEX('Policy Characteristics'!A:A,MATCH($C627,'Policy Characteristics'!$C:$C,0)))</f>
        <v>Industry</v>
      </c>
      <c r="B627" s="234" t="str">
        <f>IF(ISBLANK(INDEX('Policy Characteristics'!B:B,MATCH($C627,'Policy Characteristics'!$C:$C,0))),"",INDEX('Policy Characteristics'!B:B,MATCH($C627,'Policy Characteristics'!$C:$C,0)))</f>
        <v>Carbon Capture and Sequestration</v>
      </c>
      <c r="C627" s="226" t="str">
        <f t="shared" si="33"/>
        <v>Industry Sector Fraction of Potential Additional CCS Achieved</v>
      </c>
      <c r="D627" s="6" t="s">
        <v>888</v>
      </c>
      <c r="E627" s="6" t="s">
        <v>892</v>
      </c>
      <c r="F627" t="s">
        <v>889</v>
      </c>
      <c r="G627" s="45" t="s">
        <v>893</v>
      </c>
      <c r="H627" s="43">
        <v>954</v>
      </c>
      <c r="I627" s="262" t="s">
        <v>738</v>
      </c>
      <c r="J627" s="227" t="str">
        <f>IF(ISBLANK(INDEX('Policy Characteristics'!D:D,MATCH($C627,'Policy Characteristics'!$C:$C,0))),"",INDEX('Policy Characteristics'!D:D,MATCH($C627,'Policy Characteristics'!$C:$C,0)))</f>
        <v>Industry CCS</v>
      </c>
      <c r="K627" s="226" t="str">
        <f>IF(ISBLANK(INDEX('Policy Characteristics'!E:E,MATCH($C627,'Policy Characteristics'!$C:$C,0))),"",INDEX('Policy Characteristics'!E:E,MATCH($C627,'Policy Characteristics'!$C:$C,0)))</f>
        <v>indst CCS</v>
      </c>
      <c r="L627" s="233">
        <f>IF(ISBLANK(INDEX('Policy Characteristics'!F:F,MATCH($C627,'Policy Characteristics'!$C:$C,0))),"",INDEX('Policy Characteristics'!F:F,MATCH($C627,'Policy Characteristics'!$C:$C,0)))</f>
        <v>0</v>
      </c>
      <c r="M627" s="233">
        <f>IF(ISBLANK(INDEX('Policy Characteristics'!G:G,MATCH($C627,'Policy Characteristics'!$C:$C,0))),"",INDEX('Policy Characteristics'!G:G,MATCH($C627,'Policy Characteristics'!$C:$C,0)))</f>
        <v>1</v>
      </c>
      <c r="N627" s="233">
        <f>IF(ISBLANK(INDEX('Policy Characteristics'!H:H,MATCH($C627,'Policy Characteristics'!$C:$C,0))),"",INDEX('Policy Characteristics'!H:H,MATCH($C627,'Policy Characteristics'!$C:$C,0)))</f>
        <v>0.01</v>
      </c>
      <c r="O627" s="226" t="str">
        <f>IF(ISBLANK(INDEX('Policy Characteristics'!I:I,MATCH($C627,'Policy Characteristics'!$C:$C,0))),"",INDEX('Policy Characteristics'!I:I,MATCH($C627,'Policy Characteristics'!$C:$C,0)))</f>
        <v>% of CO2 captured</v>
      </c>
      <c r="P627" s="22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26" t="str">
        <f>IF(ISBLANK(INDEX('Policy Characteristics'!K:K,MATCH($C627,'Policy Characteristics'!$C:$C,0))),"",INDEX('Policy Characteristics'!K:K,MATCH($C627,'Policy Characteristics'!$C:$C,0)))</f>
        <v>ccs.html#ccs</v>
      </c>
      <c r="R627" s="226" t="str">
        <f>IF(ISBLANK(INDEX('Policy Characteristics'!L:L,MATCH($C627,'Policy Characteristics'!$C:$C,0))),"",INDEX('Policy Characteristics'!L:L,MATCH($C627,'Policy Characteristics'!$C:$C,0)))</f>
        <v>carbon-capture-and-sequestration.html</v>
      </c>
    </row>
    <row r="628" spans="1:18">
      <c r="A628" s="226" t="str">
        <f>IF(ISBLANK(INDEX('Policy Characteristics'!A:A,MATCH($C628,'Policy Characteristics'!$C:$C,0))),"",INDEX('Policy Characteristics'!A:A,MATCH($C628,'Policy Characteristics'!$C:$C,0)))</f>
        <v>Industry</v>
      </c>
      <c r="B628" s="234" t="str">
        <f>IF(ISBLANK(INDEX('Policy Characteristics'!B:B,MATCH($C628,'Policy Characteristics'!$C:$C,0))),"",INDEX('Policy Characteristics'!B:B,MATCH($C628,'Policy Characteristics'!$C:$C,0)))</f>
        <v>Carbon Capture and Sequestration</v>
      </c>
      <c r="C628" s="226" t="str">
        <f t="shared" si="33"/>
        <v>Industry Sector Fraction of Potential Additional CCS Achieved</v>
      </c>
      <c r="D628" s="6" t="s">
        <v>888</v>
      </c>
      <c r="E628" s="6" t="s">
        <v>894</v>
      </c>
      <c r="F628" t="s">
        <v>889</v>
      </c>
      <c r="G628" s="45" t="s">
        <v>895</v>
      </c>
      <c r="H628" s="43">
        <v>955</v>
      </c>
      <c r="I628" s="262" t="s">
        <v>738</v>
      </c>
      <c r="J628" s="227" t="str">
        <f>IF(ISBLANK(INDEX('Policy Characteristics'!D:D,MATCH($C628,'Policy Characteristics'!$C:$C,0))),"",INDEX('Policy Characteristics'!D:D,MATCH($C628,'Policy Characteristics'!$C:$C,0)))</f>
        <v>Industry CCS</v>
      </c>
      <c r="K628" s="226" t="str">
        <f>IF(ISBLANK(INDEX('Policy Characteristics'!E:E,MATCH($C628,'Policy Characteristics'!$C:$C,0))),"",INDEX('Policy Characteristics'!E:E,MATCH($C628,'Policy Characteristics'!$C:$C,0)))</f>
        <v>indst CCS</v>
      </c>
      <c r="L628" s="233">
        <f>IF(ISBLANK(INDEX('Policy Characteristics'!F:F,MATCH($C628,'Policy Characteristics'!$C:$C,0))),"",INDEX('Policy Characteristics'!F:F,MATCH($C628,'Policy Characteristics'!$C:$C,0)))</f>
        <v>0</v>
      </c>
      <c r="M628" s="233">
        <f>IF(ISBLANK(INDEX('Policy Characteristics'!G:G,MATCH($C628,'Policy Characteristics'!$C:$C,0))),"",INDEX('Policy Characteristics'!G:G,MATCH($C628,'Policy Characteristics'!$C:$C,0)))</f>
        <v>1</v>
      </c>
      <c r="N628" s="233">
        <f>IF(ISBLANK(INDEX('Policy Characteristics'!H:H,MATCH($C628,'Policy Characteristics'!$C:$C,0))),"",INDEX('Policy Characteristics'!H:H,MATCH($C628,'Policy Characteristics'!$C:$C,0)))</f>
        <v>0.01</v>
      </c>
      <c r="O628" s="226" t="str">
        <f>IF(ISBLANK(INDEX('Policy Characteristics'!I:I,MATCH($C628,'Policy Characteristics'!$C:$C,0))),"",INDEX('Policy Characteristics'!I:I,MATCH($C628,'Policy Characteristics'!$C:$C,0)))</f>
        <v>% of CO2 captured</v>
      </c>
      <c r="P628" s="22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26" t="str">
        <f>IF(ISBLANK(INDEX('Policy Characteristics'!K:K,MATCH($C628,'Policy Characteristics'!$C:$C,0))),"",INDEX('Policy Characteristics'!K:K,MATCH($C628,'Policy Characteristics'!$C:$C,0)))</f>
        <v>ccs.html#ccs</v>
      </c>
      <c r="R628" s="226" t="str">
        <f>IF(ISBLANK(INDEX('Policy Characteristics'!L:L,MATCH($C628,'Policy Characteristics'!$C:$C,0))),"",INDEX('Policy Characteristics'!L:L,MATCH($C628,'Policy Characteristics'!$C:$C,0)))</f>
        <v>carbon-capture-and-sequestration.html</v>
      </c>
    </row>
    <row r="629" spans="1:18">
      <c r="A629" s="226" t="str">
        <f>IF(ISBLANK(INDEX('Policy Characteristics'!A:A,MATCH($C629,'Policy Characteristics'!$C:$C,0))),"",INDEX('Policy Characteristics'!A:A,MATCH($C629,'Policy Characteristics'!$C:$C,0)))</f>
        <v>Industry</v>
      </c>
      <c r="B629" s="234" t="str">
        <f>IF(ISBLANK(INDEX('Policy Characteristics'!B:B,MATCH($C629,'Policy Characteristics'!$C:$C,0))),"",INDEX('Policy Characteristics'!B:B,MATCH($C629,'Policy Characteristics'!$C:$C,0)))</f>
        <v>Carbon Capture and Sequestration</v>
      </c>
      <c r="C629" s="226" t="str">
        <f t="shared" si="33"/>
        <v>Industry Sector Fraction of Potential Additional CCS Achieved</v>
      </c>
      <c r="D629" s="6" t="s">
        <v>890</v>
      </c>
      <c r="E629" s="6" t="s">
        <v>892</v>
      </c>
      <c r="F629" t="s">
        <v>891</v>
      </c>
      <c r="G629" s="45" t="s">
        <v>893</v>
      </c>
      <c r="H629" s="43">
        <v>956</v>
      </c>
      <c r="I629" s="262" t="s">
        <v>738</v>
      </c>
      <c r="J629" s="227" t="str">
        <f>IF(ISBLANK(INDEX('Policy Characteristics'!D:D,MATCH($C629,'Policy Characteristics'!$C:$C,0))),"",INDEX('Policy Characteristics'!D:D,MATCH($C629,'Policy Characteristics'!$C:$C,0)))</f>
        <v>Industry CCS</v>
      </c>
      <c r="K629" s="226" t="str">
        <f>IF(ISBLANK(INDEX('Policy Characteristics'!E:E,MATCH($C629,'Policy Characteristics'!$C:$C,0))),"",INDEX('Policy Characteristics'!E:E,MATCH($C629,'Policy Characteristics'!$C:$C,0)))</f>
        <v>indst CCS</v>
      </c>
      <c r="L629" s="233">
        <f>IF(ISBLANK(INDEX('Policy Characteristics'!F:F,MATCH($C629,'Policy Characteristics'!$C:$C,0))),"",INDEX('Policy Characteristics'!F:F,MATCH($C629,'Policy Characteristics'!$C:$C,0)))</f>
        <v>0</v>
      </c>
      <c r="M629" s="233">
        <f>IF(ISBLANK(INDEX('Policy Characteristics'!G:G,MATCH($C629,'Policy Characteristics'!$C:$C,0))),"",INDEX('Policy Characteristics'!G:G,MATCH($C629,'Policy Characteristics'!$C:$C,0)))</f>
        <v>1</v>
      </c>
      <c r="N629" s="233">
        <f>IF(ISBLANK(INDEX('Policy Characteristics'!H:H,MATCH($C629,'Policy Characteristics'!$C:$C,0))),"",INDEX('Policy Characteristics'!H:H,MATCH($C629,'Policy Characteristics'!$C:$C,0)))</f>
        <v>0.01</v>
      </c>
      <c r="O629" s="226" t="str">
        <f>IF(ISBLANK(INDEX('Policy Characteristics'!I:I,MATCH($C629,'Policy Characteristics'!$C:$C,0))),"",INDEX('Policy Characteristics'!I:I,MATCH($C629,'Policy Characteristics'!$C:$C,0)))</f>
        <v>% of CO2 captured</v>
      </c>
      <c r="P629" s="22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26" t="str">
        <f>IF(ISBLANK(INDEX('Policy Characteristics'!K:K,MATCH($C629,'Policy Characteristics'!$C:$C,0))),"",INDEX('Policy Characteristics'!K:K,MATCH($C629,'Policy Characteristics'!$C:$C,0)))</f>
        <v>ccs.html#ccs</v>
      </c>
      <c r="R629" s="226" t="str">
        <f>IF(ISBLANK(INDEX('Policy Characteristics'!L:L,MATCH($C629,'Policy Characteristics'!$C:$C,0))),"",INDEX('Policy Characteristics'!L:L,MATCH($C629,'Policy Characteristics'!$C:$C,0)))</f>
        <v>carbon-capture-and-sequestration.html</v>
      </c>
    </row>
    <row r="630" spans="1:18">
      <c r="A630" s="226" t="str">
        <f>IF(ISBLANK(INDEX('Policy Characteristics'!A:A,MATCH($C630,'Policy Characteristics'!$C:$C,0))),"",INDEX('Policy Characteristics'!A:A,MATCH($C630,'Policy Characteristics'!$C:$C,0)))</f>
        <v>Industry</v>
      </c>
      <c r="B630" s="234" t="str">
        <f>IF(ISBLANK(INDEX('Policy Characteristics'!B:B,MATCH($C630,'Policy Characteristics'!$C:$C,0))),"",INDEX('Policy Characteristics'!B:B,MATCH($C630,'Policy Characteristics'!$C:$C,0)))</f>
        <v>Carbon Capture and Sequestration</v>
      </c>
      <c r="C630" s="226" t="str">
        <f t="shared" si="33"/>
        <v>Industry Sector Fraction of Potential Additional CCS Achieved</v>
      </c>
      <c r="D630" s="6" t="s">
        <v>890</v>
      </c>
      <c r="E630" s="6" t="s">
        <v>894</v>
      </c>
      <c r="F630" t="s">
        <v>891</v>
      </c>
      <c r="G630" s="45" t="s">
        <v>895</v>
      </c>
      <c r="H630" s="43">
        <v>957</v>
      </c>
      <c r="I630" s="262" t="s">
        <v>738</v>
      </c>
      <c r="J630" s="227" t="str">
        <f>IF(ISBLANK(INDEX('Policy Characteristics'!D:D,MATCH($C630,'Policy Characteristics'!$C:$C,0))),"",INDEX('Policy Characteristics'!D:D,MATCH($C630,'Policy Characteristics'!$C:$C,0)))</f>
        <v>Industry CCS</v>
      </c>
      <c r="K630" s="226" t="str">
        <f>IF(ISBLANK(INDEX('Policy Characteristics'!E:E,MATCH($C630,'Policy Characteristics'!$C:$C,0))),"",INDEX('Policy Characteristics'!E:E,MATCH($C630,'Policy Characteristics'!$C:$C,0)))</f>
        <v>indst CCS</v>
      </c>
      <c r="L630" s="233">
        <f>IF(ISBLANK(INDEX('Policy Characteristics'!F:F,MATCH($C630,'Policy Characteristics'!$C:$C,0))),"",INDEX('Policy Characteristics'!F:F,MATCH($C630,'Policy Characteristics'!$C:$C,0)))</f>
        <v>0</v>
      </c>
      <c r="M630" s="233">
        <f>IF(ISBLANK(INDEX('Policy Characteristics'!G:G,MATCH($C630,'Policy Characteristics'!$C:$C,0))),"",INDEX('Policy Characteristics'!G:G,MATCH($C630,'Policy Characteristics'!$C:$C,0)))</f>
        <v>1</v>
      </c>
      <c r="N630" s="233">
        <f>IF(ISBLANK(INDEX('Policy Characteristics'!H:H,MATCH($C630,'Policy Characteristics'!$C:$C,0))),"",INDEX('Policy Characteristics'!H:H,MATCH($C630,'Policy Characteristics'!$C:$C,0)))</f>
        <v>0.01</v>
      </c>
      <c r="O630" s="226" t="str">
        <f>IF(ISBLANK(INDEX('Policy Characteristics'!I:I,MATCH($C630,'Policy Characteristics'!$C:$C,0))),"",INDEX('Policy Characteristics'!I:I,MATCH($C630,'Policy Characteristics'!$C:$C,0)))</f>
        <v>% of CO2 captured</v>
      </c>
      <c r="P630" s="22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26" t="str">
        <f>IF(ISBLANK(INDEX('Policy Characteristics'!K:K,MATCH($C630,'Policy Characteristics'!$C:$C,0))),"",INDEX('Policy Characteristics'!K:K,MATCH($C630,'Policy Characteristics'!$C:$C,0)))</f>
        <v>ccs.html#ccs</v>
      </c>
      <c r="R630" s="226" t="str">
        <f>IF(ISBLANK(INDEX('Policy Characteristics'!L:L,MATCH($C630,'Policy Characteristics'!$C:$C,0))),"",INDEX('Policy Characteristics'!L:L,MATCH($C630,'Policy Characteristics'!$C:$C,0)))</f>
        <v>carbon-capture-and-sequestration.html</v>
      </c>
    </row>
    <row r="631" spans="1:18" customFormat="1">
      <c r="A631" s="226" t="str">
        <f>IF(ISBLANK(INDEX('Policy Characteristics'!A:A,MATCH($C631,'Policy Characteristics'!$C:$C,0))),"",INDEX('Policy Characteristics'!A:A,MATCH($C631,'Policy Characteristics'!$C:$C,0)))</f>
        <v>Industry</v>
      </c>
      <c r="B631" s="234" t="str">
        <f>IF(ISBLANK(INDEX('Policy Characteristics'!B:B,MATCH($C631,'Policy Characteristics'!$C:$C,0))),"",INDEX('Policy Characteristics'!B:B,MATCH($C631,'Policy Characteristics'!$C:$C,0)))</f>
        <v>Non BAU Industry CCS Subsidy</v>
      </c>
      <c r="C631" t="s">
        <v>386</v>
      </c>
      <c r="D631" s="45" t="s">
        <v>842</v>
      </c>
      <c r="E631" s="6"/>
      <c r="F631" t="s">
        <v>843</v>
      </c>
      <c r="H631" s="43">
        <v>2723</v>
      </c>
      <c r="I631" s="261" t="s">
        <v>728</v>
      </c>
      <c r="J631" s="227" t="str">
        <f>IF(ISBLANK(INDEX('Policy Characteristics'!D:D,MATCH($C631,'Policy Characteristics'!$C:$C,0))),"",INDEX('Policy Characteristics'!D:D,MATCH($C631,'Policy Characteristics'!$C:$C,0)))</f>
        <v>Industry CCS</v>
      </c>
      <c r="K631" s="226" t="str">
        <f>IF(ISBLANK(INDEX('Policy Characteristics'!E:E,MATCH($C631,'Policy Characteristics'!$C:$C,0))),"",INDEX('Policy Characteristics'!E:E,MATCH($C631,'Policy Characteristics'!$C:$C,0)))</f>
        <v>indst non BAU CCS</v>
      </c>
      <c r="L631" s="233">
        <f>IF(ISBLANK(INDEX('Policy Characteristics'!F:F,MATCH($C631,'Policy Characteristics'!$C:$C,0))),"",INDEX('Policy Characteristics'!F:F,MATCH($C631,'Policy Characteristics'!$C:$C,0)))</f>
        <v>0</v>
      </c>
      <c r="M631" s="233">
        <f>IF(ISBLANK(INDEX('Policy Characteristics'!G:G,MATCH($C631,'Policy Characteristics'!$C:$C,0))),"",INDEX('Policy Characteristics'!G:G,MATCH($C631,'Policy Characteristics'!$C:$C,0)))</f>
        <v>1</v>
      </c>
      <c r="N631" s="233">
        <f>IF(ISBLANK(INDEX('Policy Characteristics'!H:H,MATCH($C631,'Policy Characteristics'!$C:$C,0))),"",INDEX('Policy Characteristics'!H:H,MATCH($C631,'Policy Characteristics'!$C:$C,0)))</f>
        <v>1</v>
      </c>
      <c r="O631" s="226" t="str">
        <f>IF(ISBLANK(INDEX('Policy Characteristics'!I:I,MATCH($C631,'Policy Characteristics'!$C:$C,0))),"",INDEX('Policy Characteristics'!I:I,MATCH($C631,'Policy Characteristics'!$C:$C,0)))</f>
        <v>on/off</v>
      </c>
      <c r="P631" s="226" t="str">
        <f>IF(ISBLANK(INDEX('Policy Characteristics'!J:J,MATCH($C631,'Policy Characteristics'!$C:$C,0))),"",INDEX('Policy Characteristics'!J:J,MATCH($C631,'Policy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31" s="226" t="str">
        <f>IF(ISBLANK(INDEX('Policy Characteristics'!K:K,MATCH($C631,'Policy Characteristics'!$C:$C,0))),"",INDEX('Policy Characteristics'!K:K,MATCH($C631,'Policy Characteristics'!$C:$C,0)))</f>
        <v>ccs.html#ccs</v>
      </c>
      <c r="R631" s="226" t="str">
        <f>IF(ISBLANK(INDEX('Policy Characteristics'!L:L,MATCH($C631,'Policy Characteristics'!$C:$C,0))),"",INDEX('Policy Characteristics'!L:L,MATCH($C631,'Policy Characteristics'!$C:$C,0)))</f>
        <v>carbon-capture-and-sequestration.html</v>
      </c>
    </row>
    <row r="632" spans="1:18" customFormat="1">
      <c r="A632" s="226" t="str">
        <f>IF(ISBLANK(INDEX('Policy Characteristics'!A:A,MATCH($C632,'Policy Characteristics'!$C:$C,0))),"",INDEX('Policy Characteristics'!A:A,MATCH($C632,'Policy Characteristics'!$C:$C,0)))</f>
        <v>Industry</v>
      </c>
      <c r="B632" s="234" t="str">
        <f>IF(ISBLANK(INDEX('Policy Characteristics'!B:B,MATCH($C632,'Policy Characteristics'!$C:$C,0))),"",INDEX('Policy Characteristics'!B:B,MATCH($C632,'Policy Characteristics'!$C:$C,0)))</f>
        <v>Non BAU Industry CCS Subsidy</v>
      </c>
      <c r="C632" s="226" t="str">
        <f>$C$631</f>
        <v>Boolean Use Non BAU Industry CCS Subsidies</v>
      </c>
      <c r="D632" s="6" t="s">
        <v>844</v>
      </c>
      <c r="E632" s="6"/>
      <c r="F632" t="s">
        <v>845</v>
      </c>
      <c r="H632" s="43">
        <v>2724</v>
      </c>
      <c r="I632" s="261" t="s">
        <v>728</v>
      </c>
      <c r="J632" s="227" t="str">
        <f>IF(ISBLANK(INDEX('Policy Characteristics'!D:D,MATCH($C632,'Policy Characteristics'!$C:$C,0))),"",INDEX('Policy Characteristics'!D:D,MATCH($C632,'Policy Characteristics'!$C:$C,0)))</f>
        <v>Industry CCS</v>
      </c>
      <c r="K632" s="226" t="str">
        <f>IF(ISBLANK(INDEX('Policy Characteristics'!E:E,MATCH($C632,'Policy Characteristics'!$C:$C,0))),"",INDEX('Policy Characteristics'!E:E,MATCH($C632,'Policy Characteristics'!$C:$C,0)))</f>
        <v>indst non BAU CCS</v>
      </c>
      <c r="L632" s="233">
        <f>IF(ISBLANK(INDEX('Policy Characteristics'!F:F,MATCH($C632,'Policy Characteristics'!$C:$C,0))),"",INDEX('Policy Characteristics'!F:F,MATCH($C632,'Policy Characteristics'!$C:$C,0)))</f>
        <v>0</v>
      </c>
      <c r="M632" s="233">
        <f>IF(ISBLANK(INDEX('Policy Characteristics'!G:G,MATCH($C632,'Policy Characteristics'!$C:$C,0))),"",INDEX('Policy Characteristics'!G:G,MATCH($C632,'Policy Characteristics'!$C:$C,0)))</f>
        <v>1</v>
      </c>
      <c r="N632" s="233">
        <f>IF(ISBLANK(INDEX('Policy Characteristics'!H:H,MATCH($C632,'Policy Characteristics'!$C:$C,0))),"",INDEX('Policy Characteristics'!H:H,MATCH($C632,'Policy Characteristics'!$C:$C,0)))</f>
        <v>1</v>
      </c>
      <c r="O632" s="226" t="str">
        <f>IF(ISBLANK(INDEX('Policy Characteristics'!I:I,MATCH($C632,'Policy Characteristics'!$C:$C,0))),"",INDEX('Policy Characteristics'!I:I,MATCH($C632,'Policy Characteristics'!$C:$C,0)))</f>
        <v>on/off</v>
      </c>
      <c r="P632" s="226" t="str">
        <f>IF(ISBLANK(INDEX('Policy Characteristics'!J:J,MATCH($C632,'Policy Characteristics'!$C:$C,0))),"",INDEX('Policy Characteristics'!J:J,MATCH($C632,'Policy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32" s="226" t="str">
        <f>IF(ISBLANK(INDEX('Policy Characteristics'!K:K,MATCH($C632,'Policy Characteristics'!$C:$C,0))),"",INDEX('Policy Characteristics'!K:K,MATCH($C632,'Policy Characteristics'!$C:$C,0)))</f>
        <v>ccs.html#ccs</v>
      </c>
      <c r="R632" s="226" t="str">
        <f>IF(ISBLANK(INDEX('Policy Characteristics'!L:L,MATCH($C632,'Policy Characteristics'!$C:$C,0))),"",INDEX('Policy Characteristics'!L:L,MATCH($C632,'Policy Characteristics'!$C:$C,0)))</f>
        <v>carbon-capture-and-sequestration.html</v>
      </c>
    </row>
    <row r="633" spans="1:18" customFormat="1">
      <c r="A633" s="226" t="str">
        <f>IF(ISBLANK(INDEX('Policy Characteristics'!A:A,MATCH($C633,'Policy Characteristics'!$C:$C,0))),"",INDEX('Policy Characteristics'!A:A,MATCH($C633,'Policy Characteristics'!$C:$C,0)))</f>
        <v>Industry</v>
      </c>
      <c r="B633" s="234" t="str">
        <f>IF(ISBLANK(INDEX('Policy Characteristics'!B:B,MATCH($C633,'Policy Characteristics'!$C:$C,0))),"",INDEX('Policy Characteristics'!B:B,MATCH($C633,'Policy Characteristics'!$C:$C,0)))</f>
        <v>Non BAU Industry CCS Subsidy</v>
      </c>
      <c r="C633" s="226" t="str">
        <f t="shared" ref="C633:C655" si="34">$C$631</f>
        <v>Boolean Use Non BAU Industry CCS Subsidies</v>
      </c>
      <c r="D633" s="6" t="s">
        <v>846</v>
      </c>
      <c r="E633" s="6"/>
      <c r="F633" t="s">
        <v>847</v>
      </c>
      <c r="H633" s="43">
        <v>2725</v>
      </c>
      <c r="I633" s="261" t="s">
        <v>728</v>
      </c>
      <c r="J633" s="227" t="str">
        <f>IF(ISBLANK(INDEX('Policy Characteristics'!D:D,MATCH($C633,'Policy Characteristics'!$C:$C,0))),"",INDEX('Policy Characteristics'!D:D,MATCH($C633,'Policy Characteristics'!$C:$C,0)))</f>
        <v>Industry CCS</v>
      </c>
      <c r="K633" s="226" t="str">
        <f>IF(ISBLANK(INDEX('Policy Characteristics'!E:E,MATCH($C633,'Policy Characteristics'!$C:$C,0))),"",INDEX('Policy Characteristics'!E:E,MATCH($C633,'Policy Characteristics'!$C:$C,0)))</f>
        <v>indst non BAU CCS</v>
      </c>
      <c r="L633" s="233">
        <f>IF(ISBLANK(INDEX('Policy Characteristics'!F:F,MATCH($C633,'Policy Characteristics'!$C:$C,0))),"",INDEX('Policy Characteristics'!F:F,MATCH($C633,'Policy Characteristics'!$C:$C,0)))</f>
        <v>0</v>
      </c>
      <c r="M633" s="233">
        <f>IF(ISBLANK(INDEX('Policy Characteristics'!G:G,MATCH($C633,'Policy Characteristics'!$C:$C,0))),"",INDEX('Policy Characteristics'!G:G,MATCH($C633,'Policy Characteristics'!$C:$C,0)))</f>
        <v>1</v>
      </c>
      <c r="N633" s="233">
        <f>IF(ISBLANK(INDEX('Policy Characteristics'!H:H,MATCH($C633,'Policy Characteristics'!$C:$C,0))),"",INDEX('Policy Characteristics'!H:H,MATCH($C633,'Policy Characteristics'!$C:$C,0)))</f>
        <v>1</v>
      </c>
      <c r="O633" s="226" t="str">
        <f>IF(ISBLANK(INDEX('Policy Characteristics'!I:I,MATCH($C633,'Policy Characteristics'!$C:$C,0))),"",INDEX('Policy Characteristics'!I:I,MATCH($C633,'Policy Characteristics'!$C:$C,0)))</f>
        <v>on/off</v>
      </c>
      <c r="P633" s="226" t="str">
        <f>IF(ISBLANK(INDEX('Policy Characteristics'!J:J,MATCH($C633,'Policy Characteristics'!$C:$C,0))),"",INDEX('Policy Characteristics'!J:J,MATCH($C633,'Policy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33" s="226" t="str">
        <f>IF(ISBLANK(INDEX('Policy Characteristics'!K:K,MATCH($C633,'Policy Characteristics'!$C:$C,0))),"",INDEX('Policy Characteristics'!K:K,MATCH($C633,'Policy Characteristics'!$C:$C,0)))</f>
        <v>ccs.html#ccs</v>
      </c>
      <c r="R633" s="226" t="str">
        <f>IF(ISBLANK(INDEX('Policy Characteristics'!L:L,MATCH($C633,'Policy Characteristics'!$C:$C,0))),"",INDEX('Policy Characteristics'!L:L,MATCH($C633,'Policy Characteristics'!$C:$C,0)))</f>
        <v>carbon-capture-and-sequestration.html</v>
      </c>
    </row>
    <row r="634" spans="1:18" customFormat="1">
      <c r="A634" s="226" t="str">
        <f>IF(ISBLANK(INDEX('Policy Characteristics'!A:A,MATCH($C634,'Policy Characteristics'!$C:$C,0))),"",INDEX('Policy Characteristics'!A:A,MATCH($C634,'Policy Characteristics'!$C:$C,0)))</f>
        <v>Industry</v>
      </c>
      <c r="B634" s="234" t="str">
        <f>IF(ISBLANK(INDEX('Policy Characteristics'!B:B,MATCH($C634,'Policy Characteristics'!$C:$C,0))),"",INDEX('Policy Characteristics'!B:B,MATCH($C634,'Policy Characteristics'!$C:$C,0)))</f>
        <v>Non BAU Industry CCS Subsidy</v>
      </c>
      <c r="C634" s="226" t="str">
        <f t="shared" si="34"/>
        <v>Boolean Use Non BAU Industry CCS Subsidies</v>
      </c>
      <c r="D634" s="6" t="s">
        <v>848</v>
      </c>
      <c r="E634" s="6"/>
      <c r="F634" t="s">
        <v>849</v>
      </c>
      <c r="H634" s="43">
        <v>2726</v>
      </c>
      <c r="I634" s="261" t="s">
        <v>728</v>
      </c>
      <c r="J634" s="227" t="str">
        <f>IF(ISBLANK(INDEX('Policy Characteristics'!D:D,MATCH($C634,'Policy Characteristics'!$C:$C,0))),"",INDEX('Policy Characteristics'!D:D,MATCH($C634,'Policy Characteristics'!$C:$C,0)))</f>
        <v>Industry CCS</v>
      </c>
      <c r="K634" s="226" t="str">
        <f>IF(ISBLANK(INDEX('Policy Characteristics'!E:E,MATCH($C634,'Policy Characteristics'!$C:$C,0))),"",INDEX('Policy Characteristics'!E:E,MATCH($C634,'Policy Characteristics'!$C:$C,0)))</f>
        <v>indst non BAU CCS</v>
      </c>
      <c r="L634" s="233">
        <f>IF(ISBLANK(INDEX('Policy Characteristics'!F:F,MATCH($C634,'Policy Characteristics'!$C:$C,0))),"",INDEX('Policy Characteristics'!F:F,MATCH($C634,'Policy Characteristics'!$C:$C,0)))</f>
        <v>0</v>
      </c>
      <c r="M634" s="233">
        <f>IF(ISBLANK(INDEX('Policy Characteristics'!G:G,MATCH($C634,'Policy Characteristics'!$C:$C,0))),"",INDEX('Policy Characteristics'!G:G,MATCH($C634,'Policy Characteristics'!$C:$C,0)))</f>
        <v>1</v>
      </c>
      <c r="N634" s="233">
        <f>IF(ISBLANK(INDEX('Policy Characteristics'!H:H,MATCH($C634,'Policy Characteristics'!$C:$C,0))),"",INDEX('Policy Characteristics'!H:H,MATCH($C634,'Policy Characteristics'!$C:$C,0)))</f>
        <v>1</v>
      </c>
      <c r="O634" s="226" t="str">
        <f>IF(ISBLANK(INDEX('Policy Characteristics'!I:I,MATCH($C634,'Policy Characteristics'!$C:$C,0))),"",INDEX('Policy Characteristics'!I:I,MATCH($C634,'Policy Characteristics'!$C:$C,0)))</f>
        <v>on/off</v>
      </c>
      <c r="P634" s="226" t="str">
        <f>IF(ISBLANK(INDEX('Policy Characteristics'!J:J,MATCH($C634,'Policy Characteristics'!$C:$C,0))),"",INDEX('Policy Characteristics'!J:J,MATCH($C634,'Policy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34" s="226" t="str">
        <f>IF(ISBLANK(INDEX('Policy Characteristics'!K:K,MATCH($C634,'Policy Characteristics'!$C:$C,0))),"",INDEX('Policy Characteristics'!K:K,MATCH($C634,'Policy Characteristics'!$C:$C,0)))</f>
        <v>ccs.html#ccs</v>
      </c>
      <c r="R634" s="226" t="str">
        <f>IF(ISBLANK(INDEX('Policy Characteristics'!L:L,MATCH($C634,'Policy Characteristics'!$C:$C,0))),"",INDEX('Policy Characteristics'!L:L,MATCH($C634,'Policy Characteristics'!$C:$C,0)))</f>
        <v>carbon-capture-and-sequestration.html</v>
      </c>
    </row>
    <row r="635" spans="1:18" customFormat="1">
      <c r="A635" s="226" t="str">
        <f>IF(ISBLANK(INDEX('Policy Characteristics'!A:A,MATCH($C635,'Policy Characteristics'!$C:$C,0))),"",INDEX('Policy Characteristics'!A:A,MATCH($C635,'Policy Characteristics'!$C:$C,0)))</f>
        <v>Industry</v>
      </c>
      <c r="B635" s="234" t="str">
        <f>IF(ISBLANK(INDEX('Policy Characteristics'!B:B,MATCH($C635,'Policy Characteristics'!$C:$C,0))),"",INDEX('Policy Characteristics'!B:B,MATCH($C635,'Policy Characteristics'!$C:$C,0)))</f>
        <v>Non BAU Industry CCS Subsidy</v>
      </c>
      <c r="C635" s="226" t="str">
        <f t="shared" si="34"/>
        <v>Boolean Use Non BAU Industry CCS Subsidies</v>
      </c>
      <c r="D635" s="6" t="s">
        <v>850</v>
      </c>
      <c r="E635" s="6"/>
      <c r="F635" t="s">
        <v>851</v>
      </c>
      <c r="H635" s="43">
        <v>2727</v>
      </c>
      <c r="I635" s="261" t="s">
        <v>728</v>
      </c>
      <c r="J635" s="227" t="str">
        <f>IF(ISBLANK(INDEX('Policy Characteristics'!D:D,MATCH($C635,'Policy Characteristics'!$C:$C,0))),"",INDEX('Policy Characteristics'!D:D,MATCH($C635,'Policy Characteristics'!$C:$C,0)))</f>
        <v>Industry CCS</v>
      </c>
      <c r="K635" s="226" t="str">
        <f>IF(ISBLANK(INDEX('Policy Characteristics'!E:E,MATCH($C635,'Policy Characteristics'!$C:$C,0))),"",INDEX('Policy Characteristics'!E:E,MATCH($C635,'Policy Characteristics'!$C:$C,0)))</f>
        <v>indst non BAU CCS</v>
      </c>
      <c r="L635" s="233">
        <f>IF(ISBLANK(INDEX('Policy Characteristics'!F:F,MATCH($C635,'Policy Characteristics'!$C:$C,0))),"",INDEX('Policy Characteristics'!F:F,MATCH($C635,'Policy Characteristics'!$C:$C,0)))</f>
        <v>0</v>
      </c>
      <c r="M635" s="233">
        <f>IF(ISBLANK(INDEX('Policy Characteristics'!G:G,MATCH($C635,'Policy Characteristics'!$C:$C,0))),"",INDEX('Policy Characteristics'!G:G,MATCH($C635,'Policy Characteristics'!$C:$C,0)))</f>
        <v>1</v>
      </c>
      <c r="N635" s="233">
        <f>IF(ISBLANK(INDEX('Policy Characteristics'!H:H,MATCH($C635,'Policy Characteristics'!$C:$C,0))),"",INDEX('Policy Characteristics'!H:H,MATCH($C635,'Policy Characteristics'!$C:$C,0)))</f>
        <v>1</v>
      </c>
      <c r="O635" s="226" t="str">
        <f>IF(ISBLANK(INDEX('Policy Characteristics'!I:I,MATCH($C635,'Policy Characteristics'!$C:$C,0))),"",INDEX('Policy Characteristics'!I:I,MATCH($C635,'Policy Characteristics'!$C:$C,0)))</f>
        <v>on/off</v>
      </c>
      <c r="P635" s="226" t="str">
        <f>IF(ISBLANK(INDEX('Policy Characteristics'!J:J,MATCH($C635,'Policy Characteristics'!$C:$C,0))),"",INDEX('Policy Characteristics'!J:J,MATCH($C635,'Policy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35" s="226" t="str">
        <f>IF(ISBLANK(INDEX('Policy Characteristics'!K:K,MATCH($C635,'Policy Characteristics'!$C:$C,0))),"",INDEX('Policy Characteristics'!K:K,MATCH($C635,'Policy Characteristics'!$C:$C,0)))</f>
        <v>ccs.html#ccs</v>
      </c>
      <c r="R635" s="226" t="str">
        <f>IF(ISBLANK(INDEX('Policy Characteristics'!L:L,MATCH($C635,'Policy Characteristics'!$C:$C,0))),"",INDEX('Policy Characteristics'!L:L,MATCH($C635,'Policy Characteristics'!$C:$C,0)))</f>
        <v>carbon-capture-and-sequestration.html</v>
      </c>
    </row>
    <row r="636" spans="1:18" customFormat="1">
      <c r="A636" s="226" t="str">
        <f>IF(ISBLANK(INDEX('Policy Characteristics'!A:A,MATCH($C636,'Policy Characteristics'!$C:$C,0))),"",INDEX('Policy Characteristics'!A:A,MATCH($C636,'Policy Characteristics'!$C:$C,0)))</f>
        <v>Industry</v>
      </c>
      <c r="B636" s="234" t="str">
        <f>IF(ISBLANK(INDEX('Policy Characteristics'!B:B,MATCH($C636,'Policy Characteristics'!$C:$C,0))),"",INDEX('Policy Characteristics'!B:B,MATCH($C636,'Policy Characteristics'!$C:$C,0)))</f>
        <v>Non BAU Industry CCS Subsidy</v>
      </c>
      <c r="C636" s="226" t="str">
        <f t="shared" si="34"/>
        <v>Boolean Use Non BAU Industry CCS Subsidies</v>
      </c>
      <c r="D636" s="6" t="s">
        <v>852</v>
      </c>
      <c r="E636" s="6"/>
      <c r="F636" t="s">
        <v>853</v>
      </c>
      <c r="H636" s="43">
        <v>2728</v>
      </c>
      <c r="I636" s="261" t="s">
        <v>728</v>
      </c>
      <c r="J636" s="227" t="str">
        <f>IF(ISBLANK(INDEX('Policy Characteristics'!D:D,MATCH($C636,'Policy Characteristics'!$C:$C,0))),"",INDEX('Policy Characteristics'!D:D,MATCH($C636,'Policy Characteristics'!$C:$C,0)))</f>
        <v>Industry CCS</v>
      </c>
      <c r="K636" s="226" t="str">
        <f>IF(ISBLANK(INDEX('Policy Characteristics'!E:E,MATCH($C636,'Policy Characteristics'!$C:$C,0))),"",INDEX('Policy Characteristics'!E:E,MATCH($C636,'Policy Characteristics'!$C:$C,0)))</f>
        <v>indst non BAU CCS</v>
      </c>
      <c r="L636" s="233">
        <f>IF(ISBLANK(INDEX('Policy Characteristics'!F:F,MATCH($C636,'Policy Characteristics'!$C:$C,0))),"",INDEX('Policy Characteristics'!F:F,MATCH($C636,'Policy Characteristics'!$C:$C,0)))</f>
        <v>0</v>
      </c>
      <c r="M636" s="233">
        <f>IF(ISBLANK(INDEX('Policy Characteristics'!G:G,MATCH($C636,'Policy Characteristics'!$C:$C,0))),"",INDEX('Policy Characteristics'!G:G,MATCH($C636,'Policy Characteristics'!$C:$C,0)))</f>
        <v>1</v>
      </c>
      <c r="N636" s="233">
        <f>IF(ISBLANK(INDEX('Policy Characteristics'!H:H,MATCH($C636,'Policy Characteristics'!$C:$C,0))),"",INDEX('Policy Characteristics'!H:H,MATCH($C636,'Policy Characteristics'!$C:$C,0)))</f>
        <v>1</v>
      </c>
      <c r="O636" s="226" t="str">
        <f>IF(ISBLANK(INDEX('Policy Characteristics'!I:I,MATCH($C636,'Policy Characteristics'!$C:$C,0))),"",INDEX('Policy Characteristics'!I:I,MATCH($C636,'Policy Characteristics'!$C:$C,0)))</f>
        <v>on/off</v>
      </c>
      <c r="P636" s="226" t="str">
        <f>IF(ISBLANK(INDEX('Policy Characteristics'!J:J,MATCH($C636,'Policy Characteristics'!$C:$C,0))),"",INDEX('Policy Characteristics'!J:J,MATCH($C636,'Policy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36" s="226" t="str">
        <f>IF(ISBLANK(INDEX('Policy Characteristics'!K:K,MATCH($C636,'Policy Characteristics'!$C:$C,0))),"",INDEX('Policy Characteristics'!K:K,MATCH($C636,'Policy Characteristics'!$C:$C,0)))</f>
        <v>ccs.html#ccs</v>
      </c>
      <c r="R636" s="226" t="str">
        <f>IF(ISBLANK(INDEX('Policy Characteristics'!L:L,MATCH($C636,'Policy Characteristics'!$C:$C,0))),"",INDEX('Policy Characteristics'!L:L,MATCH($C636,'Policy Characteristics'!$C:$C,0)))</f>
        <v>carbon-capture-and-sequestration.html</v>
      </c>
    </row>
    <row r="637" spans="1:18" customFormat="1">
      <c r="A637" s="226" t="str">
        <f>IF(ISBLANK(INDEX('Policy Characteristics'!A:A,MATCH($C637,'Policy Characteristics'!$C:$C,0))),"",INDEX('Policy Characteristics'!A:A,MATCH($C637,'Policy Characteristics'!$C:$C,0)))</f>
        <v>Industry</v>
      </c>
      <c r="B637" s="234" t="str">
        <f>IF(ISBLANK(INDEX('Policy Characteristics'!B:B,MATCH($C637,'Policy Characteristics'!$C:$C,0))),"",INDEX('Policy Characteristics'!B:B,MATCH($C637,'Policy Characteristics'!$C:$C,0)))</f>
        <v>Non BAU Industry CCS Subsidy</v>
      </c>
      <c r="C637" s="226" t="str">
        <f t="shared" si="34"/>
        <v>Boolean Use Non BAU Industry CCS Subsidies</v>
      </c>
      <c r="D637" s="6" t="s">
        <v>854</v>
      </c>
      <c r="E637" s="6"/>
      <c r="F637" t="s">
        <v>855</v>
      </c>
      <c r="H637" s="43">
        <v>2729</v>
      </c>
      <c r="I637" s="261" t="s">
        <v>728</v>
      </c>
      <c r="J637" s="227" t="str">
        <f>IF(ISBLANK(INDEX('Policy Characteristics'!D:D,MATCH($C637,'Policy Characteristics'!$C:$C,0))),"",INDEX('Policy Characteristics'!D:D,MATCH($C637,'Policy Characteristics'!$C:$C,0)))</f>
        <v>Industry CCS</v>
      </c>
      <c r="K637" s="226" t="str">
        <f>IF(ISBLANK(INDEX('Policy Characteristics'!E:E,MATCH($C637,'Policy Characteristics'!$C:$C,0))),"",INDEX('Policy Characteristics'!E:E,MATCH($C637,'Policy Characteristics'!$C:$C,0)))</f>
        <v>indst non BAU CCS</v>
      </c>
      <c r="L637" s="233">
        <f>IF(ISBLANK(INDEX('Policy Characteristics'!F:F,MATCH($C637,'Policy Characteristics'!$C:$C,0))),"",INDEX('Policy Characteristics'!F:F,MATCH($C637,'Policy Characteristics'!$C:$C,0)))</f>
        <v>0</v>
      </c>
      <c r="M637" s="233">
        <f>IF(ISBLANK(INDEX('Policy Characteristics'!G:G,MATCH($C637,'Policy Characteristics'!$C:$C,0))),"",INDEX('Policy Characteristics'!G:G,MATCH($C637,'Policy Characteristics'!$C:$C,0)))</f>
        <v>1</v>
      </c>
      <c r="N637" s="233">
        <f>IF(ISBLANK(INDEX('Policy Characteristics'!H:H,MATCH($C637,'Policy Characteristics'!$C:$C,0))),"",INDEX('Policy Characteristics'!H:H,MATCH($C637,'Policy Characteristics'!$C:$C,0)))</f>
        <v>1</v>
      </c>
      <c r="O637" s="226" t="str">
        <f>IF(ISBLANK(INDEX('Policy Characteristics'!I:I,MATCH($C637,'Policy Characteristics'!$C:$C,0))),"",INDEX('Policy Characteristics'!I:I,MATCH($C637,'Policy Characteristics'!$C:$C,0)))</f>
        <v>on/off</v>
      </c>
      <c r="P637" s="226" t="str">
        <f>IF(ISBLANK(INDEX('Policy Characteristics'!J:J,MATCH($C637,'Policy Characteristics'!$C:$C,0))),"",INDEX('Policy Characteristics'!J:J,MATCH($C637,'Policy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37" s="226" t="str">
        <f>IF(ISBLANK(INDEX('Policy Characteristics'!K:K,MATCH($C637,'Policy Characteristics'!$C:$C,0))),"",INDEX('Policy Characteristics'!K:K,MATCH($C637,'Policy Characteristics'!$C:$C,0)))</f>
        <v>ccs.html#ccs</v>
      </c>
      <c r="R637" s="226" t="str">
        <f>IF(ISBLANK(INDEX('Policy Characteristics'!L:L,MATCH($C637,'Policy Characteristics'!$C:$C,0))),"",INDEX('Policy Characteristics'!L:L,MATCH($C637,'Policy Characteristics'!$C:$C,0)))</f>
        <v>carbon-capture-and-sequestration.html</v>
      </c>
    </row>
    <row r="638" spans="1:18" customFormat="1">
      <c r="A638" s="226" t="str">
        <f>IF(ISBLANK(INDEX('Policy Characteristics'!A:A,MATCH($C638,'Policy Characteristics'!$C:$C,0))),"",INDEX('Policy Characteristics'!A:A,MATCH($C638,'Policy Characteristics'!$C:$C,0)))</f>
        <v>Industry</v>
      </c>
      <c r="B638" s="234" t="str">
        <f>IF(ISBLANK(INDEX('Policy Characteristics'!B:B,MATCH($C638,'Policy Characteristics'!$C:$C,0))),"",INDEX('Policy Characteristics'!B:B,MATCH($C638,'Policy Characteristics'!$C:$C,0)))</f>
        <v>Non BAU Industry CCS Subsidy</v>
      </c>
      <c r="C638" s="226" t="str">
        <f t="shared" si="34"/>
        <v>Boolean Use Non BAU Industry CCS Subsidies</v>
      </c>
      <c r="D638" s="6" t="s">
        <v>856</v>
      </c>
      <c r="E638" s="6"/>
      <c r="F638" t="s">
        <v>857</v>
      </c>
      <c r="H638" s="43">
        <v>2730</v>
      </c>
      <c r="I638" s="261" t="s">
        <v>728</v>
      </c>
      <c r="J638" s="227" t="str">
        <f>IF(ISBLANK(INDEX('Policy Characteristics'!D:D,MATCH($C638,'Policy Characteristics'!$C:$C,0))),"",INDEX('Policy Characteristics'!D:D,MATCH($C638,'Policy Characteristics'!$C:$C,0)))</f>
        <v>Industry CCS</v>
      </c>
      <c r="K638" s="226" t="str">
        <f>IF(ISBLANK(INDEX('Policy Characteristics'!E:E,MATCH($C638,'Policy Characteristics'!$C:$C,0))),"",INDEX('Policy Characteristics'!E:E,MATCH($C638,'Policy Characteristics'!$C:$C,0)))</f>
        <v>indst non BAU CCS</v>
      </c>
      <c r="L638" s="233">
        <f>IF(ISBLANK(INDEX('Policy Characteristics'!F:F,MATCH($C638,'Policy Characteristics'!$C:$C,0))),"",INDEX('Policy Characteristics'!F:F,MATCH($C638,'Policy Characteristics'!$C:$C,0)))</f>
        <v>0</v>
      </c>
      <c r="M638" s="233">
        <f>IF(ISBLANK(INDEX('Policy Characteristics'!G:G,MATCH($C638,'Policy Characteristics'!$C:$C,0))),"",INDEX('Policy Characteristics'!G:G,MATCH($C638,'Policy Characteristics'!$C:$C,0)))</f>
        <v>1</v>
      </c>
      <c r="N638" s="233">
        <f>IF(ISBLANK(INDEX('Policy Characteristics'!H:H,MATCH($C638,'Policy Characteristics'!$C:$C,0))),"",INDEX('Policy Characteristics'!H:H,MATCH($C638,'Policy Characteristics'!$C:$C,0)))</f>
        <v>1</v>
      </c>
      <c r="O638" s="226" t="str">
        <f>IF(ISBLANK(INDEX('Policy Characteristics'!I:I,MATCH($C638,'Policy Characteristics'!$C:$C,0))),"",INDEX('Policy Characteristics'!I:I,MATCH($C638,'Policy Characteristics'!$C:$C,0)))</f>
        <v>on/off</v>
      </c>
      <c r="P638" s="226" t="str">
        <f>IF(ISBLANK(INDEX('Policy Characteristics'!J:J,MATCH($C638,'Policy Characteristics'!$C:$C,0))),"",INDEX('Policy Characteristics'!J:J,MATCH($C638,'Policy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38" s="226" t="str">
        <f>IF(ISBLANK(INDEX('Policy Characteristics'!K:K,MATCH($C638,'Policy Characteristics'!$C:$C,0))),"",INDEX('Policy Characteristics'!K:K,MATCH($C638,'Policy Characteristics'!$C:$C,0)))</f>
        <v>ccs.html#ccs</v>
      </c>
      <c r="R638" s="226" t="str">
        <f>IF(ISBLANK(INDEX('Policy Characteristics'!L:L,MATCH($C638,'Policy Characteristics'!$C:$C,0))),"",INDEX('Policy Characteristics'!L:L,MATCH($C638,'Policy Characteristics'!$C:$C,0)))</f>
        <v>carbon-capture-and-sequestration.html</v>
      </c>
    </row>
    <row r="639" spans="1:18" customFormat="1">
      <c r="A639" s="226" t="str">
        <f>IF(ISBLANK(INDEX('Policy Characteristics'!A:A,MATCH($C639,'Policy Characteristics'!$C:$C,0))),"",INDEX('Policy Characteristics'!A:A,MATCH($C639,'Policy Characteristics'!$C:$C,0)))</f>
        <v>Industry</v>
      </c>
      <c r="B639" s="234" t="str">
        <f>IF(ISBLANK(INDEX('Policy Characteristics'!B:B,MATCH($C639,'Policy Characteristics'!$C:$C,0))),"",INDEX('Policy Characteristics'!B:B,MATCH($C639,'Policy Characteristics'!$C:$C,0)))</f>
        <v>Non BAU Industry CCS Subsidy</v>
      </c>
      <c r="C639" s="226" t="str">
        <f t="shared" si="34"/>
        <v>Boolean Use Non BAU Industry CCS Subsidies</v>
      </c>
      <c r="D639" s="6" t="s">
        <v>858</v>
      </c>
      <c r="E639" s="6"/>
      <c r="F639" t="s">
        <v>859</v>
      </c>
      <c r="H639" s="43">
        <v>2731</v>
      </c>
      <c r="I639" s="261" t="s">
        <v>728</v>
      </c>
      <c r="J639" s="227" t="str">
        <f>IF(ISBLANK(INDEX('Policy Characteristics'!D:D,MATCH($C639,'Policy Characteristics'!$C:$C,0))),"",INDEX('Policy Characteristics'!D:D,MATCH($C639,'Policy Characteristics'!$C:$C,0)))</f>
        <v>Industry CCS</v>
      </c>
      <c r="K639" s="226" t="str">
        <f>IF(ISBLANK(INDEX('Policy Characteristics'!E:E,MATCH($C639,'Policy Characteristics'!$C:$C,0))),"",INDEX('Policy Characteristics'!E:E,MATCH($C639,'Policy Characteristics'!$C:$C,0)))</f>
        <v>indst non BAU CCS</v>
      </c>
      <c r="L639" s="233">
        <f>IF(ISBLANK(INDEX('Policy Characteristics'!F:F,MATCH($C639,'Policy Characteristics'!$C:$C,0))),"",INDEX('Policy Characteristics'!F:F,MATCH($C639,'Policy Characteristics'!$C:$C,0)))</f>
        <v>0</v>
      </c>
      <c r="M639" s="233">
        <f>IF(ISBLANK(INDEX('Policy Characteristics'!G:G,MATCH($C639,'Policy Characteristics'!$C:$C,0))),"",INDEX('Policy Characteristics'!G:G,MATCH($C639,'Policy Characteristics'!$C:$C,0)))</f>
        <v>1</v>
      </c>
      <c r="N639" s="233">
        <f>IF(ISBLANK(INDEX('Policy Characteristics'!H:H,MATCH($C639,'Policy Characteristics'!$C:$C,0))),"",INDEX('Policy Characteristics'!H:H,MATCH($C639,'Policy Characteristics'!$C:$C,0)))</f>
        <v>1</v>
      </c>
      <c r="O639" s="226" t="str">
        <f>IF(ISBLANK(INDEX('Policy Characteristics'!I:I,MATCH($C639,'Policy Characteristics'!$C:$C,0))),"",INDEX('Policy Characteristics'!I:I,MATCH($C639,'Policy Characteristics'!$C:$C,0)))</f>
        <v>on/off</v>
      </c>
      <c r="P639" s="226" t="str">
        <f>IF(ISBLANK(INDEX('Policy Characteristics'!J:J,MATCH($C639,'Policy Characteristics'!$C:$C,0))),"",INDEX('Policy Characteristics'!J:J,MATCH($C639,'Policy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39" s="226" t="str">
        <f>IF(ISBLANK(INDEX('Policy Characteristics'!K:K,MATCH($C639,'Policy Characteristics'!$C:$C,0))),"",INDEX('Policy Characteristics'!K:K,MATCH($C639,'Policy Characteristics'!$C:$C,0)))</f>
        <v>ccs.html#ccs</v>
      </c>
      <c r="R639" s="226" t="str">
        <f>IF(ISBLANK(INDEX('Policy Characteristics'!L:L,MATCH($C639,'Policy Characteristics'!$C:$C,0))),"",INDEX('Policy Characteristics'!L:L,MATCH($C639,'Policy Characteristics'!$C:$C,0)))</f>
        <v>carbon-capture-and-sequestration.html</v>
      </c>
    </row>
    <row r="640" spans="1:18" customFormat="1">
      <c r="A640" s="226" t="str">
        <f>IF(ISBLANK(INDEX('Policy Characteristics'!A:A,MATCH($C640,'Policy Characteristics'!$C:$C,0))),"",INDEX('Policy Characteristics'!A:A,MATCH($C640,'Policy Characteristics'!$C:$C,0)))</f>
        <v>Industry</v>
      </c>
      <c r="B640" s="234" t="str">
        <f>IF(ISBLANK(INDEX('Policy Characteristics'!B:B,MATCH($C640,'Policy Characteristics'!$C:$C,0))),"",INDEX('Policy Characteristics'!B:B,MATCH($C640,'Policy Characteristics'!$C:$C,0)))</f>
        <v>Non BAU Industry CCS Subsidy</v>
      </c>
      <c r="C640" s="226" t="str">
        <f t="shared" si="34"/>
        <v>Boolean Use Non BAU Industry CCS Subsidies</v>
      </c>
      <c r="D640" s="6" t="s">
        <v>860</v>
      </c>
      <c r="E640" s="6"/>
      <c r="F640" t="s">
        <v>861</v>
      </c>
      <c r="H640" s="43">
        <v>2732</v>
      </c>
      <c r="I640" s="261" t="s">
        <v>728</v>
      </c>
      <c r="J640" s="227" t="str">
        <f>IF(ISBLANK(INDEX('Policy Characteristics'!D:D,MATCH($C640,'Policy Characteristics'!$C:$C,0))),"",INDEX('Policy Characteristics'!D:D,MATCH($C640,'Policy Characteristics'!$C:$C,0)))</f>
        <v>Industry CCS</v>
      </c>
      <c r="K640" s="226" t="str">
        <f>IF(ISBLANK(INDEX('Policy Characteristics'!E:E,MATCH($C640,'Policy Characteristics'!$C:$C,0))),"",INDEX('Policy Characteristics'!E:E,MATCH($C640,'Policy Characteristics'!$C:$C,0)))</f>
        <v>indst non BAU CCS</v>
      </c>
      <c r="L640" s="233">
        <f>IF(ISBLANK(INDEX('Policy Characteristics'!F:F,MATCH($C640,'Policy Characteristics'!$C:$C,0))),"",INDEX('Policy Characteristics'!F:F,MATCH($C640,'Policy Characteristics'!$C:$C,0)))</f>
        <v>0</v>
      </c>
      <c r="M640" s="233">
        <f>IF(ISBLANK(INDEX('Policy Characteristics'!G:G,MATCH($C640,'Policy Characteristics'!$C:$C,0))),"",INDEX('Policy Characteristics'!G:G,MATCH($C640,'Policy Characteristics'!$C:$C,0)))</f>
        <v>1</v>
      </c>
      <c r="N640" s="233">
        <f>IF(ISBLANK(INDEX('Policy Characteristics'!H:H,MATCH($C640,'Policy Characteristics'!$C:$C,0))),"",INDEX('Policy Characteristics'!H:H,MATCH($C640,'Policy Characteristics'!$C:$C,0)))</f>
        <v>1</v>
      </c>
      <c r="O640" s="226" t="str">
        <f>IF(ISBLANK(INDEX('Policy Characteristics'!I:I,MATCH($C640,'Policy Characteristics'!$C:$C,0))),"",INDEX('Policy Characteristics'!I:I,MATCH($C640,'Policy Characteristics'!$C:$C,0)))</f>
        <v>on/off</v>
      </c>
      <c r="P640" s="226" t="str">
        <f>IF(ISBLANK(INDEX('Policy Characteristics'!J:J,MATCH($C640,'Policy Characteristics'!$C:$C,0))),"",INDEX('Policy Characteristics'!J:J,MATCH($C640,'Policy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40" s="226" t="str">
        <f>IF(ISBLANK(INDEX('Policy Characteristics'!K:K,MATCH($C640,'Policy Characteristics'!$C:$C,0))),"",INDEX('Policy Characteristics'!K:K,MATCH($C640,'Policy Characteristics'!$C:$C,0)))</f>
        <v>ccs.html#ccs</v>
      </c>
      <c r="R640" s="226" t="str">
        <f>IF(ISBLANK(INDEX('Policy Characteristics'!L:L,MATCH($C640,'Policy Characteristics'!$C:$C,0))),"",INDEX('Policy Characteristics'!L:L,MATCH($C640,'Policy Characteristics'!$C:$C,0)))</f>
        <v>carbon-capture-and-sequestration.html</v>
      </c>
    </row>
    <row r="641" spans="1:18" customFormat="1">
      <c r="A641" s="226" t="str">
        <f>IF(ISBLANK(INDEX('Policy Characteristics'!A:A,MATCH($C641,'Policy Characteristics'!$C:$C,0))),"",INDEX('Policy Characteristics'!A:A,MATCH($C641,'Policy Characteristics'!$C:$C,0)))</f>
        <v>Industry</v>
      </c>
      <c r="B641" s="234" t="str">
        <f>IF(ISBLANK(INDEX('Policy Characteristics'!B:B,MATCH($C641,'Policy Characteristics'!$C:$C,0))),"",INDEX('Policy Characteristics'!B:B,MATCH($C641,'Policy Characteristics'!$C:$C,0)))</f>
        <v>Non BAU Industry CCS Subsidy</v>
      </c>
      <c r="C641" s="226" t="str">
        <f t="shared" si="34"/>
        <v>Boolean Use Non BAU Industry CCS Subsidies</v>
      </c>
      <c r="D641" s="6" t="s">
        <v>862</v>
      </c>
      <c r="E641" s="6"/>
      <c r="F641" t="s">
        <v>863</v>
      </c>
      <c r="H641" s="43">
        <v>2733</v>
      </c>
      <c r="I641" s="261" t="s">
        <v>728</v>
      </c>
      <c r="J641" s="227" t="str">
        <f>IF(ISBLANK(INDEX('Policy Characteristics'!D:D,MATCH($C641,'Policy Characteristics'!$C:$C,0))),"",INDEX('Policy Characteristics'!D:D,MATCH($C641,'Policy Characteristics'!$C:$C,0)))</f>
        <v>Industry CCS</v>
      </c>
      <c r="K641" s="226" t="str">
        <f>IF(ISBLANK(INDEX('Policy Characteristics'!E:E,MATCH($C641,'Policy Characteristics'!$C:$C,0))),"",INDEX('Policy Characteristics'!E:E,MATCH($C641,'Policy Characteristics'!$C:$C,0)))</f>
        <v>indst non BAU CCS</v>
      </c>
      <c r="L641" s="233">
        <f>IF(ISBLANK(INDEX('Policy Characteristics'!F:F,MATCH($C641,'Policy Characteristics'!$C:$C,0))),"",INDEX('Policy Characteristics'!F:F,MATCH($C641,'Policy Characteristics'!$C:$C,0)))</f>
        <v>0</v>
      </c>
      <c r="M641" s="233">
        <f>IF(ISBLANK(INDEX('Policy Characteristics'!G:G,MATCH($C641,'Policy Characteristics'!$C:$C,0))),"",INDEX('Policy Characteristics'!G:G,MATCH($C641,'Policy Characteristics'!$C:$C,0)))</f>
        <v>1</v>
      </c>
      <c r="N641" s="233">
        <f>IF(ISBLANK(INDEX('Policy Characteristics'!H:H,MATCH($C641,'Policy Characteristics'!$C:$C,0))),"",INDEX('Policy Characteristics'!H:H,MATCH($C641,'Policy Characteristics'!$C:$C,0)))</f>
        <v>1</v>
      </c>
      <c r="O641" s="226" t="str">
        <f>IF(ISBLANK(INDEX('Policy Characteristics'!I:I,MATCH($C641,'Policy Characteristics'!$C:$C,0))),"",INDEX('Policy Characteristics'!I:I,MATCH($C641,'Policy Characteristics'!$C:$C,0)))</f>
        <v>on/off</v>
      </c>
      <c r="P641" s="226" t="str">
        <f>IF(ISBLANK(INDEX('Policy Characteristics'!J:J,MATCH($C641,'Policy Characteristics'!$C:$C,0))),"",INDEX('Policy Characteristics'!J:J,MATCH($C641,'Policy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41" s="226" t="str">
        <f>IF(ISBLANK(INDEX('Policy Characteristics'!K:K,MATCH($C641,'Policy Characteristics'!$C:$C,0))),"",INDEX('Policy Characteristics'!K:K,MATCH($C641,'Policy Characteristics'!$C:$C,0)))</f>
        <v>ccs.html#ccs</v>
      </c>
      <c r="R641" s="226" t="str">
        <f>IF(ISBLANK(INDEX('Policy Characteristics'!L:L,MATCH($C641,'Policy Characteristics'!$C:$C,0))),"",INDEX('Policy Characteristics'!L:L,MATCH($C641,'Policy Characteristics'!$C:$C,0)))</f>
        <v>carbon-capture-and-sequestration.html</v>
      </c>
    </row>
    <row r="642" spans="1:18" customFormat="1">
      <c r="A642" s="226" t="str">
        <f>IF(ISBLANK(INDEX('Policy Characteristics'!A:A,MATCH($C642,'Policy Characteristics'!$C:$C,0))),"",INDEX('Policy Characteristics'!A:A,MATCH($C642,'Policy Characteristics'!$C:$C,0)))</f>
        <v>Industry</v>
      </c>
      <c r="B642" s="234" t="str">
        <f>IF(ISBLANK(INDEX('Policy Characteristics'!B:B,MATCH($C642,'Policy Characteristics'!$C:$C,0))),"",INDEX('Policy Characteristics'!B:B,MATCH($C642,'Policy Characteristics'!$C:$C,0)))</f>
        <v>Non BAU Industry CCS Subsidy</v>
      </c>
      <c r="C642" s="226" t="str">
        <f t="shared" si="34"/>
        <v>Boolean Use Non BAU Industry CCS Subsidies</v>
      </c>
      <c r="D642" s="6" t="s">
        <v>864</v>
      </c>
      <c r="E642" s="6"/>
      <c r="F642" t="s">
        <v>865</v>
      </c>
      <c r="H642" s="43">
        <v>2734</v>
      </c>
      <c r="I642" s="261" t="s">
        <v>728</v>
      </c>
      <c r="J642" s="227" t="str">
        <f>IF(ISBLANK(INDEX('Policy Characteristics'!D:D,MATCH($C642,'Policy Characteristics'!$C:$C,0))),"",INDEX('Policy Characteristics'!D:D,MATCH($C642,'Policy Characteristics'!$C:$C,0)))</f>
        <v>Industry CCS</v>
      </c>
      <c r="K642" s="226" t="str">
        <f>IF(ISBLANK(INDEX('Policy Characteristics'!E:E,MATCH($C642,'Policy Characteristics'!$C:$C,0))),"",INDEX('Policy Characteristics'!E:E,MATCH($C642,'Policy Characteristics'!$C:$C,0)))</f>
        <v>indst non BAU CCS</v>
      </c>
      <c r="L642" s="233">
        <f>IF(ISBLANK(INDEX('Policy Characteristics'!F:F,MATCH($C642,'Policy Characteristics'!$C:$C,0))),"",INDEX('Policy Characteristics'!F:F,MATCH($C642,'Policy Characteristics'!$C:$C,0)))</f>
        <v>0</v>
      </c>
      <c r="M642" s="233">
        <f>IF(ISBLANK(INDEX('Policy Characteristics'!G:G,MATCH($C642,'Policy Characteristics'!$C:$C,0))),"",INDEX('Policy Characteristics'!G:G,MATCH($C642,'Policy Characteristics'!$C:$C,0)))</f>
        <v>1</v>
      </c>
      <c r="N642" s="233">
        <f>IF(ISBLANK(INDEX('Policy Characteristics'!H:H,MATCH($C642,'Policy Characteristics'!$C:$C,0))),"",INDEX('Policy Characteristics'!H:H,MATCH($C642,'Policy Characteristics'!$C:$C,0)))</f>
        <v>1</v>
      </c>
      <c r="O642" s="226" t="str">
        <f>IF(ISBLANK(INDEX('Policy Characteristics'!I:I,MATCH($C642,'Policy Characteristics'!$C:$C,0))),"",INDEX('Policy Characteristics'!I:I,MATCH($C642,'Policy Characteristics'!$C:$C,0)))</f>
        <v>on/off</v>
      </c>
      <c r="P642" s="226" t="str">
        <f>IF(ISBLANK(INDEX('Policy Characteristics'!J:J,MATCH($C642,'Policy Characteristics'!$C:$C,0))),"",INDEX('Policy Characteristics'!J:J,MATCH($C642,'Policy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42" s="226" t="str">
        <f>IF(ISBLANK(INDEX('Policy Characteristics'!K:K,MATCH($C642,'Policy Characteristics'!$C:$C,0))),"",INDEX('Policy Characteristics'!K:K,MATCH($C642,'Policy Characteristics'!$C:$C,0)))</f>
        <v>ccs.html#ccs</v>
      </c>
      <c r="R642" s="226" t="str">
        <f>IF(ISBLANK(INDEX('Policy Characteristics'!L:L,MATCH($C642,'Policy Characteristics'!$C:$C,0))),"",INDEX('Policy Characteristics'!L:L,MATCH($C642,'Policy Characteristics'!$C:$C,0)))</f>
        <v>carbon-capture-and-sequestration.html</v>
      </c>
    </row>
    <row r="643" spans="1:18" customFormat="1">
      <c r="A643" s="226" t="str">
        <f>IF(ISBLANK(INDEX('Policy Characteristics'!A:A,MATCH($C643,'Policy Characteristics'!$C:$C,0))),"",INDEX('Policy Characteristics'!A:A,MATCH($C643,'Policy Characteristics'!$C:$C,0)))</f>
        <v>Industry</v>
      </c>
      <c r="B643" s="234" t="str">
        <f>IF(ISBLANK(INDEX('Policy Characteristics'!B:B,MATCH($C643,'Policy Characteristics'!$C:$C,0))),"",INDEX('Policy Characteristics'!B:B,MATCH($C643,'Policy Characteristics'!$C:$C,0)))</f>
        <v>Non BAU Industry CCS Subsidy</v>
      </c>
      <c r="C643" s="226" t="str">
        <f t="shared" si="34"/>
        <v>Boolean Use Non BAU Industry CCS Subsidies</v>
      </c>
      <c r="D643" s="6" t="s">
        <v>866</v>
      </c>
      <c r="E643" s="6"/>
      <c r="F643" t="s">
        <v>867</v>
      </c>
      <c r="H643" s="43">
        <v>2735</v>
      </c>
      <c r="I643" s="261" t="s">
        <v>728</v>
      </c>
      <c r="J643" s="227" t="str">
        <f>IF(ISBLANK(INDEX('Policy Characteristics'!D:D,MATCH($C643,'Policy Characteristics'!$C:$C,0))),"",INDEX('Policy Characteristics'!D:D,MATCH($C643,'Policy Characteristics'!$C:$C,0)))</f>
        <v>Industry CCS</v>
      </c>
      <c r="K643" s="226" t="str">
        <f>IF(ISBLANK(INDEX('Policy Characteristics'!E:E,MATCH($C643,'Policy Characteristics'!$C:$C,0))),"",INDEX('Policy Characteristics'!E:E,MATCH($C643,'Policy Characteristics'!$C:$C,0)))</f>
        <v>indst non BAU CCS</v>
      </c>
      <c r="L643" s="233">
        <f>IF(ISBLANK(INDEX('Policy Characteristics'!F:F,MATCH($C643,'Policy Characteristics'!$C:$C,0))),"",INDEX('Policy Characteristics'!F:F,MATCH($C643,'Policy Characteristics'!$C:$C,0)))</f>
        <v>0</v>
      </c>
      <c r="M643" s="233">
        <f>IF(ISBLANK(INDEX('Policy Characteristics'!G:G,MATCH($C643,'Policy Characteristics'!$C:$C,0))),"",INDEX('Policy Characteristics'!G:G,MATCH($C643,'Policy Characteristics'!$C:$C,0)))</f>
        <v>1</v>
      </c>
      <c r="N643" s="233">
        <f>IF(ISBLANK(INDEX('Policy Characteristics'!H:H,MATCH($C643,'Policy Characteristics'!$C:$C,0))),"",INDEX('Policy Characteristics'!H:H,MATCH($C643,'Policy Characteristics'!$C:$C,0)))</f>
        <v>1</v>
      </c>
      <c r="O643" s="226" t="str">
        <f>IF(ISBLANK(INDEX('Policy Characteristics'!I:I,MATCH($C643,'Policy Characteristics'!$C:$C,0))),"",INDEX('Policy Characteristics'!I:I,MATCH($C643,'Policy Characteristics'!$C:$C,0)))</f>
        <v>on/off</v>
      </c>
      <c r="P643" s="226" t="str">
        <f>IF(ISBLANK(INDEX('Policy Characteristics'!J:J,MATCH($C643,'Policy Characteristics'!$C:$C,0))),"",INDEX('Policy Characteristics'!J:J,MATCH($C643,'Policy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43" s="226" t="str">
        <f>IF(ISBLANK(INDEX('Policy Characteristics'!K:K,MATCH($C643,'Policy Characteristics'!$C:$C,0))),"",INDEX('Policy Characteristics'!K:K,MATCH($C643,'Policy Characteristics'!$C:$C,0)))</f>
        <v>ccs.html#ccs</v>
      </c>
      <c r="R643" s="226" t="str">
        <f>IF(ISBLANK(INDEX('Policy Characteristics'!L:L,MATCH($C643,'Policy Characteristics'!$C:$C,0))),"",INDEX('Policy Characteristics'!L:L,MATCH($C643,'Policy Characteristics'!$C:$C,0)))</f>
        <v>carbon-capture-and-sequestration.html</v>
      </c>
    </row>
    <row r="644" spans="1:18" customFormat="1">
      <c r="A644" s="226" t="str">
        <f>IF(ISBLANK(INDEX('Policy Characteristics'!A:A,MATCH($C644,'Policy Characteristics'!$C:$C,0))),"",INDEX('Policy Characteristics'!A:A,MATCH($C644,'Policy Characteristics'!$C:$C,0)))</f>
        <v>Industry</v>
      </c>
      <c r="B644" s="234" t="str">
        <f>IF(ISBLANK(INDEX('Policy Characteristics'!B:B,MATCH($C644,'Policy Characteristics'!$C:$C,0))),"",INDEX('Policy Characteristics'!B:B,MATCH($C644,'Policy Characteristics'!$C:$C,0)))</f>
        <v>Non BAU Industry CCS Subsidy</v>
      </c>
      <c r="C644" s="226" t="str">
        <f t="shared" si="34"/>
        <v>Boolean Use Non BAU Industry CCS Subsidies</v>
      </c>
      <c r="D644" s="6" t="s">
        <v>868</v>
      </c>
      <c r="E644" s="6"/>
      <c r="F644" t="s">
        <v>869</v>
      </c>
      <c r="H644" s="43">
        <v>2736</v>
      </c>
      <c r="I644" s="261" t="s">
        <v>728</v>
      </c>
      <c r="J644" s="227" t="str">
        <f>IF(ISBLANK(INDEX('Policy Characteristics'!D:D,MATCH($C644,'Policy Characteristics'!$C:$C,0))),"",INDEX('Policy Characteristics'!D:D,MATCH($C644,'Policy Characteristics'!$C:$C,0)))</f>
        <v>Industry CCS</v>
      </c>
      <c r="K644" s="226" t="str">
        <f>IF(ISBLANK(INDEX('Policy Characteristics'!E:E,MATCH($C644,'Policy Characteristics'!$C:$C,0))),"",INDEX('Policy Characteristics'!E:E,MATCH($C644,'Policy Characteristics'!$C:$C,0)))</f>
        <v>indst non BAU CCS</v>
      </c>
      <c r="L644" s="233">
        <f>IF(ISBLANK(INDEX('Policy Characteristics'!F:F,MATCH($C644,'Policy Characteristics'!$C:$C,0))),"",INDEX('Policy Characteristics'!F:F,MATCH($C644,'Policy Characteristics'!$C:$C,0)))</f>
        <v>0</v>
      </c>
      <c r="M644" s="233">
        <f>IF(ISBLANK(INDEX('Policy Characteristics'!G:G,MATCH($C644,'Policy Characteristics'!$C:$C,0))),"",INDEX('Policy Characteristics'!G:G,MATCH($C644,'Policy Characteristics'!$C:$C,0)))</f>
        <v>1</v>
      </c>
      <c r="N644" s="233">
        <f>IF(ISBLANK(INDEX('Policy Characteristics'!H:H,MATCH($C644,'Policy Characteristics'!$C:$C,0))),"",INDEX('Policy Characteristics'!H:H,MATCH($C644,'Policy Characteristics'!$C:$C,0)))</f>
        <v>1</v>
      </c>
      <c r="O644" s="226" t="str">
        <f>IF(ISBLANK(INDEX('Policy Characteristics'!I:I,MATCH($C644,'Policy Characteristics'!$C:$C,0))),"",INDEX('Policy Characteristics'!I:I,MATCH($C644,'Policy Characteristics'!$C:$C,0)))</f>
        <v>on/off</v>
      </c>
      <c r="P644" s="226" t="str">
        <f>IF(ISBLANK(INDEX('Policy Characteristics'!J:J,MATCH($C644,'Policy Characteristics'!$C:$C,0))),"",INDEX('Policy Characteristics'!J:J,MATCH($C644,'Policy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44" s="226" t="str">
        <f>IF(ISBLANK(INDEX('Policy Characteristics'!K:K,MATCH($C644,'Policy Characteristics'!$C:$C,0))),"",INDEX('Policy Characteristics'!K:K,MATCH($C644,'Policy Characteristics'!$C:$C,0)))</f>
        <v>ccs.html#ccs</v>
      </c>
      <c r="R644" s="226" t="str">
        <f>IF(ISBLANK(INDEX('Policy Characteristics'!L:L,MATCH($C644,'Policy Characteristics'!$C:$C,0))),"",INDEX('Policy Characteristics'!L:L,MATCH($C644,'Policy Characteristics'!$C:$C,0)))</f>
        <v>carbon-capture-and-sequestration.html</v>
      </c>
    </row>
    <row r="645" spans="1:18" customFormat="1">
      <c r="A645" s="226" t="str">
        <f>IF(ISBLANK(INDEX('Policy Characteristics'!A:A,MATCH($C645,'Policy Characteristics'!$C:$C,0))),"",INDEX('Policy Characteristics'!A:A,MATCH($C645,'Policy Characteristics'!$C:$C,0)))</f>
        <v>Industry</v>
      </c>
      <c r="B645" s="234" t="str">
        <f>IF(ISBLANK(INDEX('Policy Characteristics'!B:B,MATCH($C645,'Policy Characteristics'!$C:$C,0))),"",INDEX('Policy Characteristics'!B:B,MATCH($C645,'Policy Characteristics'!$C:$C,0)))</f>
        <v>Non BAU Industry CCS Subsidy</v>
      </c>
      <c r="C645" s="226" t="str">
        <f t="shared" si="34"/>
        <v>Boolean Use Non BAU Industry CCS Subsidies</v>
      </c>
      <c r="D645" s="6" t="s">
        <v>870</v>
      </c>
      <c r="E645" s="6"/>
      <c r="F645" t="s">
        <v>871</v>
      </c>
      <c r="H645" s="43">
        <v>2737</v>
      </c>
      <c r="I645" s="261" t="s">
        <v>728</v>
      </c>
      <c r="J645" s="227" t="str">
        <f>IF(ISBLANK(INDEX('Policy Characteristics'!D:D,MATCH($C645,'Policy Characteristics'!$C:$C,0))),"",INDEX('Policy Characteristics'!D:D,MATCH($C645,'Policy Characteristics'!$C:$C,0)))</f>
        <v>Industry CCS</v>
      </c>
      <c r="K645" s="226" t="str">
        <f>IF(ISBLANK(INDEX('Policy Characteristics'!E:E,MATCH($C645,'Policy Characteristics'!$C:$C,0))),"",INDEX('Policy Characteristics'!E:E,MATCH($C645,'Policy Characteristics'!$C:$C,0)))</f>
        <v>indst non BAU CCS</v>
      </c>
      <c r="L645" s="233">
        <f>IF(ISBLANK(INDEX('Policy Characteristics'!F:F,MATCH($C645,'Policy Characteristics'!$C:$C,0))),"",INDEX('Policy Characteristics'!F:F,MATCH($C645,'Policy Characteristics'!$C:$C,0)))</f>
        <v>0</v>
      </c>
      <c r="M645" s="233">
        <f>IF(ISBLANK(INDEX('Policy Characteristics'!G:G,MATCH($C645,'Policy Characteristics'!$C:$C,0))),"",INDEX('Policy Characteristics'!G:G,MATCH($C645,'Policy Characteristics'!$C:$C,0)))</f>
        <v>1</v>
      </c>
      <c r="N645" s="233">
        <f>IF(ISBLANK(INDEX('Policy Characteristics'!H:H,MATCH($C645,'Policy Characteristics'!$C:$C,0))),"",INDEX('Policy Characteristics'!H:H,MATCH($C645,'Policy Characteristics'!$C:$C,0)))</f>
        <v>1</v>
      </c>
      <c r="O645" s="226" t="str">
        <f>IF(ISBLANK(INDEX('Policy Characteristics'!I:I,MATCH($C645,'Policy Characteristics'!$C:$C,0))),"",INDEX('Policy Characteristics'!I:I,MATCH($C645,'Policy Characteristics'!$C:$C,0)))</f>
        <v>on/off</v>
      </c>
      <c r="P645" s="226" t="str">
        <f>IF(ISBLANK(INDEX('Policy Characteristics'!J:J,MATCH($C645,'Policy Characteristics'!$C:$C,0))),"",INDEX('Policy Characteristics'!J:J,MATCH($C645,'Policy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45" s="226" t="str">
        <f>IF(ISBLANK(INDEX('Policy Characteristics'!K:K,MATCH($C645,'Policy Characteristics'!$C:$C,0))),"",INDEX('Policy Characteristics'!K:K,MATCH($C645,'Policy Characteristics'!$C:$C,0)))</f>
        <v>ccs.html#ccs</v>
      </c>
      <c r="R645" s="226" t="str">
        <f>IF(ISBLANK(INDEX('Policy Characteristics'!L:L,MATCH($C645,'Policy Characteristics'!$C:$C,0))),"",INDEX('Policy Characteristics'!L:L,MATCH($C645,'Policy Characteristics'!$C:$C,0)))</f>
        <v>carbon-capture-and-sequestration.html</v>
      </c>
    </row>
    <row r="646" spans="1:18" customFormat="1">
      <c r="A646" s="226" t="str">
        <f>IF(ISBLANK(INDEX('Policy Characteristics'!A:A,MATCH($C646,'Policy Characteristics'!$C:$C,0))),"",INDEX('Policy Characteristics'!A:A,MATCH($C646,'Policy Characteristics'!$C:$C,0)))</f>
        <v>Industry</v>
      </c>
      <c r="B646" s="234" t="str">
        <f>IF(ISBLANK(INDEX('Policy Characteristics'!B:B,MATCH($C646,'Policy Characteristics'!$C:$C,0))),"",INDEX('Policy Characteristics'!B:B,MATCH($C646,'Policy Characteristics'!$C:$C,0)))</f>
        <v>Non BAU Industry CCS Subsidy</v>
      </c>
      <c r="C646" s="226" t="str">
        <f t="shared" si="34"/>
        <v>Boolean Use Non BAU Industry CCS Subsidies</v>
      </c>
      <c r="D646" s="6" t="s">
        <v>872</v>
      </c>
      <c r="E646" s="6"/>
      <c r="F646" t="s">
        <v>873</v>
      </c>
      <c r="H646" s="43">
        <v>2738</v>
      </c>
      <c r="I646" s="261" t="s">
        <v>728</v>
      </c>
      <c r="J646" s="227" t="str">
        <f>IF(ISBLANK(INDEX('Policy Characteristics'!D:D,MATCH($C646,'Policy Characteristics'!$C:$C,0))),"",INDEX('Policy Characteristics'!D:D,MATCH($C646,'Policy Characteristics'!$C:$C,0)))</f>
        <v>Industry CCS</v>
      </c>
      <c r="K646" s="226" t="str">
        <f>IF(ISBLANK(INDEX('Policy Characteristics'!E:E,MATCH($C646,'Policy Characteristics'!$C:$C,0))),"",INDEX('Policy Characteristics'!E:E,MATCH($C646,'Policy Characteristics'!$C:$C,0)))</f>
        <v>indst non BAU CCS</v>
      </c>
      <c r="L646" s="233">
        <f>IF(ISBLANK(INDEX('Policy Characteristics'!F:F,MATCH($C646,'Policy Characteristics'!$C:$C,0))),"",INDEX('Policy Characteristics'!F:F,MATCH($C646,'Policy Characteristics'!$C:$C,0)))</f>
        <v>0</v>
      </c>
      <c r="M646" s="233">
        <f>IF(ISBLANK(INDEX('Policy Characteristics'!G:G,MATCH($C646,'Policy Characteristics'!$C:$C,0))),"",INDEX('Policy Characteristics'!G:G,MATCH($C646,'Policy Characteristics'!$C:$C,0)))</f>
        <v>1</v>
      </c>
      <c r="N646" s="233">
        <f>IF(ISBLANK(INDEX('Policy Characteristics'!H:H,MATCH($C646,'Policy Characteristics'!$C:$C,0))),"",INDEX('Policy Characteristics'!H:H,MATCH($C646,'Policy Characteristics'!$C:$C,0)))</f>
        <v>1</v>
      </c>
      <c r="O646" s="226" t="str">
        <f>IF(ISBLANK(INDEX('Policy Characteristics'!I:I,MATCH($C646,'Policy Characteristics'!$C:$C,0))),"",INDEX('Policy Characteristics'!I:I,MATCH($C646,'Policy Characteristics'!$C:$C,0)))</f>
        <v>on/off</v>
      </c>
      <c r="P646" s="226" t="str">
        <f>IF(ISBLANK(INDEX('Policy Characteristics'!J:J,MATCH($C646,'Policy Characteristics'!$C:$C,0))),"",INDEX('Policy Characteristics'!J:J,MATCH($C646,'Policy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46" s="226" t="str">
        <f>IF(ISBLANK(INDEX('Policy Characteristics'!K:K,MATCH($C646,'Policy Characteristics'!$C:$C,0))),"",INDEX('Policy Characteristics'!K:K,MATCH($C646,'Policy Characteristics'!$C:$C,0)))</f>
        <v>ccs.html#ccs</v>
      </c>
      <c r="R646" s="226" t="str">
        <f>IF(ISBLANK(INDEX('Policy Characteristics'!L:L,MATCH($C646,'Policy Characteristics'!$C:$C,0))),"",INDEX('Policy Characteristics'!L:L,MATCH($C646,'Policy Characteristics'!$C:$C,0)))</f>
        <v>carbon-capture-and-sequestration.html</v>
      </c>
    </row>
    <row r="647" spans="1:18" customFormat="1">
      <c r="A647" s="226" t="str">
        <f>IF(ISBLANK(INDEX('Policy Characteristics'!A:A,MATCH($C647,'Policy Characteristics'!$C:$C,0))),"",INDEX('Policy Characteristics'!A:A,MATCH($C647,'Policy Characteristics'!$C:$C,0)))</f>
        <v>Industry</v>
      </c>
      <c r="B647" s="234" t="str">
        <f>IF(ISBLANK(INDEX('Policy Characteristics'!B:B,MATCH($C647,'Policy Characteristics'!$C:$C,0))),"",INDEX('Policy Characteristics'!B:B,MATCH($C647,'Policy Characteristics'!$C:$C,0)))</f>
        <v>Non BAU Industry CCS Subsidy</v>
      </c>
      <c r="C647" s="226" t="str">
        <f t="shared" si="34"/>
        <v>Boolean Use Non BAU Industry CCS Subsidies</v>
      </c>
      <c r="D647" s="6" t="s">
        <v>874</v>
      </c>
      <c r="E647" s="6"/>
      <c r="F647" t="s">
        <v>875</v>
      </c>
      <c r="H647" s="43">
        <v>2739</v>
      </c>
      <c r="I647" s="261" t="s">
        <v>728</v>
      </c>
      <c r="J647" s="227" t="str">
        <f>IF(ISBLANK(INDEX('Policy Characteristics'!D:D,MATCH($C647,'Policy Characteristics'!$C:$C,0))),"",INDEX('Policy Characteristics'!D:D,MATCH($C647,'Policy Characteristics'!$C:$C,0)))</f>
        <v>Industry CCS</v>
      </c>
      <c r="K647" s="226" t="str">
        <f>IF(ISBLANK(INDEX('Policy Characteristics'!E:E,MATCH($C647,'Policy Characteristics'!$C:$C,0))),"",INDEX('Policy Characteristics'!E:E,MATCH($C647,'Policy Characteristics'!$C:$C,0)))</f>
        <v>indst non BAU CCS</v>
      </c>
      <c r="L647" s="233">
        <f>IF(ISBLANK(INDEX('Policy Characteristics'!F:F,MATCH($C647,'Policy Characteristics'!$C:$C,0))),"",INDEX('Policy Characteristics'!F:F,MATCH($C647,'Policy Characteristics'!$C:$C,0)))</f>
        <v>0</v>
      </c>
      <c r="M647" s="233">
        <f>IF(ISBLANK(INDEX('Policy Characteristics'!G:G,MATCH($C647,'Policy Characteristics'!$C:$C,0))),"",INDEX('Policy Characteristics'!G:G,MATCH($C647,'Policy Characteristics'!$C:$C,0)))</f>
        <v>1</v>
      </c>
      <c r="N647" s="233">
        <f>IF(ISBLANK(INDEX('Policy Characteristics'!H:H,MATCH($C647,'Policy Characteristics'!$C:$C,0))),"",INDEX('Policy Characteristics'!H:H,MATCH($C647,'Policy Characteristics'!$C:$C,0)))</f>
        <v>1</v>
      </c>
      <c r="O647" s="226" t="str">
        <f>IF(ISBLANK(INDEX('Policy Characteristics'!I:I,MATCH($C647,'Policy Characteristics'!$C:$C,0))),"",INDEX('Policy Characteristics'!I:I,MATCH($C647,'Policy Characteristics'!$C:$C,0)))</f>
        <v>on/off</v>
      </c>
      <c r="P647" s="226" t="str">
        <f>IF(ISBLANK(INDEX('Policy Characteristics'!J:J,MATCH($C647,'Policy Characteristics'!$C:$C,0))),"",INDEX('Policy Characteristics'!J:J,MATCH($C647,'Policy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47" s="226" t="str">
        <f>IF(ISBLANK(INDEX('Policy Characteristics'!K:K,MATCH($C647,'Policy Characteristics'!$C:$C,0))),"",INDEX('Policy Characteristics'!K:K,MATCH($C647,'Policy Characteristics'!$C:$C,0)))</f>
        <v>ccs.html#ccs</v>
      </c>
      <c r="R647" s="226" t="str">
        <f>IF(ISBLANK(INDEX('Policy Characteristics'!L:L,MATCH($C647,'Policy Characteristics'!$C:$C,0))),"",INDEX('Policy Characteristics'!L:L,MATCH($C647,'Policy Characteristics'!$C:$C,0)))</f>
        <v>carbon-capture-and-sequestration.html</v>
      </c>
    </row>
    <row r="648" spans="1:18" customFormat="1">
      <c r="A648" s="226" t="str">
        <f>IF(ISBLANK(INDEX('Policy Characteristics'!A:A,MATCH($C648,'Policy Characteristics'!$C:$C,0))),"",INDEX('Policy Characteristics'!A:A,MATCH($C648,'Policy Characteristics'!$C:$C,0)))</f>
        <v>Industry</v>
      </c>
      <c r="B648" s="234" t="str">
        <f>IF(ISBLANK(INDEX('Policy Characteristics'!B:B,MATCH($C648,'Policy Characteristics'!$C:$C,0))),"",INDEX('Policy Characteristics'!B:B,MATCH($C648,'Policy Characteristics'!$C:$C,0)))</f>
        <v>Non BAU Industry CCS Subsidy</v>
      </c>
      <c r="C648" s="226" t="str">
        <f t="shared" si="34"/>
        <v>Boolean Use Non BAU Industry CCS Subsidies</v>
      </c>
      <c r="D648" s="6" t="s">
        <v>876</v>
      </c>
      <c r="E648" s="6"/>
      <c r="F648" t="s">
        <v>877</v>
      </c>
      <c r="H648" s="43">
        <v>2740</v>
      </c>
      <c r="I648" s="261" t="s">
        <v>728</v>
      </c>
      <c r="J648" s="227" t="str">
        <f>IF(ISBLANK(INDEX('Policy Characteristics'!D:D,MATCH($C648,'Policy Characteristics'!$C:$C,0))),"",INDEX('Policy Characteristics'!D:D,MATCH($C648,'Policy Characteristics'!$C:$C,0)))</f>
        <v>Industry CCS</v>
      </c>
      <c r="K648" s="226" t="str">
        <f>IF(ISBLANK(INDEX('Policy Characteristics'!E:E,MATCH($C648,'Policy Characteristics'!$C:$C,0))),"",INDEX('Policy Characteristics'!E:E,MATCH($C648,'Policy Characteristics'!$C:$C,0)))</f>
        <v>indst non BAU CCS</v>
      </c>
      <c r="L648" s="233">
        <f>IF(ISBLANK(INDEX('Policy Characteristics'!F:F,MATCH($C648,'Policy Characteristics'!$C:$C,0))),"",INDEX('Policy Characteristics'!F:F,MATCH($C648,'Policy Characteristics'!$C:$C,0)))</f>
        <v>0</v>
      </c>
      <c r="M648" s="233">
        <f>IF(ISBLANK(INDEX('Policy Characteristics'!G:G,MATCH($C648,'Policy Characteristics'!$C:$C,0))),"",INDEX('Policy Characteristics'!G:G,MATCH($C648,'Policy Characteristics'!$C:$C,0)))</f>
        <v>1</v>
      </c>
      <c r="N648" s="233">
        <f>IF(ISBLANK(INDEX('Policy Characteristics'!H:H,MATCH($C648,'Policy Characteristics'!$C:$C,0))),"",INDEX('Policy Characteristics'!H:H,MATCH($C648,'Policy Characteristics'!$C:$C,0)))</f>
        <v>1</v>
      </c>
      <c r="O648" s="226" t="str">
        <f>IF(ISBLANK(INDEX('Policy Characteristics'!I:I,MATCH($C648,'Policy Characteristics'!$C:$C,0))),"",INDEX('Policy Characteristics'!I:I,MATCH($C648,'Policy Characteristics'!$C:$C,0)))</f>
        <v>on/off</v>
      </c>
      <c r="P648" s="226" t="str">
        <f>IF(ISBLANK(INDEX('Policy Characteristics'!J:J,MATCH($C648,'Policy Characteristics'!$C:$C,0))),"",INDEX('Policy Characteristics'!J:J,MATCH($C648,'Policy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48" s="226" t="str">
        <f>IF(ISBLANK(INDEX('Policy Characteristics'!K:K,MATCH($C648,'Policy Characteristics'!$C:$C,0))),"",INDEX('Policy Characteristics'!K:K,MATCH($C648,'Policy Characteristics'!$C:$C,0)))</f>
        <v>ccs.html#ccs</v>
      </c>
      <c r="R648" s="226" t="str">
        <f>IF(ISBLANK(INDEX('Policy Characteristics'!L:L,MATCH($C648,'Policy Characteristics'!$C:$C,0))),"",INDEX('Policy Characteristics'!L:L,MATCH($C648,'Policy Characteristics'!$C:$C,0)))</f>
        <v>carbon-capture-and-sequestration.html</v>
      </c>
    </row>
    <row r="649" spans="1:18" customFormat="1">
      <c r="A649" s="226" t="str">
        <f>IF(ISBLANK(INDEX('Policy Characteristics'!A:A,MATCH($C649,'Policy Characteristics'!$C:$C,0))),"",INDEX('Policy Characteristics'!A:A,MATCH($C649,'Policy Characteristics'!$C:$C,0)))</f>
        <v>Industry</v>
      </c>
      <c r="B649" s="234" t="str">
        <f>IF(ISBLANK(INDEX('Policy Characteristics'!B:B,MATCH($C649,'Policy Characteristics'!$C:$C,0))),"",INDEX('Policy Characteristics'!B:B,MATCH($C649,'Policy Characteristics'!$C:$C,0)))</f>
        <v>Non BAU Industry CCS Subsidy</v>
      </c>
      <c r="C649" s="226" t="str">
        <f t="shared" si="34"/>
        <v>Boolean Use Non BAU Industry CCS Subsidies</v>
      </c>
      <c r="D649" s="6" t="s">
        <v>878</v>
      </c>
      <c r="E649" s="6"/>
      <c r="F649" t="s">
        <v>879</v>
      </c>
      <c r="H649" s="43">
        <v>2741</v>
      </c>
      <c r="I649" s="261" t="s">
        <v>728</v>
      </c>
      <c r="J649" s="227" t="str">
        <f>IF(ISBLANK(INDEX('Policy Characteristics'!D:D,MATCH($C649,'Policy Characteristics'!$C:$C,0))),"",INDEX('Policy Characteristics'!D:D,MATCH($C649,'Policy Characteristics'!$C:$C,0)))</f>
        <v>Industry CCS</v>
      </c>
      <c r="K649" s="226" t="str">
        <f>IF(ISBLANK(INDEX('Policy Characteristics'!E:E,MATCH($C649,'Policy Characteristics'!$C:$C,0))),"",INDEX('Policy Characteristics'!E:E,MATCH($C649,'Policy Characteristics'!$C:$C,0)))</f>
        <v>indst non BAU CCS</v>
      </c>
      <c r="L649" s="233">
        <f>IF(ISBLANK(INDEX('Policy Characteristics'!F:F,MATCH($C649,'Policy Characteristics'!$C:$C,0))),"",INDEX('Policy Characteristics'!F:F,MATCH($C649,'Policy Characteristics'!$C:$C,0)))</f>
        <v>0</v>
      </c>
      <c r="M649" s="233">
        <f>IF(ISBLANK(INDEX('Policy Characteristics'!G:G,MATCH($C649,'Policy Characteristics'!$C:$C,0))),"",INDEX('Policy Characteristics'!G:G,MATCH($C649,'Policy Characteristics'!$C:$C,0)))</f>
        <v>1</v>
      </c>
      <c r="N649" s="233">
        <f>IF(ISBLANK(INDEX('Policy Characteristics'!H:H,MATCH($C649,'Policy Characteristics'!$C:$C,0))),"",INDEX('Policy Characteristics'!H:H,MATCH($C649,'Policy Characteristics'!$C:$C,0)))</f>
        <v>1</v>
      </c>
      <c r="O649" s="226" t="str">
        <f>IF(ISBLANK(INDEX('Policy Characteristics'!I:I,MATCH($C649,'Policy Characteristics'!$C:$C,0))),"",INDEX('Policy Characteristics'!I:I,MATCH($C649,'Policy Characteristics'!$C:$C,0)))</f>
        <v>on/off</v>
      </c>
      <c r="P649" s="226" t="str">
        <f>IF(ISBLANK(INDEX('Policy Characteristics'!J:J,MATCH($C649,'Policy Characteristics'!$C:$C,0))),"",INDEX('Policy Characteristics'!J:J,MATCH($C649,'Policy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49" s="226" t="str">
        <f>IF(ISBLANK(INDEX('Policy Characteristics'!K:K,MATCH($C649,'Policy Characteristics'!$C:$C,0))),"",INDEX('Policy Characteristics'!K:K,MATCH($C649,'Policy Characteristics'!$C:$C,0)))</f>
        <v>ccs.html#ccs</v>
      </c>
      <c r="R649" s="226" t="str">
        <f>IF(ISBLANK(INDEX('Policy Characteristics'!L:L,MATCH($C649,'Policy Characteristics'!$C:$C,0))),"",INDEX('Policy Characteristics'!L:L,MATCH($C649,'Policy Characteristics'!$C:$C,0)))</f>
        <v>carbon-capture-and-sequestration.html</v>
      </c>
    </row>
    <row r="650" spans="1:18" customFormat="1">
      <c r="A650" s="226" t="str">
        <f>IF(ISBLANK(INDEX('Policy Characteristics'!A:A,MATCH($C650,'Policy Characteristics'!$C:$C,0))),"",INDEX('Policy Characteristics'!A:A,MATCH($C650,'Policy Characteristics'!$C:$C,0)))</f>
        <v>Industry</v>
      </c>
      <c r="B650" s="234" t="str">
        <f>IF(ISBLANK(INDEX('Policy Characteristics'!B:B,MATCH($C650,'Policy Characteristics'!$C:$C,0))),"",INDEX('Policy Characteristics'!B:B,MATCH($C650,'Policy Characteristics'!$C:$C,0)))</f>
        <v>Non BAU Industry CCS Subsidy</v>
      </c>
      <c r="C650" s="226" t="str">
        <f t="shared" si="34"/>
        <v>Boolean Use Non BAU Industry CCS Subsidies</v>
      </c>
      <c r="D650" s="6" t="s">
        <v>880</v>
      </c>
      <c r="E650" s="6"/>
      <c r="F650" t="s">
        <v>881</v>
      </c>
      <c r="H650" s="43">
        <v>2742</v>
      </c>
      <c r="I650" s="261" t="s">
        <v>728</v>
      </c>
      <c r="J650" s="227" t="str">
        <f>IF(ISBLANK(INDEX('Policy Characteristics'!D:D,MATCH($C650,'Policy Characteristics'!$C:$C,0))),"",INDEX('Policy Characteristics'!D:D,MATCH($C650,'Policy Characteristics'!$C:$C,0)))</f>
        <v>Industry CCS</v>
      </c>
      <c r="K650" s="226" t="str">
        <f>IF(ISBLANK(INDEX('Policy Characteristics'!E:E,MATCH($C650,'Policy Characteristics'!$C:$C,0))),"",INDEX('Policy Characteristics'!E:E,MATCH($C650,'Policy Characteristics'!$C:$C,0)))</f>
        <v>indst non BAU CCS</v>
      </c>
      <c r="L650" s="233">
        <f>IF(ISBLANK(INDEX('Policy Characteristics'!F:F,MATCH($C650,'Policy Characteristics'!$C:$C,0))),"",INDEX('Policy Characteristics'!F:F,MATCH($C650,'Policy Characteristics'!$C:$C,0)))</f>
        <v>0</v>
      </c>
      <c r="M650" s="233">
        <f>IF(ISBLANK(INDEX('Policy Characteristics'!G:G,MATCH($C650,'Policy Characteristics'!$C:$C,0))),"",INDEX('Policy Characteristics'!G:G,MATCH($C650,'Policy Characteristics'!$C:$C,0)))</f>
        <v>1</v>
      </c>
      <c r="N650" s="233">
        <f>IF(ISBLANK(INDEX('Policy Characteristics'!H:H,MATCH($C650,'Policy Characteristics'!$C:$C,0))),"",INDEX('Policy Characteristics'!H:H,MATCH($C650,'Policy Characteristics'!$C:$C,0)))</f>
        <v>1</v>
      </c>
      <c r="O650" s="226" t="str">
        <f>IF(ISBLANK(INDEX('Policy Characteristics'!I:I,MATCH($C650,'Policy Characteristics'!$C:$C,0))),"",INDEX('Policy Characteristics'!I:I,MATCH($C650,'Policy Characteristics'!$C:$C,0)))</f>
        <v>on/off</v>
      </c>
      <c r="P650" s="226" t="str">
        <f>IF(ISBLANK(INDEX('Policy Characteristics'!J:J,MATCH($C650,'Policy Characteristics'!$C:$C,0))),"",INDEX('Policy Characteristics'!J:J,MATCH($C650,'Policy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50" s="226" t="str">
        <f>IF(ISBLANK(INDEX('Policy Characteristics'!K:K,MATCH($C650,'Policy Characteristics'!$C:$C,0))),"",INDEX('Policy Characteristics'!K:K,MATCH($C650,'Policy Characteristics'!$C:$C,0)))</f>
        <v>ccs.html#ccs</v>
      </c>
      <c r="R650" s="226" t="str">
        <f>IF(ISBLANK(INDEX('Policy Characteristics'!L:L,MATCH($C650,'Policy Characteristics'!$C:$C,0))),"",INDEX('Policy Characteristics'!L:L,MATCH($C650,'Policy Characteristics'!$C:$C,0)))</f>
        <v>carbon-capture-and-sequestration.html</v>
      </c>
    </row>
    <row r="651" spans="1:18" customFormat="1">
      <c r="A651" s="226" t="str">
        <f>IF(ISBLANK(INDEX('Policy Characteristics'!A:A,MATCH($C651,'Policy Characteristics'!$C:$C,0))),"",INDEX('Policy Characteristics'!A:A,MATCH($C651,'Policy Characteristics'!$C:$C,0)))</f>
        <v>Industry</v>
      </c>
      <c r="B651" s="234" t="str">
        <f>IF(ISBLANK(INDEX('Policy Characteristics'!B:B,MATCH($C651,'Policy Characteristics'!$C:$C,0))),"",INDEX('Policy Characteristics'!B:B,MATCH($C651,'Policy Characteristics'!$C:$C,0)))</f>
        <v>Non BAU Industry CCS Subsidy</v>
      </c>
      <c r="C651" s="226" t="str">
        <f t="shared" si="34"/>
        <v>Boolean Use Non BAU Industry CCS Subsidies</v>
      </c>
      <c r="D651" s="6" t="s">
        <v>882</v>
      </c>
      <c r="E651" s="6"/>
      <c r="F651" t="s">
        <v>883</v>
      </c>
      <c r="H651" s="43">
        <v>2743</v>
      </c>
      <c r="I651" s="261" t="s">
        <v>728</v>
      </c>
      <c r="J651" s="227" t="str">
        <f>IF(ISBLANK(INDEX('Policy Characteristics'!D:D,MATCH($C651,'Policy Characteristics'!$C:$C,0))),"",INDEX('Policy Characteristics'!D:D,MATCH($C651,'Policy Characteristics'!$C:$C,0)))</f>
        <v>Industry CCS</v>
      </c>
      <c r="K651" s="226" t="str">
        <f>IF(ISBLANK(INDEX('Policy Characteristics'!E:E,MATCH($C651,'Policy Characteristics'!$C:$C,0))),"",INDEX('Policy Characteristics'!E:E,MATCH($C651,'Policy Characteristics'!$C:$C,0)))</f>
        <v>indst non BAU CCS</v>
      </c>
      <c r="L651" s="233">
        <f>IF(ISBLANK(INDEX('Policy Characteristics'!F:F,MATCH($C651,'Policy Characteristics'!$C:$C,0))),"",INDEX('Policy Characteristics'!F:F,MATCH($C651,'Policy Characteristics'!$C:$C,0)))</f>
        <v>0</v>
      </c>
      <c r="M651" s="233">
        <f>IF(ISBLANK(INDEX('Policy Characteristics'!G:G,MATCH($C651,'Policy Characteristics'!$C:$C,0))),"",INDEX('Policy Characteristics'!G:G,MATCH($C651,'Policy Characteristics'!$C:$C,0)))</f>
        <v>1</v>
      </c>
      <c r="N651" s="233">
        <f>IF(ISBLANK(INDEX('Policy Characteristics'!H:H,MATCH($C651,'Policy Characteristics'!$C:$C,0))),"",INDEX('Policy Characteristics'!H:H,MATCH($C651,'Policy Characteristics'!$C:$C,0)))</f>
        <v>1</v>
      </c>
      <c r="O651" s="226" t="str">
        <f>IF(ISBLANK(INDEX('Policy Characteristics'!I:I,MATCH($C651,'Policy Characteristics'!$C:$C,0))),"",INDEX('Policy Characteristics'!I:I,MATCH($C651,'Policy Characteristics'!$C:$C,0)))</f>
        <v>on/off</v>
      </c>
      <c r="P651" s="226" t="str">
        <f>IF(ISBLANK(INDEX('Policy Characteristics'!J:J,MATCH($C651,'Policy Characteristics'!$C:$C,0))),"",INDEX('Policy Characteristics'!J:J,MATCH($C651,'Policy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51" s="226" t="str">
        <f>IF(ISBLANK(INDEX('Policy Characteristics'!K:K,MATCH($C651,'Policy Characteristics'!$C:$C,0))),"",INDEX('Policy Characteristics'!K:K,MATCH($C651,'Policy Characteristics'!$C:$C,0)))</f>
        <v>ccs.html#ccs</v>
      </c>
      <c r="R651" s="226" t="str">
        <f>IF(ISBLANK(INDEX('Policy Characteristics'!L:L,MATCH($C651,'Policy Characteristics'!$C:$C,0))),"",INDEX('Policy Characteristics'!L:L,MATCH($C651,'Policy Characteristics'!$C:$C,0)))</f>
        <v>carbon-capture-and-sequestration.html</v>
      </c>
    </row>
    <row r="652" spans="1:18" customFormat="1">
      <c r="A652" s="226" t="str">
        <f>IF(ISBLANK(INDEX('Policy Characteristics'!A:A,MATCH($C652,'Policy Characteristics'!$C:$C,0))),"",INDEX('Policy Characteristics'!A:A,MATCH($C652,'Policy Characteristics'!$C:$C,0)))</f>
        <v>Industry</v>
      </c>
      <c r="B652" s="234" t="str">
        <f>IF(ISBLANK(INDEX('Policy Characteristics'!B:B,MATCH($C652,'Policy Characteristics'!$C:$C,0))),"",INDEX('Policy Characteristics'!B:B,MATCH($C652,'Policy Characteristics'!$C:$C,0)))</f>
        <v>Non BAU Industry CCS Subsidy</v>
      </c>
      <c r="C652" s="226" t="str">
        <f t="shared" si="34"/>
        <v>Boolean Use Non BAU Industry CCS Subsidies</v>
      </c>
      <c r="D652" s="6" t="s">
        <v>884</v>
      </c>
      <c r="E652" s="6"/>
      <c r="F652" t="s">
        <v>885</v>
      </c>
      <c r="H652" s="43">
        <v>2744</v>
      </c>
      <c r="I652" s="261" t="s">
        <v>728</v>
      </c>
      <c r="J652" s="227" t="str">
        <f>IF(ISBLANK(INDEX('Policy Characteristics'!D:D,MATCH($C652,'Policy Characteristics'!$C:$C,0))),"",INDEX('Policy Characteristics'!D:D,MATCH($C652,'Policy Characteristics'!$C:$C,0)))</f>
        <v>Industry CCS</v>
      </c>
      <c r="K652" s="226" t="str">
        <f>IF(ISBLANK(INDEX('Policy Characteristics'!E:E,MATCH($C652,'Policy Characteristics'!$C:$C,0))),"",INDEX('Policy Characteristics'!E:E,MATCH($C652,'Policy Characteristics'!$C:$C,0)))</f>
        <v>indst non BAU CCS</v>
      </c>
      <c r="L652" s="233">
        <f>IF(ISBLANK(INDEX('Policy Characteristics'!F:F,MATCH($C652,'Policy Characteristics'!$C:$C,0))),"",INDEX('Policy Characteristics'!F:F,MATCH($C652,'Policy Characteristics'!$C:$C,0)))</f>
        <v>0</v>
      </c>
      <c r="M652" s="233">
        <f>IF(ISBLANK(INDEX('Policy Characteristics'!G:G,MATCH($C652,'Policy Characteristics'!$C:$C,0))),"",INDEX('Policy Characteristics'!G:G,MATCH($C652,'Policy Characteristics'!$C:$C,0)))</f>
        <v>1</v>
      </c>
      <c r="N652" s="233">
        <f>IF(ISBLANK(INDEX('Policy Characteristics'!H:H,MATCH($C652,'Policy Characteristics'!$C:$C,0))),"",INDEX('Policy Characteristics'!H:H,MATCH($C652,'Policy Characteristics'!$C:$C,0)))</f>
        <v>1</v>
      </c>
      <c r="O652" s="226" t="str">
        <f>IF(ISBLANK(INDEX('Policy Characteristics'!I:I,MATCH($C652,'Policy Characteristics'!$C:$C,0))),"",INDEX('Policy Characteristics'!I:I,MATCH($C652,'Policy Characteristics'!$C:$C,0)))</f>
        <v>on/off</v>
      </c>
      <c r="P652" s="226" t="str">
        <f>IF(ISBLANK(INDEX('Policy Characteristics'!J:J,MATCH($C652,'Policy Characteristics'!$C:$C,0))),"",INDEX('Policy Characteristics'!J:J,MATCH($C652,'Policy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52" s="226" t="str">
        <f>IF(ISBLANK(INDEX('Policy Characteristics'!K:K,MATCH($C652,'Policy Characteristics'!$C:$C,0))),"",INDEX('Policy Characteristics'!K:K,MATCH($C652,'Policy Characteristics'!$C:$C,0)))</f>
        <v>ccs.html#ccs</v>
      </c>
      <c r="R652" s="226" t="str">
        <f>IF(ISBLANK(INDEX('Policy Characteristics'!L:L,MATCH($C652,'Policy Characteristics'!$C:$C,0))),"",INDEX('Policy Characteristics'!L:L,MATCH($C652,'Policy Characteristics'!$C:$C,0)))</f>
        <v>carbon-capture-and-sequestration.html</v>
      </c>
    </row>
    <row r="653" spans="1:18" customFormat="1">
      <c r="A653" s="226" t="str">
        <f>IF(ISBLANK(INDEX('Policy Characteristics'!A:A,MATCH($C653,'Policy Characteristics'!$C:$C,0))),"",INDEX('Policy Characteristics'!A:A,MATCH($C653,'Policy Characteristics'!$C:$C,0)))</f>
        <v>Industry</v>
      </c>
      <c r="B653" s="234" t="str">
        <f>IF(ISBLANK(INDEX('Policy Characteristics'!B:B,MATCH($C653,'Policy Characteristics'!$C:$C,0))),"",INDEX('Policy Characteristics'!B:B,MATCH($C653,'Policy Characteristics'!$C:$C,0)))</f>
        <v>Non BAU Industry CCS Subsidy</v>
      </c>
      <c r="C653" s="226" t="str">
        <f t="shared" si="34"/>
        <v>Boolean Use Non BAU Industry CCS Subsidies</v>
      </c>
      <c r="D653" s="6" t="s">
        <v>886</v>
      </c>
      <c r="E653" s="6"/>
      <c r="F653" t="s">
        <v>887</v>
      </c>
      <c r="H653" s="43">
        <v>2745</v>
      </c>
      <c r="I653" s="261" t="s">
        <v>728</v>
      </c>
      <c r="J653" s="227" t="str">
        <f>IF(ISBLANK(INDEX('Policy Characteristics'!D:D,MATCH($C653,'Policy Characteristics'!$C:$C,0))),"",INDEX('Policy Characteristics'!D:D,MATCH($C653,'Policy Characteristics'!$C:$C,0)))</f>
        <v>Industry CCS</v>
      </c>
      <c r="K653" s="226" t="str">
        <f>IF(ISBLANK(INDEX('Policy Characteristics'!E:E,MATCH($C653,'Policy Characteristics'!$C:$C,0))),"",INDEX('Policy Characteristics'!E:E,MATCH($C653,'Policy Characteristics'!$C:$C,0)))</f>
        <v>indst non BAU CCS</v>
      </c>
      <c r="L653" s="233">
        <f>IF(ISBLANK(INDEX('Policy Characteristics'!F:F,MATCH($C653,'Policy Characteristics'!$C:$C,0))),"",INDEX('Policy Characteristics'!F:F,MATCH($C653,'Policy Characteristics'!$C:$C,0)))</f>
        <v>0</v>
      </c>
      <c r="M653" s="233">
        <f>IF(ISBLANK(INDEX('Policy Characteristics'!G:G,MATCH($C653,'Policy Characteristics'!$C:$C,0))),"",INDEX('Policy Characteristics'!G:G,MATCH($C653,'Policy Characteristics'!$C:$C,0)))</f>
        <v>1</v>
      </c>
      <c r="N653" s="233">
        <f>IF(ISBLANK(INDEX('Policy Characteristics'!H:H,MATCH($C653,'Policy Characteristics'!$C:$C,0))),"",INDEX('Policy Characteristics'!H:H,MATCH($C653,'Policy Characteristics'!$C:$C,0)))</f>
        <v>1</v>
      </c>
      <c r="O653" s="226" t="str">
        <f>IF(ISBLANK(INDEX('Policy Characteristics'!I:I,MATCH($C653,'Policy Characteristics'!$C:$C,0))),"",INDEX('Policy Characteristics'!I:I,MATCH($C653,'Policy Characteristics'!$C:$C,0)))</f>
        <v>on/off</v>
      </c>
      <c r="P653" s="226" t="str">
        <f>IF(ISBLANK(INDEX('Policy Characteristics'!J:J,MATCH($C653,'Policy Characteristics'!$C:$C,0))),"",INDEX('Policy Characteristics'!J:J,MATCH($C653,'Policy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53" s="226" t="str">
        <f>IF(ISBLANK(INDEX('Policy Characteristics'!K:K,MATCH($C653,'Policy Characteristics'!$C:$C,0))),"",INDEX('Policy Characteristics'!K:K,MATCH($C653,'Policy Characteristics'!$C:$C,0)))</f>
        <v>ccs.html#ccs</v>
      </c>
      <c r="R653" s="226" t="str">
        <f>IF(ISBLANK(INDEX('Policy Characteristics'!L:L,MATCH($C653,'Policy Characteristics'!$C:$C,0))),"",INDEX('Policy Characteristics'!L:L,MATCH($C653,'Policy Characteristics'!$C:$C,0)))</f>
        <v>carbon-capture-and-sequestration.html</v>
      </c>
    </row>
    <row r="654" spans="1:18" customFormat="1">
      <c r="A654" s="226" t="str">
        <f>IF(ISBLANK(INDEX('Policy Characteristics'!A:A,MATCH($C654,'Policy Characteristics'!$C:$C,0))),"",INDEX('Policy Characteristics'!A:A,MATCH($C654,'Policy Characteristics'!$C:$C,0)))</f>
        <v>Industry</v>
      </c>
      <c r="B654" s="234" t="str">
        <f>IF(ISBLANK(INDEX('Policy Characteristics'!B:B,MATCH($C654,'Policy Characteristics'!$C:$C,0))),"",INDEX('Policy Characteristics'!B:B,MATCH($C654,'Policy Characteristics'!$C:$C,0)))</f>
        <v>Non BAU Industry CCS Subsidy</v>
      </c>
      <c r="C654" s="226" t="str">
        <f t="shared" si="34"/>
        <v>Boolean Use Non BAU Industry CCS Subsidies</v>
      </c>
      <c r="D654" s="6" t="s">
        <v>888</v>
      </c>
      <c r="E654" s="6"/>
      <c r="F654" t="s">
        <v>889</v>
      </c>
      <c r="H654" s="43">
        <v>2746</v>
      </c>
      <c r="I654" s="261" t="s">
        <v>728</v>
      </c>
      <c r="J654" s="227" t="str">
        <f>IF(ISBLANK(INDEX('Policy Characteristics'!D:D,MATCH($C654,'Policy Characteristics'!$C:$C,0))),"",INDEX('Policy Characteristics'!D:D,MATCH($C654,'Policy Characteristics'!$C:$C,0)))</f>
        <v>Industry CCS</v>
      </c>
      <c r="K654" s="226" t="str">
        <f>IF(ISBLANK(INDEX('Policy Characteristics'!E:E,MATCH($C654,'Policy Characteristics'!$C:$C,0))),"",INDEX('Policy Characteristics'!E:E,MATCH($C654,'Policy Characteristics'!$C:$C,0)))</f>
        <v>indst non BAU CCS</v>
      </c>
      <c r="L654" s="233">
        <f>IF(ISBLANK(INDEX('Policy Characteristics'!F:F,MATCH($C654,'Policy Characteristics'!$C:$C,0))),"",INDEX('Policy Characteristics'!F:F,MATCH($C654,'Policy Characteristics'!$C:$C,0)))</f>
        <v>0</v>
      </c>
      <c r="M654" s="233">
        <f>IF(ISBLANK(INDEX('Policy Characteristics'!G:G,MATCH($C654,'Policy Characteristics'!$C:$C,0))),"",INDEX('Policy Characteristics'!G:G,MATCH($C654,'Policy Characteristics'!$C:$C,0)))</f>
        <v>1</v>
      </c>
      <c r="N654" s="233">
        <f>IF(ISBLANK(INDEX('Policy Characteristics'!H:H,MATCH($C654,'Policy Characteristics'!$C:$C,0))),"",INDEX('Policy Characteristics'!H:H,MATCH($C654,'Policy Characteristics'!$C:$C,0)))</f>
        <v>1</v>
      </c>
      <c r="O654" s="226" t="str">
        <f>IF(ISBLANK(INDEX('Policy Characteristics'!I:I,MATCH($C654,'Policy Characteristics'!$C:$C,0))),"",INDEX('Policy Characteristics'!I:I,MATCH($C654,'Policy Characteristics'!$C:$C,0)))</f>
        <v>on/off</v>
      </c>
      <c r="P654" s="226" t="str">
        <f>IF(ISBLANK(INDEX('Policy Characteristics'!J:J,MATCH($C654,'Policy Characteristics'!$C:$C,0))),"",INDEX('Policy Characteristics'!J:J,MATCH($C654,'Policy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54" s="226" t="str">
        <f>IF(ISBLANK(INDEX('Policy Characteristics'!K:K,MATCH($C654,'Policy Characteristics'!$C:$C,0))),"",INDEX('Policy Characteristics'!K:K,MATCH($C654,'Policy Characteristics'!$C:$C,0)))</f>
        <v>ccs.html#ccs</v>
      </c>
      <c r="R654" s="226" t="str">
        <f>IF(ISBLANK(INDEX('Policy Characteristics'!L:L,MATCH($C654,'Policy Characteristics'!$C:$C,0))),"",INDEX('Policy Characteristics'!L:L,MATCH($C654,'Policy Characteristics'!$C:$C,0)))</f>
        <v>carbon-capture-and-sequestration.html</v>
      </c>
    </row>
    <row r="655" spans="1:18" customFormat="1">
      <c r="A655" s="226" t="str">
        <f>IF(ISBLANK(INDEX('Policy Characteristics'!A:A,MATCH($C655,'Policy Characteristics'!$C:$C,0))),"",INDEX('Policy Characteristics'!A:A,MATCH($C655,'Policy Characteristics'!$C:$C,0)))</f>
        <v>Industry</v>
      </c>
      <c r="B655" s="234" t="str">
        <f>IF(ISBLANK(INDEX('Policy Characteristics'!B:B,MATCH($C655,'Policy Characteristics'!$C:$C,0))),"",INDEX('Policy Characteristics'!B:B,MATCH($C655,'Policy Characteristics'!$C:$C,0)))</f>
        <v>Non BAU Industry CCS Subsidy</v>
      </c>
      <c r="C655" s="226" t="str">
        <f t="shared" si="34"/>
        <v>Boolean Use Non BAU Industry CCS Subsidies</v>
      </c>
      <c r="D655" s="6" t="s">
        <v>890</v>
      </c>
      <c r="E655" s="6"/>
      <c r="F655" t="s">
        <v>891</v>
      </c>
      <c r="H655" s="43">
        <v>2747</v>
      </c>
      <c r="I655" s="261" t="s">
        <v>728</v>
      </c>
      <c r="J655" s="227" t="str">
        <f>IF(ISBLANK(INDEX('Policy Characteristics'!D:D,MATCH($C655,'Policy Characteristics'!$C:$C,0))),"",INDEX('Policy Characteristics'!D:D,MATCH($C655,'Policy Characteristics'!$C:$C,0)))</f>
        <v>Industry CCS</v>
      </c>
      <c r="K655" s="226" t="str">
        <f>IF(ISBLANK(INDEX('Policy Characteristics'!E:E,MATCH($C655,'Policy Characteristics'!$C:$C,0))),"",INDEX('Policy Characteristics'!E:E,MATCH($C655,'Policy Characteristics'!$C:$C,0)))</f>
        <v>indst non BAU CCS</v>
      </c>
      <c r="L655" s="233">
        <f>IF(ISBLANK(INDEX('Policy Characteristics'!F:F,MATCH($C655,'Policy Characteristics'!$C:$C,0))),"",INDEX('Policy Characteristics'!F:F,MATCH($C655,'Policy Characteristics'!$C:$C,0)))</f>
        <v>0</v>
      </c>
      <c r="M655" s="233">
        <f>IF(ISBLANK(INDEX('Policy Characteristics'!G:G,MATCH($C655,'Policy Characteristics'!$C:$C,0))),"",INDEX('Policy Characteristics'!G:G,MATCH($C655,'Policy Characteristics'!$C:$C,0)))</f>
        <v>1</v>
      </c>
      <c r="N655" s="233">
        <f>IF(ISBLANK(INDEX('Policy Characteristics'!H:H,MATCH($C655,'Policy Characteristics'!$C:$C,0))),"",INDEX('Policy Characteristics'!H:H,MATCH($C655,'Policy Characteristics'!$C:$C,0)))</f>
        <v>1</v>
      </c>
      <c r="O655" s="226" t="str">
        <f>IF(ISBLANK(INDEX('Policy Characteristics'!I:I,MATCH($C655,'Policy Characteristics'!$C:$C,0))),"",INDEX('Policy Characteristics'!I:I,MATCH($C655,'Policy Characteristics'!$C:$C,0)))</f>
        <v>on/off</v>
      </c>
      <c r="P655" s="226" t="str">
        <f>IF(ISBLANK(INDEX('Policy Characteristics'!J:J,MATCH($C655,'Policy Characteristics'!$C:$C,0))),"",INDEX('Policy Characteristics'!J:J,MATCH($C655,'Policy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values:**South Korea does not have a subsidy system for CCS </v>
      </c>
      <c r="Q655" s="226" t="str">
        <f>IF(ISBLANK(INDEX('Policy Characteristics'!K:K,MATCH($C655,'Policy Characteristics'!$C:$C,0))),"",INDEX('Policy Characteristics'!K:K,MATCH($C655,'Policy Characteristics'!$C:$C,0)))</f>
        <v>ccs.html#ccs</v>
      </c>
      <c r="R655" s="226" t="str">
        <f>IF(ISBLANK(INDEX('Policy Characteristics'!L:L,MATCH($C655,'Policy Characteristics'!$C:$C,0))),"",INDEX('Policy Characteristics'!L:L,MATCH($C655,'Policy Characteristics'!$C:$C,0)))</f>
        <v>carbon-capture-and-sequestration.html</v>
      </c>
    </row>
    <row r="656" spans="1:18">
      <c r="A656" s="226" t="str">
        <f>IF(ISBLANK(INDEX('Policy Characteristics'!A:A,MATCH($C656,'Policy Characteristics'!$C:$C,0))),"",INDEX('Policy Characteristics'!A:A,MATCH($C656,'Policy Characteristics'!$C:$C,0)))</f>
        <v>Industry</v>
      </c>
      <c r="B656" s="234" t="str">
        <f>IF(ISBLANK(INDEX('Policy Characteristics'!B:B,MATCH($C656,'Policy Characteristics'!$C:$C,0))),"",INDEX('Policy Characteristics'!B:B,MATCH($C656,'Policy Characteristics'!$C:$C,0)))</f>
        <v>Cement Clinker Substitution</v>
      </c>
      <c r="C656" t="s">
        <v>390</v>
      </c>
      <c r="D656" s="45"/>
      <c r="E656" s="45"/>
      <c r="F656" s="45"/>
      <c r="G656" s="45"/>
      <c r="H656" s="43">
        <v>43</v>
      </c>
      <c r="I656" s="261" t="s">
        <v>728</v>
      </c>
      <c r="J656" s="227" t="str">
        <f>IF(ISBLANK(INDEX('Policy Characteristics'!D:D,MATCH($C656,'Policy Characteristics'!$C:$C,0))),"",INDEX('Policy Characteristics'!D:D,MATCH($C656,'Policy Characteristics'!$C:$C,0)))</f>
        <v>Cement Clinker Substitution</v>
      </c>
      <c r="K656" s="226" t="str">
        <f>IF(ISBLANK(INDEX('Policy Characteristics'!E:E,MATCH($C656,'Policy Characteristics'!$C:$C,0))),"",INDEX('Policy Characteristics'!E:E,MATCH($C656,'Policy Characteristics'!$C:$C,0)))</f>
        <v>indst cement measures</v>
      </c>
      <c r="L656" s="233">
        <f>IF(ISBLANK(INDEX('Policy Characteristics'!F:F,MATCH($C656,'Policy Characteristics'!$C:$C,0))),"",INDEX('Policy Characteristics'!F:F,MATCH($C656,'Policy Characteristics'!$C:$C,0)))</f>
        <v>0</v>
      </c>
      <c r="M656" s="233">
        <f>IF(ISBLANK(INDEX('Policy Characteristics'!G:G,MATCH($C656,'Policy Characteristics'!$C:$C,0))),"",INDEX('Policy Characteristics'!G:G,MATCH($C656,'Policy Characteristics'!$C:$C,0)))</f>
        <v>1</v>
      </c>
      <c r="N656" s="233">
        <f>IF(ISBLANK(INDEX('Policy Characteristics'!H:H,MATCH($C656,'Policy Characteristics'!$C:$C,0))),"",INDEX('Policy Characteristics'!H:H,MATCH($C656,'Policy Characteristics'!$C:$C,0)))</f>
        <v>0.01</v>
      </c>
      <c r="O656" s="226" t="str">
        <f>IF(ISBLANK(INDEX('Policy Characteristics'!I:I,MATCH($C656,'Policy Characteristics'!$C:$C,0))),"",INDEX('Policy Characteristics'!I:I,MATCH($C656,'Policy Characteristics'!$C:$C,0)))</f>
        <v>% of potential achieved</v>
      </c>
      <c r="P656" s="226" t="str">
        <f>IF(ISBLANK(INDEX('Policy Characteristics'!J:J,MATCH($C656,'Policy Characteristics'!$C:$C,0))),"",INDEX('Policy Characteristics'!J:J,MATCH($C656,'Policy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6" s="226" t="str">
        <f>IF(ISBLANK(INDEX('Policy Characteristics'!K:K,MATCH($C656,'Policy Characteristics'!$C:$C,0))),"",INDEX('Policy Characteristics'!K:K,MATCH($C656,'Policy Characteristics'!$C:$C,0)))</f>
        <v>industry-ag-main.html#clinker</v>
      </c>
      <c r="R656" s="226" t="str">
        <f>IF(ISBLANK(INDEX('Policy Characteristics'!L:L,MATCH($C656,'Policy Characteristics'!$C:$C,0))),"",INDEX('Policy Characteristics'!L:L,MATCH($C656,'Policy Characteristics'!$C:$C,0)))</f>
        <v>cement-clinker-substitution.html</v>
      </c>
    </row>
    <row r="657" spans="1:18" s="4" customFormat="1">
      <c r="A657" s="226" t="str">
        <f>IF(ISBLANK(INDEX('Policy Characteristics'!A:A,MATCH($C657,'Policy Characteristics'!$C:$C,0))),"",INDEX('Policy Characteristics'!A:A,MATCH($C657,'Policy Characteristics'!$C:$C,0)))</f>
        <v>Industry</v>
      </c>
      <c r="B657" s="234" t="str">
        <f>IF(ISBLANK(INDEX('Policy Characteristics'!B:B,MATCH($C657,'Policy Characteristics'!$C:$C,0))),"",INDEX('Policy Characteristics'!B:B,MATCH($C657,'Policy Characteristics'!$C:$C,0)))</f>
        <v>Cogeneration and Waste Heat Recovery</v>
      </c>
      <c r="C657" t="s">
        <v>397</v>
      </c>
      <c r="D657" s="45"/>
      <c r="E657" s="45"/>
      <c r="F657" s="45"/>
      <c r="G657" s="45"/>
      <c r="H657" s="43">
        <v>44</v>
      </c>
      <c r="I657" s="261" t="s">
        <v>728</v>
      </c>
      <c r="J657" s="227" t="str">
        <f>IF(ISBLANK(INDEX('Policy Characteristics'!D:D,MATCH($C657,'Policy Characteristics'!$C:$C,0))),"",INDEX('Policy Characteristics'!D:D,MATCH($C657,'Policy Characteristics'!$C:$C,0)))</f>
        <v>Cogeneration and Waste Heat Recovery</v>
      </c>
      <c r="K657" s="226" t="str">
        <f>IF(ISBLANK(INDEX('Policy Characteristics'!E:E,MATCH($C657,'Policy Characteristics'!$C:$C,0))),"",INDEX('Policy Characteristics'!E:E,MATCH($C657,'Policy Characteristics'!$C:$C,0)))</f>
        <v>indst CHP</v>
      </c>
      <c r="L657" s="233">
        <f>IF(ISBLANK(INDEX('Policy Characteristics'!F:F,MATCH($C657,'Policy Characteristics'!$C:$C,0))),"",INDEX('Policy Characteristics'!F:F,MATCH($C657,'Policy Characteristics'!$C:$C,0)))</f>
        <v>0</v>
      </c>
      <c r="M657" s="233">
        <f>IF(ISBLANK(INDEX('Policy Characteristics'!G:G,MATCH($C657,'Policy Characteristics'!$C:$C,0))),"",INDEX('Policy Characteristics'!G:G,MATCH($C657,'Policy Characteristics'!$C:$C,0)))</f>
        <v>1</v>
      </c>
      <c r="N657" s="233">
        <f>IF(ISBLANK(INDEX('Policy Characteristics'!H:H,MATCH($C657,'Policy Characteristics'!$C:$C,0))),"",INDEX('Policy Characteristics'!H:H,MATCH($C657,'Policy Characteristics'!$C:$C,0)))</f>
        <v>0.01</v>
      </c>
      <c r="O657" s="226" t="str">
        <f>IF(ISBLANK(INDEX('Policy Characteristics'!I:I,MATCH($C657,'Policy Characteristics'!$C:$C,0))),"",INDEX('Policy Characteristics'!I:I,MATCH($C657,'Policy Characteristics'!$C:$C,0)))</f>
        <v>% of potential achieved</v>
      </c>
      <c r="P657" s="226" t="str">
        <f>IF(ISBLANK(INDEX('Policy Characteristics'!J:J,MATCH($C657,'Policy Characteristics'!$C:$C,0))),"",INDEX('Policy Characteristics'!J:J,MATCH($C657,'Policy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5.4% for all industries in 2050.</v>
      </c>
      <c r="Q657" s="226" t="str">
        <f>IF(ISBLANK(INDEX('Policy Characteristics'!K:K,MATCH($C657,'Policy Characteristics'!$C:$C,0))),"",INDEX('Policy Characteristics'!K:K,MATCH($C657,'Policy Characteristics'!$C:$C,0)))</f>
        <v>industry-ag-main.html#cogen</v>
      </c>
      <c r="R657" s="226" t="str">
        <f>IF(ISBLANK(INDEX('Policy Characteristics'!L:L,MATCH($C657,'Policy Characteristics'!$C:$C,0))),"",INDEX('Policy Characteristics'!L:L,MATCH($C657,'Policy Characteristics'!$C:$C,0)))</f>
        <v>cogeneration-and-waste-heat-recovery.html</v>
      </c>
    </row>
    <row r="658" spans="1:18" s="4" customFormat="1">
      <c r="A658" s="226" t="str">
        <f>IF(ISBLANK(INDEX('Policy Characteristics'!A:A,MATCH($C658,'Policy Characteristics'!$C:$C,0))),"",INDEX('Policy Characteristics'!A:A,MATCH($C658,'Policy Characteristics'!$C:$C,0)))</f>
        <v>Industry</v>
      </c>
      <c r="B658" s="234" t="str">
        <f>IF(ISBLANK(INDEX('Policy Characteristics'!B:B,MATCH($C658,'Policy Characteristics'!$C:$C,0))),"",INDEX('Policy Characteristics'!B:B,MATCH($C658,'Policy Characteristics'!$C:$C,0)))</f>
        <v>Early Retirement of Industrial Facilities</v>
      </c>
      <c r="C658" t="s">
        <v>403</v>
      </c>
      <c r="D658" s="45"/>
      <c r="E658" s="45"/>
      <c r="F658" s="45"/>
      <c r="G658" s="45"/>
      <c r="H658" s="43">
        <v>45</v>
      </c>
      <c r="I658" s="261" t="s">
        <v>728</v>
      </c>
      <c r="J658" s="227" t="str">
        <f>IF(ISBLANK(INDEX('Policy Characteristics'!D:D,MATCH($C658,'Policy Characteristics'!$C:$C,0))),"",INDEX('Policy Characteristics'!D:D,MATCH($C658,'Policy Characteristics'!$C:$C,0)))</f>
        <v>Early Retirement of Industrial Facilities</v>
      </c>
      <c r="K658" s="226" t="str">
        <f>IF(ISBLANK(INDEX('Policy Characteristics'!E:E,MATCH($C658,'Policy Characteristics'!$C:$C,0))),"",INDEX('Policy Characteristics'!E:E,MATCH($C658,'Policy Characteristics'!$C:$C,0)))</f>
        <v>indst early retirement</v>
      </c>
      <c r="L658" s="233">
        <f>IF(ISBLANK(INDEX('Policy Characteristics'!F:F,MATCH($C658,'Policy Characteristics'!$C:$C,0))),"",INDEX('Policy Characteristics'!F:F,MATCH($C658,'Policy Characteristics'!$C:$C,0)))</f>
        <v>0</v>
      </c>
      <c r="M658" s="233">
        <f>IF(ISBLANK(INDEX('Policy Characteristics'!G:G,MATCH($C658,'Policy Characteristics'!$C:$C,0))),"",INDEX('Policy Characteristics'!G:G,MATCH($C658,'Policy Characteristics'!$C:$C,0)))</f>
        <v>1</v>
      </c>
      <c r="N658" s="233">
        <f>IF(ISBLANK(INDEX('Policy Characteristics'!H:H,MATCH($C658,'Policy Characteristics'!$C:$C,0))),"",INDEX('Policy Characteristics'!H:H,MATCH($C658,'Policy Characteristics'!$C:$C,0)))</f>
        <v>0.01</v>
      </c>
      <c r="O658" s="226" t="str">
        <f>IF(ISBLANK(INDEX('Policy Characteristics'!I:I,MATCH($C658,'Policy Characteristics'!$C:$C,0))),"",INDEX('Policy Characteristics'!I:I,MATCH($C658,'Policy Characteristics'!$C:$C,0)))</f>
        <v>% of potential achieved</v>
      </c>
      <c r="P658" s="226" t="str">
        <f>IF(ISBLANK(INDEX('Policy Characteristics'!J:J,MATCH($C658,'Policy Characteristics'!$C:$C,0))),"",INDEX('Policy Characteristics'!J:J,MATCH($C658,'Policy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8" s="226" t="str">
        <f>IF(ISBLANK(INDEX('Policy Characteristics'!K:K,MATCH($C658,'Policy Characteristics'!$C:$C,0))),"",INDEX('Policy Characteristics'!K:K,MATCH($C658,'Policy Characteristics'!$C:$C,0)))</f>
        <v>industry-ag-main.html#early-ret</v>
      </c>
      <c r="R658" s="226" t="str">
        <f>IF(ISBLANK(INDEX('Policy Characteristics'!L:L,MATCH($C658,'Policy Characteristics'!$C:$C,0))),"",INDEX('Policy Characteristics'!L:L,MATCH($C658,'Policy Characteristics'!$C:$C,0)))</f>
        <v>early-retirement-of-industrial-facilities.html</v>
      </c>
    </row>
    <row r="659" spans="1:18">
      <c r="A659" s="226" t="str">
        <f>IF(ISBLANK(INDEX('Policy Characteristics'!A:A,MATCH($C659,'Policy Characteristics'!$C:$C,0))),"",INDEX('Policy Characteristics'!A:A,MATCH($C659,'Policy Characteristics'!$C:$C,0)))</f>
        <v>Industry</v>
      </c>
      <c r="B659" s="234" t="str">
        <f>IF(ISBLANK(INDEX('Policy Characteristics'!B:B,MATCH($C659,'Policy Characteristics'!$C:$C,0))),"",INDEX('Policy Characteristics'!B:B,MATCH($C659,'Policy Characteristics'!$C:$C,0)))</f>
        <v>Electrification</v>
      </c>
      <c r="C659" t="s">
        <v>422</v>
      </c>
      <c r="D659" s="45" t="s">
        <v>842</v>
      </c>
      <c r="E659" s="1" t="s">
        <v>896</v>
      </c>
      <c r="F659" t="s">
        <v>843</v>
      </c>
      <c r="G659" s="45" t="s">
        <v>897</v>
      </c>
      <c r="H659" s="43">
        <v>1834</v>
      </c>
      <c r="I659" s="261" t="s">
        <v>728</v>
      </c>
      <c r="J659" s="227" t="str">
        <f>IF(ISBLANK(INDEX('Policy Characteristics'!D:D,MATCH($C659,'Policy Characteristics'!$C:$C,0))),"",INDEX('Policy Characteristics'!D:D,MATCH($C659,'Policy Characteristics'!$C:$C,0)))</f>
        <v>Electrification</v>
      </c>
      <c r="K659" s="226" t="str">
        <f>IF(ISBLANK(INDEX('Policy Characteristics'!E:E,MATCH($C659,'Policy Characteristics'!$C:$C,0))),"",INDEX('Policy Characteristics'!E:E,MATCH($C659,'Policy Characteristics'!$C:$C,0)))</f>
        <v>indst shift to electricity</v>
      </c>
      <c r="L659" s="233">
        <f>IF(ISBLANK(INDEX('Policy Characteristics'!F:F,MATCH($C659,'Policy Characteristics'!$C:$C,0))),"",INDEX('Policy Characteristics'!F:F,MATCH($C659,'Policy Characteristics'!$C:$C,0)))</f>
        <v>0</v>
      </c>
      <c r="M659" s="233">
        <f>IF(ISBLANK(INDEX('Policy Characteristics'!G:G,MATCH($C659,'Policy Characteristics'!$C:$C,0))),"",INDEX('Policy Characteristics'!G:G,MATCH($C659,'Policy Characteristics'!$C:$C,0)))</f>
        <v>1</v>
      </c>
      <c r="N659" s="233">
        <f>IF(ISBLANK(INDEX('Policy Characteristics'!H:H,MATCH($C659,'Policy Characteristics'!$C:$C,0))),"",INDEX('Policy Characteristics'!H:H,MATCH($C659,'Policy Characteristics'!$C:$C,0)))</f>
        <v>0.01</v>
      </c>
      <c r="O659" s="226" t="str">
        <f>IF(ISBLANK(INDEX('Policy Characteristics'!I:I,MATCH($C659,'Policy Characteristics'!$C:$C,0))),"",INDEX('Policy Characteristics'!I:I,MATCH($C659,'Policy Characteristics'!$C:$C,0)))</f>
        <v>% of fuel shifted</v>
      </c>
      <c r="P659" s="226" t="str">
        <f>IF(ISBLANK(INDEX('Policy Characteristics'!J:J,MATCH($C659,'Policy Characteristics'!$C:$C,0))),"",INDEX('Policy Characteristics'!J:J,MATCH($C659,'Policy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59" s="226" t="str">
        <f>IF(ISBLANK(INDEX('Policy Characteristics'!K:K,MATCH($C659,'Policy Characteristics'!$C:$C,0))),"",INDEX('Policy Characteristics'!K:K,MATCH($C659,'Policy Characteristics'!$C:$C,0)))</f>
        <v>industry-ag-main.html#fuel-switching</v>
      </c>
      <c r="R659" s="226" t="str">
        <f>IF(ISBLANK(INDEX('Policy Characteristics'!L:L,MATCH($C659,'Policy Characteristics'!$C:$C,0))),"",INDEX('Policy Characteristics'!L:L,MATCH($C659,'Policy Characteristics'!$C:$C,0)))</f>
        <v>industry-elec-and-hydrogen.html</v>
      </c>
    </row>
    <row r="660" spans="1:18">
      <c r="A660" s="226" t="str">
        <f>IF(ISBLANK(INDEX('Policy Characteristics'!A:A,MATCH($C660,'Policy Characteristics'!$C:$C,0))),"",INDEX('Policy Characteristics'!A:A,MATCH($C660,'Policy Characteristics'!$C:$C,0)))</f>
        <v>Industry</v>
      </c>
      <c r="B660" s="234" t="str">
        <f>IF(ISBLANK(INDEX('Policy Characteristics'!B:B,MATCH($C660,'Policy Characteristics'!$C:$C,0))),"",INDEX('Policy Characteristics'!B:B,MATCH($C660,'Policy Characteristics'!$C:$C,0)))</f>
        <v>Electrification</v>
      </c>
      <c r="C660" s="226" t="str">
        <f t="shared" ref="C660:C685" si="35">C$659</f>
        <v>Fraction of Eligible Industrial Energy Use Shifted to Electricity</v>
      </c>
      <c r="D660" s="45" t="s">
        <v>842</v>
      </c>
      <c r="E660" s="1" t="s">
        <v>898</v>
      </c>
      <c r="F660" t="s">
        <v>843</v>
      </c>
      <c r="G660" s="45" t="s">
        <v>899</v>
      </c>
      <c r="H660" s="43">
        <v>1835</v>
      </c>
      <c r="I660" s="261" t="s">
        <v>728</v>
      </c>
      <c r="J660" s="227" t="str">
        <f>IF(ISBLANK(INDEX('Policy Characteristics'!D:D,MATCH($C660,'Policy Characteristics'!$C:$C,0))),"",INDEX('Policy Characteristics'!D:D,MATCH($C660,'Policy Characteristics'!$C:$C,0)))</f>
        <v>Electrification</v>
      </c>
      <c r="K660" s="226" t="str">
        <f>IF(ISBLANK(INDEX('Policy Characteristics'!E:E,MATCH($C660,'Policy Characteristics'!$C:$C,0))),"",INDEX('Policy Characteristics'!E:E,MATCH($C660,'Policy Characteristics'!$C:$C,0)))</f>
        <v>indst shift to electricity</v>
      </c>
      <c r="L660" s="233">
        <f>IF(ISBLANK(INDEX('Policy Characteristics'!F:F,MATCH($C660,'Policy Characteristics'!$C:$C,0))),"",INDEX('Policy Characteristics'!F:F,MATCH($C660,'Policy Characteristics'!$C:$C,0)))</f>
        <v>0</v>
      </c>
      <c r="M660" s="233">
        <f>IF(ISBLANK(INDEX('Policy Characteristics'!G:G,MATCH($C660,'Policy Characteristics'!$C:$C,0))),"",INDEX('Policy Characteristics'!G:G,MATCH($C660,'Policy Characteristics'!$C:$C,0)))</f>
        <v>1</v>
      </c>
      <c r="N660" s="233">
        <f>IF(ISBLANK(INDEX('Policy Characteristics'!H:H,MATCH($C660,'Policy Characteristics'!$C:$C,0))),"",INDEX('Policy Characteristics'!H:H,MATCH($C660,'Policy Characteristics'!$C:$C,0)))</f>
        <v>0.01</v>
      </c>
      <c r="O660" s="226" t="str">
        <f>IF(ISBLANK(INDEX('Policy Characteristics'!I:I,MATCH($C660,'Policy Characteristics'!$C:$C,0))),"",INDEX('Policy Characteristics'!I:I,MATCH($C660,'Policy Characteristics'!$C:$C,0)))</f>
        <v>% of fuel shifted</v>
      </c>
      <c r="P660" s="226" t="str">
        <f>IF(ISBLANK(INDEX('Policy Characteristics'!J:J,MATCH($C660,'Policy Characteristics'!$C:$C,0))),"",INDEX('Policy Characteristics'!J:J,MATCH($C660,'Policy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60" s="226" t="str">
        <f>IF(ISBLANK(INDEX('Policy Characteristics'!K:K,MATCH($C660,'Policy Characteristics'!$C:$C,0))),"",INDEX('Policy Characteristics'!K:K,MATCH($C660,'Policy Characteristics'!$C:$C,0)))</f>
        <v>industry-ag-main.html#fuel-switching</v>
      </c>
      <c r="R660" s="226" t="str">
        <f>IF(ISBLANK(INDEX('Policy Characteristics'!L:L,MATCH($C660,'Policy Characteristics'!$C:$C,0))),"",INDEX('Policy Characteristics'!L:L,MATCH($C660,'Policy Characteristics'!$C:$C,0)))</f>
        <v>industry-elec-and-hydrogen.html</v>
      </c>
    </row>
    <row r="661" spans="1:18">
      <c r="A661" s="226" t="str">
        <f>IF(ISBLANK(INDEX('Policy Characteristics'!A:A,MATCH($C661,'Policy Characteristics'!$C:$C,0))),"",INDEX('Policy Characteristics'!A:A,MATCH($C661,'Policy Characteristics'!$C:$C,0)))</f>
        <v>Industry</v>
      </c>
      <c r="B661" s="234" t="str">
        <f>IF(ISBLANK(INDEX('Policy Characteristics'!B:B,MATCH($C661,'Policy Characteristics'!$C:$C,0))),"",INDEX('Policy Characteristics'!B:B,MATCH($C661,'Policy Characteristics'!$C:$C,0)))</f>
        <v>Electrification</v>
      </c>
      <c r="C661" s="226" t="str">
        <f t="shared" si="35"/>
        <v>Fraction of Eligible Industrial Energy Use Shifted to Electricity</v>
      </c>
      <c r="D661" s="45" t="s">
        <v>842</v>
      </c>
      <c r="E661" s="1" t="s">
        <v>900</v>
      </c>
      <c r="F661" t="s">
        <v>843</v>
      </c>
      <c r="G661" s="45" t="s">
        <v>901</v>
      </c>
      <c r="H661" s="43">
        <v>1836</v>
      </c>
      <c r="I661" s="261" t="s">
        <v>728</v>
      </c>
      <c r="J661" s="227" t="str">
        <f>IF(ISBLANK(INDEX('Policy Characteristics'!D:D,MATCH($C661,'Policy Characteristics'!$C:$C,0))),"",INDEX('Policy Characteristics'!D:D,MATCH($C661,'Policy Characteristics'!$C:$C,0)))</f>
        <v>Electrification</v>
      </c>
      <c r="K661" s="226" t="str">
        <f>IF(ISBLANK(INDEX('Policy Characteristics'!E:E,MATCH($C661,'Policy Characteristics'!$C:$C,0))),"",INDEX('Policy Characteristics'!E:E,MATCH($C661,'Policy Characteristics'!$C:$C,0)))</f>
        <v>indst shift to electricity</v>
      </c>
      <c r="L661" s="233">
        <f>IF(ISBLANK(INDEX('Policy Characteristics'!F:F,MATCH($C661,'Policy Characteristics'!$C:$C,0))),"",INDEX('Policy Characteristics'!F:F,MATCH($C661,'Policy Characteristics'!$C:$C,0)))</f>
        <v>0</v>
      </c>
      <c r="M661" s="233">
        <f>IF(ISBLANK(INDEX('Policy Characteristics'!G:G,MATCH($C661,'Policy Characteristics'!$C:$C,0))),"",INDEX('Policy Characteristics'!G:G,MATCH($C661,'Policy Characteristics'!$C:$C,0)))</f>
        <v>1</v>
      </c>
      <c r="N661" s="233">
        <f>IF(ISBLANK(INDEX('Policy Characteristics'!H:H,MATCH($C661,'Policy Characteristics'!$C:$C,0))),"",INDEX('Policy Characteristics'!H:H,MATCH($C661,'Policy Characteristics'!$C:$C,0)))</f>
        <v>0.01</v>
      </c>
      <c r="O661" s="226" t="str">
        <f>IF(ISBLANK(INDEX('Policy Characteristics'!I:I,MATCH($C661,'Policy Characteristics'!$C:$C,0))),"",INDEX('Policy Characteristics'!I:I,MATCH($C661,'Policy Characteristics'!$C:$C,0)))</f>
        <v>% of fuel shifted</v>
      </c>
      <c r="P661" s="226" t="str">
        <f>IF(ISBLANK(INDEX('Policy Characteristics'!J:J,MATCH($C661,'Policy Characteristics'!$C:$C,0))),"",INDEX('Policy Characteristics'!J:J,MATCH($C661,'Policy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61" s="226" t="str">
        <f>IF(ISBLANK(INDEX('Policy Characteristics'!K:K,MATCH($C661,'Policy Characteristics'!$C:$C,0))),"",INDEX('Policy Characteristics'!K:K,MATCH($C661,'Policy Characteristics'!$C:$C,0)))</f>
        <v>industry-ag-main.html#fuel-switching</v>
      </c>
      <c r="R661" s="226" t="str">
        <f>IF(ISBLANK(INDEX('Policy Characteristics'!L:L,MATCH($C661,'Policy Characteristics'!$C:$C,0))),"",INDEX('Policy Characteristics'!L:L,MATCH($C661,'Policy Characteristics'!$C:$C,0)))</f>
        <v>industry-elec-and-hydrogen.html</v>
      </c>
    </row>
    <row r="662" spans="1:18">
      <c r="A662" s="226" t="str">
        <f>IF(ISBLANK(INDEX('Policy Characteristics'!A:A,MATCH($C662,'Policy Characteristics'!$C:$C,0))),"",INDEX('Policy Characteristics'!A:A,MATCH($C662,'Policy Characteristics'!$C:$C,0)))</f>
        <v>Industry</v>
      </c>
      <c r="B662" s="234" t="str">
        <f>IF(ISBLANK(INDEX('Policy Characteristics'!B:B,MATCH($C662,'Policy Characteristics'!$C:$C,0))),"",INDEX('Policy Characteristics'!B:B,MATCH($C662,'Policy Characteristics'!$C:$C,0)))</f>
        <v>Electrification</v>
      </c>
      <c r="C662" s="226" t="str">
        <f t="shared" si="35"/>
        <v>Fraction of Eligible Industrial Energy Use Shifted to Electricity</v>
      </c>
      <c r="D662" s="45" t="s">
        <v>842</v>
      </c>
      <c r="E662" s="1" t="s">
        <v>902</v>
      </c>
      <c r="F662" t="s">
        <v>843</v>
      </c>
      <c r="G662" s="45" t="s">
        <v>903</v>
      </c>
      <c r="H662" s="43">
        <v>1837</v>
      </c>
      <c r="I662" s="261" t="s">
        <v>728</v>
      </c>
      <c r="J662" s="227" t="str">
        <f>IF(ISBLANK(INDEX('Policy Characteristics'!D:D,MATCH($C662,'Policy Characteristics'!$C:$C,0))),"",INDEX('Policy Characteristics'!D:D,MATCH($C662,'Policy Characteristics'!$C:$C,0)))</f>
        <v>Electrification</v>
      </c>
      <c r="K662" s="226" t="str">
        <f>IF(ISBLANK(INDEX('Policy Characteristics'!E:E,MATCH($C662,'Policy Characteristics'!$C:$C,0))),"",INDEX('Policy Characteristics'!E:E,MATCH($C662,'Policy Characteristics'!$C:$C,0)))</f>
        <v>indst shift to electricity</v>
      </c>
      <c r="L662" s="233">
        <f>IF(ISBLANK(INDEX('Policy Characteristics'!F:F,MATCH($C662,'Policy Characteristics'!$C:$C,0))),"",INDEX('Policy Characteristics'!F:F,MATCH($C662,'Policy Characteristics'!$C:$C,0)))</f>
        <v>0</v>
      </c>
      <c r="M662" s="233">
        <f>IF(ISBLANK(INDEX('Policy Characteristics'!G:G,MATCH($C662,'Policy Characteristics'!$C:$C,0))),"",INDEX('Policy Characteristics'!G:G,MATCH($C662,'Policy Characteristics'!$C:$C,0)))</f>
        <v>1</v>
      </c>
      <c r="N662" s="233">
        <f>IF(ISBLANK(INDEX('Policy Characteristics'!H:H,MATCH($C662,'Policy Characteristics'!$C:$C,0))),"",INDEX('Policy Characteristics'!H:H,MATCH($C662,'Policy Characteristics'!$C:$C,0)))</f>
        <v>0.01</v>
      </c>
      <c r="O662" s="226" t="str">
        <f>IF(ISBLANK(INDEX('Policy Characteristics'!I:I,MATCH($C662,'Policy Characteristics'!$C:$C,0))),"",INDEX('Policy Characteristics'!I:I,MATCH($C662,'Policy Characteristics'!$C:$C,0)))</f>
        <v>% of fuel shifted</v>
      </c>
      <c r="P662" s="226" t="str">
        <f>IF(ISBLANK(INDEX('Policy Characteristics'!J:J,MATCH($C662,'Policy Characteristics'!$C:$C,0))),"",INDEX('Policy Characteristics'!J:J,MATCH($C662,'Policy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62" s="226" t="str">
        <f>IF(ISBLANK(INDEX('Policy Characteristics'!K:K,MATCH($C662,'Policy Characteristics'!$C:$C,0))),"",INDEX('Policy Characteristics'!K:K,MATCH($C662,'Policy Characteristics'!$C:$C,0)))</f>
        <v>industry-ag-main.html#fuel-switching</v>
      </c>
      <c r="R662" s="226" t="str">
        <f>IF(ISBLANK(INDEX('Policy Characteristics'!L:L,MATCH($C662,'Policy Characteristics'!$C:$C,0))),"",INDEX('Policy Characteristics'!L:L,MATCH($C662,'Policy Characteristics'!$C:$C,0)))</f>
        <v>industry-elec-and-hydrogen.html</v>
      </c>
    </row>
    <row r="663" spans="1:18">
      <c r="A663" s="226" t="str">
        <f>IF(ISBLANK(INDEX('Policy Characteristics'!A:A,MATCH($C663,'Policy Characteristics'!$C:$C,0))),"",INDEX('Policy Characteristics'!A:A,MATCH($C663,'Policy Characteristics'!$C:$C,0)))</f>
        <v>Industry</v>
      </c>
      <c r="B663" s="234" t="str">
        <f>IF(ISBLANK(INDEX('Policy Characteristics'!B:B,MATCH($C663,'Policy Characteristics'!$C:$C,0))),"",INDEX('Policy Characteristics'!B:B,MATCH($C663,'Policy Characteristics'!$C:$C,0)))</f>
        <v>Electrification</v>
      </c>
      <c r="C663" s="226" t="str">
        <f t="shared" si="35"/>
        <v>Fraction of Eligible Industrial Energy Use Shifted to Electricity</v>
      </c>
      <c r="D663" s="45" t="s">
        <v>842</v>
      </c>
      <c r="E663" s="1" t="s">
        <v>904</v>
      </c>
      <c r="F663" t="s">
        <v>843</v>
      </c>
      <c r="G663" s="45" t="s">
        <v>905</v>
      </c>
      <c r="H663" s="43">
        <v>1838</v>
      </c>
      <c r="I663" s="261" t="s">
        <v>728</v>
      </c>
      <c r="J663" s="227" t="str">
        <f>IF(ISBLANK(INDEX('Policy Characteristics'!D:D,MATCH($C663,'Policy Characteristics'!$C:$C,0))),"",INDEX('Policy Characteristics'!D:D,MATCH($C663,'Policy Characteristics'!$C:$C,0)))</f>
        <v>Electrification</v>
      </c>
      <c r="K663" s="226" t="str">
        <f>IF(ISBLANK(INDEX('Policy Characteristics'!E:E,MATCH($C663,'Policy Characteristics'!$C:$C,0))),"",INDEX('Policy Characteristics'!E:E,MATCH($C663,'Policy Characteristics'!$C:$C,0)))</f>
        <v>indst shift to electricity</v>
      </c>
      <c r="L663" s="233">
        <f>IF(ISBLANK(INDEX('Policy Characteristics'!F:F,MATCH($C663,'Policy Characteristics'!$C:$C,0))),"",INDEX('Policy Characteristics'!F:F,MATCH($C663,'Policy Characteristics'!$C:$C,0)))</f>
        <v>0</v>
      </c>
      <c r="M663" s="233">
        <f>IF(ISBLANK(INDEX('Policy Characteristics'!G:G,MATCH($C663,'Policy Characteristics'!$C:$C,0))),"",INDEX('Policy Characteristics'!G:G,MATCH($C663,'Policy Characteristics'!$C:$C,0)))</f>
        <v>1</v>
      </c>
      <c r="N663" s="233">
        <f>IF(ISBLANK(INDEX('Policy Characteristics'!H:H,MATCH($C663,'Policy Characteristics'!$C:$C,0))),"",INDEX('Policy Characteristics'!H:H,MATCH($C663,'Policy Characteristics'!$C:$C,0)))</f>
        <v>0.01</v>
      </c>
      <c r="O663" s="226" t="str">
        <f>IF(ISBLANK(INDEX('Policy Characteristics'!I:I,MATCH($C663,'Policy Characteristics'!$C:$C,0))),"",INDEX('Policy Characteristics'!I:I,MATCH($C663,'Policy Characteristics'!$C:$C,0)))</f>
        <v>% of fuel shifted</v>
      </c>
      <c r="P663" s="226" t="str">
        <f>IF(ISBLANK(INDEX('Policy Characteristics'!J:J,MATCH($C663,'Policy Characteristics'!$C:$C,0))),"",INDEX('Policy Characteristics'!J:J,MATCH($C663,'Policy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63" s="226" t="str">
        <f>IF(ISBLANK(INDEX('Policy Characteristics'!K:K,MATCH($C663,'Policy Characteristics'!$C:$C,0))),"",INDEX('Policy Characteristics'!K:K,MATCH($C663,'Policy Characteristics'!$C:$C,0)))</f>
        <v>industry-ag-main.html#fuel-switching</v>
      </c>
      <c r="R663" s="226" t="str">
        <f>IF(ISBLANK(INDEX('Policy Characteristics'!L:L,MATCH($C663,'Policy Characteristics'!$C:$C,0))),"",INDEX('Policy Characteristics'!L:L,MATCH($C663,'Policy Characteristics'!$C:$C,0)))</f>
        <v>industry-elec-and-hydrogen.html</v>
      </c>
    </row>
    <row r="664" spans="1:18">
      <c r="A664" s="226" t="str">
        <f>IF(ISBLANK(INDEX('Policy Characteristics'!A:A,MATCH($C664,'Policy Characteristics'!$C:$C,0))),"",INDEX('Policy Characteristics'!A:A,MATCH($C664,'Policy Characteristics'!$C:$C,0)))</f>
        <v>Industry</v>
      </c>
      <c r="B664" s="234" t="str">
        <f>IF(ISBLANK(INDEX('Policy Characteristics'!B:B,MATCH($C664,'Policy Characteristics'!$C:$C,0))),"",INDEX('Policy Characteristics'!B:B,MATCH($C664,'Policy Characteristics'!$C:$C,0)))</f>
        <v>Electrification</v>
      </c>
      <c r="C664" s="226" t="str">
        <f t="shared" si="35"/>
        <v>Fraction of Eligible Industrial Energy Use Shifted to Electricity</v>
      </c>
      <c r="D664" s="45" t="s">
        <v>842</v>
      </c>
      <c r="E664" s="1" t="s">
        <v>906</v>
      </c>
      <c r="F664" t="s">
        <v>843</v>
      </c>
      <c r="G664" s="45" t="s">
        <v>907</v>
      </c>
      <c r="H664" s="43">
        <v>1839</v>
      </c>
      <c r="I664" s="261" t="s">
        <v>728</v>
      </c>
      <c r="J664" s="227" t="str">
        <f>IF(ISBLANK(INDEX('Policy Characteristics'!D:D,MATCH($C664,'Policy Characteristics'!$C:$C,0))),"",INDEX('Policy Characteristics'!D:D,MATCH($C664,'Policy Characteristics'!$C:$C,0)))</f>
        <v>Electrification</v>
      </c>
      <c r="K664" s="226" t="str">
        <f>IF(ISBLANK(INDEX('Policy Characteristics'!E:E,MATCH($C664,'Policy Characteristics'!$C:$C,0))),"",INDEX('Policy Characteristics'!E:E,MATCH($C664,'Policy Characteristics'!$C:$C,0)))</f>
        <v>indst shift to electricity</v>
      </c>
      <c r="L664" s="233">
        <f>IF(ISBLANK(INDEX('Policy Characteristics'!F:F,MATCH($C664,'Policy Characteristics'!$C:$C,0))),"",INDEX('Policy Characteristics'!F:F,MATCH($C664,'Policy Characteristics'!$C:$C,0)))</f>
        <v>0</v>
      </c>
      <c r="M664" s="233">
        <f>IF(ISBLANK(INDEX('Policy Characteristics'!G:G,MATCH($C664,'Policy Characteristics'!$C:$C,0))),"",INDEX('Policy Characteristics'!G:G,MATCH($C664,'Policy Characteristics'!$C:$C,0)))</f>
        <v>1</v>
      </c>
      <c r="N664" s="233">
        <f>IF(ISBLANK(INDEX('Policy Characteristics'!H:H,MATCH($C664,'Policy Characteristics'!$C:$C,0))),"",INDEX('Policy Characteristics'!H:H,MATCH($C664,'Policy Characteristics'!$C:$C,0)))</f>
        <v>0.01</v>
      </c>
      <c r="O664" s="226" t="str">
        <f>IF(ISBLANK(INDEX('Policy Characteristics'!I:I,MATCH($C664,'Policy Characteristics'!$C:$C,0))),"",INDEX('Policy Characteristics'!I:I,MATCH($C664,'Policy Characteristics'!$C:$C,0)))</f>
        <v>% of fuel shifted</v>
      </c>
      <c r="P664" s="226" t="str">
        <f>IF(ISBLANK(INDEX('Policy Characteristics'!J:J,MATCH($C664,'Policy Characteristics'!$C:$C,0))),"",INDEX('Policy Characteristics'!J:J,MATCH($C664,'Policy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64" s="226" t="str">
        <f>IF(ISBLANK(INDEX('Policy Characteristics'!K:K,MATCH($C664,'Policy Characteristics'!$C:$C,0))),"",INDEX('Policy Characteristics'!K:K,MATCH($C664,'Policy Characteristics'!$C:$C,0)))</f>
        <v>industry-ag-main.html#fuel-switching</v>
      </c>
      <c r="R664" s="226" t="str">
        <f>IF(ISBLANK(INDEX('Policy Characteristics'!L:L,MATCH($C664,'Policy Characteristics'!$C:$C,0))),"",INDEX('Policy Characteristics'!L:L,MATCH($C664,'Policy Characteristics'!$C:$C,0)))</f>
        <v>industry-elec-and-hydrogen.html</v>
      </c>
    </row>
    <row r="665" spans="1:18">
      <c r="A665" s="226" t="str">
        <f>IF(ISBLANK(INDEX('Policy Characteristics'!A:A,MATCH($C665,'Policy Characteristics'!$C:$C,0))),"",INDEX('Policy Characteristics'!A:A,MATCH($C665,'Policy Characteristics'!$C:$C,0)))</f>
        <v>Industry</v>
      </c>
      <c r="B665" s="234" t="str">
        <f>IF(ISBLANK(INDEX('Policy Characteristics'!B:B,MATCH($C665,'Policy Characteristics'!$C:$C,0))),"",INDEX('Policy Characteristics'!B:B,MATCH($C665,'Policy Characteristics'!$C:$C,0)))</f>
        <v>Electrification</v>
      </c>
      <c r="C665" s="226" t="str">
        <f t="shared" si="35"/>
        <v>Fraction of Eligible Industrial Energy Use Shifted to Electricity</v>
      </c>
      <c r="D665" s="45" t="s">
        <v>842</v>
      </c>
      <c r="E665" s="1" t="s">
        <v>908</v>
      </c>
      <c r="F665" t="s">
        <v>843</v>
      </c>
      <c r="G665" s="45" t="s">
        <v>909</v>
      </c>
      <c r="H665" s="43">
        <v>1840</v>
      </c>
      <c r="I665" s="261" t="s">
        <v>728</v>
      </c>
      <c r="J665" s="227" t="str">
        <f>IF(ISBLANK(INDEX('Policy Characteristics'!D:D,MATCH($C665,'Policy Characteristics'!$C:$C,0))),"",INDEX('Policy Characteristics'!D:D,MATCH($C665,'Policy Characteristics'!$C:$C,0)))</f>
        <v>Electrification</v>
      </c>
      <c r="K665" s="226" t="str">
        <f>IF(ISBLANK(INDEX('Policy Characteristics'!E:E,MATCH($C665,'Policy Characteristics'!$C:$C,0))),"",INDEX('Policy Characteristics'!E:E,MATCH($C665,'Policy Characteristics'!$C:$C,0)))</f>
        <v>indst shift to electricity</v>
      </c>
      <c r="L665" s="233">
        <f>IF(ISBLANK(INDEX('Policy Characteristics'!F:F,MATCH($C665,'Policy Characteristics'!$C:$C,0))),"",INDEX('Policy Characteristics'!F:F,MATCH($C665,'Policy Characteristics'!$C:$C,0)))</f>
        <v>0</v>
      </c>
      <c r="M665" s="233">
        <f>IF(ISBLANK(INDEX('Policy Characteristics'!G:G,MATCH($C665,'Policy Characteristics'!$C:$C,0))),"",INDEX('Policy Characteristics'!G:G,MATCH($C665,'Policy Characteristics'!$C:$C,0)))</f>
        <v>1</v>
      </c>
      <c r="N665" s="233">
        <f>IF(ISBLANK(INDEX('Policy Characteristics'!H:H,MATCH($C665,'Policy Characteristics'!$C:$C,0))),"",INDEX('Policy Characteristics'!H:H,MATCH($C665,'Policy Characteristics'!$C:$C,0)))</f>
        <v>0.01</v>
      </c>
      <c r="O665" s="226" t="str">
        <f>IF(ISBLANK(INDEX('Policy Characteristics'!I:I,MATCH($C665,'Policy Characteristics'!$C:$C,0))),"",INDEX('Policy Characteristics'!I:I,MATCH($C665,'Policy Characteristics'!$C:$C,0)))</f>
        <v>% of fuel shifted</v>
      </c>
      <c r="P665" s="226" t="str">
        <f>IF(ISBLANK(INDEX('Policy Characteristics'!J:J,MATCH($C665,'Policy Characteristics'!$C:$C,0))),"",INDEX('Policy Characteristics'!J:J,MATCH($C665,'Policy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65" s="226" t="str">
        <f>IF(ISBLANK(INDEX('Policy Characteristics'!K:K,MATCH($C665,'Policy Characteristics'!$C:$C,0))),"",INDEX('Policy Characteristics'!K:K,MATCH($C665,'Policy Characteristics'!$C:$C,0)))</f>
        <v>industry-ag-main.html#fuel-switching</v>
      </c>
      <c r="R665" s="226" t="str">
        <f>IF(ISBLANK(INDEX('Policy Characteristics'!L:L,MATCH($C665,'Policy Characteristics'!$C:$C,0))),"",INDEX('Policy Characteristics'!L:L,MATCH($C665,'Policy Characteristics'!$C:$C,0)))</f>
        <v>industry-elec-and-hydrogen.html</v>
      </c>
    </row>
    <row r="666" spans="1:18">
      <c r="A666" s="226" t="str">
        <f>IF(ISBLANK(INDEX('Policy Characteristics'!A:A,MATCH($C666,'Policy Characteristics'!$C:$C,0))),"",INDEX('Policy Characteristics'!A:A,MATCH($C666,'Policy Characteristics'!$C:$C,0)))</f>
        <v>Industry</v>
      </c>
      <c r="B666" s="234" t="str">
        <f>IF(ISBLANK(INDEX('Policy Characteristics'!B:B,MATCH($C666,'Policy Characteristics'!$C:$C,0))),"",INDEX('Policy Characteristics'!B:B,MATCH($C666,'Policy Characteristics'!$C:$C,0)))</f>
        <v>Electrification</v>
      </c>
      <c r="C666" s="226" t="str">
        <f t="shared" si="35"/>
        <v>Fraction of Eligible Industrial Energy Use Shifted to Electricity</v>
      </c>
      <c r="D666" s="45" t="s">
        <v>842</v>
      </c>
      <c r="E666" s="1" t="s">
        <v>910</v>
      </c>
      <c r="F666" t="s">
        <v>843</v>
      </c>
      <c r="G666" s="45" t="s">
        <v>910</v>
      </c>
      <c r="H666" s="43">
        <v>1841</v>
      </c>
      <c r="I666" s="261" t="s">
        <v>728</v>
      </c>
      <c r="J666" s="227" t="str">
        <f>IF(ISBLANK(INDEX('Policy Characteristics'!D:D,MATCH($C666,'Policy Characteristics'!$C:$C,0))),"",INDEX('Policy Characteristics'!D:D,MATCH($C666,'Policy Characteristics'!$C:$C,0)))</f>
        <v>Electrification</v>
      </c>
      <c r="K666" s="226" t="str">
        <f>IF(ISBLANK(INDEX('Policy Characteristics'!E:E,MATCH($C666,'Policy Characteristics'!$C:$C,0))),"",INDEX('Policy Characteristics'!E:E,MATCH($C666,'Policy Characteristics'!$C:$C,0)))</f>
        <v>indst shift to electricity</v>
      </c>
      <c r="L666" s="233">
        <f>IF(ISBLANK(INDEX('Policy Characteristics'!F:F,MATCH($C666,'Policy Characteristics'!$C:$C,0))),"",INDEX('Policy Characteristics'!F:F,MATCH($C666,'Policy Characteristics'!$C:$C,0)))</f>
        <v>0</v>
      </c>
      <c r="M666" s="233">
        <f>IF(ISBLANK(INDEX('Policy Characteristics'!G:G,MATCH($C666,'Policy Characteristics'!$C:$C,0))),"",INDEX('Policy Characteristics'!G:G,MATCH($C666,'Policy Characteristics'!$C:$C,0)))</f>
        <v>1</v>
      </c>
      <c r="N666" s="233">
        <f>IF(ISBLANK(INDEX('Policy Characteristics'!H:H,MATCH($C666,'Policy Characteristics'!$C:$C,0))),"",INDEX('Policy Characteristics'!H:H,MATCH($C666,'Policy Characteristics'!$C:$C,0)))</f>
        <v>0.01</v>
      </c>
      <c r="O666" s="226" t="str">
        <f>IF(ISBLANK(INDEX('Policy Characteristics'!I:I,MATCH($C666,'Policy Characteristics'!$C:$C,0))),"",INDEX('Policy Characteristics'!I:I,MATCH($C666,'Policy Characteristics'!$C:$C,0)))</f>
        <v>% of fuel shifted</v>
      </c>
      <c r="P666" s="226" t="str">
        <f>IF(ISBLANK(INDEX('Policy Characteristics'!J:J,MATCH($C666,'Policy Characteristics'!$C:$C,0))),"",INDEX('Policy Characteristics'!J:J,MATCH($C666,'Policy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66" s="226" t="str">
        <f>IF(ISBLANK(INDEX('Policy Characteristics'!K:K,MATCH($C666,'Policy Characteristics'!$C:$C,0))),"",INDEX('Policy Characteristics'!K:K,MATCH($C666,'Policy Characteristics'!$C:$C,0)))</f>
        <v>industry-ag-main.html#fuel-switching</v>
      </c>
      <c r="R666" s="226" t="str">
        <f>IF(ISBLANK(INDEX('Policy Characteristics'!L:L,MATCH($C666,'Policy Characteristics'!$C:$C,0))),"",INDEX('Policy Characteristics'!L:L,MATCH($C666,'Policy Characteristics'!$C:$C,0)))</f>
        <v>industry-elec-and-hydrogen.html</v>
      </c>
    </row>
    <row r="667" spans="1:18">
      <c r="A667" s="226" t="str">
        <f>IF(ISBLANK(INDEX('Policy Characteristics'!A:A,MATCH($C667,'Policy Characteristics'!$C:$C,0))),"",INDEX('Policy Characteristics'!A:A,MATCH($C667,'Policy Characteristics'!$C:$C,0)))</f>
        <v>Industry</v>
      </c>
      <c r="B667" s="234" t="str">
        <f>IF(ISBLANK(INDEX('Policy Characteristics'!B:B,MATCH($C667,'Policy Characteristics'!$C:$C,0))),"",INDEX('Policy Characteristics'!B:B,MATCH($C667,'Policy Characteristics'!$C:$C,0)))</f>
        <v>Electrification</v>
      </c>
      <c r="C667" s="226" t="str">
        <f t="shared" si="35"/>
        <v>Fraction of Eligible Industrial Energy Use Shifted to Electricity</v>
      </c>
      <c r="D667" s="6" t="s">
        <v>844</v>
      </c>
      <c r="E667" s="1" t="s">
        <v>896</v>
      </c>
      <c r="F667" t="s">
        <v>845</v>
      </c>
      <c r="G667" s="45" t="s">
        <v>897</v>
      </c>
      <c r="H667" s="43">
        <v>1842</v>
      </c>
      <c r="I667" s="261" t="s">
        <v>728</v>
      </c>
      <c r="J667" s="227" t="str">
        <f>IF(ISBLANK(INDEX('Policy Characteristics'!D:D,MATCH($C667,'Policy Characteristics'!$C:$C,0))),"",INDEX('Policy Characteristics'!D:D,MATCH($C667,'Policy Characteristics'!$C:$C,0)))</f>
        <v>Electrification</v>
      </c>
      <c r="K667" s="226" t="str">
        <f>IF(ISBLANK(INDEX('Policy Characteristics'!E:E,MATCH($C667,'Policy Characteristics'!$C:$C,0))),"",INDEX('Policy Characteristics'!E:E,MATCH($C667,'Policy Characteristics'!$C:$C,0)))</f>
        <v>indst shift to electricity</v>
      </c>
      <c r="L667" s="233">
        <f>IF(ISBLANK(INDEX('Policy Characteristics'!F:F,MATCH($C667,'Policy Characteristics'!$C:$C,0))),"",INDEX('Policy Characteristics'!F:F,MATCH($C667,'Policy Characteristics'!$C:$C,0)))</f>
        <v>0</v>
      </c>
      <c r="M667" s="233">
        <f>IF(ISBLANK(INDEX('Policy Characteristics'!G:G,MATCH($C667,'Policy Characteristics'!$C:$C,0))),"",INDEX('Policy Characteristics'!G:G,MATCH($C667,'Policy Characteristics'!$C:$C,0)))</f>
        <v>1</v>
      </c>
      <c r="N667" s="233">
        <f>IF(ISBLANK(INDEX('Policy Characteristics'!H:H,MATCH($C667,'Policy Characteristics'!$C:$C,0))),"",INDEX('Policy Characteristics'!H:H,MATCH($C667,'Policy Characteristics'!$C:$C,0)))</f>
        <v>0.01</v>
      </c>
      <c r="O667" s="226" t="str">
        <f>IF(ISBLANK(INDEX('Policy Characteristics'!I:I,MATCH($C667,'Policy Characteristics'!$C:$C,0))),"",INDEX('Policy Characteristics'!I:I,MATCH($C667,'Policy Characteristics'!$C:$C,0)))</f>
        <v>% of fuel shifted</v>
      </c>
      <c r="P667" s="226" t="str">
        <f>IF(ISBLANK(INDEX('Policy Characteristics'!J:J,MATCH($C667,'Policy Characteristics'!$C:$C,0))),"",INDEX('Policy Characteristics'!J:J,MATCH($C667,'Policy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67" s="226" t="str">
        <f>IF(ISBLANK(INDEX('Policy Characteristics'!K:K,MATCH($C667,'Policy Characteristics'!$C:$C,0))),"",INDEX('Policy Characteristics'!K:K,MATCH($C667,'Policy Characteristics'!$C:$C,0)))</f>
        <v>industry-ag-main.html#fuel-switching</v>
      </c>
      <c r="R667" s="226" t="str">
        <f>IF(ISBLANK(INDEX('Policy Characteristics'!L:L,MATCH($C667,'Policy Characteristics'!$C:$C,0))),"",INDEX('Policy Characteristics'!L:L,MATCH($C667,'Policy Characteristics'!$C:$C,0)))</f>
        <v>industry-elec-and-hydrogen.html</v>
      </c>
    </row>
    <row r="668" spans="1:18">
      <c r="A668" s="226" t="str">
        <f>IF(ISBLANK(INDEX('Policy Characteristics'!A:A,MATCH($C668,'Policy Characteristics'!$C:$C,0))),"",INDEX('Policy Characteristics'!A:A,MATCH($C668,'Policy Characteristics'!$C:$C,0)))</f>
        <v>Industry</v>
      </c>
      <c r="B668" s="234" t="str">
        <f>IF(ISBLANK(INDEX('Policy Characteristics'!B:B,MATCH($C668,'Policy Characteristics'!$C:$C,0))),"",INDEX('Policy Characteristics'!B:B,MATCH($C668,'Policy Characteristics'!$C:$C,0)))</f>
        <v>Electrification</v>
      </c>
      <c r="C668" s="226" t="str">
        <f t="shared" si="35"/>
        <v>Fraction of Eligible Industrial Energy Use Shifted to Electricity</v>
      </c>
      <c r="D668" s="6" t="s">
        <v>844</v>
      </c>
      <c r="E668" s="1" t="s">
        <v>898</v>
      </c>
      <c r="F668" t="s">
        <v>845</v>
      </c>
      <c r="G668" s="45" t="s">
        <v>899</v>
      </c>
      <c r="H668" s="43">
        <v>1843</v>
      </c>
      <c r="I668" s="261" t="s">
        <v>728</v>
      </c>
      <c r="J668" s="227" t="str">
        <f>IF(ISBLANK(INDEX('Policy Characteristics'!D:D,MATCH($C668,'Policy Characteristics'!$C:$C,0))),"",INDEX('Policy Characteristics'!D:D,MATCH($C668,'Policy Characteristics'!$C:$C,0)))</f>
        <v>Electrification</v>
      </c>
      <c r="K668" s="226" t="str">
        <f>IF(ISBLANK(INDEX('Policy Characteristics'!E:E,MATCH($C668,'Policy Characteristics'!$C:$C,0))),"",INDEX('Policy Characteristics'!E:E,MATCH($C668,'Policy Characteristics'!$C:$C,0)))</f>
        <v>indst shift to electricity</v>
      </c>
      <c r="L668" s="233">
        <f>IF(ISBLANK(INDEX('Policy Characteristics'!F:F,MATCH($C668,'Policy Characteristics'!$C:$C,0))),"",INDEX('Policy Characteristics'!F:F,MATCH($C668,'Policy Characteristics'!$C:$C,0)))</f>
        <v>0</v>
      </c>
      <c r="M668" s="233">
        <f>IF(ISBLANK(INDEX('Policy Characteristics'!G:G,MATCH($C668,'Policy Characteristics'!$C:$C,0))),"",INDEX('Policy Characteristics'!G:G,MATCH($C668,'Policy Characteristics'!$C:$C,0)))</f>
        <v>1</v>
      </c>
      <c r="N668" s="233">
        <f>IF(ISBLANK(INDEX('Policy Characteristics'!H:H,MATCH($C668,'Policy Characteristics'!$C:$C,0))),"",INDEX('Policy Characteristics'!H:H,MATCH($C668,'Policy Characteristics'!$C:$C,0)))</f>
        <v>0.01</v>
      </c>
      <c r="O668" s="226" t="str">
        <f>IF(ISBLANK(INDEX('Policy Characteristics'!I:I,MATCH($C668,'Policy Characteristics'!$C:$C,0))),"",INDEX('Policy Characteristics'!I:I,MATCH($C668,'Policy Characteristics'!$C:$C,0)))</f>
        <v>% of fuel shifted</v>
      </c>
      <c r="P668" s="226" t="str">
        <f>IF(ISBLANK(INDEX('Policy Characteristics'!J:J,MATCH($C668,'Policy Characteristics'!$C:$C,0))),"",INDEX('Policy Characteristics'!J:J,MATCH($C668,'Policy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68" s="226" t="str">
        <f>IF(ISBLANK(INDEX('Policy Characteristics'!K:K,MATCH($C668,'Policy Characteristics'!$C:$C,0))),"",INDEX('Policy Characteristics'!K:K,MATCH($C668,'Policy Characteristics'!$C:$C,0)))</f>
        <v>industry-ag-main.html#fuel-switching</v>
      </c>
      <c r="R668" s="226" t="str">
        <f>IF(ISBLANK(INDEX('Policy Characteristics'!L:L,MATCH($C668,'Policy Characteristics'!$C:$C,0))),"",INDEX('Policy Characteristics'!L:L,MATCH($C668,'Policy Characteristics'!$C:$C,0)))</f>
        <v>industry-elec-and-hydrogen.html</v>
      </c>
    </row>
    <row r="669" spans="1:18">
      <c r="A669" s="226" t="str">
        <f>IF(ISBLANK(INDEX('Policy Characteristics'!A:A,MATCH($C669,'Policy Characteristics'!$C:$C,0))),"",INDEX('Policy Characteristics'!A:A,MATCH($C669,'Policy Characteristics'!$C:$C,0)))</f>
        <v>Industry</v>
      </c>
      <c r="B669" s="234" t="str">
        <f>IF(ISBLANK(INDEX('Policy Characteristics'!B:B,MATCH($C669,'Policy Characteristics'!$C:$C,0))),"",INDEX('Policy Characteristics'!B:B,MATCH($C669,'Policy Characteristics'!$C:$C,0)))</f>
        <v>Electrification</v>
      </c>
      <c r="C669" s="226" t="str">
        <f t="shared" si="35"/>
        <v>Fraction of Eligible Industrial Energy Use Shifted to Electricity</v>
      </c>
      <c r="D669" s="6" t="s">
        <v>844</v>
      </c>
      <c r="E669" s="1" t="s">
        <v>900</v>
      </c>
      <c r="F669" t="s">
        <v>845</v>
      </c>
      <c r="G669" s="45" t="s">
        <v>901</v>
      </c>
      <c r="H669" s="43">
        <v>1844</v>
      </c>
      <c r="I669" s="261" t="s">
        <v>728</v>
      </c>
      <c r="J669" s="227" t="str">
        <f>IF(ISBLANK(INDEX('Policy Characteristics'!D:D,MATCH($C669,'Policy Characteristics'!$C:$C,0))),"",INDEX('Policy Characteristics'!D:D,MATCH($C669,'Policy Characteristics'!$C:$C,0)))</f>
        <v>Electrification</v>
      </c>
      <c r="K669" s="226" t="str">
        <f>IF(ISBLANK(INDEX('Policy Characteristics'!E:E,MATCH($C669,'Policy Characteristics'!$C:$C,0))),"",INDEX('Policy Characteristics'!E:E,MATCH($C669,'Policy Characteristics'!$C:$C,0)))</f>
        <v>indst shift to electricity</v>
      </c>
      <c r="L669" s="233">
        <f>IF(ISBLANK(INDEX('Policy Characteristics'!F:F,MATCH($C669,'Policy Characteristics'!$C:$C,0))),"",INDEX('Policy Characteristics'!F:F,MATCH($C669,'Policy Characteristics'!$C:$C,0)))</f>
        <v>0</v>
      </c>
      <c r="M669" s="233">
        <f>IF(ISBLANK(INDEX('Policy Characteristics'!G:G,MATCH($C669,'Policy Characteristics'!$C:$C,0))),"",INDEX('Policy Characteristics'!G:G,MATCH($C669,'Policy Characteristics'!$C:$C,0)))</f>
        <v>1</v>
      </c>
      <c r="N669" s="233">
        <f>IF(ISBLANK(INDEX('Policy Characteristics'!H:H,MATCH($C669,'Policy Characteristics'!$C:$C,0))),"",INDEX('Policy Characteristics'!H:H,MATCH($C669,'Policy Characteristics'!$C:$C,0)))</f>
        <v>0.01</v>
      </c>
      <c r="O669" s="226" t="str">
        <f>IF(ISBLANK(INDEX('Policy Characteristics'!I:I,MATCH($C669,'Policy Characteristics'!$C:$C,0))),"",INDEX('Policy Characteristics'!I:I,MATCH($C669,'Policy Characteristics'!$C:$C,0)))</f>
        <v>% of fuel shifted</v>
      </c>
      <c r="P669" s="226" t="str">
        <f>IF(ISBLANK(INDEX('Policy Characteristics'!J:J,MATCH($C669,'Policy Characteristics'!$C:$C,0))),"",INDEX('Policy Characteristics'!J:J,MATCH($C669,'Policy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69" s="226" t="str">
        <f>IF(ISBLANK(INDEX('Policy Characteristics'!K:K,MATCH($C669,'Policy Characteristics'!$C:$C,0))),"",INDEX('Policy Characteristics'!K:K,MATCH($C669,'Policy Characteristics'!$C:$C,0)))</f>
        <v>industry-ag-main.html#fuel-switching</v>
      </c>
      <c r="R669" s="226" t="str">
        <f>IF(ISBLANK(INDEX('Policy Characteristics'!L:L,MATCH($C669,'Policy Characteristics'!$C:$C,0))),"",INDEX('Policy Characteristics'!L:L,MATCH($C669,'Policy Characteristics'!$C:$C,0)))</f>
        <v>industry-elec-and-hydrogen.html</v>
      </c>
    </row>
    <row r="670" spans="1:18">
      <c r="A670" s="226" t="str">
        <f>IF(ISBLANK(INDEX('Policy Characteristics'!A:A,MATCH($C670,'Policy Characteristics'!$C:$C,0))),"",INDEX('Policy Characteristics'!A:A,MATCH($C670,'Policy Characteristics'!$C:$C,0)))</f>
        <v>Industry</v>
      </c>
      <c r="B670" s="234" t="str">
        <f>IF(ISBLANK(INDEX('Policy Characteristics'!B:B,MATCH($C670,'Policy Characteristics'!$C:$C,0))),"",INDEX('Policy Characteristics'!B:B,MATCH($C670,'Policy Characteristics'!$C:$C,0)))</f>
        <v>Electrification</v>
      </c>
      <c r="C670" s="226" t="str">
        <f t="shared" si="35"/>
        <v>Fraction of Eligible Industrial Energy Use Shifted to Electricity</v>
      </c>
      <c r="D670" s="6" t="s">
        <v>844</v>
      </c>
      <c r="E670" s="1" t="s">
        <v>902</v>
      </c>
      <c r="F670" t="s">
        <v>845</v>
      </c>
      <c r="G670" s="45" t="s">
        <v>903</v>
      </c>
      <c r="H670" s="43">
        <v>1845</v>
      </c>
      <c r="I670" s="261" t="s">
        <v>728</v>
      </c>
      <c r="J670" s="227" t="str">
        <f>IF(ISBLANK(INDEX('Policy Characteristics'!D:D,MATCH($C670,'Policy Characteristics'!$C:$C,0))),"",INDEX('Policy Characteristics'!D:D,MATCH($C670,'Policy Characteristics'!$C:$C,0)))</f>
        <v>Electrification</v>
      </c>
      <c r="K670" s="226" t="str">
        <f>IF(ISBLANK(INDEX('Policy Characteristics'!E:E,MATCH($C670,'Policy Characteristics'!$C:$C,0))),"",INDEX('Policy Characteristics'!E:E,MATCH($C670,'Policy Characteristics'!$C:$C,0)))</f>
        <v>indst shift to electricity</v>
      </c>
      <c r="L670" s="233">
        <f>IF(ISBLANK(INDEX('Policy Characteristics'!F:F,MATCH($C670,'Policy Characteristics'!$C:$C,0))),"",INDEX('Policy Characteristics'!F:F,MATCH($C670,'Policy Characteristics'!$C:$C,0)))</f>
        <v>0</v>
      </c>
      <c r="M670" s="233">
        <f>IF(ISBLANK(INDEX('Policy Characteristics'!G:G,MATCH($C670,'Policy Characteristics'!$C:$C,0))),"",INDEX('Policy Characteristics'!G:G,MATCH($C670,'Policy Characteristics'!$C:$C,0)))</f>
        <v>1</v>
      </c>
      <c r="N670" s="233">
        <f>IF(ISBLANK(INDEX('Policy Characteristics'!H:H,MATCH($C670,'Policy Characteristics'!$C:$C,0))),"",INDEX('Policy Characteristics'!H:H,MATCH($C670,'Policy Characteristics'!$C:$C,0)))</f>
        <v>0.01</v>
      </c>
      <c r="O670" s="226" t="str">
        <f>IF(ISBLANK(INDEX('Policy Characteristics'!I:I,MATCH($C670,'Policy Characteristics'!$C:$C,0))),"",INDEX('Policy Characteristics'!I:I,MATCH($C670,'Policy Characteristics'!$C:$C,0)))</f>
        <v>% of fuel shifted</v>
      </c>
      <c r="P670" s="226" t="str">
        <f>IF(ISBLANK(INDEX('Policy Characteristics'!J:J,MATCH($C670,'Policy Characteristics'!$C:$C,0))),"",INDEX('Policy Characteristics'!J:J,MATCH($C670,'Policy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70" s="226" t="str">
        <f>IF(ISBLANK(INDEX('Policy Characteristics'!K:K,MATCH($C670,'Policy Characteristics'!$C:$C,0))),"",INDEX('Policy Characteristics'!K:K,MATCH($C670,'Policy Characteristics'!$C:$C,0)))</f>
        <v>industry-ag-main.html#fuel-switching</v>
      </c>
      <c r="R670" s="226" t="str">
        <f>IF(ISBLANK(INDEX('Policy Characteristics'!L:L,MATCH($C670,'Policy Characteristics'!$C:$C,0))),"",INDEX('Policy Characteristics'!L:L,MATCH($C670,'Policy Characteristics'!$C:$C,0)))</f>
        <v>industry-elec-and-hydrogen.html</v>
      </c>
    </row>
    <row r="671" spans="1:18">
      <c r="A671" s="226" t="str">
        <f>IF(ISBLANK(INDEX('Policy Characteristics'!A:A,MATCH($C671,'Policy Characteristics'!$C:$C,0))),"",INDEX('Policy Characteristics'!A:A,MATCH($C671,'Policy Characteristics'!$C:$C,0)))</f>
        <v>Industry</v>
      </c>
      <c r="B671" s="234" t="str">
        <f>IF(ISBLANK(INDEX('Policy Characteristics'!B:B,MATCH($C671,'Policy Characteristics'!$C:$C,0))),"",INDEX('Policy Characteristics'!B:B,MATCH($C671,'Policy Characteristics'!$C:$C,0)))</f>
        <v>Electrification</v>
      </c>
      <c r="C671" s="226" t="str">
        <f t="shared" si="35"/>
        <v>Fraction of Eligible Industrial Energy Use Shifted to Electricity</v>
      </c>
      <c r="D671" s="6" t="s">
        <v>844</v>
      </c>
      <c r="E671" s="1" t="s">
        <v>904</v>
      </c>
      <c r="F671" t="s">
        <v>845</v>
      </c>
      <c r="G671" s="45" t="s">
        <v>905</v>
      </c>
      <c r="H671" s="43">
        <v>1846</v>
      </c>
      <c r="I671" s="261" t="s">
        <v>728</v>
      </c>
      <c r="J671" s="227" t="str">
        <f>IF(ISBLANK(INDEX('Policy Characteristics'!D:D,MATCH($C671,'Policy Characteristics'!$C:$C,0))),"",INDEX('Policy Characteristics'!D:D,MATCH($C671,'Policy Characteristics'!$C:$C,0)))</f>
        <v>Electrification</v>
      </c>
      <c r="K671" s="226" t="str">
        <f>IF(ISBLANK(INDEX('Policy Characteristics'!E:E,MATCH($C671,'Policy Characteristics'!$C:$C,0))),"",INDEX('Policy Characteristics'!E:E,MATCH($C671,'Policy Characteristics'!$C:$C,0)))</f>
        <v>indst shift to electricity</v>
      </c>
      <c r="L671" s="233">
        <f>IF(ISBLANK(INDEX('Policy Characteristics'!F:F,MATCH($C671,'Policy Characteristics'!$C:$C,0))),"",INDEX('Policy Characteristics'!F:F,MATCH($C671,'Policy Characteristics'!$C:$C,0)))</f>
        <v>0</v>
      </c>
      <c r="M671" s="233">
        <f>IF(ISBLANK(INDEX('Policy Characteristics'!G:G,MATCH($C671,'Policy Characteristics'!$C:$C,0))),"",INDEX('Policy Characteristics'!G:G,MATCH($C671,'Policy Characteristics'!$C:$C,0)))</f>
        <v>1</v>
      </c>
      <c r="N671" s="233">
        <f>IF(ISBLANK(INDEX('Policy Characteristics'!H:H,MATCH($C671,'Policy Characteristics'!$C:$C,0))),"",INDEX('Policy Characteristics'!H:H,MATCH($C671,'Policy Characteristics'!$C:$C,0)))</f>
        <v>0.01</v>
      </c>
      <c r="O671" s="226" t="str">
        <f>IF(ISBLANK(INDEX('Policy Characteristics'!I:I,MATCH($C671,'Policy Characteristics'!$C:$C,0))),"",INDEX('Policy Characteristics'!I:I,MATCH($C671,'Policy Characteristics'!$C:$C,0)))</f>
        <v>% of fuel shifted</v>
      </c>
      <c r="P671" s="226" t="str">
        <f>IF(ISBLANK(INDEX('Policy Characteristics'!J:J,MATCH($C671,'Policy Characteristics'!$C:$C,0))),"",INDEX('Policy Characteristics'!J:J,MATCH($C671,'Policy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71" s="226" t="str">
        <f>IF(ISBLANK(INDEX('Policy Characteristics'!K:K,MATCH($C671,'Policy Characteristics'!$C:$C,0))),"",INDEX('Policy Characteristics'!K:K,MATCH($C671,'Policy Characteristics'!$C:$C,0)))</f>
        <v>industry-ag-main.html#fuel-switching</v>
      </c>
      <c r="R671" s="226" t="str">
        <f>IF(ISBLANK(INDEX('Policy Characteristics'!L:L,MATCH($C671,'Policy Characteristics'!$C:$C,0))),"",INDEX('Policy Characteristics'!L:L,MATCH($C671,'Policy Characteristics'!$C:$C,0)))</f>
        <v>industry-elec-and-hydrogen.html</v>
      </c>
    </row>
    <row r="672" spans="1:18">
      <c r="A672" s="226" t="str">
        <f>IF(ISBLANK(INDEX('Policy Characteristics'!A:A,MATCH($C672,'Policy Characteristics'!$C:$C,0))),"",INDEX('Policy Characteristics'!A:A,MATCH($C672,'Policy Characteristics'!$C:$C,0)))</f>
        <v>Industry</v>
      </c>
      <c r="B672" s="234" t="str">
        <f>IF(ISBLANK(INDEX('Policy Characteristics'!B:B,MATCH($C672,'Policy Characteristics'!$C:$C,0))),"",INDEX('Policy Characteristics'!B:B,MATCH($C672,'Policy Characteristics'!$C:$C,0)))</f>
        <v>Electrification</v>
      </c>
      <c r="C672" s="226" t="str">
        <f t="shared" si="35"/>
        <v>Fraction of Eligible Industrial Energy Use Shifted to Electricity</v>
      </c>
      <c r="D672" s="6" t="s">
        <v>844</v>
      </c>
      <c r="E672" s="1" t="s">
        <v>906</v>
      </c>
      <c r="F672" t="s">
        <v>845</v>
      </c>
      <c r="G672" s="45" t="s">
        <v>907</v>
      </c>
      <c r="H672" s="43">
        <v>1847</v>
      </c>
      <c r="I672" s="261" t="s">
        <v>728</v>
      </c>
      <c r="J672" s="227" t="str">
        <f>IF(ISBLANK(INDEX('Policy Characteristics'!D:D,MATCH($C672,'Policy Characteristics'!$C:$C,0))),"",INDEX('Policy Characteristics'!D:D,MATCH($C672,'Policy Characteristics'!$C:$C,0)))</f>
        <v>Electrification</v>
      </c>
      <c r="K672" s="226" t="str">
        <f>IF(ISBLANK(INDEX('Policy Characteristics'!E:E,MATCH($C672,'Policy Characteristics'!$C:$C,0))),"",INDEX('Policy Characteristics'!E:E,MATCH($C672,'Policy Characteristics'!$C:$C,0)))</f>
        <v>indst shift to electricity</v>
      </c>
      <c r="L672" s="233">
        <f>IF(ISBLANK(INDEX('Policy Characteristics'!F:F,MATCH($C672,'Policy Characteristics'!$C:$C,0))),"",INDEX('Policy Characteristics'!F:F,MATCH($C672,'Policy Characteristics'!$C:$C,0)))</f>
        <v>0</v>
      </c>
      <c r="M672" s="233">
        <f>IF(ISBLANK(INDEX('Policy Characteristics'!G:G,MATCH($C672,'Policy Characteristics'!$C:$C,0))),"",INDEX('Policy Characteristics'!G:G,MATCH($C672,'Policy Characteristics'!$C:$C,0)))</f>
        <v>1</v>
      </c>
      <c r="N672" s="233">
        <f>IF(ISBLANK(INDEX('Policy Characteristics'!H:H,MATCH($C672,'Policy Characteristics'!$C:$C,0))),"",INDEX('Policy Characteristics'!H:H,MATCH($C672,'Policy Characteristics'!$C:$C,0)))</f>
        <v>0.01</v>
      </c>
      <c r="O672" s="226" t="str">
        <f>IF(ISBLANK(INDEX('Policy Characteristics'!I:I,MATCH($C672,'Policy Characteristics'!$C:$C,0))),"",INDEX('Policy Characteristics'!I:I,MATCH($C672,'Policy Characteristics'!$C:$C,0)))</f>
        <v>% of fuel shifted</v>
      </c>
      <c r="P672" s="226" t="str">
        <f>IF(ISBLANK(INDEX('Policy Characteristics'!J:J,MATCH($C672,'Policy Characteristics'!$C:$C,0))),"",INDEX('Policy Characteristics'!J:J,MATCH($C672,'Policy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72" s="226" t="str">
        <f>IF(ISBLANK(INDEX('Policy Characteristics'!K:K,MATCH($C672,'Policy Characteristics'!$C:$C,0))),"",INDEX('Policy Characteristics'!K:K,MATCH($C672,'Policy Characteristics'!$C:$C,0)))</f>
        <v>industry-ag-main.html#fuel-switching</v>
      </c>
      <c r="R672" s="226" t="str">
        <f>IF(ISBLANK(INDEX('Policy Characteristics'!L:L,MATCH($C672,'Policy Characteristics'!$C:$C,0))),"",INDEX('Policy Characteristics'!L:L,MATCH($C672,'Policy Characteristics'!$C:$C,0)))</f>
        <v>industry-elec-and-hydrogen.html</v>
      </c>
    </row>
    <row r="673" spans="1:18">
      <c r="A673" s="226" t="str">
        <f>IF(ISBLANK(INDEX('Policy Characteristics'!A:A,MATCH($C673,'Policy Characteristics'!$C:$C,0))),"",INDEX('Policy Characteristics'!A:A,MATCH($C673,'Policy Characteristics'!$C:$C,0)))</f>
        <v>Industry</v>
      </c>
      <c r="B673" s="234" t="str">
        <f>IF(ISBLANK(INDEX('Policy Characteristics'!B:B,MATCH($C673,'Policy Characteristics'!$C:$C,0))),"",INDEX('Policy Characteristics'!B:B,MATCH($C673,'Policy Characteristics'!$C:$C,0)))</f>
        <v>Electrification</v>
      </c>
      <c r="C673" s="226" t="str">
        <f t="shared" si="35"/>
        <v>Fraction of Eligible Industrial Energy Use Shifted to Electricity</v>
      </c>
      <c r="D673" s="6" t="s">
        <v>844</v>
      </c>
      <c r="E673" s="1" t="s">
        <v>908</v>
      </c>
      <c r="F673" t="s">
        <v>845</v>
      </c>
      <c r="G673" s="45" t="s">
        <v>909</v>
      </c>
      <c r="H673" s="43">
        <v>1848</v>
      </c>
      <c r="I673" s="261" t="s">
        <v>728</v>
      </c>
      <c r="J673" s="227" t="str">
        <f>IF(ISBLANK(INDEX('Policy Characteristics'!D:D,MATCH($C673,'Policy Characteristics'!$C:$C,0))),"",INDEX('Policy Characteristics'!D:D,MATCH($C673,'Policy Characteristics'!$C:$C,0)))</f>
        <v>Electrification</v>
      </c>
      <c r="K673" s="226" t="str">
        <f>IF(ISBLANK(INDEX('Policy Characteristics'!E:E,MATCH($C673,'Policy Characteristics'!$C:$C,0))),"",INDEX('Policy Characteristics'!E:E,MATCH($C673,'Policy Characteristics'!$C:$C,0)))</f>
        <v>indst shift to electricity</v>
      </c>
      <c r="L673" s="233">
        <f>IF(ISBLANK(INDEX('Policy Characteristics'!F:F,MATCH($C673,'Policy Characteristics'!$C:$C,0))),"",INDEX('Policy Characteristics'!F:F,MATCH($C673,'Policy Characteristics'!$C:$C,0)))</f>
        <v>0</v>
      </c>
      <c r="M673" s="233">
        <f>IF(ISBLANK(INDEX('Policy Characteristics'!G:G,MATCH($C673,'Policy Characteristics'!$C:$C,0))),"",INDEX('Policy Characteristics'!G:G,MATCH($C673,'Policy Characteristics'!$C:$C,0)))</f>
        <v>1</v>
      </c>
      <c r="N673" s="233">
        <f>IF(ISBLANK(INDEX('Policy Characteristics'!H:H,MATCH($C673,'Policy Characteristics'!$C:$C,0))),"",INDEX('Policy Characteristics'!H:H,MATCH($C673,'Policy Characteristics'!$C:$C,0)))</f>
        <v>0.01</v>
      </c>
      <c r="O673" s="226" t="str">
        <f>IF(ISBLANK(INDEX('Policy Characteristics'!I:I,MATCH($C673,'Policy Characteristics'!$C:$C,0))),"",INDEX('Policy Characteristics'!I:I,MATCH($C673,'Policy Characteristics'!$C:$C,0)))</f>
        <v>% of fuel shifted</v>
      </c>
      <c r="P673" s="226" t="str">
        <f>IF(ISBLANK(INDEX('Policy Characteristics'!J:J,MATCH($C673,'Policy Characteristics'!$C:$C,0))),"",INDEX('Policy Characteristics'!J:J,MATCH($C673,'Policy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73" s="226" t="str">
        <f>IF(ISBLANK(INDEX('Policy Characteristics'!K:K,MATCH($C673,'Policy Characteristics'!$C:$C,0))),"",INDEX('Policy Characteristics'!K:K,MATCH($C673,'Policy Characteristics'!$C:$C,0)))</f>
        <v>industry-ag-main.html#fuel-switching</v>
      </c>
      <c r="R673" s="226" t="str">
        <f>IF(ISBLANK(INDEX('Policy Characteristics'!L:L,MATCH($C673,'Policy Characteristics'!$C:$C,0))),"",INDEX('Policy Characteristics'!L:L,MATCH($C673,'Policy Characteristics'!$C:$C,0)))</f>
        <v>industry-elec-and-hydrogen.html</v>
      </c>
    </row>
    <row r="674" spans="1:18">
      <c r="A674" s="226" t="str">
        <f>IF(ISBLANK(INDEX('Policy Characteristics'!A:A,MATCH($C674,'Policy Characteristics'!$C:$C,0))),"",INDEX('Policy Characteristics'!A:A,MATCH($C674,'Policy Characteristics'!$C:$C,0)))</f>
        <v>Industry</v>
      </c>
      <c r="B674" s="234" t="str">
        <f>IF(ISBLANK(INDEX('Policy Characteristics'!B:B,MATCH($C674,'Policy Characteristics'!$C:$C,0))),"",INDEX('Policy Characteristics'!B:B,MATCH($C674,'Policy Characteristics'!$C:$C,0)))</f>
        <v>Electrification</v>
      </c>
      <c r="C674" s="226" t="str">
        <f t="shared" si="35"/>
        <v>Fraction of Eligible Industrial Energy Use Shifted to Electricity</v>
      </c>
      <c r="D674" s="6" t="s">
        <v>844</v>
      </c>
      <c r="E674" s="1" t="s">
        <v>910</v>
      </c>
      <c r="F674" t="s">
        <v>845</v>
      </c>
      <c r="G674" s="45" t="s">
        <v>910</v>
      </c>
      <c r="H674" s="43">
        <v>1849</v>
      </c>
      <c r="I674" s="261" t="s">
        <v>728</v>
      </c>
      <c r="J674" s="227" t="str">
        <f>IF(ISBLANK(INDEX('Policy Characteristics'!D:D,MATCH($C674,'Policy Characteristics'!$C:$C,0))),"",INDEX('Policy Characteristics'!D:D,MATCH($C674,'Policy Characteristics'!$C:$C,0)))</f>
        <v>Electrification</v>
      </c>
      <c r="K674" s="226" t="str">
        <f>IF(ISBLANK(INDEX('Policy Characteristics'!E:E,MATCH($C674,'Policy Characteristics'!$C:$C,0))),"",INDEX('Policy Characteristics'!E:E,MATCH($C674,'Policy Characteristics'!$C:$C,0)))</f>
        <v>indst shift to electricity</v>
      </c>
      <c r="L674" s="233">
        <f>IF(ISBLANK(INDEX('Policy Characteristics'!F:F,MATCH($C674,'Policy Characteristics'!$C:$C,0))),"",INDEX('Policy Characteristics'!F:F,MATCH($C674,'Policy Characteristics'!$C:$C,0)))</f>
        <v>0</v>
      </c>
      <c r="M674" s="233">
        <f>IF(ISBLANK(INDEX('Policy Characteristics'!G:G,MATCH($C674,'Policy Characteristics'!$C:$C,0))),"",INDEX('Policy Characteristics'!G:G,MATCH($C674,'Policy Characteristics'!$C:$C,0)))</f>
        <v>1</v>
      </c>
      <c r="N674" s="233">
        <f>IF(ISBLANK(INDEX('Policy Characteristics'!H:H,MATCH($C674,'Policy Characteristics'!$C:$C,0))),"",INDEX('Policy Characteristics'!H:H,MATCH($C674,'Policy Characteristics'!$C:$C,0)))</f>
        <v>0.01</v>
      </c>
      <c r="O674" s="226" t="str">
        <f>IF(ISBLANK(INDEX('Policy Characteristics'!I:I,MATCH($C674,'Policy Characteristics'!$C:$C,0))),"",INDEX('Policy Characteristics'!I:I,MATCH($C674,'Policy Characteristics'!$C:$C,0)))</f>
        <v>% of fuel shifted</v>
      </c>
      <c r="P674" s="226" t="str">
        <f>IF(ISBLANK(INDEX('Policy Characteristics'!J:J,MATCH($C674,'Policy Characteristics'!$C:$C,0))),"",INDEX('Policy Characteristics'!J:J,MATCH($C674,'Policy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74" s="226" t="str">
        <f>IF(ISBLANK(INDEX('Policy Characteristics'!K:K,MATCH($C674,'Policy Characteristics'!$C:$C,0))),"",INDEX('Policy Characteristics'!K:K,MATCH($C674,'Policy Characteristics'!$C:$C,0)))</f>
        <v>industry-ag-main.html#fuel-switching</v>
      </c>
      <c r="R674" s="226" t="str">
        <f>IF(ISBLANK(INDEX('Policy Characteristics'!L:L,MATCH($C674,'Policy Characteristics'!$C:$C,0))),"",INDEX('Policy Characteristics'!L:L,MATCH($C674,'Policy Characteristics'!$C:$C,0)))</f>
        <v>industry-elec-and-hydrogen.html</v>
      </c>
    </row>
    <row r="675" spans="1:18">
      <c r="A675" s="226" t="str">
        <f>IF(ISBLANK(INDEX('Policy Characteristics'!A:A,MATCH($C675,'Policy Characteristics'!$C:$C,0))),"",INDEX('Policy Characteristics'!A:A,MATCH($C675,'Policy Characteristics'!$C:$C,0)))</f>
        <v>Industry</v>
      </c>
      <c r="B675" s="234" t="str">
        <f>IF(ISBLANK(INDEX('Policy Characteristics'!B:B,MATCH($C675,'Policy Characteristics'!$C:$C,0))),"",INDEX('Policy Characteristics'!B:B,MATCH($C675,'Policy Characteristics'!$C:$C,0)))</f>
        <v>Electrification</v>
      </c>
      <c r="C675" s="226" t="str">
        <f t="shared" si="35"/>
        <v>Fraction of Eligible Industrial Energy Use Shifted to Electricity</v>
      </c>
      <c r="D675" s="6" t="s">
        <v>846</v>
      </c>
      <c r="E675" s="1" t="s">
        <v>896</v>
      </c>
      <c r="F675" t="s">
        <v>847</v>
      </c>
      <c r="G675" s="45" t="s">
        <v>897</v>
      </c>
      <c r="H675" s="43">
        <v>1850</v>
      </c>
      <c r="I675" s="261" t="s">
        <v>728</v>
      </c>
      <c r="J675" s="227" t="str">
        <f>IF(ISBLANK(INDEX('Policy Characteristics'!D:D,MATCH($C675,'Policy Characteristics'!$C:$C,0))),"",INDEX('Policy Characteristics'!D:D,MATCH($C675,'Policy Characteristics'!$C:$C,0)))</f>
        <v>Electrification</v>
      </c>
      <c r="K675" s="226" t="str">
        <f>IF(ISBLANK(INDEX('Policy Characteristics'!E:E,MATCH($C675,'Policy Characteristics'!$C:$C,0))),"",INDEX('Policy Characteristics'!E:E,MATCH($C675,'Policy Characteristics'!$C:$C,0)))</f>
        <v>indst shift to electricity</v>
      </c>
      <c r="L675" s="233">
        <f>IF(ISBLANK(INDEX('Policy Characteristics'!F:F,MATCH($C675,'Policy Characteristics'!$C:$C,0))),"",INDEX('Policy Characteristics'!F:F,MATCH($C675,'Policy Characteristics'!$C:$C,0)))</f>
        <v>0</v>
      </c>
      <c r="M675" s="233">
        <f>IF(ISBLANK(INDEX('Policy Characteristics'!G:G,MATCH($C675,'Policy Characteristics'!$C:$C,0))),"",INDEX('Policy Characteristics'!G:G,MATCH($C675,'Policy Characteristics'!$C:$C,0)))</f>
        <v>1</v>
      </c>
      <c r="N675" s="233">
        <f>IF(ISBLANK(INDEX('Policy Characteristics'!H:H,MATCH($C675,'Policy Characteristics'!$C:$C,0))),"",INDEX('Policy Characteristics'!H:H,MATCH($C675,'Policy Characteristics'!$C:$C,0)))</f>
        <v>0.01</v>
      </c>
      <c r="O675" s="226" t="str">
        <f>IF(ISBLANK(INDEX('Policy Characteristics'!I:I,MATCH($C675,'Policy Characteristics'!$C:$C,0))),"",INDEX('Policy Characteristics'!I:I,MATCH($C675,'Policy Characteristics'!$C:$C,0)))</f>
        <v>% of fuel shifted</v>
      </c>
      <c r="P675" s="226" t="str">
        <f>IF(ISBLANK(INDEX('Policy Characteristics'!J:J,MATCH($C675,'Policy Characteristics'!$C:$C,0))),"",INDEX('Policy Characteristics'!J:J,MATCH($C675,'Policy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75" s="226" t="str">
        <f>IF(ISBLANK(INDEX('Policy Characteristics'!K:K,MATCH($C675,'Policy Characteristics'!$C:$C,0))),"",INDEX('Policy Characteristics'!K:K,MATCH($C675,'Policy Characteristics'!$C:$C,0)))</f>
        <v>industry-ag-main.html#fuel-switching</v>
      </c>
      <c r="R675" s="226" t="str">
        <f>IF(ISBLANK(INDEX('Policy Characteristics'!L:L,MATCH($C675,'Policy Characteristics'!$C:$C,0))),"",INDEX('Policy Characteristics'!L:L,MATCH($C675,'Policy Characteristics'!$C:$C,0)))</f>
        <v>industry-elec-and-hydrogen.html</v>
      </c>
    </row>
    <row r="676" spans="1:18">
      <c r="A676" s="226" t="str">
        <f>IF(ISBLANK(INDEX('Policy Characteristics'!A:A,MATCH($C676,'Policy Characteristics'!$C:$C,0))),"",INDEX('Policy Characteristics'!A:A,MATCH($C676,'Policy Characteristics'!$C:$C,0)))</f>
        <v>Industry</v>
      </c>
      <c r="B676" s="234" t="str">
        <f>IF(ISBLANK(INDEX('Policy Characteristics'!B:B,MATCH($C676,'Policy Characteristics'!$C:$C,0))),"",INDEX('Policy Characteristics'!B:B,MATCH($C676,'Policy Characteristics'!$C:$C,0)))</f>
        <v>Electrification</v>
      </c>
      <c r="C676" s="226" t="str">
        <f t="shared" si="35"/>
        <v>Fraction of Eligible Industrial Energy Use Shifted to Electricity</v>
      </c>
      <c r="D676" s="6" t="s">
        <v>846</v>
      </c>
      <c r="E676" s="1" t="s">
        <v>898</v>
      </c>
      <c r="F676" t="s">
        <v>847</v>
      </c>
      <c r="G676" s="45" t="s">
        <v>899</v>
      </c>
      <c r="H676" s="43">
        <v>1851</v>
      </c>
      <c r="I676" s="261" t="s">
        <v>728</v>
      </c>
      <c r="J676" s="227" t="str">
        <f>IF(ISBLANK(INDEX('Policy Characteristics'!D:D,MATCH($C676,'Policy Characteristics'!$C:$C,0))),"",INDEX('Policy Characteristics'!D:D,MATCH($C676,'Policy Characteristics'!$C:$C,0)))</f>
        <v>Electrification</v>
      </c>
      <c r="K676" s="226" t="str">
        <f>IF(ISBLANK(INDEX('Policy Characteristics'!E:E,MATCH($C676,'Policy Characteristics'!$C:$C,0))),"",INDEX('Policy Characteristics'!E:E,MATCH($C676,'Policy Characteristics'!$C:$C,0)))</f>
        <v>indst shift to electricity</v>
      </c>
      <c r="L676" s="233">
        <f>IF(ISBLANK(INDEX('Policy Characteristics'!F:F,MATCH($C676,'Policy Characteristics'!$C:$C,0))),"",INDEX('Policy Characteristics'!F:F,MATCH($C676,'Policy Characteristics'!$C:$C,0)))</f>
        <v>0</v>
      </c>
      <c r="M676" s="233">
        <f>IF(ISBLANK(INDEX('Policy Characteristics'!G:G,MATCH($C676,'Policy Characteristics'!$C:$C,0))),"",INDEX('Policy Characteristics'!G:G,MATCH($C676,'Policy Characteristics'!$C:$C,0)))</f>
        <v>1</v>
      </c>
      <c r="N676" s="233">
        <f>IF(ISBLANK(INDEX('Policy Characteristics'!H:H,MATCH($C676,'Policy Characteristics'!$C:$C,0))),"",INDEX('Policy Characteristics'!H:H,MATCH($C676,'Policy Characteristics'!$C:$C,0)))</f>
        <v>0.01</v>
      </c>
      <c r="O676" s="226" t="str">
        <f>IF(ISBLANK(INDEX('Policy Characteristics'!I:I,MATCH($C676,'Policy Characteristics'!$C:$C,0))),"",INDEX('Policy Characteristics'!I:I,MATCH($C676,'Policy Characteristics'!$C:$C,0)))</f>
        <v>% of fuel shifted</v>
      </c>
      <c r="P676" s="226" t="str">
        <f>IF(ISBLANK(INDEX('Policy Characteristics'!J:J,MATCH($C676,'Policy Characteristics'!$C:$C,0))),"",INDEX('Policy Characteristics'!J:J,MATCH($C676,'Policy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76" s="226" t="str">
        <f>IF(ISBLANK(INDEX('Policy Characteristics'!K:K,MATCH($C676,'Policy Characteristics'!$C:$C,0))),"",INDEX('Policy Characteristics'!K:K,MATCH($C676,'Policy Characteristics'!$C:$C,0)))</f>
        <v>industry-ag-main.html#fuel-switching</v>
      </c>
      <c r="R676" s="226" t="str">
        <f>IF(ISBLANK(INDEX('Policy Characteristics'!L:L,MATCH($C676,'Policy Characteristics'!$C:$C,0))),"",INDEX('Policy Characteristics'!L:L,MATCH($C676,'Policy Characteristics'!$C:$C,0)))</f>
        <v>industry-elec-and-hydrogen.html</v>
      </c>
    </row>
    <row r="677" spans="1:18">
      <c r="A677" s="226" t="str">
        <f>IF(ISBLANK(INDEX('Policy Characteristics'!A:A,MATCH($C677,'Policy Characteristics'!$C:$C,0))),"",INDEX('Policy Characteristics'!A:A,MATCH($C677,'Policy Characteristics'!$C:$C,0)))</f>
        <v>Industry</v>
      </c>
      <c r="B677" s="234" t="str">
        <f>IF(ISBLANK(INDEX('Policy Characteristics'!B:B,MATCH($C677,'Policy Characteristics'!$C:$C,0))),"",INDEX('Policy Characteristics'!B:B,MATCH($C677,'Policy Characteristics'!$C:$C,0)))</f>
        <v>Electrification</v>
      </c>
      <c r="C677" s="226" t="str">
        <f t="shared" si="35"/>
        <v>Fraction of Eligible Industrial Energy Use Shifted to Electricity</v>
      </c>
      <c r="D677" s="6" t="s">
        <v>846</v>
      </c>
      <c r="E677" s="1" t="s">
        <v>900</v>
      </c>
      <c r="F677" t="s">
        <v>847</v>
      </c>
      <c r="G677" s="45" t="s">
        <v>901</v>
      </c>
      <c r="H677" s="43">
        <v>1852</v>
      </c>
      <c r="I677" s="261" t="s">
        <v>728</v>
      </c>
      <c r="J677" s="227" t="str">
        <f>IF(ISBLANK(INDEX('Policy Characteristics'!D:D,MATCH($C677,'Policy Characteristics'!$C:$C,0))),"",INDEX('Policy Characteristics'!D:D,MATCH($C677,'Policy Characteristics'!$C:$C,0)))</f>
        <v>Electrification</v>
      </c>
      <c r="K677" s="226" t="str">
        <f>IF(ISBLANK(INDEX('Policy Characteristics'!E:E,MATCH($C677,'Policy Characteristics'!$C:$C,0))),"",INDEX('Policy Characteristics'!E:E,MATCH($C677,'Policy Characteristics'!$C:$C,0)))</f>
        <v>indst shift to electricity</v>
      </c>
      <c r="L677" s="233">
        <f>IF(ISBLANK(INDEX('Policy Characteristics'!F:F,MATCH($C677,'Policy Characteristics'!$C:$C,0))),"",INDEX('Policy Characteristics'!F:F,MATCH($C677,'Policy Characteristics'!$C:$C,0)))</f>
        <v>0</v>
      </c>
      <c r="M677" s="233">
        <f>IF(ISBLANK(INDEX('Policy Characteristics'!G:G,MATCH($C677,'Policy Characteristics'!$C:$C,0))),"",INDEX('Policy Characteristics'!G:G,MATCH($C677,'Policy Characteristics'!$C:$C,0)))</f>
        <v>1</v>
      </c>
      <c r="N677" s="233">
        <f>IF(ISBLANK(INDEX('Policy Characteristics'!H:H,MATCH($C677,'Policy Characteristics'!$C:$C,0))),"",INDEX('Policy Characteristics'!H:H,MATCH($C677,'Policy Characteristics'!$C:$C,0)))</f>
        <v>0.01</v>
      </c>
      <c r="O677" s="226" t="str">
        <f>IF(ISBLANK(INDEX('Policy Characteristics'!I:I,MATCH($C677,'Policy Characteristics'!$C:$C,0))),"",INDEX('Policy Characteristics'!I:I,MATCH($C677,'Policy Characteristics'!$C:$C,0)))</f>
        <v>% of fuel shifted</v>
      </c>
      <c r="P677" s="226" t="str">
        <f>IF(ISBLANK(INDEX('Policy Characteristics'!J:J,MATCH($C677,'Policy Characteristics'!$C:$C,0))),"",INDEX('Policy Characteristics'!J:J,MATCH($C677,'Policy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77" s="226" t="str">
        <f>IF(ISBLANK(INDEX('Policy Characteristics'!K:K,MATCH($C677,'Policy Characteristics'!$C:$C,0))),"",INDEX('Policy Characteristics'!K:K,MATCH($C677,'Policy Characteristics'!$C:$C,0)))</f>
        <v>industry-ag-main.html#fuel-switching</v>
      </c>
      <c r="R677" s="226" t="str">
        <f>IF(ISBLANK(INDEX('Policy Characteristics'!L:L,MATCH($C677,'Policy Characteristics'!$C:$C,0))),"",INDEX('Policy Characteristics'!L:L,MATCH($C677,'Policy Characteristics'!$C:$C,0)))</f>
        <v>industry-elec-and-hydrogen.html</v>
      </c>
    </row>
    <row r="678" spans="1:18">
      <c r="A678" s="226" t="str">
        <f>IF(ISBLANK(INDEX('Policy Characteristics'!A:A,MATCH($C678,'Policy Characteristics'!$C:$C,0))),"",INDEX('Policy Characteristics'!A:A,MATCH($C678,'Policy Characteristics'!$C:$C,0)))</f>
        <v>Industry</v>
      </c>
      <c r="B678" s="234" t="str">
        <f>IF(ISBLANK(INDEX('Policy Characteristics'!B:B,MATCH($C678,'Policy Characteristics'!$C:$C,0))),"",INDEX('Policy Characteristics'!B:B,MATCH($C678,'Policy Characteristics'!$C:$C,0)))</f>
        <v>Electrification</v>
      </c>
      <c r="C678" s="226" t="str">
        <f t="shared" si="35"/>
        <v>Fraction of Eligible Industrial Energy Use Shifted to Electricity</v>
      </c>
      <c r="D678" s="6" t="s">
        <v>846</v>
      </c>
      <c r="E678" s="1" t="s">
        <v>902</v>
      </c>
      <c r="F678" t="s">
        <v>847</v>
      </c>
      <c r="G678" s="45" t="s">
        <v>903</v>
      </c>
      <c r="H678" s="43">
        <v>1853</v>
      </c>
      <c r="I678" s="261" t="s">
        <v>728</v>
      </c>
      <c r="J678" s="227" t="str">
        <f>IF(ISBLANK(INDEX('Policy Characteristics'!D:D,MATCH($C678,'Policy Characteristics'!$C:$C,0))),"",INDEX('Policy Characteristics'!D:D,MATCH($C678,'Policy Characteristics'!$C:$C,0)))</f>
        <v>Electrification</v>
      </c>
      <c r="K678" s="226" t="str">
        <f>IF(ISBLANK(INDEX('Policy Characteristics'!E:E,MATCH($C678,'Policy Characteristics'!$C:$C,0))),"",INDEX('Policy Characteristics'!E:E,MATCH($C678,'Policy Characteristics'!$C:$C,0)))</f>
        <v>indst shift to electricity</v>
      </c>
      <c r="L678" s="233">
        <f>IF(ISBLANK(INDEX('Policy Characteristics'!F:F,MATCH($C678,'Policy Characteristics'!$C:$C,0))),"",INDEX('Policy Characteristics'!F:F,MATCH($C678,'Policy Characteristics'!$C:$C,0)))</f>
        <v>0</v>
      </c>
      <c r="M678" s="233">
        <f>IF(ISBLANK(INDEX('Policy Characteristics'!G:G,MATCH($C678,'Policy Characteristics'!$C:$C,0))),"",INDEX('Policy Characteristics'!G:G,MATCH($C678,'Policy Characteristics'!$C:$C,0)))</f>
        <v>1</v>
      </c>
      <c r="N678" s="233">
        <f>IF(ISBLANK(INDEX('Policy Characteristics'!H:H,MATCH($C678,'Policy Characteristics'!$C:$C,0))),"",INDEX('Policy Characteristics'!H:H,MATCH($C678,'Policy Characteristics'!$C:$C,0)))</f>
        <v>0.01</v>
      </c>
      <c r="O678" s="226" t="str">
        <f>IF(ISBLANK(INDEX('Policy Characteristics'!I:I,MATCH($C678,'Policy Characteristics'!$C:$C,0))),"",INDEX('Policy Characteristics'!I:I,MATCH($C678,'Policy Characteristics'!$C:$C,0)))</f>
        <v>% of fuel shifted</v>
      </c>
      <c r="P678" s="226" t="str">
        <f>IF(ISBLANK(INDEX('Policy Characteristics'!J:J,MATCH($C678,'Policy Characteristics'!$C:$C,0))),"",INDEX('Policy Characteristics'!J:J,MATCH($C678,'Policy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78" s="226" t="str">
        <f>IF(ISBLANK(INDEX('Policy Characteristics'!K:K,MATCH($C678,'Policy Characteristics'!$C:$C,0))),"",INDEX('Policy Characteristics'!K:K,MATCH($C678,'Policy Characteristics'!$C:$C,0)))</f>
        <v>industry-ag-main.html#fuel-switching</v>
      </c>
      <c r="R678" s="226" t="str">
        <f>IF(ISBLANK(INDEX('Policy Characteristics'!L:L,MATCH($C678,'Policy Characteristics'!$C:$C,0))),"",INDEX('Policy Characteristics'!L:L,MATCH($C678,'Policy Characteristics'!$C:$C,0)))</f>
        <v>industry-elec-and-hydrogen.html</v>
      </c>
    </row>
    <row r="679" spans="1:18">
      <c r="A679" s="226" t="str">
        <f>IF(ISBLANK(INDEX('Policy Characteristics'!A:A,MATCH($C679,'Policy Characteristics'!$C:$C,0))),"",INDEX('Policy Characteristics'!A:A,MATCH($C679,'Policy Characteristics'!$C:$C,0)))</f>
        <v>Industry</v>
      </c>
      <c r="B679" s="234" t="str">
        <f>IF(ISBLANK(INDEX('Policy Characteristics'!B:B,MATCH($C679,'Policy Characteristics'!$C:$C,0))),"",INDEX('Policy Characteristics'!B:B,MATCH($C679,'Policy Characteristics'!$C:$C,0)))</f>
        <v>Electrification</v>
      </c>
      <c r="C679" s="226" t="str">
        <f t="shared" si="35"/>
        <v>Fraction of Eligible Industrial Energy Use Shifted to Electricity</v>
      </c>
      <c r="D679" s="6" t="s">
        <v>846</v>
      </c>
      <c r="E679" s="1" t="s">
        <v>904</v>
      </c>
      <c r="F679" t="s">
        <v>847</v>
      </c>
      <c r="G679" s="45" t="s">
        <v>905</v>
      </c>
      <c r="H679" s="43">
        <v>1854</v>
      </c>
      <c r="I679" s="261" t="s">
        <v>728</v>
      </c>
      <c r="J679" s="227" t="str">
        <f>IF(ISBLANK(INDEX('Policy Characteristics'!D:D,MATCH($C679,'Policy Characteristics'!$C:$C,0))),"",INDEX('Policy Characteristics'!D:D,MATCH($C679,'Policy Characteristics'!$C:$C,0)))</f>
        <v>Electrification</v>
      </c>
      <c r="K679" s="226" t="str">
        <f>IF(ISBLANK(INDEX('Policy Characteristics'!E:E,MATCH($C679,'Policy Characteristics'!$C:$C,0))),"",INDEX('Policy Characteristics'!E:E,MATCH($C679,'Policy Characteristics'!$C:$C,0)))</f>
        <v>indst shift to electricity</v>
      </c>
      <c r="L679" s="233">
        <f>IF(ISBLANK(INDEX('Policy Characteristics'!F:F,MATCH($C679,'Policy Characteristics'!$C:$C,0))),"",INDEX('Policy Characteristics'!F:F,MATCH($C679,'Policy Characteristics'!$C:$C,0)))</f>
        <v>0</v>
      </c>
      <c r="M679" s="233">
        <f>IF(ISBLANK(INDEX('Policy Characteristics'!G:G,MATCH($C679,'Policy Characteristics'!$C:$C,0))),"",INDEX('Policy Characteristics'!G:G,MATCH($C679,'Policy Characteristics'!$C:$C,0)))</f>
        <v>1</v>
      </c>
      <c r="N679" s="233">
        <f>IF(ISBLANK(INDEX('Policy Characteristics'!H:H,MATCH($C679,'Policy Characteristics'!$C:$C,0))),"",INDEX('Policy Characteristics'!H:H,MATCH($C679,'Policy Characteristics'!$C:$C,0)))</f>
        <v>0.01</v>
      </c>
      <c r="O679" s="226" t="str">
        <f>IF(ISBLANK(INDEX('Policy Characteristics'!I:I,MATCH($C679,'Policy Characteristics'!$C:$C,0))),"",INDEX('Policy Characteristics'!I:I,MATCH($C679,'Policy Characteristics'!$C:$C,0)))</f>
        <v>% of fuel shifted</v>
      </c>
      <c r="P679" s="226" t="str">
        <f>IF(ISBLANK(INDEX('Policy Characteristics'!J:J,MATCH($C679,'Policy Characteristics'!$C:$C,0))),"",INDEX('Policy Characteristics'!J:J,MATCH($C679,'Policy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79" s="226" t="str">
        <f>IF(ISBLANK(INDEX('Policy Characteristics'!K:K,MATCH($C679,'Policy Characteristics'!$C:$C,0))),"",INDEX('Policy Characteristics'!K:K,MATCH($C679,'Policy Characteristics'!$C:$C,0)))</f>
        <v>industry-ag-main.html#fuel-switching</v>
      </c>
      <c r="R679" s="226" t="str">
        <f>IF(ISBLANK(INDEX('Policy Characteristics'!L:L,MATCH($C679,'Policy Characteristics'!$C:$C,0))),"",INDEX('Policy Characteristics'!L:L,MATCH($C679,'Policy Characteristics'!$C:$C,0)))</f>
        <v>industry-elec-and-hydrogen.html</v>
      </c>
    </row>
    <row r="680" spans="1:18">
      <c r="A680" s="226" t="str">
        <f>IF(ISBLANK(INDEX('Policy Characteristics'!A:A,MATCH($C680,'Policy Characteristics'!$C:$C,0))),"",INDEX('Policy Characteristics'!A:A,MATCH($C680,'Policy Characteristics'!$C:$C,0)))</f>
        <v>Industry</v>
      </c>
      <c r="B680" s="234" t="str">
        <f>IF(ISBLANK(INDEX('Policy Characteristics'!B:B,MATCH($C680,'Policy Characteristics'!$C:$C,0))),"",INDEX('Policy Characteristics'!B:B,MATCH($C680,'Policy Characteristics'!$C:$C,0)))</f>
        <v>Electrification</v>
      </c>
      <c r="C680" s="226" t="str">
        <f t="shared" si="35"/>
        <v>Fraction of Eligible Industrial Energy Use Shifted to Electricity</v>
      </c>
      <c r="D680" s="6" t="s">
        <v>846</v>
      </c>
      <c r="E680" s="1" t="s">
        <v>906</v>
      </c>
      <c r="F680" t="s">
        <v>847</v>
      </c>
      <c r="G680" s="45" t="s">
        <v>907</v>
      </c>
      <c r="H680" s="43">
        <v>1855</v>
      </c>
      <c r="I680" s="261" t="s">
        <v>728</v>
      </c>
      <c r="J680" s="227" t="str">
        <f>IF(ISBLANK(INDEX('Policy Characteristics'!D:D,MATCH($C680,'Policy Characteristics'!$C:$C,0))),"",INDEX('Policy Characteristics'!D:D,MATCH($C680,'Policy Characteristics'!$C:$C,0)))</f>
        <v>Electrification</v>
      </c>
      <c r="K680" s="226" t="str">
        <f>IF(ISBLANK(INDEX('Policy Characteristics'!E:E,MATCH($C680,'Policy Characteristics'!$C:$C,0))),"",INDEX('Policy Characteristics'!E:E,MATCH($C680,'Policy Characteristics'!$C:$C,0)))</f>
        <v>indst shift to electricity</v>
      </c>
      <c r="L680" s="233">
        <f>IF(ISBLANK(INDEX('Policy Characteristics'!F:F,MATCH($C680,'Policy Characteristics'!$C:$C,0))),"",INDEX('Policy Characteristics'!F:F,MATCH($C680,'Policy Characteristics'!$C:$C,0)))</f>
        <v>0</v>
      </c>
      <c r="M680" s="233">
        <f>IF(ISBLANK(INDEX('Policy Characteristics'!G:G,MATCH($C680,'Policy Characteristics'!$C:$C,0))),"",INDEX('Policy Characteristics'!G:G,MATCH($C680,'Policy Characteristics'!$C:$C,0)))</f>
        <v>1</v>
      </c>
      <c r="N680" s="233">
        <f>IF(ISBLANK(INDEX('Policy Characteristics'!H:H,MATCH($C680,'Policy Characteristics'!$C:$C,0))),"",INDEX('Policy Characteristics'!H:H,MATCH($C680,'Policy Characteristics'!$C:$C,0)))</f>
        <v>0.01</v>
      </c>
      <c r="O680" s="226" t="str">
        <f>IF(ISBLANK(INDEX('Policy Characteristics'!I:I,MATCH($C680,'Policy Characteristics'!$C:$C,0))),"",INDEX('Policy Characteristics'!I:I,MATCH($C680,'Policy Characteristics'!$C:$C,0)))</f>
        <v>% of fuel shifted</v>
      </c>
      <c r="P680" s="226" t="str">
        <f>IF(ISBLANK(INDEX('Policy Characteristics'!J:J,MATCH($C680,'Policy Characteristics'!$C:$C,0))),"",INDEX('Policy Characteristics'!J:J,MATCH($C680,'Policy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80" s="226" t="str">
        <f>IF(ISBLANK(INDEX('Policy Characteristics'!K:K,MATCH($C680,'Policy Characteristics'!$C:$C,0))),"",INDEX('Policy Characteristics'!K:K,MATCH($C680,'Policy Characteristics'!$C:$C,0)))</f>
        <v>industry-ag-main.html#fuel-switching</v>
      </c>
      <c r="R680" s="226" t="str">
        <f>IF(ISBLANK(INDEX('Policy Characteristics'!L:L,MATCH($C680,'Policy Characteristics'!$C:$C,0))),"",INDEX('Policy Characteristics'!L:L,MATCH($C680,'Policy Characteristics'!$C:$C,0)))</f>
        <v>industry-elec-and-hydrogen.html</v>
      </c>
    </row>
    <row r="681" spans="1:18">
      <c r="A681" s="226" t="str">
        <f>IF(ISBLANK(INDEX('Policy Characteristics'!A:A,MATCH($C681,'Policy Characteristics'!$C:$C,0))),"",INDEX('Policy Characteristics'!A:A,MATCH($C681,'Policy Characteristics'!$C:$C,0)))</f>
        <v>Industry</v>
      </c>
      <c r="B681" s="234" t="str">
        <f>IF(ISBLANK(INDEX('Policy Characteristics'!B:B,MATCH($C681,'Policy Characteristics'!$C:$C,0))),"",INDEX('Policy Characteristics'!B:B,MATCH($C681,'Policy Characteristics'!$C:$C,0)))</f>
        <v>Electrification</v>
      </c>
      <c r="C681" s="226" t="str">
        <f t="shared" si="35"/>
        <v>Fraction of Eligible Industrial Energy Use Shifted to Electricity</v>
      </c>
      <c r="D681" s="6" t="s">
        <v>846</v>
      </c>
      <c r="E681" s="1" t="s">
        <v>908</v>
      </c>
      <c r="F681" t="s">
        <v>847</v>
      </c>
      <c r="G681" s="45" t="s">
        <v>909</v>
      </c>
      <c r="H681" s="43">
        <v>1856</v>
      </c>
      <c r="I681" s="261" t="s">
        <v>728</v>
      </c>
      <c r="J681" s="227" t="str">
        <f>IF(ISBLANK(INDEX('Policy Characteristics'!D:D,MATCH($C681,'Policy Characteristics'!$C:$C,0))),"",INDEX('Policy Characteristics'!D:D,MATCH($C681,'Policy Characteristics'!$C:$C,0)))</f>
        <v>Electrification</v>
      </c>
      <c r="K681" s="226" t="str">
        <f>IF(ISBLANK(INDEX('Policy Characteristics'!E:E,MATCH($C681,'Policy Characteristics'!$C:$C,0))),"",INDEX('Policy Characteristics'!E:E,MATCH($C681,'Policy Characteristics'!$C:$C,0)))</f>
        <v>indst shift to electricity</v>
      </c>
      <c r="L681" s="233">
        <f>IF(ISBLANK(INDEX('Policy Characteristics'!F:F,MATCH($C681,'Policy Characteristics'!$C:$C,0))),"",INDEX('Policy Characteristics'!F:F,MATCH($C681,'Policy Characteristics'!$C:$C,0)))</f>
        <v>0</v>
      </c>
      <c r="M681" s="233">
        <f>IF(ISBLANK(INDEX('Policy Characteristics'!G:G,MATCH($C681,'Policy Characteristics'!$C:$C,0))),"",INDEX('Policy Characteristics'!G:G,MATCH($C681,'Policy Characteristics'!$C:$C,0)))</f>
        <v>1</v>
      </c>
      <c r="N681" s="233">
        <f>IF(ISBLANK(INDEX('Policy Characteristics'!H:H,MATCH($C681,'Policy Characteristics'!$C:$C,0))),"",INDEX('Policy Characteristics'!H:H,MATCH($C681,'Policy Characteristics'!$C:$C,0)))</f>
        <v>0.01</v>
      </c>
      <c r="O681" s="226" t="str">
        <f>IF(ISBLANK(INDEX('Policy Characteristics'!I:I,MATCH($C681,'Policy Characteristics'!$C:$C,0))),"",INDEX('Policy Characteristics'!I:I,MATCH($C681,'Policy Characteristics'!$C:$C,0)))</f>
        <v>% of fuel shifted</v>
      </c>
      <c r="P681" s="226" t="str">
        <f>IF(ISBLANK(INDEX('Policy Characteristics'!J:J,MATCH($C681,'Policy Characteristics'!$C:$C,0))),"",INDEX('Policy Characteristics'!J:J,MATCH($C681,'Policy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81" s="226" t="str">
        <f>IF(ISBLANK(INDEX('Policy Characteristics'!K:K,MATCH($C681,'Policy Characteristics'!$C:$C,0))),"",INDEX('Policy Characteristics'!K:K,MATCH($C681,'Policy Characteristics'!$C:$C,0)))</f>
        <v>industry-ag-main.html#fuel-switching</v>
      </c>
      <c r="R681" s="226" t="str">
        <f>IF(ISBLANK(INDEX('Policy Characteristics'!L:L,MATCH($C681,'Policy Characteristics'!$C:$C,0))),"",INDEX('Policy Characteristics'!L:L,MATCH($C681,'Policy Characteristics'!$C:$C,0)))</f>
        <v>industry-elec-and-hydrogen.html</v>
      </c>
    </row>
    <row r="682" spans="1:18">
      <c r="A682" s="226" t="str">
        <f>IF(ISBLANK(INDEX('Policy Characteristics'!A:A,MATCH($C682,'Policy Characteristics'!$C:$C,0))),"",INDEX('Policy Characteristics'!A:A,MATCH($C682,'Policy Characteristics'!$C:$C,0)))</f>
        <v>Industry</v>
      </c>
      <c r="B682" s="234" t="str">
        <f>IF(ISBLANK(INDEX('Policy Characteristics'!B:B,MATCH($C682,'Policy Characteristics'!$C:$C,0))),"",INDEX('Policy Characteristics'!B:B,MATCH($C682,'Policy Characteristics'!$C:$C,0)))</f>
        <v>Electrification</v>
      </c>
      <c r="C682" s="226" t="str">
        <f t="shared" si="35"/>
        <v>Fraction of Eligible Industrial Energy Use Shifted to Electricity</v>
      </c>
      <c r="D682" s="6" t="s">
        <v>846</v>
      </c>
      <c r="E682" s="1" t="s">
        <v>910</v>
      </c>
      <c r="F682" t="s">
        <v>847</v>
      </c>
      <c r="G682" s="45" t="s">
        <v>910</v>
      </c>
      <c r="H682" s="43">
        <v>1857</v>
      </c>
      <c r="I682" s="261" t="s">
        <v>728</v>
      </c>
      <c r="J682" s="227" t="str">
        <f>IF(ISBLANK(INDEX('Policy Characteristics'!D:D,MATCH($C682,'Policy Characteristics'!$C:$C,0))),"",INDEX('Policy Characteristics'!D:D,MATCH($C682,'Policy Characteristics'!$C:$C,0)))</f>
        <v>Electrification</v>
      </c>
      <c r="K682" s="226" t="str">
        <f>IF(ISBLANK(INDEX('Policy Characteristics'!E:E,MATCH($C682,'Policy Characteristics'!$C:$C,0))),"",INDEX('Policy Characteristics'!E:E,MATCH($C682,'Policy Characteristics'!$C:$C,0)))</f>
        <v>indst shift to electricity</v>
      </c>
      <c r="L682" s="233">
        <f>IF(ISBLANK(INDEX('Policy Characteristics'!F:F,MATCH($C682,'Policy Characteristics'!$C:$C,0))),"",INDEX('Policy Characteristics'!F:F,MATCH($C682,'Policy Characteristics'!$C:$C,0)))</f>
        <v>0</v>
      </c>
      <c r="M682" s="233">
        <f>IF(ISBLANK(INDEX('Policy Characteristics'!G:G,MATCH($C682,'Policy Characteristics'!$C:$C,0))),"",INDEX('Policy Characteristics'!G:G,MATCH($C682,'Policy Characteristics'!$C:$C,0)))</f>
        <v>1</v>
      </c>
      <c r="N682" s="233">
        <f>IF(ISBLANK(INDEX('Policy Characteristics'!H:H,MATCH($C682,'Policy Characteristics'!$C:$C,0))),"",INDEX('Policy Characteristics'!H:H,MATCH($C682,'Policy Characteristics'!$C:$C,0)))</f>
        <v>0.01</v>
      </c>
      <c r="O682" s="226" t="str">
        <f>IF(ISBLANK(INDEX('Policy Characteristics'!I:I,MATCH($C682,'Policy Characteristics'!$C:$C,0))),"",INDEX('Policy Characteristics'!I:I,MATCH($C682,'Policy Characteristics'!$C:$C,0)))</f>
        <v>% of fuel shifted</v>
      </c>
      <c r="P682" s="226" t="str">
        <f>IF(ISBLANK(INDEX('Policy Characteristics'!J:J,MATCH($C682,'Policy Characteristics'!$C:$C,0))),"",INDEX('Policy Characteristics'!J:J,MATCH($C682,'Policy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82" s="226" t="str">
        <f>IF(ISBLANK(INDEX('Policy Characteristics'!K:K,MATCH($C682,'Policy Characteristics'!$C:$C,0))),"",INDEX('Policy Characteristics'!K:K,MATCH($C682,'Policy Characteristics'!$C:$C,0)))</f>
        <v>industry-ag-main.html#fuel-switching</v>
      </c>
      <c r="R682" s="226" t="str">
        <f>IF(ISBLANK(INDEX('Policy Characteristics'!L:L,MATCH($C682,'Policy Characteristics'!$C:$C,0))),"",INDEX('Policy Characteristics'!L:L,MATCH($C682,'Policy Characteristics'!$C:$C,0)))</f>
        <v>industry-elec-and-hydrogen.html</v>
      </c>
    </row>
    <row r="683" spans="1:18">
      <c r="A683" s="226" t="str">
        <f>IF(ISBLANK(INDEX('Policy Characteristics'!A:A,MATCH($C683,'Policy Characteristics'!$C:$C,0))),"",INDEX('Policy Characteristics'!A:A,MATCH($C683,'Policy Characteristics'!$C:$C,0)))</f>
        <v>Industry</v>
      </c>
      <c r="B683" s="234" t="str">
        <f>IF(ISBLANK(INDEX('Policy Characteristics'!B:B,MATCH($C683,'Policy Characteristics'!$C:$C,0))),"",INDEX('Policy Characteristics'!B:B,MATCH($C683,'Policy Characteristics'!$C:$C,0)))</f>
        <v>Electrification</v>
      </c>
      <c r="C683" s="226" t="str">
        <f t="shared" si="35"/>
        <v>Fraction of Eligible Industrial Energy Use Shifted to Electricity</v>
      </c>
      <c r="D683" s="6" t="s">
        <v>848</v>
      </c>
      <c r="E683" s="1" t="s">
        <v>896</v>
      </c>
      <c r="F683" t="s">
        <v>849</v>
      </c>
      <c r="G683" s="45" t="s">
        <v>897</v>
      </c>
      <c r="H683" s="43">
        <v>1858</v>
      </c>
      <c r="I683" s="261" t="s">
        <v>728</v>
      </c>
      <c r="J683" s="227" t="str">
        <f>IF(ISBLANK(INDEX('Policy Characteristics'!D:D,MATCH($C683,'Policy Characteristics'!$C:$C,0))),"",INDEX('Policy Characteristics'!D:D,MATCH($C683,'Policy Characteristics'!$C:$C,0)))</f>
        <v>Electrification</v>
      </c>
      <c r="K683" s="226" t="str">
        <f>IF(ISBLANK(INDEX('Policy Characteristics'!E:E,MATCH($C683,'Policy Characteristics'!$C:$C,0))),"",INDEX('Policy Characteristics'!E:E,MATCH($C683,'Policy Characteristics'!$C:$C,0)))</f>
        <v>indst shift to electricity</v>
      </c>
      <c r="L683" s="233">
        <f>IF(ISBLANK(INDEX('Policy Characteristics'!F:F,MATCH($C683,'Policy Characteristics'!$C:$C,0))),"",INDEX('Policy Characteristics'!F:F,MATCH($C683,'Policy Characteristics'!$C:$C,0)))</f>
        <v>0</v>
      </c>
      <c r="M683" s="233">
        <f>IF(ISBLANK(INDEX('Policy Characteristics'!G:G,MATCH($C683,'Policy Characteristics'!$C:$C,0))),"",INDEX('Policy Characteristics'!G:G,MATCH($C683,'Policy Characteristics'!$C:$C,0)))</f>
        <v>1</v>
      </c>
      <c r="N683" s="233">
        <f>IF(ISBLANK(INDEX('Policy Characteristics'!H:H,MATCH($C683,'Policy Characteristics'!$C:$C,0))),"",INDEX('Policy Characteristics'!H:H,MATCH($C683,'Policy Characteristics'!$C:$C,0)))</f>
        <v>0.01</v>
      </c>
      <c r="O683" s="226" t="str">
        <f>IF(ISBLANK(INDEX('Policy Characteristics'!I:I,MATCH($C683,'Policy Characteristics'!$C:$C,0))),"",INDEX('Policy Characteristics'!I:I,MATCH($C683,'Policy Characteristics'!$C:$C,0)))</f>
        <v>% of fuel shifted</v>
      </c>
      <c r="P683" s="226" t="str">
        <f>IF(ISBLANK(INDEX('Policy Characteristics'!J:J,MATCH($C683,'Policy Characteristics'!$C:$C,0))),"",INDEX('Policy Characteristics'!J:J,MATCH($C683,'Policy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83" s="226" t="str">
        <f>IF(ISBLANK(INDEX('Policy Characteristics'!K:K,MATCH($C683,'Policy Characteristics'!$C:$C,0))),"",INDEX('Policy Characteristics'!K:K,MATCH($C683,'Policy Characteristics'!$C:$C,0)))</f>
        <v>industry-ag-main.html#fuel-switching</v>
      </c>
      <c r="R683" s="226" t="str">
        <f>IF(ISBLANK(INDEX('Policy Characteristics'!L:L,MATCH($C683,'Policy Characteristics'!$C:$C,0))),"",INDEX('Policy Characteristics'!L:L,MATCH($C683,'Policy Characteristics'!$C:$C,0)))</f>
        <v>industry-elec-and-hydrogen.html</v>
      </c>
    </row>
    <row r="684" spans="1:18">
      <c r="A684" s="226" t="str">
        <f>IF(ISBLANK(INDEX('Policy Characteristics'!A:A,MATCH($C684,'Policy Characteristics'!$C:$C,0))),"",INDEX('Policy Characteristics'!A:A,MATCH($C684,'Policy Characteristics'!$C:$C,0)))</f>
        <v>Industry</v>
      </c>
      <c r="B684" s="234" t="str">
        <f>IF(ISBLANK(INDEX('Policy Characteristics'!B:B,MATCH($C684,'Policy Characteristics'!$C:$C,0))),"",INDEX('Policy Characteristics'!B:B,MATCH($C684,'Policy Characteristics'!$C:$C,0)))</f>
        <v>Electrification</v>
      </c>
      <c r="C684" s="226" t="str">
        <f t="shared" si="35"/>
        <v>Fraction of Eligible Industrial Energy Use Shifted to Electricity</v>
      </c>
      <c r="D684" s="6" t="s">
        <v>848</v>
      </c>
      <c r="E684" s="1" t="s">
        <v>898</v>
      </c>
      <c r="F684" t="s">
        <v>849</v>
      </c>
      <c r="G684" s="45" t="s">
        <v>899</v>
      </c>
      <c r="H684" s="43">
        <v>1859</v>
      </c>
      <c r="I684" s="261" t="s">
        <v>728</v>
      </c>
      <c r="J684" s="227" t="str">
        <f>IF(ISBLANK(INDEX('Policy Characteristics'!D:D,MATCH($C684,'Policy Characteristics'!$C:$C,0))),"",INDEX('Policy Characteristics'!D:D,MATCH($C684,'Policy Characteristics'!$C:$C,0)))</f>
        <v>Electrification</v>
      </c>
      <c r="K684" s="226" t="str">
        <f>IF(ISBLANK(INDEX('Policy Characteristics'!E:E,MATCH($C684,'Policy Characteristics'!$C:$C,0))),"",INDEX('Policy Characteristics'!E:E,MATCH($C684,'Policy Characteristics'!$C:$C,0)))</f>
        <v>indst shift to electricity</v>
      </c>
      <c r="L684" s="233">
        <f>IF(ISBLANK(INDEX('Policy Characteristics'!F:F,MATCH($C684,'Policy Characteristics'!$C:$C,0))),"",INDEX('Policy Characteristics'!F:F,MATCH($C684,'Policy Characteristics'!$C:$C,0)))</f>
        <v>0</v>
      </c>
      <c r="M684" s="233">
        <f>IF(ISBLANK(INDEX('Policy Characteristics'!G:G,MATCH($C684,'Policy Characteristics'!$C:$C,0))),"",INDEX('Policy Characteristics'!G:G,MATCH($C684,'Policy Characteristics'!$C:$C,0)))</f>
        <v>1</v>
      </c>
      <c r="N684" s="233">
        <f>IF(ISBLANK(INDEX('Policy Characteristics'!H:H,MATCH($C684,'Policy Characteristics'!$C:$C,0))),"",INDEX('Policy Characteristics'!H:H,MATCH($C684,'Policy Characteristics'!$C:$C,0)))</f>
        <v>0.01</v>
      </c>
      <c r="O684" s="226" t="str">
        <f>IF(ISBLANK(INDEX('Policy Characteristics'!I:I,MATCH($C684,'Policy Characteristics'!$C:$C,0))),"",INDEX('Policy Characteristics'!I:I,MATCH($C684,'Policy Characteristics'!$C:$C,0)))</f>
        <v>% of fuel shifted</v>
      </c>
      <c r="P684" s="226" t="str">
        <f>IF(ISBLANK(INDEX('Policy Characteristics'!J:J,MATCH($C684,'Policy Characteristics'!$C:$C,0))),"",INDEX('Policy Characteristics'!J:J,MATCH($C684,'Policy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84" s="226" t="str">
        <f>IF(ISBLANK(INDEX('Policy Characteristics'!K:K,MATCH($C684,'Policy Characteristics'!$C:$C,0))),"",INDEX('Policy Characteristics'!K:K,MATCH($C684,'Policy Characteristics'!$C:$C,0)))</f>
        <v>industry-ag-main.html#fuel-switching</v>
      </c>
      <c r="R684" s="226" t="str">
        <f>IF(ISBLANK(INDEX('Policy Characteristics'!L:L,MATCH($C684,'Policy Characteristics'!$C:$C,0))),"",INDEX('Policy Characteristics'!L:L,MATCH($C684,'Policy Characteristics'!$C:$C,0)))</f>
        <v>industry-elec-and-hydrogen.html</v>
      </c>
    </row>
    <row r="685" spans="1:18">
      <c r="A685" s="226" t="str">
        <f>IF(ISBLANK(INDEX('Policy Characteristics'!A:A,MATCH($C685,'Policy Characteristics'!$C:$C,0))),"",INDEX('Policy Characteristics'!A:A,MATCH($C685,'Policy Characteristics'!$C:$C,0)))</f>
        <v>Industry</v>
      </c>
      <c r="B685" s="234" t="str">
        <f>IF(ISBLANK(INDEX('Policy Characteristics'!B:B,MATCH($C685,'Policy Characteristics'!$C:$C,0))),"",INDEX('Policy Characteristics'!B:B,MATCH($C685,'Policy Characteristics'!$C:$C,0)))</f>
        <v>Electrification</v>
      </c>
      <c r="C685" s="226" t="str">
        <f t="shared" si="35"/>
        <v>Fraction of Eligible Industrial Energy Use Shifted to Electricity</v>
      </c>
      <c r="D685" s="6" t="s">
        <v>848</v>
      </c>
      <c r="E685" s="1" t="s">
        <v>900</v>
      </c>
      <c r="F685" t="s">
        <v>849</v>
      </c>
      <c r="G685" s="45" t="s">
        <v>901</v>
      </c>
      <c r="H685" s="43">
        <v>1860</v>
      </c>
      <c r="I685" s="261" t="s">
        <v>728</v>
      </c>
      <c r="J685" s="227" t="str">
        <f>IF(ISBLANK(INDEX('Policy Characteristics'!D:D,MATCH($C685,'Policy Characteristics'!$C:$C,0))),"",INDEX('Policy Characteristics'!D:D,MATCH($C685,'Policy Characteristics'!$C:$C,0)))</f>
        <v>Electrification</v>
      </c>
      <c r="K685" s="226" t="str">
        <f>IF(ISBLANK(INDEX('Policy Characteristics'!E:E,MATCH($C685,'Policy Characteristics'!$C:$C,0))),"",INDEX('Policy Characteristics'!E:E,MATCH($C685,'Policy Characteristics'!$C:$C,0)))</f>
        <v>indst shift to electricity</v>
      </c>
      <c r="L685" s="233">
        <f>IF(ISBLANK(INDEX('Policy Characteristics'!F:F,MATCH($C685,'Policy Characteristics'!$C:$C,0))),"",INDEX('Policy Characteristics'!F:F,MATCH($C685,'Policy Characteristics'!$C:$C,0)))</f>
        <v>0</v>
      </c>
      <c r="M685" s="233">
        <f>IF(ISBLANK(INDEX('Policy Characteristics'!G:G,MATCH($C685,'Policy Characteristics'!$C:$C,0))),"",INDEX('Policy Characteristics'!G:G,MATCH($C685,'Policy Characteristics'!$C:$C,0)))</f>
        <v>1</v>
      </c>
      <c r="N685" s="233">
        <f>IF(ISBLANK(INDEX('Policy Characteristics'!H:H,MATCH($C685,'Policy Characteristics'!$C:$C,0))),"",INDEX('Policy Characteristics'!H:H,MATCH($C685,'Policy Characteristics'!$C:$C,0)))</f>
        <v>0.01</v>
      </c>
      <c r="O685" s="226" t="str">
        <f>IF(ISBLANK(INDEX('Policy Characteristics'!I:I,MATCH($C685,'Policy Characteristics'!$C:$C,0))),"",INDEX('Policy Characteristics'!I:I,MATCH($C685,'Policy Characteristics'!$C:$C,0)))</f>
        <v>% of fuel shifted</v>
      </c>
      <c r="P685" s="226" t="str">
        <f>IF(ISBLANK(INDEX('Policy Characteristics'!J:J,MATCH($C685,'Policy Characteristics'!$C:$C,0))),"",INDEX('Policy Characteristics'!J:J,MATCH($C685,'Policy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85" s="226" t="str">
        <f>IF(ISBLANK(INDEX('Policy Characteristics'!K:K,MATCH($C685,'Policy Characteristics'!$C:$C,0))),"",INDEX('Policy Characteristics'!K:K,MATCH($C685,'Policy Characteristics'!$C:$C,0)))</f>
        <v>industry-ag-main.html#fuel-switching</v>
      </c>
      <c r="R685" s="226" t="str">
        <f>IF(ISBLANK(INDEX('Policy Characteristics'!L:L,MATCH($C685,'Policy Characteristics'!$C:$C,0))),"",INDEX('Policy Characteristics'!L:L,MATCH($C685,'Policy Characteristics'!$C:$C,0)))</f>
        <v>industry-elec-and-hydrogen.html</v>
      </c>
    </row>
    <row r="686" spans="1:18">
      <c r="A686" s="226" t="str">
        <f>IF(ISBLANK(INDEX('Policy Characteristics'!A:A,MATCH($C686,'Policy Characteristics'!$C:$C,0))),"",INDEX('Policy Characteristics'!A:A,MATCH($C686,'Policy Characteristics'!$C:$C,0)))</f>
        <v>Industry</v>
      </c>
      <c r="B686" s="234" t="str">
        <f>IF(ISBLANK(INDEX('Policy Characteristics'!B:B,MATCH($C686,'Policy Characteristics'!$C:$C,0))),"",INDEX('Policy Characteristics'!B:B,MATCH($C686,'Policy Characteristics'!$C:$C,0)))</f>
        <v>Electrification</v>
      </c>
      <c r="C686" s="226" t="str">
        <f t="shared" ref="C686:C687" si="36">C$659</f>
        <v>Fraction of Eligible Industrial Energy Use Shifted to Electricity</v>
      </c>
      <c r="D686" s="6" t="s">
        <v>848</v>
      </c>
      <c r="E686" s="1" t="s">
        <v>902</v>
      </c>
      <c r="F686" t="s">
        <v>849</v>
      </c>
      <c r="G686" s="45" t="s">
        <v>903</v>
      </c>
      <c r="H686" s="43">
        <v>1861</v>
      </c>
      <c r="I686" s="261" t="s">
        <v>728</v>
      </c>
      <c r="J686" s="227" t="str">
        <f>IF(ISBLANK(INDEX('Policy Characteristics'!D:D,MATCH($C686,'Policy Characteristics'!$C:$C,0))),"",INDEX('Policy Characteristics'!D:D,MATCH($C686,'Policy Characteristics'!$C:$C,0)))</f>
        <v>Electrification</v>
      </c>
      <c r="K686" s="226" t="str">
        <f>IF(ISBLANK(INDEX('Policy Characteristics'!E:E,MATCH($C686,'Policy Characteristics'!$C:$C,0))),"",INDEX('Policy Characteristics'!E:E,MATCH($C686,'Policy Characteristics'!$C:$C,0)))</f>
        <v>indst shift to electricity</v>
      </c>
      <c r="L686" s="233">
        <f>IF(ISBLANK(INDEX('Policy Characteristics'!F:F,MATCH($C686,'Policy Characteristics'!$C:$C,0))),"",INDEX('Policy Characteristics'!F:F,MATCH($C686,'Policy Characteristics'!$C:$C,0)))</f>
        <v>0</v>
      </c>
      <c r="M686" s="233">
        <f>IF(ISBLANK(INDEX('Policy Characteristics'!G:G,MATCH($C686,'Policy Characteristics'!$C:$C,0))),"",INDEX('Policy Characteristics'!G:G,MATCH($C686,'Policy Characteristics'!$C:$C,0)))</f>
        <v>1</v>
      </c>
      <c r="N686" s="233">
        <f>IF(ISBLANK(INDEX('Policy Characteristics'!H:H,MATCH($C686,'Policy Characteristics'!$C:$C,0))),"",INDEX('Policy Characteristics'!H:H,MATCH($C686,'Policy Characteristics'!$C:$C,0)))</f>
        <v>0.01</v>
      </c>
      <c r="O686" s="226" t="str">
        <f>IF(ISBLANK(INDEX('Policy Characteristics'!I:I,MATCH($C686,'Policy Characteristics'!$C:$C,0))),"",INDEX('Policy Characteristics'!I:I,MATCH($C686,'Policy Characteristics'!$C:$C,0)))</f>
        <v>% of fuel shifted</v>
      </c>
      <c r="P686" s="226" t="str">
        <f>IF(ISBLANK(INDEX('Policy Characteristics'!J:J,MATCH($C686,'Policy Characteristics'!$C:$C,0))),"",INDEX('Policy Characteristics'!J:J,MATCH($C686,'Policy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86" s="226" t="str">
        <f>IF(ISBLANK(INDEX('Policy Characteristics'!K:K,MATCH($C686,'Policy Characteristics'!$C:$C,0))),"",INDEX('Policy Characteristics'!K:K,MATCH($C686,'Policy Characteristics'!$C:$C,0)))</f>
        <v>industry-ag-main.html#fuel-switching</v>
      </c>
      <c r="R686" s="226" t="str">
        <f>IF(ISBLANK(INDEX('Policy Characteristics'!L:L,MATCH($C686,'Policy Characteristics'!$C:$C,0))),"",INDEX('Policy Characteristics'!L:L,MATCH($C686,'Policy Characteristics'!$C:$C,0)))</f>
        <v>industry-elec-and-hydrogen.html</v>
      </c>
    </row>
    <row r="687" spans="1:18">
      <c r="A687" s="226" t="str">
        <f>IF(ISBLANK(INDEX('Policy Characteristics'!A:A,MATCH($C687,'Policy Characteristics'!$C:$C,0))),"",INDEX('Policy Characteristics'!A:A,MATCH($C687,'Policy Characteristics'!$C:$C,0)))</f>
        <v>Industry</v>
      </c>
      <c r="B687" s="234" t="str">
        <f>IF(ISBLANK(INDEX('Policy Characteristics'!B:B,MATCH($C687,'Policy Characteristics'!$C:$C,0))),"",INDEX('Policy Characteristics'!B:B,MATCH($C687,'Policy Characteristics'!$C:$C,0)))</f>
        <v>Electrification</v>
      </c>
      <c r="C687" s="226" t="str">
        <f t="shared" si="36"/>
        <v>Fraction of Eligible Industrial Energy Use Shifted to Electricity</v>
      </c>
      <c r="D687" s="6" t="s">
        <v>848</v>
      </c>
      <c r="E687" s="1" t="s">
        <v>904</v>
      </c>
      <c r="F687" t="s">
        <v>849</v>
      </c>
      <c r="G687" s="45" t="s">
        <v>905</v>
      </c>
      <c r="H687" s="43">
        <v>1862</v>
      </c>
      <c r="I687" s="261" t="s">
        <v>728</v>
      </c>
      <c r="J687" s="227" t="str">
        <f>IF(ISBLANK(INDEX('Policy Characteristics'!D:D,MATCH($C687,'Policy Characteristics'!$C:$C,0))),"",INDEX('Policy Characteristics'!D:D,MATCH($C687,'Policy Characteristics'!$C:$C,0)))</f>
        <v>Electrification</v>
      </c>
      <c r="K687" s="226" t="str">
        <f>IF(ISBLANK(INDEX('Policy Characteristics'!E:E,MATCH($C687,'Policy Characteristics'!$C:$C,0))),"",INDEX('Policy Characteristics'!E:E,MATCH($C687,'Policy Characteristics'!$C:$C,0)))</f>
        <v>indst shift to electricity</v>
      </c>
      <c r="L687" s="233">
        <f>IF(ISBLANK(INDEX('Policy Characteristics'!F:F,MATCH($C687,'Policy Characteristics'!$C:$C,0))),"",INDEX('Policy Characteristics'!F:F,MATCH($C687,'Policy Characteristics'!$C:$C,0)))</f>
        <v>0</v>
      </c>
      <c r="M687" s="233">
        <f>IF(ISBLANK(INDEX('Policy Characteristics'!G:G,MATCH($C687,'Policy Characteristics'!$C:$C,0))),"",INDEX('Policy Characteristics'!G:G,MATCH($C687,'Policy Characteristics'!$C:$C,0)))</f>
        <v>1</v>
      </c>
      <c r="N687" s="233">
        <f>IF(ISBLANK(INDEX('Policy Characteristics'!H:H,MATCH($C687,'Policy Characteristics'!$C:$C,0))),"",INDEX('Policy Characteristics'!H:H,MATCH($C687,'Policy Characteristics'!$C:$C,0)))</f>
        <v>0.01</v>
      </c>
      <c r="O687" s="226" t="str">
        <f>IF(ISBLANK(INDEX('Policy Characteristics'!I:I,MATCH($C687,'Policy Characteristics'!$C:$C,0))),"",INDEX('Policy Characteristics'!I:I,MATCH($C687,'Policy Characteristics'!$C:$C,0)))</f>
        <v>% of fuel shifted</v>
      </c>
      <c r="P687" s="226" t="str">
        <f>IF(ISBLANK(INDEX('Policy Characteristics'!J:J,MATCH($C687,'Policy Characteristics'!$C:$C,0))),"",INDEX('Policy Characteristics'!J:J,MATCH($C687,'Policy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87" s="226" t="str">
        <f>IF(ISBLANK(INDEX('Policy Characteristics'!K:K,MATCH($C687,'Policy Characteristics'!$C:$C,0))),"",INDEX('Policy Characteristics'!K:K,MATCH($C687,'Policy Characteristics'!$C:$C,0)))</f>
        <v>industry-ag-main.html#fuel-switching</v>
      </c>
      <c r="R687" s="226" t="str">
        <f>IF(ISBLANK(INDEX('Policy Characteristics'!L:L,MATCH($C687,'Policy Characteristics'!$C:$C,0))),"",INDEX('Policy Characteristics'!L:L,MATCH($C687,'Policy Characteristics'!$C:$C,0)))</f>
        <v>industry-elec-and-hydrogen.html</v>
      </c>
    </row>
    <row r="688" spans="1:18">
      <c r="A688" s="226" t="str">
        <f>IF(ISBLANK(INDEX('Policy Characteristics'!A:A,MATCH($C688,'Policy Characteristics'!$C:$C,0))),"",INDEX('Policy Characteristics'!A:A,MATCH($C688,'Policy Characteristics'!$C:$C,0)))</f>
        <v>Industry</v>
      </c>
      <c r="B688" s="234" t="str">
        <f>IF(ISBLANK(INDEX('Policy Characteristics'!B:B,MATCH($C688,'Policy Characteristics'!$C:$C,0))),"",INDEX('Policy Characteristics'!B:B,MATCH($C688,'Policy Characteristics'!$C:$C,0)))</f>
        <v>Electrification</v>
      </c>
      <c r="C688" s="226" t="str">
        <f t="shared" ref="C688:C723" si="37">C$659</f>
        <v>Fraction of Eligible Industrial Energy Use Shifted to Electricity</v>
      </c>
      <c r="D688" s="6" t="s">
        <v>848</v>
      </c>
      <c r="E688" s="1" t="s">
        <v>906</v>
      </c>
      <c r="F688" t="s">
        <v>849</v>
      </c>
      <c r="G688" s="45" t="s">
        <v>907</v>
      </c>
      <c r="H688" s="43">
        <v>1863</v>
      </c>
      <c r="I688" s="261" t="s">
        <v>728</v>
      </c>
      <c r="J688" s="227" t="str">
        <f>IF(ISBLANK(INDEX('Policy Characteristics'!D:D,MATCH($C688,'Policy Characteristics'!$C:$C,0))),"",INDEX('Policy Characteristics'!D:D,MATCH($C688,'Policy Characteristics'!$C:$C,0)))</f>
        <v>Electrification</v>
      </c>
      <c r="K688" s="226" t="str">
        <f>IF(ISBLANK(INDEX('Policy Characteristics'!E:E,MATCH($C688,'Policy Characteristics'!$C:$C,0))),"",INDEX('Policy Characteristics'!E:E,MATCH($C688,'Policy Characteristics'!$C:$C,0)))</f>
        <v>indst shift to electricity</v>
      </c>
      <c r="L688" s="233">
        <f>IF(ISBLANK(INDEX('Policy Characteristics'!F:F,MATCH($C688,'Policy Characteristics'!$C:$C,0))),"",INDEX('Policy Characteristics'!F:F,MATCH($C688,'Policy Characteristics'!$C:$C,0)))</f>
        <v>0</v>
      </c>
      <c r="M688" s="233">
        <f>IF(ISBLANK(INDEX('Policy Characteristics'!G:G,MATCH($C688,'Policy Characteristics'!$C:$C,0))),"",INDEX('Policy Characteristics'!G:G,MATCH($C688,'Policy Characteristics'!$C:$C,0)))</f>
        <v>1</v>
      </c>
      <c r="N688" s="233">
        <f>IF(ISBLANK(INDEX('Policy Characteristics'!H:H,MATCH($C688,'Policy Characteristics'!$C:$C,0))),"",INDEX('Policy Characteristics'!H:H,MATCH($C688,'Policy Characteristics'!$C:$C,0)))</f>
        <v>0.01</v>
      </c>
      <c r="O688" s="226" t="str">
        <f>IF(ISBLANK(INDEX('Policy Characteristics'!I:I,MATCH($C688,'Policy Characteristics'!$C:$C,0))),"",INDEX('Policy Characteristics'!I:I,MATCH($C688,'Policy Characteristics'!$C:$C,0)))</f>
        <v>% of fuel shifted</v>
      </c>
      <c r="P688" s="226" t="str">
        <f>IF(ISBLANK(INDEX('Policy Characteristics'!J:J,MATCH($C688,'Policy Characteristics'!$C:$C,0))),"",INDEX('Policy Characteristics'!J:J,MATCH($C688,'Policy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88" s="226" t="str">
        <f>IF(ISBLANK(INDEX('Policy Characteristics'!K:K,MATCH($C688,'Policy Characteristics'!$C:$C,0))),"",INDEX('Policy Characteristics'!K:K,MATCH($C688,'Policy Characteristics'!$C:$C,0)))</f>
        <v>industry-ag-main.html#fuel-switching</v>
      </c>
      <c r="R688" s="226" t="str">
        <f>IF(ISBLANK(INDEX('Policy Characteristics'!L:L,MATCH($C688,'Policy Characteristics'!$C:$C,0))),"",INDEX('Policy Characteristics'!L:L,MATCH($C688,'Policy Characteristics'!$C:$C,0)))</f>
        <v>industry-elec-and-hydrogen.html</v>
      </c>
    </row>
    <row r="689" spans="1:18">
      <c r="A689" s="226" t="str">
        <f>IF(ISBLANK(INDEX('Policy Characteristics'!A:A,MATCH($C689,'Policy Characteristics'!$C:$C,0))),"",INDEX('Policy Characteristics'!A:A,MATCH($C689,'Policy Characteristics'!$C:$C,0)))</f>
        <v>Industry</v>
      </c>
      <c r="B689" s="234" t="str">
        <f>IF(ISBLANK(INDEX('Policy Characteristics'!B:B,MATCH($C689,'Policy Characteristics'!$C:$C,0))),"",INDEX('Policy Characteristics'!B:B,MATCH($C689,'Policy Characteristics'!$C:$C,0)))</f>
        <v>Electrification</v>
      </c>
      <c r="C689" s="226" t="str">
        <f t="shared" si="37"/>
        <v>Fraction of Eligible Industrial Energy Use Shifted to Electricity</v>
      </c>
      <c r="D689" s="6" t="s">
        <v>848</v>
      </c>
      <c r="E689" s="1" t="s">
        <v>908</v>
      </c>
      <c r="F689" t="s">
        <v>849</v>
      </c>
      <c r="G689" s="45" t="s">
        <v>909</v>
      </c>
      <c r="H689" s="43">
        <v>1864</v>
      </c>
      <c r="I689" s="261" t="s">
        <v>728</v>
      </c>
      <c r="J689" s="227" t="str">
        <f>IF(ISBLANK(INDEX('Policy Characteristics'!D:D,MATCH($C689,'Policy Characteristics'!$C:$C,0))),"",INDEX('Policy Characteristics'!D:D,MATCH($C689,'Policy Characteristics'!$C:$C,0)))</f>
        <v>Electrification</v>
      </c>
      <c r="K689" s="226" t="str">
        <f>IF(ISBLANK(INDEX('Policy Characteristics'!E:E,MATCH($C689,'Policy Characteristics'!$C:$C,0))),"",INDEX('Policy Characteristics'!E:E,MATCH($C689,'Policy Characteristics'!$C:$C,0)))</f>
        <v>indst shift to electricity</v>
      </c>
      <c r="L689" s="233">
        <f>IF(ISBLANK(INDEX('Policy Characteristics'!F:F,MATCH($C689,'Policy Characteristics'!$C:$C,0))),"",INDEX('Policy Characteristics'!F:F,MATCH($C689,'Policy Characteristics'!$C:$C,0)))</f>
        <v>0</v>
      </c>
      <c r="M689" s="233">
        <f>IF(ISBLANK(INDEX('Policy Characteristics'!G:G,MATCH($C689,'Policy Characteristics'!$C:$C,0))),"",INDEX('Policy Characteristics'!G:G,MATCH($C689,'Policy Characteristics'!$C:$C,0)))</f>
        <v>1</v>
      </c>
      <c r="N689" s="233">
        <f>IF(ISBLANK(INDEX('Policy Characteristics'!H:H,MATCH($C689,'Policy Characteristics'!$C:$C,0))),"",INDEX('Policy Characteristics'!H:H,MATCH($C689,'Policy Characteristics'!$C:$C,0)))</f>
        <v>0.01</v>
      </c>
      <c r="O689" s="226" t="str">
        <f>IF(ISBLANK(INDEX('Policy Characteristics'!I:I,MATCH($C689,'Policy Characteristics'!$C:$C,0))),"",INDEX('Policy Characteristics'!I:I,MATCH($C689,'Policy Characteristics'!$C:$C,0)))</f>
        <v>% of fuel shifted</v>
      </c>
      <c r="P689" s="226" t="str">
        <f>IF(ISBLANK(INDEX('Policy Characteristics'!J:J,MATCH($C689,'Policy Characteristics'!$C:$C,0))),"",INDEX('Policy Characteristics'!J:J,MATCH($C689,'Policy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89" s="226" t="str">
        <f>IF(ISBLANK(INDEX('Policy Characteristics'!K:K,MATCH($C689,'Policy Characteristics'!$C:$C,0))),"",INDEX('Policy Characteristics'!K:K,MATCH($C689,'Policy Characteristics'!$C:$C,0)))</f>
        <v>industry-ag-main.html#fuel-switching</v>
      </c>
      <c r="R689" s="226" t="str">
        <f>IF(ISBLANK(INDEX('Policy Characteristics'!L:L,MATCH($C689,'Policy Characteristics'!$C:$C,0))),"",INDEX('Policy Characteristics'!L:L,MATCH($C689,'Policy Characteristics'!$C:$C,0)))</f>
        <v>industry-elec-and-hydrogen.html</v>
      </c>
    </row>
    <row r="690" spans="1:18">
      <c r="A690" s="226" t="str">
        <f>IF(ISBLANK(INDEX('Policy Characteristics'!A:A,MATCH($C690,'Policy Characteristics'!$C:$C,0))),"",INDEX('Policy Characteristics'!A:A,MATCH($C690,'Policy Characteristics'!$C:$C,0)))</f>
        <v>Industry</v>
      </c>
      <c r="B690" s="234" t="str">
        <f>IF(ISBLANK(INDEX('Policy Characteristics'!B:B,MATCH($C690,'Policy Characteristics'!$C:$C,0))),"",INDEX('Policy Characteristics'!B:B,MATCH($C690,'Policy Characteristics'!$C:$C,0)))</f>
        <v>Electrification</v>
      </c>
      <c r="C690" s="226" t="str">
        <f t="shared" si="37"/>
        <v>Fraction of Eligible Industrial Energy Use Shifted to Electricity</v>
      </c>
      <c r="D690" s="6" t="s">
        <v>848</v>
      </c>
      <c r="E690" s="1" t="s">
        <v>910</v>
      </c>
      <c r="F690" t="s">
        <v>849</v>
      </c>
      <c r="G690" s="45" t="s">
        <v>910</v>
      </c>
      <c r="H690" s="43">
        <v>1865</v>
      </c>
      <c r="I690" s="261" t="s">
        <v>728</v>
      </c>
      <c r="J690" s="227" t="str">
        <f>IF(ISBLANK(INDEX('Policy Characteristics'!D:D,MATCH($C690,'Policy Characteristics'!$C:$C,0))),"",INDEX('Policy Characteristics'!D:D,MATCH($C690,'Policy Characteristics'!$C:$C,0)))</f>
        <v>Electrification</v>
      </c>
      <c r="K690" s="226" t="str">
        <f>IF(ISBLANK(INDEX('Policy Characteristics'!E:E,MATCH($C690,'Policy Characteristics'!$C:$C,0))),"",INDEX('Policy Characteristics'!E:E,MATCH($C690,'Policy Characteristics'!$C:$C,0)))</f>
        <v>indst shift to electricity</v>
      </c>
      <c r="L690" s="233">
        <f>IF(ISBLANK(INDEX('Policy Characteristics'!F:F,MATCH($C690,'Policy Characteristics'!$C:$C,0))),"",INDEX('Policy Characteristics'!F:F,MATCH($C690,'Policy Characteristics'!$C:$C,0)))</f>
        <v>0</v>
      </c>
      <c r="M690" s="233">
        <f>IF(ISBLANK(INDEX('Policy Characteristics'!G:G,MATCH($C690,'Policy Characteristics'!$C:$C,0))),"",INDEX('Policy Characteristics'!G:G,MATCH($C690,'Policy Characteristics'!$C:$C,0)))</f>
        <v>1</v>
      </c>
      <c r="N690" s="233">
        <f>IF(ISBLANK(INDEX('Policy Characteristics'!H:H,MATCH($C690,'Policy Characteristics'!$C:$C,0))),"",INDEX('Policy Characteristics'!H:H,MATCH($C690,'Policy Characteristics'!$C:$C,0)))</f>
        <v>0.01</v>
      </c>
      <c r="O690" s="226" t="str">
        <f>IF(ISBLANK(INDEX('Policy Characteristics'!I:I,MATCH($C690,'Policy Characteristics'!$C:$C,0))),"",INDEX('Policy Characteristics'!I:I,MATCH($C690,'Policy Characteristics'!$C:$C,0)))</f>
        <v>% of fuel shifted</v>
      </c>
      <c r="P690" s="226" t="str">
        <f>IF(ISBLANK(INDEX('Policy Characteristics'!J:J,MATCH($C690,'Policy Characteristics'!$C:$C,0))),"",INDEX('Policy Characteristics'!J:J,MATCH($C690,'Policy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0" s="226" t="str">
        <f>IF(ISBLANK(INDEX('Policy Characteristics'!K:K,MATCH($C690,'Policy Characteristics'!$C:$C,0))),"",INDEX('Policy Characteristics'!K:K,MATCH($C690,'Policy Characteristics'!$C:$C,0)))</f>
        <v>industry-ag-main.html#fuel-switching</v>
      </c>
      <c r="R690" s="226" t="str">
        <f>IF(ISBLANK(INDEX('Policy Characteristics'!L:L,MATCH($C690,'Policy Characteristics'!$C:$C,0))),"",INDEX('Policy Characteristics'!L:L,MATCH($C690,'Policy Characteristics'!$C:$C,0)))</f>
        <v>industry-elec-and-hydrogen.html</v>
      </c>
    </row>
    <row r="691" spans="1:18">
      <c r="A691" s="226" t="str">
        <f>IF(ISBLANK(INDEX('Policy Characteristics'!A:A,MATCH($C691,'Policy Characteristics'!$C:$C,0))),"",INDEX('Policy Characteristics'!A:A,MATCH($C691,'Policy Characteristics'!$C:$C,0)))</f>
        <v>Industry</v>
      </c>
      <c r="B691" s="234" t="str">
        <f>IF(ISBLANK(INDEX('Policy Characteristics'!B:B,MATCH($C691,'Policy Characteristics'!$C:$C,0))),"",INDEX('Policy Characteristics'!B:B,MATCH($C691,'Policy Characteristics'!$C:$C,0)))</f>
        <v>Electrification</v>
      </c>
      <c r="C691" s="226" t="str">
        <f t="shared" si="37"/>
        <v>Fraction of Eligible Industrial Energy Use Shifted to Electricity</v>
      </c>
      <c r="D691" s="6" t="s">
        <v>850</v>
      </c>
      <c r="E691" s="1" t="s">
        <v>896</v>
      </c>
      <c r="F691" t="s">
        <v>851</v>
      </c>
      <c r="G691" s="45" t="s">
        <v>897</v>
      </c>
      <c r="H691" s="43">
        <v>1866</v>
      </c>
      <c r="I691" s="261" t="s">
        <v>728</v>
      </c>
      <c r="J691" s="227" t="str">
        <f>IF(ISBLANK(INDEX('Policy Characteristics'!D:D,MATCH($C691,'Policy Characteristics'!$C:$C,0))),"",INDEX('Policy Characteristics'!D:D,MATCH($C691,'Policy Characteristics'!$C:$C,0)))</f>
        <v>Electrification</v>
      </c>
      <c r="K691" s="226" t="str">
        <f>IF(ISBLANK(INDEX('Policy Characteristics'!E:E,MATCH($C691,'Policy Characteristics'!$C:$C,0))),"",INDEX('Policy Characteristics'!E:E,MATCH($C691,'Policy Characteristics'!$C:$C,0)))</f>
        <v>indst shift to electricity</v>
      </c>
      <c r="L691" s="233">
        <f>IF(ISBLANK(INDEX('Policy Characteristics'!F:F,MATCH($C691,'Policy Characteristics'!$C:$C,0))),"",INDEX('Policy Characteristics'!F:F,MATCH($C691,'Policy Characteristics'!$C:$C,0)))</f>
        <v>0</v>
      </c>
      <c r="M691" s="233">
        <f>IF(ISBLANK(INDEX('Policy Characteristics'!G:G,MATCH($C691,'Policy Characteristics'!$C:$C,0))),"",INDEX('Policy Characteristics'!G:G,MATCH($C691,'Policy Characteristics'!$C:$C,0)))</f>
        <v>1</v>
      </c>
      <c r="N691" s="233">
        <f>IF(ISBLANK(INDEX('Policy Characteristics'!H:H,MATCH($C691,'Policy Characteristics'!$C:$C,0))),"",INDEX('Policy Characteristics'!H:H,MATCH($C691,'Policy Characteristics'!$C:$C,0)))</f>
        <v>0.01</v>
      </c>
      <c r="O691" s="226" t="str">
        <f>IF(ISBLANK(INDEX('Policy Characteristics'!I:I,MATCH($C691,'Policy Characteristics'!$C:$C,0))),"",INDEX('Policy Characteristics'!I:I,MATCH($C691,'Policy Characteristics'!$C:$C,0)))</f>
        <v>% of fuel shifted</v>
      </c>
      <c r="P691" s="226" t="str">
        <f>IF(ISBLANK(INDEX('Policy Characteristics'!J:J,MATCH($C691,'Policy Characteristics'!$C:$C,0))),"",INDEX('Policy Characteristics'!J:J,MATCH($C691,'Policy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1" s="226" t="str">
        <f>IF(ISBLANK(INDEX('Policy Characteristics'!K:K,MATCH($C691,'Policy Characteristics'!$C:$C,0))),"",INDEX('Policy Characteristics'!K:K,MATCH($C691,'Policy Characteristics'!$C:$C,0)))</f>
        <v>industry-ag-main.html#fuel-switching</v>
      </c>
      <c r="R691" s="226" t="str">
        <f>IF(ISBLANK(INDEX('Policy Characteristics'!L:L,MATCH($C691,'Policy Characteristics'!$C:$C,0))),"",INDEX('Policy Characteristics'!L:L,MATCH($C691,'Policy Characteristics'!$C:$C,0)))</f>
        <v>industry-elec-and-hydrogen.html</v>
      </c>
    </row>
    <row r="692" spans="1:18">
      <c r="A692" s="226" t="str">
        <f>IF(ISBLANK(INDEX('Policy Characteristics'!A:A,MATCH($C692,'Policy Characteristics'!$C:$C,0))),"",INDEX('Policy Characteristics'!A:A,MATCH($C692,'Policy Characteristics'!$C:$C,0)))</f>
        <v>Industry</v>
      </c>
      <c r="B692" s="234" t="str">
        <f>IF(ISBLANK(INDEX('Policy Characteristics'!B:B,MATCH($C692,'Policy Characteristics'!$C:$C,0))),"",INDEX('Policy Characteristics'!B:B,MATCH($C692,'Policy Characteristics'!$C:$C,0)))</f>
        <v>Electrification</v>
      </c>
      <c r="C692" s="226" t="str">
        <f t="shared" si="37"/>
        <v>Fraction of Eligible Industrial Energy Use Shifted to Electricity</v>
      </c>
      <c r="D692" s="6" t="s">
        <v>850</v>
      </c>
      <c r="E692" s="1" t="s">
        <v>898</v>
      </c>
      <c r="F692" t="s">
        <v>851</v>
      </c>
      <c r="G692" s="45" t="s">
        <v>899</v>
      </c>
      <c r="H692" s="43">
        <v>1867</v>
      </c>
      <c r="I692" s="261" t="s">
        <v>728</v>
      </c>
      <c r="J692" s="227" t="str">
        <f>IF(ISBLANK(INDEX('Policy Characteristics'!D:D,MATCH($C692,'Policy Characteristics'!$C:$C,0))),"",INDEX('Policy Characteristics'!D:D,MATCH($C692,'Policy Characteristics'!$C:$C,0)))</f>
        <v>Electrification</v>
      </c>
      <c r="K692" s="226" t="str">
        <f>IF(ISBLANK(INDEX('Policy Characteristics'!E:E,MATCH($C692,'Policy Characteristics'!$C:$C,0))),"",INDEX('Policy Characteristics'!E:E,MATCH($C692,'Policy Characteristics'!$C:$C,0)))</f>
        <v>indst shift to electricity</v>
      </c>
      <c r="L692" s="233">
        <f>IF(ISBLANK(INDEX('Policy Characteristics'!F:F,MATCH($C692,'Policy Characteristics'!$C:$C,0))),"",INDEX('Policy Characteristics'!F:F,MATCH($C692,'Policy Characteristics'!$C:$C,0)))</f>
        <v>0</v>
      </c>
      <c r="M692" s="233">
        <f>IF(ISBLANK(INDEX('Policy Characteristics'!G:G,MATCH($C692,'Policy Characteristics'!$C:$C,0))),"",INDEX('Policy Characteristics'!G:G,MATCH($C692,'Policy Characteristics'!$C:$C,0)))</f>
        <v>1</v>
      </c>
      <c r="N692" s="233">
        <f>IF(ISBLANK(INDEX('Policy Characteristics'!H:H,MATCH($C692,'Policy Characteristics'!$C:$C,0))),"",INDEX('Policy Characteristics'!H:H,MATCH($C692,'Policy Characteristics'!$C:$C,0)))</f>
        <v>0.01</v>
      </c>
      <c r="O692" s="226" t="str">
        <f>IF(ISBLANK(INDEX('Policy Characteristics'!I:I,MATCH($C692,'Policy Characteristics'!$C:$C,0))),"",INDEX('Policy Characteristics'!I:I,MATCH($C692,'Policy Characteristics'!$C:$C,0)))</f>
        <v>% of fuel shifted</v>
      </c>
      <c r="P692" s="226" t="str">
        <f>IF(ISBLANK(INDEX('Policy Characteristics'!J:J,MATCH($C692,'Policy Characteristics'!$C:$C,0))),"",INDEX('Policy Characteristics'!J:J,MATCH($C692,'Policy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2" s="226" t="str">
        <f>IF(ISBLANK(INDEX('Policy Characteristics'!K:K,MATCH($C692,'Policy Characteristics'!$C:$C,0))),"",INDEX('Policy Characteristics'!K:K,MATCH($C692,'Policy Characteristics'!$C:$C,0)))</f>
        <v>industry-ag-main.html#fuel-switching</v>
      </c>
      <c r="R692" s="226" t="str">
        <f>IF(ISBLANK(INDEX('Policy Characteristics'!L:L,MATCH($C692,'Policy Characteristics'!$C:$C,0))),"",INDEX('Policy Characteristics'!L:L,MATCH($C692,'Policy Characteristics'!$C:$C,0)))</f>
        <v>industry-elec-and-hydrogen.html</v>
      </c>
    </row>
    <row r="693" spans="1:18">
      <c r="A693" s="226" t="str">
        <f>IF(ISBLANK(INDEX('Policy Characteristics'!A:A,MATCH($C693,'Policy Characteristics'!$C:$C,0))),"",INDEX('Policy Characteristics'!A:A,MATCH($C693,'Policy Characteristics'!$C:$C,0)))</f>
        <v>Industry</v>
      </c>
      <c r="B693" s="234" t="str">
        <f>IF(ISBLANK(INDEX('Policy Characteristics'!B:B,MATCH($C693,'Policy Characteristics'!$C:$C,0))),"",INDEX('Policy Characteristics'!B:B,MATCH($C693,'Policy Characteristics'!$C:$C,0)))</f>
        <v>Electrification</v>
      </c>
      <c r="C693" s="226" t="str">
        <f t="shared" si="37"/>
        <v>Fraction of Eligible Industrial Energy Use Shifted to Electricity</v>
      </c>
      <c r="D693" s="6" t="s">
        <v>850</v>
      </c>
      <c r="E693" s="1" t="s">
        <v>900</v>
      </c>
      <c r="F693" t="s">
        <v>851</v>
      </c>
      <c r="G693" s="45" t="s">
        <v>901</v>
      </c>
      <c r="H693" s="43">
        <v>1868</v>
      </c>
      <c r="I693" s="261" t="s">
        <v>728</v>
      </c>
      <c r="J693" s="227" t="str">
        <f>IF(ISBLANK(INDEX('Policy Characteristics'!D:D,MATCH($C693,'Policy Characteristics'!$C:$C,0))),"",INDEX('Policy Characteristics'!D:D,MATCH($C693,'Policy Characteristics'!$C:$C,0)))</f>
        <v>Electrification</v>
      </c>
      <c r="K693" s="226" t="str">
        <f>IF(ISBLANK(INDEX('Policy Characteristics'!E:E,MATCH($C693,'Policy Characteristics'!$C:$C,0))),"",INDEX('Policy Characteristics'!E:E,MATCH($C693,'Policy Characteristics'!$C:$C,0)))</f>
        <v>indst shift to electricity</v>
      </c>
      <c r="L693" s="233">
        <f>IF(ISBLANK(INDEX('Policy Characteristics'!F:F,MATCH($C693,'Policy Characteristics'!$C:$C,0))),"",INDEX('Policy Characteristics'!F:F,MATCH($C693,'Policy Characteristics'!$C:$C,0)))</f>
        <v>0</v>
      </c>
      <c r="M693" s="233">
        <f>IF(ISBLANK(INDEX('Policy Characteristics'!G:G,MATCH($C693,'Policy Characteristics'!$C:$C,0))),"",INDEX('Policy Characteristics'!G:G,MATCH($C693,'Policy Characteristics'!$C:$C,0)))</f>
        <v>1</v>
      </c>
      <c r="N693" s="233">
        <f>IF(ISBLANK(INDEX('Policy Characteristics'!H:H,MATCH($C693,'Policy Characteristics'!$C:$C,0))),"",INDEX('Policy Characteristics'!H:H,MATCH($C693,'Policy Characteristics'!$C:$C,0)))</f>
        <v>0.01</v>
      </c>
      <c r="O693" s="226" t="str">
        <f>IF(ISBLANK(INDEX('Policy Characteristics'!I:I,MATCH($C693,'Policy Characteristics'!$C:$C,0))),"",INDEX('Policy Characteristics'!I:I,MATCH($C693,'Policy Characteristics'!$C:$C,0)))</f>
        <v>% of fuel shifted</v>
      </c>
      <c r="P693" s="226" t="str">
        <f>IF(ISBLANK(INDEX('Policy Characteristics'!J:J,MATCH($C693,'Policy Characteristics'!$C:$C,0))),"",INDEX('Policy Characteristics'!J:J,MATCH($C693,'Policy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3" s="226" t="str">
        <f>IF(ISBLANK(INDEX('Policy Characteristics'!K:K,MATCH($C693,'Policy Characteristics'!$C:$C,0))),"",INDEX('Policy Characteristics'!K:K,MATCH($C693,'Policy Characteristics'!$C:$C,0)))</f>
        <v>industry-ag-main.html#fuel-switching</v>
      </c>
      <c r="R693" s="226" t="str">
        <f>IF(ISBLANK(INDEX('Policy Characteristics'!L:L,MATCH($C693,'Policy Characteristics'!$C:$C,0))),"",INDEX('Policy Characteristics'!L:L,MATCH($C693,'Policy Characteristics'!$C:$C,0)))</f>
        <v>industry-elec-and-hydrogen.html</v>
      </c>
    </row>
    <row r="694" spans="1:18">
      <c r="A694" s="226" t="str">
        <f>IF(ISBLANK(INDEX('Policy Characteristics'!A:A,MATCH($C694,'Policy Characteristics'!$C:$C,0))),"",INDEX('Policy Characteristics'!A:A,MATCH($C694,'Policy Characteristics'!$C:$C,0)))</f>
        <v>Industry</v>
      </c>
      <c r="B694" s="234" t="str">
        <f>IF(ISBLANK(INDEX('Policy Characteristics'!B:B,MATCH($C694,'Policy Characteristics'!$C:$C,0))),"",INDEX('Policy Characteristics'!B:B,MATCH($C694,'Policy Characteristics'!$C:$C,0)))</f>
        <v>Electrification</v>
      </c>
      <c r="C694" s="226" t="str">
        <f t="shared" si="37"/>
        <v>Fraction of Eligible Industrial Energy Use Shifted to Electricity</v>
      </c>
      <c r="D694" s="6" t="s">
        <v>850</v>
      </c>
      <c r="E694" s="1" t="s">
        <v>902</v>
      </c>
      <c r="F694" t="s">
        <v>851</v>
      </c>
      <c r="G694" s="45" t="s">
        <v>903</v>
      </c>
      <c r="H694" s="43">
        <v>1869</v>
      </c>
      <c r="I694" s="261" t="s">
        <v>728</v>
      </c>
      <c r="J694" s="227" t="str">
        <f>IF(ISBLANK(INDEX('Policy Characteristics'!D:D,MATCH($C694,'Policy Characteristics'!$C:$C,0))),"",INDEX('Policy Characteristics'!D:D,MATCH($C694,'Policy Characteristics'!$C:$C,0)))</f>
        <v>Electrification</v>
      </c>
      <c r="K694" s="226" t="str">
        <f>IF(ISBLANK(INDEX('Policy Characteristics'!E:E,MATCH($C694,'Policy Characteristics'!$C:$C,0))),"",INDEX('Policy Characteristics'!E:E,MATCH($C694,'Policy Characteristics'!$C:$C,0)))</f>
        <v>indst shift to electricity</v>
      </c>
      <c r="L694" s="233">
        <f>IF(ISBLANK(INDEX('Policy Characteristics'!F:F,MATCH($C694,'Policy Characteristics'!$C:$C,0))),"",INDEX('Policy Characteristics'!F:F,MATCH($C694,'Policy Characteristics'!$C:$C,0)))</f>
        <v>0</v>
      </c>
      <c r="M694" s="233">
        <f>IF(ISBLANK(INDEX('Policy Characteristics'!G:G,MATCH($C694,'Policy Characteristics'!$C:$C,0))),"",INDEX('Policy Characteristics'!G:G,MATCH($C694,'Policy Characteristics'!$C:$C,0)))</f>
        <v>1</v>
      </c>
      <c r="N694" s="233">
        <f>IF(ISBLANK(INDEX('Policy Characteristics'!H:H,MATCH($C694,'Policy Characteristics'!$C:$C,0))),"",INDEX('Policy Characteristics'!H:H,MATCH($C694,'Policy Characteristics'!$C:$C,0)))</f>
        <v>0.01</v>
      </c>
      <c r="O694" s="226" t="str">
        <f>IF(ISBLANK(INDEX('Policy Characteristics'!I:I,MATCH($C694,'Policy Characteristics'!$C:$C,0))),"",INDEX('Policy Characteristics'!I:I,MATCH($C694,'Policy Characteristics'!$C:$C,0)))</f>
        <v>% of fuel shifted</v>
      </c>
      <c r="P694" s="226" t="str">
        <f>IF(ISBLANK(INDEX('Policy Characteristics'!J:J,MATCH($C694,'Policy Characteristics'!$C:$C,0))),"",INDEX('Policy Characteristics'!J:J,MATCH($C694,'Policy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4" s="226" t="str">
        <f>IF(ISBLANK(INDEX('Policy Characteristics'!K:K,MATCH($C694,'Policy Characteristics'!$C:$C,0))),"",INDEX('Policy Characteristics'!K:K,MATCH($C694,'Policy Characteristics'!$C:$C,0)))</f>
        <v>industry-ag-main.html#fuel-switching</v>
      </c>
      <c r="R694" s="226" t="str">
        <f>IF(ISBLANK(INDEX('Policy Characteristics'!L:L,MATCH($C694,'Policy Characteristics'!$C:$C,0))),"",INDEX('Policy Characteristics'!L:L,MATCH($C694,'Policy Characteristics'!$C:$C,0)))</f>
        <v>industry-elec-and-hydrogen.html</v>
      </c>
    </row>
    <row r="695" spans="1:18">
      <c r="A695" s="226" t="str">
        <f>IF(ISBLANK(INDEX('Policy Characteristics'!A:A,MATCH($C695,'Policy Characteristics'!$C:$C,0))),"",INDEX('Policy Characteristics'!A:A,MATCH($C695,'Policy Characteristics'!$C:$C,0)))</f>
        <v>Industry</v>
      </c>
      <c r="B695" s="234" t="str">
        <f>IF(ISBLANK(INDEX('Policy Characteristics'!B:B,MATCH($C695,'Policy Characteristics'!$C:$C,0))),"",INDEX('Policy Characteristics'!B:B,MATCH($C695,'Policy Characteristics'!$C:$C,0)))</f>
        <v>Electrification</v>
      </c>
      <c r="C695" s="226" t="str">
        <f t="shared" si="37"/>
        <v>Fraction of Eligible Industrial Energy Use Shifted to Electricity</v>
      </c>
      <c r="D695" s="6" t="s">
        <v>850</v>
      </c>
      <c r="E695" s="1" t="s">
        <v>904</v>
      </c>
      <c r="F695" t="s">
        <v>851</v>
      </c>
      <c r="G695" s="45" t="s">
        <v>905</v>
      </c>
      <c r="H695" s="43">
        <v>1870</v>
      </c>
      <c r="I695" s="261" t="s">
        <v>728</v>
      </c>
      <c r="J695" s="227" t="str">
        <f>IF(ISBLANK(INDEX('Policy Characteristics'!D:D,MATCH($C695,'Policy Characteristics'!$C:$C,0))),"",INDEX('Policy Characteristics'!D:D,MATCH($C695,'Policy Characteristics'!$C:$C,0)))</f>
        <v>Electrification</v>
      </c>
      <c r="K695" s="226" t="str">
        <f>IF(ISBLANK(INDEX('Policy Characteristics'!E:E,MATCH($C695,'Policy Characteristics'!$C:$C,0))),"",INDEX('Policy Characteristics'!E:E,MATCH($C695,'Policy Characteristics'!$C:$C,0)))</f>
        <v>indst shift to electricity</v>
      </c>
      <c r="L695" s="233">
        <f>IF(ISBLANK(INDEX('Policy Characteristics'!F:F,MATCH($C695,'Policy Characteristics'!$C:$C,0))),"",INDEX('Policy Characteristics'!F:F,MATCH($C695,'Policy Characteristics'!$C:$C,0)))</f>
        <v>0</v>
      </c>
      <c r="M695" s="233">
        <f>IF(ISBLANK(INDEX('Policy Characteristics'!G:G,MATCH($C695,'Policy Characteristics'!$C:$C,0))),"",INDEX('Policy Characteristics'!G:G,MATCH($C695,'Policy Characteristics'!$C:$C,0)))</f>
        <v>1</v>
      </c>
      <c r="N695" s="233">
        <f>IF(ISBLANK(INDEX('Policy Characteristics'!H:H,MATCH($C695,'Policy Characteristics'!$C:$C,0))),"",INDEX('Policy Characteristics'!H:H,MATCH($C695,'Policy Characteristics'!$C:$C,0)))</f>
        <v>0.01</v>
      </c>
      <c r="O695" s="226" t="str">
        <f>IF(ISBLANK(INDEX('Policy Characteristics'!I:I,MATCH($C695,'Policy Characteristics'!$C:$C,0))),"",INDEX('Policy Characteristics'!I:I,MATCH($C695,'Policy Characteristics'!$C:$C,0)))</f>
        <v>% of fuel shifted</v>
      </c>
      <c r="P695" s="226" t="str">
        <f>IF(ISBLANK(INDEX('Policy Characteristics'!J:J,MATCH($C695,'Policy Characteristics'!$C:$C,0))),"",INDEX('Policy Characteristics'!J:J,MATCH($C695,'Policy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5" s="226" t="str">
        <f>IF(ISBLANK(INDEX('Policy Characteristics'!K:K,MATCH($C695,'Policy Characteristics'!$C:$C,0))),"",INDEX('Policy Characteristics'!K:K,MATCH($C695,'Policy Characteristics'!$C:$C,0)))</f>
        <v>industry-ag-main.html#fuel-switching</v>
      </c>
      <c r="R695" s="226" t="str">
        <f>IF(ISBLANK(INDEX('Policy Characteristics'!L:L,MATCH($C695,'Policy Characteristics'!$C:$C,0))),"",INDEX('Policy Characteristics'!L:L,MATCH($C695,'Policy Characteristics'!$C:$C,0)))</f>
        <v>industry-elec-and-hydrogen.html</v>
      </c>
    </row>
    <row r="696" spans="1:18">
      <c r="A696" s="226" t="str">
        <f>IF(ISBLANK(INDEX('Policy Characteristics'!A:A,MATCH($C696,'Policy Characteristics'!$C:$C,0))),"",INDEX('Policy Characteristics'!A:A,MATCH($C696,'Policy Characteristics'!$C:$C,0)))</f>
        <v>Industry</v>
      </c>
      <c r="B696" s="234" t="str">
        <f>IF(ISBLANK(INDEX('Policy Characteristics'!B:B,MATCH($C696,'Policy Characteristics'!$C:$C,0))),"",INDEX('Policy Characteristics'!B:B,MATCH($C696,'Policy Characteristics'!$C:$C,0)))</f>
        <v>Electrification</v>
      </c>
      <c r="C696" s="226" t="str">
        <f t="shared" si="37"/>
        <v>Fraction of Eligible Industrial Energy Use Shifted to Electricity</v>
      </c>
      <c r="D696" s="6" t="s">
        <v>850</v>
      </c>
      <c r="E696" s="1" t="s">
        <v>906</v>
      </c>
      <c r="F696" t="s">
        <v>851</v>
      </c>
      <c r="G696" s="45" t="s">
        <v>907</v>
      </c>
      <c r="H696" s="43">
        <v>1871</v>
      </c>
      <c r="I696" s="261" t="s">
        <v>728</v>
      </c>
      <c r="J696" s="227" t="str">
        <f>IF(ISBLANK(INDEX('Policy Characteristics'!D:D,MATCH($C696,'Policy Characteristics'!$C:$C,0))),"",INDEX('Policy Characteristics'!D:D,MATCH($C696,'Policy Characteristics'!$C:$C,0)))</f>
        <v>Electrification</v>
      </c>
      <c r="K696" s="226" t="str">
        <f>IF(ISBLANK(INDEX('Policy Characteristics'!E:E,MATCH($C696,'Policy Characteristics'!$C:$C,0))),"",INDEX('Policy Characteristics'!E:E,MATCH($C696,'Policy Characteristics'!$C:$C,0)))</f>
        <v>indst shift to electricity</v>
      </c>
      <c r="L696" s="233">
        <f>IF(ISBLANK(INDEX('Policy Characteristics'!F:F,MATCH($C696,'Policy Characteristics'!$C:$C,0))),"",INDEX('Policy Characteristics'!F:F,MATCH($C696,'Policy Characteristics'!$C:$C,0)))</f>
        <v>0</v>
      </c>
      <c r="M696" s="233">
        <f>IF(ISBLANK(INDEX('Policy Characteristics'!G:G,MATCH($C696,'Policy Characteristics'!$C:$C,0))),"",INDEX('Policy Characteristics'!G:G,MATCH($C696,'Policy Characteristics'!$C:$C,0)))</f>
        <v>1</v>
      </c>
      <c r="N696" s="233">
        <f>IF(ISBLANK(INDEX('Policy Characteristics'!H:H,MATCH($C696,'Policy Characteristics'!$C:$C,0))),"",INDEX('Policy Characteristics'!H:H,MATCH($C696,'Policy Characteristics'!$C:$C,0)))</f>
        <v>0.01</v>
      </c>
      <c r="O696" s="226" t="str">
        <f>IF(ISBLANK(INDEX('Policy Characteristics'!I:I,MATCH($C696,'Policy Characteristics'!$C:$C,0))),"",INDEX('Policy Characteristics'!I:I,MATCH($C696,'Policy Characteristics'!$C:$C,0)))</f>
        <v>% of fuel shifted</v>
      </c>
      <c r="P696" s="226" t="str">
        <f>IF(ISBLANK(INDEX('Policy Characteristics'!J:J,MATCH($C696,'Policy Characteristics'!$C:$C,0))),"",INDEX('Policy Characteristics'!J:J,MATCH($C696,'Policy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6" s="226" t="str">
        <f>IF(ISBLANK(INDEX('Policy Characteristics'!K:K,MATCH($C696,'Policy Characteristics'!$C:$C,0))),"",INDEX('Policy Characteristics'!K:K,MATCH($C696,'Policy Characteristics'!$C:$C,0)))</f>
        <v>industry-ag-main.html#fuel-switching</v>
      </c>
      <c r="R696" s="226" t="str">
        <f>IF(ISBLANK(INDEX('Policy Characteristics'!L:L,MATCH($C696,'Policy Characteristics'!$C:$C,0))),"",INDEX('Policy Characteristics'!L:L,MATCH($C696,'Policy Characteristics'!$C:$C,0)))</f>
        <v>industry-elec-and-hydrogen.html</v>
      </c>
    </row>
    <row r="697" spans="1:18">
      <c r="A697" s="226" t="str">
        <f>IF(ISBLANK(INDEX('Policy Characteristics'!A:A,MATCH($C697,'Policy Characteristics'!$C:$C,0))),"",INDEX('Policy Characteristics'!A:A,MATCH($C697,'Policy Characteristics'!$C:$C,0)))</f>
        <v>Industry</v>
      </c>
      <c r="B697" s="234" t="str">
        <f>IF(ISBLANK(INDEX('Policy Characteristics'!B:B,MATCH($C697,'Policy Characteristics'!$C:$C,0))),"",INDEX('Policy Characteristics'!B:B,MATCH($C697,'Policy Characteristics'!$C:$C,0)))</f>
        <v>Electrification</v>
      </c>
      <c r="C697" s="226" t="str">
        <f t="shared" si="37"/>
        <v>Fraction of Eligible Industrial Energy Use Shifted to Electricity</v>
      </c>
      <c r="D697" s="6" t="s">
        <v>850</v>
      </c>
      <c r="E697" s="1" t="s">
        <v>908</v>
      </c>
      <c r="F697" t="s">
        <v>851</v>
      </c>
      <c r="G697" s="45" t="s">
        <v>909</v>
      </c>
      <c r="H697" s="43">
        <v>1872</v>
      </c>
      <c r="I697" s="261" t="s">
        <v>728</v>
      </c>
      <c r="J697" s="227" t="str">
        <f>IF(ISBLANK(INDEX('Policy Characteristics'!D:D,MATCH($C697,'Policy Characteristics'!$C:$C,0))),"",INDEX('Policy Characteristics'!D:D,MATCH($C697,'Policy Characteristics'!$C:$C,0)))</f>
        <v>Electrification</v>
      </c>
      <c r="K697" s="226" t="str">
        <f>IF(ISBLANK(INDEX('Policy Characteristics'!E:E,MATCH($C697,'Policy Characteristics'!$C:$C,0))),"",INDEX('Policy Characteristics'!E:E,MATCH($C697,'Policy Characteristics'!$C:$C,0)))</f>
        <v>indst shift to electricity</v>
      </c>
      <c r="L697" s="233">
        <f>IF(ISBLANK(INDEX('Policy Characteristics'!F:F,MATCH($C697,'Policy Characteristics'!$C:$C,0))),"",INDEX('Policy Characteristics'!F:F,MATCH($C697,'Policy Characteristics'!$C:$C,0)))</f>
        <v>0</v>
      </c>
      <c r="M697" s="233">
        <f>IF(ISBLANK(INDEX('Policy Characteristics'!G:G,MATCH($C697,'Policy Characteristics'!$C:$C,0))),"",INDEX('Policy Characteristics'!G:G,MATCH($C697,'Policy Characteristics'!$C:$C,0)))</f>
        <v>1</v>
      </c>
      <c r="N697" s="233">
        <f>IF(ISBLANK(INDEX('Policy Characteristics'!H:H,MATCH($C697,'Policy Characteristics'!$C:$C,0))),"",INDEX('Policy Characteristics'!H:H,MATCH($C697,'Policy Characteristics'!$C:$C,0)))</f>
        <v>0.01</v>
      </c>
      <c r="O697" s="226" t="str">
        <f>IF(ISBLANK(INDEX('Policy Characteristics'!I:I,MATCH($C697,'Policy Characteristics'!$C:$C,0))),"",INDEX('Policy Characteristics'!I:I,MATCH($C697,'Policy Characteristics'!$C:$C,0)))</f>
        <v>% of fuel shifted</v>
      </c>
      <c r="P697" s="226" t="str">
        <f>IF(ISBLANK(INDEX('Policy Characteristics'!J:J,MATCH($C697,'Policy Characteristics'!$C:$C,0))),"",INDEX('Policy Characteristics'!J:J,MATCH($C697,'Policy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7" s="226" t="str">
        <f>IF(ISBLANK(INDEX('Policy Characteristics'!K:K,MATCH($C697,'Policy Characteristics'!$C:$C,0))),"",INDEX('Policy Characteristics'!K:K,MATCH($C697,'Policy Characteristics'!$C:$C,0)))</f>
        <v>industry-ag-main.html#fuel-switching</v>
      </c>
      <c r="R697" s="226" t="str">
        <f>IF(ISBLANK(INDEX('Policy Characteristics'!L:L,MATCH($C697,'Policy Characteristics'!$C:$C,0))),"",INDEX('Policy Characteristics'!L:L,MATCH($C697,'Policy Characteristics'!$C:$C,0)))</f>
        <v>industry-elec-and-hydrogen.html</v>
      </c>
    </row>
    <row r="698" spans="1:18">
      <c r="A698" s="226" t="str">
        <f>IF(ISBLANK(INDEX('Policy Characteristics'!A:A,MATCH($C698,'Policy Characteristics'!$C:$C,0))),"",INDEX('Policy Characteristics'!A:A,MATCH($C698,'Policy Characteristics'!$C:$C,0)))</f>
        <v>Industry</v>
      </c>
      <c r="B698" s="234" t="str">
        <f>IF(ISBLANK(INDEX('Policy Characteristics'!B:B,MATCH($C698,'Policy Characteristics'!$C:$C,0))),"",INDEX('Policy Characteristics'!B:B,MATCH($C698,'Policy Characteristics'!$C:$C,0)))</f>
        <v>Electrification</v>
      </c>
      <c r="C698" s="226" t="str">
        <f t="shared" si="37"/>
        <v>Fraction of Eligible Industrial Energy Use Shifted to Electricity</v>
      </c>
      <c r="D698" s="6" t="s">
        <v>850</v>
      </c>
      <c r="E698" s="1" t="s">
        <v>910</v>
      </c>
      <c r="F698" t="s">
        <v>851</v>
      </c>
      <c r="G698" s="45" t="s">
        <v>910</v>
      </c>
      <c r="H698" s="43">
        <v>1873</v>
      </c>
      <c r="I698" s="261" t="s">
        <v>728</v>
      </c>
      <c r="J698" s="227" t="str">
        <f>IF(ISBLANK(INDEX('Policy Characteristics'!D:D,MATCH($C698,'Policy Characteristics'!$C:$C,0))),"",INDEX('Policy Characteristics'!D:D,MATCH($C698,'Policy Characteristics'!$C:$C,0)))</f>
        <v>Electrification</v>
      </c>
      <c r="K698" s="226" t="str">
        <f>IF(ISBLANK(INDEX('Policy Characteristics'!E:E,MATCH($C698,'Policy Characteristics'!$C:$C,0))),"",INDEX('Policy Characteristics'!E:E,MATCH($C698,'Policy Characteristics'!$C:$C,0)))</f>
        <v>indst shift to electricity</v>
      </c>
      <c r="L698" s="233">
        <f>IF(ISBLANK(INDEX('Policy Characteristics'!F:F,MATCH($C698,'Policy Characteristics'!$C:$C,0))),"",INDEX('Policy Characteristics'!F:F,MATCH($C698,'Policy Characteristics'!$C:$C,0)))</f>
        <v>0</v>
      </c>
      <c r="M698" s="233">
        <f>IF(ISBLANK(INDEX('Policy Characteristics'!G:G,MATCH($C698,'Policy Characteristics'!$C:$C,0))),"",INDEX('Policy Characteristics'!G:G,MATCH($C698,'Policy Characteristics'!$C:$C,0)))</f>
        <v>1</v>
      </c>
      <c r="N698" s="233">
        <f>IF(ISBLANK(INDEX('Policy Characteristics'!H:H,MATCH($C698,'Policy Characteristics'!$C:$C,0))),"",INDEX('Policy Characteristics'!H:H,MATCH($C698,'Policy Characteristics'!$C:$C,0)))</f>
        <v>0.01</v>
      </c>
      <c r="O698" s="226" t="str">
        <f>IF(ISBLANK(INDEX('Policy Characteristics'!I:I,MATCH($C698,'Policy Characteristics'!$C:$C,0))),"",INDEX('Policy Characteristics'!I:I,MATCH($C698,'Policy Characteristics'!$C:$C,0)))</f>
        <v>% of fuel shifted</v>
      </c>
      <c r="P698" s="226" t="str">
        <f>IF(ISBLANK(INDEX('Policy Characteristics'!J:J,MATCH($C698,'Policy Characteristics'!$C:$C,0))),"",INDEX('Policy Characteristics'!J:J,MATCH($C698,'Policy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8" s="226" t="str">
        <f>IF(ISBLANK(INDEX('Policy Characteristics'!K:K,MATCH($C698,'Policy Characteristics'!$C:$C,0))),"",INDEX('Policy Characteristics'!K:K,MATCH($C698,'Policy Characteristics'!$C:$C,0)))</f>
        <v>industry-ag-main.html#fuel-switching</v>
      </c>
      <c r="R698" s="226" t="str">
        <f>IF(ISBLANK(INDEX('Policy Characteristics'!L:L,MATCH($C698,'Policy Characteristics'!$C:$C,0))),"",INDEX('Policy Characteristics'!L:L,MATCH($C698,'Policy Characteristics'!$C:$C,0)))</f>
        <v>industry-elec-and-hydrogen.html</v>
      </c>
    </row>
    <row r="699" spans="1:18">
      <c r="A699" s="226" t="str">
        <f>IF(ISBLANK(INDEX('Policy Characteristics'!A:A,MATCH($C699,'Policy Characteristics'!$C:$C,0))),"",INDEX('Policy Characteristics'!A:A,MATCH($C699,'Policy Characteristics'!$C:$C,0)))</f>
        <v>Industry</v>
      </c>
      <c r="B699" s="234" t="str">
        <f>IF(ISBLANK(INDEX('Policy Characteristics'!B:B,MATCH($C699,'Policy Characteristics'!$C:$C,0))),"",INDEX('Policy Characteristics'!B:B,MATCH($C699,'Policy Characteristics'!$C:$C,0)))</f>
        <v>Electrification</v>
      </c>
      <c r="C699" s="226" t="str">
        <f t="shared" si="37"/>
        <v>Fraction of Eligible Industrial Energy Use Shifted to Electricity</v>
      </c>
      <c r="D699" s="6" t="s">
        <v>852</v>
      </c>
      <c r="E699" s="1" t="s">
        <v>896</v>
      </c>
      <c r="F699" t="s">
        <v>853</v>
      </c>
      <c r="G699" s="45" t="s">
        <v>897</v>
      </c>
      <c r="H699" s="43">
        <v>1874</v>
      </c>
      <c r="I699" s="261" t="s">
        <v>728</v>
      </c>
      <c r="J699" s="227" t="str">
        <f>IF(ISBLANK(INDEX('Policy Characteristics'!D:D,MATCH($C699,'Policy Characteristics'!$C:$C,0))),"",INDEX('Policy Characteristics'!D:D,MATCH($C699,'Policy Characteristics'!$C:$C,0)))</f>
        <v>Electrification</v>
      </c>
      <c r="K699" s="226" t="str">
        <f>IF(ISBLANK(INDEX('Policy Characteristics'!E:E,MATCH($C699,'Policy Characteristics'!$C:$C,0))),"",INDEX('Policy Characteristics'!E:E,MATCH($C699,'Policy Characteristics'!$C:$C,0)))</f>
        <v>indst shift to electricity</v>
      </c>
      <c r="L699" s="233">
        <f>IF(ISBLANK(INDEX('Policy Characteristics'!F:F,MATCH($C699,'Policy Characteristics'!$C:$C,0))),"",INDEX('Policy Characteristics'!F:F,MATCH($C699,'Policy Characteristics'!$C:$C,0)))</f>
        <v>0</v>
      </c>
      <c r="M699" s="233">
        <f>IF(ISBLANK(INDEX('Policy Characteristics'!G:G,MATCH($C699,'Policy Characteristics'!$C:$C,0))),"",INDEX('Policy Characteristics'!G:G,MATCH($C699,'Policy Characteristics'!$C:$C,0)))</f>
        <v>1</v>
      </c>
      <c r="N699" s="233">
        <f>IF(ISBLANK(INDEX('Policy Characteristics'!H:H,MATCH($C699,'Policy Characteristics'!$C:$C,0))),"",INDEX('Policy Characteristics'!H:H,MATCH($C699,'Policy Characteristics'!$C:$C,0)))</f>
        <v>0.01</v>
      </c>
      <c r="O699" s="226" t="str">
        <f>IF(ISBLANK(INDEX('Policy Characteristics'!I:I,MATCH($C699,'Policy Characteristics'!$C:$C,0))),"",INDEX('Policy Characteristics'!I:I,MATCH($C699,'Policy Characteristics'!$C:$C,0)))</f>
        <v>% of fuel shifted</v>
      </c>
      <c r="P699" s="226" t="str">
        <f>IF(ISBLANK(INDEX('Policy Characteristics'!J:J,MATCH($C699,'Policy Characteristics'!$C:$C,0))),"",INDEX('Policy Characteristics'!J:J,MATCH($C699,'Policy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699" s="226" t="str">
        <f>IF(ISBLANK(INDEX('Policy Characteristics'!K:K,MATCH($C699,'Policy Characteristics'!$C:$C,0))),"",INDEX('Policy Characteristics'!K:K,MATCH($C699,'Policy Characteristics'!$C:$C,0)))</f>
        <v>industry-ag-main.html#fuel-switching</v>
      </c>
      <c r="R699" s="226" t="str">
        <f>IF(ISBLANK(INDEX('Policy Characteristics'!L:L,MATCH($C699,'Policy Characteristics'!$C:$C,0))),"",INDEX('Policy Characteristics'!L:L,MATCH($C699,'Policy Characteristics'!$C:$C,0)))</f>
        <v>industry-elec-and-hydrogen.html</v>
      </c>
    </row>
    <row r="700" spans="1:18">
      <c r="A700" s="226" t="str">
        <f>IF(ISBLANK(INDEX('Policy Characteristics'!A:A,MATCH($C700,'Policy Characteristics'!$C:$C,0))),"",INDEX('Policy Characteristics'!A:A,MATCH($C700,'Policy Characteristics'!$C:$C,0)))</f>
        <v>Industry</v>
      </c>
      <c r="B700" s="234" t="str">
        <f>IF(ISBLANK(INDEX('Policy Characteristics'!B:B,MATCH($C700,'Policy Characteristics'!$C:$C,0))),"",INDEX('Policy Characteristics'!B:B,MATCH($C700,'Policy Characteristics'!$C:$C,0)))</f>
        <v>Electrification</v>
      </c>
      <c r="C700" s="226" t="str">
        <f t="shared" si="37"/>
        <v>Fraction of Eligible Industrial Energy Use Shifted to Electricity</v>
      </c>
      <c r="D700" s="6" t="s">
        <v>852</v>
      </c>
      <c r="E700" s="1" t="s">
        <v>898</v>
      </c>
      <c r="F700" t="s">
        <v>853</v>
      </c>
      <c r="G700" s="45" t="s">
        <v>899</v>
      </c>
      <c r="H700" s="43">
        <v>1875</v>
      </c>
      <c r="I700" s="261" t="s">
        <v>728</v>
      </c>
      <c r="J700" s="227" t="str">
        <f>IF(ISBLANK(INDEX('Policy Characteristics'!D:D,MATCH($C700,'Policy Characteristics'!$C:$C,0))),"",INDEX('Policy Characteristics'!D:D,MATCH($C700,'Policy Characteristics'!$C:$C,0)))</f>
        <v>Electrification</v>
      </c>
      <c r="K700" s="226" t="str">
        <f>IF(ISBLANK(INDEX('Policy Characteristics'!E:E,MATCH($C700,'Policy Characteristics'!$C:$C,0))),"",INDEX('Policy Characteristics'!E:E,MATCH($C700,'Policy Characteristics'!$C:$C,0)))</f>
        <v>indst shift to electricity</v>
      </c>
      <c r="L700" s="233">
        <f>IF(ISBLANK(INDEX('Policy Characteristics'!F:F,MATCH($C700,'Policy Characteristics'!$C:$C,0))),"",INDEX('Policy Characteristics'!F:F,MATCH($C700,'Policy Characteristics'!$C:$C,0)))</f>
        <v>0</v>
      </c>
      <c r="M700" s="233">
        <f>IF(ISBLANK(INDEX('Policy Characteristics'!G:G,MATCH($C700,'Policy Characteristics'!$C:$C,0))),"",INDEX('Policy Characteristics'!G:G,MATCH($C700,'Policy Characteristics'!$C:$C,0)))</f>
        <v>1</v>
      </c>
      <c r="N700" s="233">
        <f>IF(ISBLANK(INDEX('Policy Characteristics'!H:H,MATCH($C700,'Policy Characteristics'!$C:$C,0))),"",INDEX('Policy Characteristics'!H:H,MATCH($C700,'Policy Characteristics'!$C:$C,0)))</f>
        <v>0.01</v>
      </c>
      <c r="O700" s="226" t="str">
        <f>IF(ISBLANK(INDEX('Policy Characteristics'!I:I,MATCH($C700,'Policy Characteristics'!$C:$C,0))),"",INDEX('Policy Characteristics'!I:I,MATCH($C700,'Policy Characteristics'!$C:$C,0)))</f>
        <v>% of fuel shifted</v>
      </c>
      <c r="P700" s="226" t="str">
        <f>IF(ISBLANK(INDEX('Policy Characteristics'!J:J,MATCH($C700,'Policy Characteristics'!$C:$C,0))),"",INDEX('Policy Characteristics'!J:J,MATCH($C700,'Policy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0" s="226" t="str">
        <f>IF(ISBLANK(INDEX('Policy Characteristics'!K:K,MATCH($C700,'Policy Characteristics'!$C:$C,0))),"",INDEX('Policy Characteristics'!K:K,MATCH($C700,'Policy Characteristics'!$C:$C,0)))</f>
        <v>industry-ag-main.html#fuel-switching</v>
      </c>
      <c r="R700" s="226" t="str">
        <f>IF(ISBLANK(INDEX('Policy Characteristics'!L:L,MATCH($C700,'Policy Characteristics'!$C:$C,0))),"",INDEX('Policy Characteristics'!L:L,MATCH($C700,'Policy Characteristics'!$C:$C,0)))</f>
        <v>industry-elec-and-hydrogen.html</v>
      </c>
    </row>
    <row r="701" spans="1:18">
      <c r="A701" s="226" t="str">
        <f>IF(ISBLANK(INDEX('Policy Characteristics'!A:A,MATCH($C701,'Policy Characteristics'!$C:$C,0))),"",INDEX('Policy Characteristics'!A:A,MATCH($C701,'Policy Characteristics'!$C:$C,0)))</f>
        <v>Industry</v>
      </c>
      <c r="B701" s="234" t="str">
        <f>IF(ISBLANK(INDEX('Policy Characteristics'!B:B,MATCH($C701,'Policy Characteristics'!$C:$C,0))),"",INDEX('Policy Characteristics'!B:B,MATCH($C701,'Policy Characteristics'!$C:$C,0)))</f>
        <v>Electrification</v>
      </c>
      <c r="C701" s="226" t="str">
        <f t="shared" si="37"/>
        <v>Fraction of Eligible Industrial Energy Use Shifted to Electricity</v>
      </c>
      <c r="D701" s="6" t="s">
        <v>852</v>
      </c>
      <c r="E701" s="1" t="s">
        <v>900</v>
      </c>
      <c r="F701" t="s">
        <v>853</v>
      </c>
      <c r="G701" s="45" t="s">
        <v>901</v>
      </c>
      <c r="H701" s="43">
        <v>1876</v>
      </c>
      <c r="I701" s="261" t="s">
        <v>728</v>
      </c>
      <c r="J701" s="227" t="str">
        <f>IF(ISBLANK(INDEX('Policy Characteristics'!D:D,MATCH($C701,'Policy Characteristics'!$C:$C,0))),"",INDEX('Policy Characteristics'!D:D,MATCH($C701,'Policy Characteristics'!$C:$C,0)))</f>
        <v>Electrification</v>
      </c>
      <c r="K701" s="226" t="str">
        <f>IF(ISBLANK(INDEX('Policy Characteristics'!E:E,MATCH($C701,'Policy Characteristics'!$C:$C,0))),"",INDEX('Policy Characteristics'!E:E,MATCH($C701,'Policy Characteristics'!$C:$C,0)))</f>
        <v>indst shift to electricity</v>
      </c>
      <c r="L701" s="233">
        <f>IF(ISBLANK(INDEX('Policy Characteristics'!F:F,MATCH($C701,'Policy Characteristics'!$C:$C,0))),"",INDEX('Policy Characteristics'!F:F,MATCH($C701,'Policy Characteristics'!$C:$C,0)))</f>
        <v>0</v>
      </c>
      <c r="M701" s="233">
        <f>IF(ISBLANK(INDEX('Policy Characteristics'!G:G,MATCH($C701,'Policy Characteristics'!$C:$C,0))),"",INDEX('Policy Characteristics'!G:G,MATCH($C701,'Policy Characteristics'!$C:$C,0)))</f>
        <v>1</v>
      </c>
      <c r="N701" s="233">
        <f>IF(ISBLANK(INDEX('Policy Characteristics'!H:H,MATCH($C701,'Policy Characteristics'!$C:$C,0))),"",INDEX('Policy Characteristics'!H:H,MATCH($C701,'Policy Characteristics'!$C:$C,0)))</f>
        <v>0.01</v>
      </c>
      <c r="O701" s="226" t="str">
        <f>IF(ISBLANK(INDEX('Policy Characteristics'!I:I,MATCH($C701,'Policy Characteristics'!$C:$C,0))),"",INDEX('Policy Characteristics'!I:I,MATCH($C701,'Policy Characteristics'!$C:$C,0)))</f>
        <v>% of fuel shifted</v>
      </c>
      <c r="P701" s="226" t="str">
        <f>IF(ISBLANK(INDEX('Policy Characteristics'!J:J,MATCH($C701,'Policy Characteristics'!$C:$C,0))),"",INDEX('Policy Characteristics'!J:J,MATCH($C701,'Policy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1" s="226" t="str">
        <f>IF(ISBLANK(INDEX('Policy Characteristics'!K:K,MATCH($C701,'Policy Characteristics'!$C:$C,0))),"",INDEX('Policy Characteristics'!K:K,MATCH($C701,'Policy Characteristics'!$C:$C,0)))</f>
        <v>industry-ag-main.html#fuel-switching</v>
      </c>
      <c r="R701" s="226" t="str">
        <f>IF(ISBLANK(INDEX('Policy Characteristics'!L:L,MATCH($C701,'Policy Characteristics'!$C:$C,0))),"",INDEX('Policy Characteristics'!L:L,MATCH($C701,'Policy Characteristics'!$C:$C,0)))</f>
        <v>industry-elec-and-hydrogen.html</v>
      </c>
    </row>
    <row r="702" spans="1:18">
      <c r="A702" s="226" t="str">
        <f>IF(ISBLANK(INDEX('Policy Characteristics'!A:A,MATCH($C702,'Policy Characteristics'!$C:$C,0))),"",INDEX('Policy Characteristics'!A:A,MATCH($C702,'Policy Characteristics'!$C:$C,0)))</f>
        <v>Industry</v>
      </c>
      <c r="B702" s="234" t="str">
        <f>IF(ISBLANK(INDEX('Policy Characteristics'!B:B,MATCH($C702,'Policy Characteristics'!$C:$C,0))),"",INDEX('Policy Characteristics'!B:B,MATCH($C702,'Policy Characteristics'!$C:$C,0)))</f>
        <v>Electrification</v>
      </c>
      <c r="C702" s="226" t="str">
        <f t="shared" si="37"/>
        <v>Fraction of Eligible Industrial Energy Use Shifted to Electricity</v>
      </c>
      <c r="D702" s="6" t="s">
        <v>852</v>
      </c>
      <c r="E702" s="1" t="s">
        <v>902</v>
      </c>
      <c r="F702" t="s">
        <v>853</v>
      </c>
      <c r="G702" s="45" t="s">
        <v>903</v>
      </c>
      <c r="H702" s="43">
        <v>1877</v>
      </c>
      <c r="I702" s="261" t="s">
        <v>728</v>
      </c>
      <c r="J702" s="227" t="str">
        <f>IF(ISBLANK(INDEX('Policy Characteristics'!D:D,MATCH($C702,'Policy Characteristics'!$C:$C,0))),"",INDEX('Policy Characteristics'!D:D,MATCH($C702,'Policy Characteristics'!$C:$C,0)))</f>
        <v>Electrification</v>
      </c>
      <c r="K702" s="226" t="str">
        <f>IF(ISBLANK(INDEX('Policy Characteristics'!E:E,MATCH($C702,'Policy Characteristics'!$C:$C,0))),"",INDEX('Policy Characteristics'!E:E,MATCH($C702,'Policy Characteristics'!$C:$C,0)))</f>
        <v>indst shift to electricity</v>
      </c>
      <c r="L702" s="233">
        <f>IF(ISBLANK(INDEX('Policy Characteristics'!F:F,MATCH($C702,'Policy Characteristics'!$C:$C,0))),"",INDEX('Policy Characteristics'!F:F,MATCH($C702,'Policy Characteristics'!$C:$C,0)))</f>
        <v>0</v>
      </c>
      <c r="M702" s="233">
        <f>IF(ISBLANK(INDEX('Policy Characteristics'!G:G,MATCH($C702,'Policy Characteristics'!$C:$C,0))),"",INDEX('Policy Characteristics'!G:G,MATCH($C702,'Policy Characteristics'!$C:$C,0)))</f>
        <v>1</v>
      </c>
      <c r="N702" s="233">
        <f>IF(ISBLANK(INDEX('Policy Characteristics'!H:H,MATCH($C702,'Policy Characteristics'!$C:$C,0))),"",INDEX('Policy Characteristics'!H:H,MATCH($C702,'Policy Characteristics'!$C:$C,0)))</f>
        <v>0.01</v>
      </c>
      <c r="O702" s="226" t="str">
        <f>IF(ISBLANK(INDEX('Policy Characteristics'!I:I,MATCH($C702,'Policy Characteristics'!$C:$C,0))),"",INDEX('Policy Characteristics'!I:I,MATCH($C702,'Policy Characteristics'!$C:$C,0)))</f>
        <v>% of fuel shifted</v>
      </c>
      <c r="P702" s="226" t="str">
        <f>IF(ISBLANK(INDEX('Policy Characteristics'!J:J,MATCH($C702,'Policy Characteristics'!$C:$C,0))),"",INDEX('Policy Characteristics'!J:J,MATCH($C702,'Policy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2" s="226" t="str">
        <f>IF(ISBLANK(INDEX('Policy Characteristics'!K:K,MATCH($C702,'Policy Characteristics'!$C:$C,0))),"",INDEX('Policy Characteristics'!K:K,MATCH($C702,'Policy Characteristics'!$C:$C,0)))</f>
        <v>industry-ag-main.html#fuel-switching</v>
      </c>
      <c r="R702" s="226" t="str">
        <f>IF(ISBLANK(INDEX('Policy Characteristics'!L:L,MATCH($C702,'Policy Characteristics'!$C:$C,0))),"",INDEX('Policy Characteristics'!L:L,MATCH($C702,'Policy Characteristics'!$C:$C,0)))</f>
        <v>industry-elec-and-hydrogen.html</v>
      </c>
    </row>
    <row r="703" spans="1:18">
      <c r="A703" s="226" t="str">
        <f>IF(ISBLANK(INDEX('Policy Characteristics'!A:A,MATCH($C703,'Policy Characteristics'!$C:$C,0))),"",INDEX('Policy Characteristics'!A:A,MATCH($C703,'Policy Characteristics'!$C:$C,0)))</f>
        <v>Industry</v>
      </c>
      <c r="B703" s="234" t="str">
        <f>IF(ISBLANK(INDEX('Policy Characteristics'!B:B,MATCH($C703,'Policy Characteristics'!$C:$C,0))),"",INDEX('Policy Characteristics'!B:B,MATCH($C703,'Policy Characteristics'!$C:$C,0)))</f>
        <v>Electrification</v>
      </c>
      <c r="C703" s="226" t="str">
        <f t="shared" si="37"/>
        <v>Fraction of Eligible Industrial Energy Use Shifted to Electricity</v>
      </c>
      <c r="D703" s="6" t="s">
        <v>852</v>
      </c>
      <c r="E703" s="1" t="s">
        <v>904</v>
      </c>
      <c r="F703" t="s">
        <v>853</v>
      </c>
      <c r="G703" s="45" t="s">
        <v>905</v>
      </c>
      <c r="H703" s="43">
        <v>1878</v>
      </c>
      <c r="I703" s="261" t="s">
        <v>728</v>
      </c>
      <c r="J703" s="227" t="str">
        <f>IF(ISBLANK(INDEX('Policy Characteristics'!D:D,MATCH($C703,'Policy Characteristics'!$C:$C,0))),"",INDEX('Policy Characteristics'!D:D,MATCH($C703,'Policy Characteristics'!$C:$C,0)))</f>
        <v>Electrification</v>
      </c>
      <c r="K703" s="226" t="str">
        <f>IF(ISBLANK(INDEX('Policy Characteristics'!E:E,MATCH($C703,'Policy Characteristics'!$C:$C,0))),"",INDEX('Policy Characteristics'!E:E,MATCH($C703,'Policy Characteristics'!$C:$C,0)))</f>
        <v>indst shift to electricity</v>
      </c>
      <c r="L703" s="233">
        <f>IF(ISBLANK(INDEX('Policy Characteristics'!F:F,MATCH($C703,'Policy Characteristics'!$C:$C,0))),"",INDEX('Policy Characteristics'!F:F,MATCH($C703,'Policy Characteristics'!$C:$C,0)))</f>
        <v>0</v>
      </c>
      <c r="M703" s="233">
        <f>IF(ISBLANK(INDEX('Policy Characteristics'!G:G,MATCH($C703,'Policy Characteristics'!$C:$C,0))),"",INDEX('Policy Characteristics'!G:G,MATCH($C703,'Policy Characteristics'!$C:$C,0)))</f>
        <v>1</v>
      </c>
      <c r="N703" s="233">
        <f>IF(ISBLANK(INDEX('Policy Characteristics'!H:H,MATCH($C703,'Policy Characteristics'!$C:$C,0))),"",INDEX('Policy Characteristics'!H:H,MATCH($C703,'Policy Characteristics'!$C:$C,0)))</f>
        <v>0.01</v>
      </c>
      <c r="O703" s="226" t="str">
        <f>IF(ISBLANK(INDEX('Policy Characteristics'!I:I,MATCH($C703,'Policy Characteristics'!$C:$C,0))),"",INDEX('Policy Characteristics'!I:I,MATCH($C703,'Policy Characteristics'!$C:$C,0)))</f>
        <v>% of fuel shifted</v>
      </c>
      <c r="P703" s="226" t="str">
        <f>IF(ISBLANK(INDEX('Policy Characteristics'!J:J,MATCH($C703,'Policy Characteristics'!$C:$C,0))),"",INDEX('Policy Characteristics'!J:J,MATCH($C703,'Policy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3" s="226" t="str">
        <f>IF(ISBLANK(INDEX('Policy Characteristics'!K:K,MATCH($C703,'Policy Characteristics'!$C:$C,0))),"",INDEX('Policy Characteristics'!K:K,MATCH($C703,'Policy Characteristics'!$C:$C,0)))</f>
        <v>industry-ag-main.html#fuel-switching</v>
      </c>
      <c r="R703" s="226" t="str">
        <f>IF(ISBLANK(INDEX('Policy Characteristics'!L:L,MATCH($C703,'Policy Characteristics'!$C:$C,0))),"",INDEX('Policy Characteristics'!L:L,MATCH($C703,'Policy Characteristics'!$C:$C,0)))</f>
        <v>industry-elec-and-hydrogen.html</v>
      </c>
    </row>
    <row r="704" spans="1:18">
      <c r="A704" s="226" t="str">
        <f>IF(ISBLANK(INDEX('Policy Characteristics'!A:A,MATCH($C704,'Policy Characteristics'!$C:$C,0))),"",INDEX('Policy Characteristics'!A:A,MATCH($C704,'Policy Characteristics'!$C:$C,0)))</f>
        <v>Industry</v>
      </c>
      <c r="B704" s="234" t="str">
        <f>IF(ISBLANK(INDEX('Policy Characteristics'!B:B,MATCH($C704,'Policy Characteristics'!$C:$C,0))),"",INDEX('Policy Characteristics'!B:B,MATCH($C704,'Policy Characteristics'!$C:$C,0)))</f>
        <v>Electrification</v>
      </c>
      <c r="C704" s="226" t="str">
        <f t="shared" si="37"/>
        <v>Fraction of Eligible Industrial Energy Use Shifted to Electricity</v>
      </c>
      <c r="D704" s="6" t="s">
        <v>852</v>
      </c>
      <c r="E704" s="1" t="s">
        <v>906</v>
      </c>
      <c r="F704" t="s">
        <v>853</v>
      </c>
      <c r="G704" s="45" t="s">
        <v>907</v>
      </c>
      <c r="H704" s="43">
        <v>1879</v>
      </c>
      <c r="I704" s="261" t="s">
        <v>728</v>
      </c>
      <c r="J704" s="227" t="str">
        <f>IF(ISBLANK(INDEX('Policy Characteristics'!D:D,MATCH($C704,'Policy Characteristics'!$C:$C,0))),"",INDEX('Policy Characteristics'!D:D,MATCH($C704,'Policy Characteristics'!$C:$C,0)))</f>
        <v>Electrification</v>
      </c>
      <c r="K704" s="226" t="str">
        <f>IF(ISBLANK(INDEX('Policy Characteristics'!E:E,MATCH($C704,'Policy Characteristics'!$C:$C,0))),"",INDEX('Policy Characteristics'!E:E,MATCH($C704,'Policy Characteristics'!$C:$C,0)))</f>
        <v>indst shift to electricity</v>
      </c>
      <c r="L704" s="233">
        <f>IF(ISBLANK(INDEX('Policy Characteristics'!F:F,MATCH($C704,'Policy Characteristics'!$C:$C,0))),"",INDEX('Policy Characteristics'!F:F,MATCH($C704,'Policy Characteristics'!$C:$C,0)))</f>
        <v>0</v>
      </c>
      <c r="M704" s="233">
        <f>IF(ISBLANK(INDEX('Policy Characteristics'!G:G,MATCH($C704,'Policy Characteristics'!$C:$C,0))),"",INDEX('Policy Characteristics'!G:G,MATCH($C704,'Policy Characteristics'!$C:$C,0)))</f>
        <v>1</v>
      </c>
      <c r="N704" s="233">
        <f>IF(ISBLANK(INDEX('Policy Characteristics'!H:H,MATCH($C704,'Policy Characteristics'!$C:$C,0))),"",INDEX('Policy Characteristics'!H:H,MATCH($C704,'Policy Characteristics'!$C:$C,0)))</f>
        <v>0.01</v>
      </c>
      <c r="O704" s="226" t="str">
        <f>IF(ISBLANK(INDEX('Policy Characteristics'!I:I,MATCH($C704,'Policy Characteristics'!$C:$C,0))),"",INDEX('Policy Characteristics'!I:I,MATCH($C704,'Policy Characteristics'!$C:$C,0)))</f>
        <v>% of fuel shifted</v>
      </c>
      <c r="P704" s="226" t="str">
        <f>IF(ISBLANK(INDEX('Policy Characteristics'!J:J,MATCH($C704,'Policy Characteristics'!$C:$C,0))),"",INDEX('Policy Characteristics'!J:J,MATCH($C704,'Policy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4" s="226" t="str">
        <f>IF(ISBLANK(INDEX('Policy Characteristics'!K:K,MATCH($C704,'Policy Characteristics'!$C:$C,0))),"",INDEX('Policy Characteristics'!K:K,MATCH($C704,'Policy Characteristics'!$C:$C,0)))</f>
        <v>industry-ag-main.html#fuel-switching</v>
      </c>
      <c r="R704" s="226" t="str">
        <f>IF(ISBLANK(INDEX('Policy Characteristics'!L:L,MATCH($C704,'Policy Characteristics'!$C:$C,0))),"",INDEX('Policy Characteristics'!L:L,MATCH($C704,'Policy Characteristics'!$C:$C,0)))</f>
        <v>industry-elec-and-hydrogen.html</v>
      </c>
    </row>
    <row r="705" spans="1:18">
      <c r="A705" s="226" t="str">
        <f>IF(ISBLANK(INDEX('Policy Characteristics'!A:A,MATCH($C705,'Policy Characteristics'!$C:$C,0))),"",INDEX('Policy Characteristics'!A:A,MATCH($C705,'Policy Characteristics'!$C:$C,0)))</f>
        <v>Industry</v>
      </c>
      <c r="B705" s="234" t="str">
        <f>IF(ISBLANK(INDEX('Policy Characteristics'!B:B,MATCH($C705,'Policy Characteristics'!$C:$C,0))),"",INDEX('Policy Characteristics'!B:B,MATCH($C705,'Policy Characteristics'!$C:$C,0)))</f>
        <v>Electrification</v>
      </c>
      <c r="C705" s="226" t="str">
        <f t="shared" si="37"/>
        <v>Fraction of Eligible Industrial Energy Use Shifted to Electricity</v>
      </c>
      <c r="D705" s="6" t="s">
        <v>852</v>
      </c>
      <c r="E705" s="1" t="s">
        <v>908</v>
      </c>
      <c r="F705" t="s">
        <v>853</v>
      </c>
      <c r="G705" s="45" t="s">
        <v>909</v>
      </c>
      <c r="H705" s="43">
        <v>1880</v>
      </c>
      <c r="I705" s="261" t="s">
        <v>728</v>
      </c>
      <c r="J705" s="227" t="str">
        <f>IF(ISBLANK(INDEX('Policy Characteristics'!D:D,MATCH($C705,'Policy Characteristics'!$C:$C,0))),"",INDEX('Policy Characteristics'!D:D,MATCH($C705,'Policy Characteristics'!$C:$C,0)))</f>
        <v>Electrification</v>
      </c>
      <c r="K705" s="226" t="str">
        <f>IF(ISBLANK(INDEX('Policy Characteristics'!E:E,MATCH($C705,'Policy Characteristics'!$C:$C,0))),"",INDEX('Policy Characteristics'!E:E,MATCH($C705,'Policy Characteristics'!$C:$C,0)))</f>
        <v>indst shift to electricity</v>
      </c>
      <c r="L705" s="233">
        <f>IF(ISBLANK(INDEX('Policy Characteristics'!F:F,MATCH($C705,'Policy Characteristics'!$C:$C,0))),"",INDEX('Policy Characteristics'!F:F,MATCH($C705,'Policy Characteristics'!$C:$C,0)))</f>
        <v>0</v>
      </c>
      <c r="M705" s="233">
        <f>IF(ISBLANK(INDEX('Policy Characteristics'!G:G,MATCH($C705,'Policy Characteristics'!$C:$C,0))),"",INDEX('Policy Characteristics'!G:G,MATCH($C705,'Policy Characteristics'!$C:$C,0)))</f>
        <v>1</v>
      </c>
      <c r="N705" s="233">
        <f>IF(ISBLANK(INDEX('Policy Characteristics'!H:H,MATCH($C705,'Policy Characteristics'!$C:$C,0))),"",INDEX('Policy Characteristics'!H:H,MATCH($C705,'Policy Characteristics'!$C:$C,0)))</f>
        <v>0.01</v>
      </c>
      <c r="O705" s="226" t="str">
        <f>IF(ISBLANK(INDEX('Policy Characteristics'!I:I,MATCH($C705,'Policy Characteristics'!$C:$C,0))),"",INDEX('Policy Characteristics'!I:I,MATCH($C705,'Policy Characteristics'!$C:$C,0)))</f>
        <v>% of fuel shifted</v>
      </c>
      <c r="P705" s="226" t="str">
        <f>IF(ISBLANK(INDEX('Policy Characteristics'!J:J,MATCH($C705,'Policy Characteristics'!$C:$C,0))),"",INDEX('Policy Characteristics'!J:J,MATCH($C705,'Policy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5" s="226" t="str">
        <f>IF(ISBLANK(INDEX('Policy Characteristics'!K:K,MATCH($C705,'Policy Characteristics'!$C:$C,0))),"",INDEX('Policy Characteristics'!K:K,MATCH($C705,'Policy Characteristics'!$C:$C,0)))</f>
        <v>industry-ag-main.html#fuel-switching</v>
      </c>
      <c r="R705" s="226" t="str">
        <f>IF(ISBLANK(INDEX('Policy Characteristics'!L:L,MATCH($C705,'Policy Characteristics'!$C:$C,0))),"",INDEX('Policy Characteristics'!L:L,MATCH($C705,'Policy Characteristics'!$C:$C,0)))</f>
        <v>industry-elec-and-hydrogen.html</v>
      </c>
    </row>
    <row r="706" spans="1:18">
      <c r="A706" s="226" t="str">
        <f>IF(ISBLANK(INDEX('Policy Characteristics'!A:A,MATCH($C706,'Policy Characteristics'!$C:$C,0))),"",INDEX('Policy Characteristics'!A:A,MATCH($C706,'Policy Characteristics'!$C:$C,0)))</f>
        <v>Industry</v>
      </c>
      <c r="B706" s="234" t="str">
        <f>IF(ISBLANK(INDEX('Policy Characteristics'!B:B,MATCH($C706,'Policy Characteristics'!$C:$C,0))),"",INDEX('Policy Characteristics'!B:B,MATCH($C706,'Policy Characteristics'!$C:$C,0)))</f>
        <v>Electrification</v>
      </c>
      <c r="C706" s="226" t="str">
        <f t="shared" si="37"/>
        <v>Fraction of Eligible Industrial Energy Use Shifted to Electricity</v>
      </c>
      <c r="D706" s="6" t="s">
        <v>852</v>
      </c>
      <c r="E706" s="1" t="s">
        <v>910</v>
      </c>
      <c r="F706" t="s">
        <v>853</v>
      </c>
      <c r="G706" s="45" t="s">
        <v>910</v>
      </c>
      <c r="H706" s="43">
        <v>1881</v>
      </c>
      <c r="I706" s="261" t="s">
        <v>728</v>
      </c>
      <c r="J706" s="227" t="str">
        <f>IF(ISBLANK(INDEX('Policy Characteristics'!D:D,MATCH($C706,'Policy Characteristics'!$C:$C,0))),"",INDEX('Policy Characteristics'!D:D,MATCH($C706,'Policy Characteristics'!$C:$C,0)))</f>
        <v>Electrification</v>
      </c>
      <c r="K706" s="226" t="str">
        <f>IF(ISBLANK(INDEX('Policy Characteristics'!E:E,MATCH($C706,'Policy Characteristics'!$C:$C,0))),"",INDEX('Policy Characteristics'!E:E,MATCH($C706,'Policy Characteristics'!$C:$C,0)))</f>
        <v>indst shift to electricity</v>
      </c>
      <c r="L706" s="233">
        <f>IF(ISBLANK(INDEX('Policy Characteristics'!F:F,MATCH($C706,'Policy Characteristics'!$C:$C,0))),"",INDEX('Policy Characteristics'!F:F,MATCH($C706,'Policy Characteristics'!$C:$C,0)))</f>
        <v>0</v>
      </c>
      <c r="M706" s="233">
        <f>IF(ISBLANK(INDEX('Policy Characteristics'!G:G,MATCH($C706,'Policy Characteristics'!$C:$C,0))),"",INDEX('Policy Characteristics'!G:G,MATCH($C706,'Policy Characteristics'!$C:$C,0)))</f>
        <v>1</v>
      </c>
      <c r="N706" s="233">
        <f>IF(ISBLANK(INDEX('Policy Characteristics'!H:H,MATCH($C706,'Policy Characteristics'!$C:$C,0))),"",INDEX('Policy Characteristics'!H:H,MATCH($C706,'Policy Characteristics'!$C:$C,0)))</f>
        <v>0.01</v>
      </c>
      <c r="O706" s="226" t="str">
        <f>IF(ISBLANK(INDEX('Policy Characteristics'!I:I,MATCH($C706,'Policy Characteristics'!$C:$C,0))),"",INDEX('Policy Characteristics'!I:I,MATCH($C706,'Policy Characteristics'!$C:$C,0)))</f>
        <v>% of fuel shifted</v>
      </c>
      <c r="P706" s="226" t="str">
        <f>IF(ISBLANK(INDEX('Policy Characteristics'!J:J,MATCH($C706,'Policy Characteristics'!$C:$C,0))),"",INDEX('Policy Characteristics'!J:J,MATCH($C706,'Policy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6" s="226" t="str">
        <f>IF(ISBLANK(INDEX('Policy Characteristics'!K:K,MATCH($C706,'Policy Characteristics'!$C:$C,0))),"",INDEX('Policy Characteristics'!K:K,MATCH($C706,'Policy Characteristics'!$C:$C,0)))</f>
        <v>industry-ag-main.html#fuel-switching</v>
      </c>
      <c r="R706" s="226" t="str">
        <f>IF(ISBLANK(INDEX('Policy Characteristics'!L:L,MATCH($C706,'Policy Characteristics'!$C:$C,0))),"",INDEX('Policy Characteristics'!L:L,MATCH($C706,'Policy Characteristics'!$C:$C,0)))</f>
        <v>industry-elec-and-hydrogen.html</v>
      </c>
    </row>
    <row r="707" spans="1:18">
      <c r="A707" s="226" t="str">
        <f>IF(ISBLANK(INDEX('Policy Characteristics'!A:A,MATCH($C707,'Policy Characteristics'!$C:$C,0))),"",INDEX('Policy Characteristics'!A:A,MATCH($C707,'Policy Characteristics'!$C:$C,0)))</f>
        <v>Industry</v>
      </c>
      <c r="B707" s="234" t="str">
        <f>IF(ISBLANK(INDEX('Policy Characteristics'!B:B,MATCH($C707,'Policy Characteristics'!$C:$C,0))),"",INDEX('Policy Characteristics'!B:B,MATCH($C707,'Policy Characteristics'!$C:$C,0)))</f>
        <v>Electrification</v>
      </c>
      <c r="C707" s="226" t="str">
        <f t="shared" si="37"/>
        <v>Fraction of Eligible Industrial Energy Use Shifted to Electricity</v>
      </c>
      <c r="D707" s="6" t="s">
        <v>854</v>
      </c>
      <c r="E707" s="1" t="s">
        <v>896</v>
      </c>
      <c r="F707" t="s">
        <v>855</v>
      </c>
      <c r="G707" s="45" t="s">
        <v>897</v>
      </c>
      <c r="H707" s="43">
        <v>1882</v>
      </c>
      <c r="I707" s="261" t="s">
        <v>728</v>
      </c>
      <c r="J707" s="227" t="str">
        <f>IF(ISBLANK(INDEX('Policy Characteristics'!D:D,MATCH($C707,'Policy Characteristics'!$C:$C,0))),"",INDEX('Policy Characteristics'!D:D,MATCH($C707,'Policy Characteristics'!$C:$C,0)))</f>
        <v>Electrification</v>
      </c>
      <c r="K707" s="226" t="str">
        <f>IF(ISBLANK(INDEX('Policy Characteristics'!E:E,MATCH($C707,'Policy Characteristics'!$C:$C,0))),"",INDEX('Policy Characteristics'!E:E,MATCH($C707,'Policy Characteristics'!$C:$C,0)))</f>
        <v>indst shift to electricity</v>
      </c>
      <c r="L707" s="233">
        <f>IF(ISBLANK(INDEX('Policy Characteristics'!F:F,MATCH($C707,'Policy Characteristics'!$C:$C,0))),"",INDEX('Policy Characteristics'!F:F,MATCH($C707,'Policy Characteristics'!$C:$C,0)))</f>
        <v>0</v>
      </c>
      <c r="M707" s="233">
        <f>IF(ISBLANK(INDEX('Policy Characteristics'!G:G,MATCH($C707,'Policy Characteristics'!$C:$C,0))),"",INDEX('Policy Characteristics'!G:G,MATCH($C707,'Policy Characteristics'!$C:$C,0)))</f>
        <v>1</v>
      </c>
      <c r="N707" s="233">
        <f>IF(ISBLANK(INDEX('Policy Characteristics'!H:H,MATCH($C707,'Policy Characteristics'!$C:$C,0))),"",INDEX('Policy Characteristics'!H:H,MATCH($C707,'Policy Characteristics'!$C:$C,0)))</f>
        <v>0.01</v>
      </c>
      <c r="O707" s="226" t="str">
        <f>IF(ISBLANK(INDEX('Policy Characteristics'!I:I,MATCH($C707,'Policy Characteristics'!$C:$C,0))),"",INDEX('Policy Characteristics'!I:I,MATCH($C707,'Policy Characteristics'!$C:$C,0)))</f>
        <v>% of fuel shifted</v>
      </c>
      <c r="P707" s="226" t="str">
        <f>IF(ISBLANK(INDEX('Policy Characteristics'!J:J,MATCH($C707,'Policy Characteristics'!$C:$C,0))),"",INDEX('Policy Characteristics'!J:J,MATCH($C707,'Policy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7" s="226" t="str">
        <f>IF(ISBLANK(INDEX('Policy Characteristics'!K:K,MATCH($C707,'Policy Characteristics'!$C:$C,0))),"",INDEX('Policy Characteristics'!K:K,MATCH($C707,'Policy Characteristics'!$C:$C,0)))</f>
        <v>industry-ag-main.html#fuel-switching</v>
      </c>
      <c r="R707" s="226" t="str">
        <f>IF(ISBLANK(INDEX('Policy Characteristics'!L:L,MATCH($C707,'Policy Characteristics'!$C:$C,0))),"",INDEX('Policy Characteristics'!L:L,MATCH($C707,'Policy Characteristics'!$C:$C,0)))</f>
        <v>industry-elec-and-hydrogen.html</v>
      </c>
    </row>
    <row r="708" spans="1:18">
      <c r="A708" s="226" t="str">
        <f>IF(ISBLANK(INDEX('Policy Characteristics'!A:A,MATCH($C708,'Policy Characteristics'!$C:$C,0))),"",INDEX('Policy Characteristics'!A:A,MATCH($C708,'Policy Characteristics'!$C:$C,0)))</f>
        <v>Industry</v>
      </c>
      <c r="B708" s="234" t="str">
        <f>IF(ISBLANK(INDEX('Policy Characteristics'!B:B,MATCH($C708,'Policy Characteristics'!$C:$C,0))),"",INDEX('Policy Characteristics'!B:B,MATCH($C708,'Policy Characteristics'!$C:$C,0)))</f>
        <v>Electrification</v>
      </c>
      <c r="C708" s="226" t="str">
        <f t="shared" si="37"/>
        <v>Fraction of Eligible Industrial Energy Use Shifted to Electricity</v>
      </c>
      <c r="D708" s="6" t="s">
        <v>854</v>
      </c>
      <c r="E708" s="1" t="s">
        <v>898</v>
      </c>
      <c r="F708" t="s">
        <v>855</v>
      </c>
      <c r="G708" s="45" t="s">
        <v>899</v>
      </c>
      <c r="H708" s="43">
        <v>1883</v>
      </c>
      <c r="I708" s="261" t="s">
        <v>728</v>
      </c>
      <c r="J708" s="227" t="str">
        <f>IF(ISBLANK(INDEX('Policy Characteristics'!D:D,MATCH($C708,'Policy Characteristics'!$C:$C,0))),"",INDEX('Policy Characteristics'!D:D,MATCH($C708,'Policy Characteristics'!$C:$C,0)))</f>
        <v>Electrification</v>
      </c>
      <c r="K708" s="226" t="str">
        <f>IF(ISBLANK(INDEX('Policy Characteristics'!E:E,MATCH($C708,'Policy Characteristics'!$C:$C,0))),"",INDEX('Policy Characteristics'!E:E,MATCH($C708,'Policy Characteristics'!$C:$C,0)))</f>
        <v>indst shift to electricity</v>
      </c>
      <c r="L708" s="233">
        <f>IF(ISBLANK(INDEX('Policy Characteristics'!F:F,MATCH($C708,'Policy Characteristics'!$C:$C,0))),"",INDEX('Policy Characteristics'!F:F,MATCH($C708,'Policy Characteristics'!$C:$C,0)))</f>
        <v>0</v>
      </c>
      <c r="M708" s="233">
        <f>IF(ISBLANK(INDEX('Policy Characteristics'!G:G,MATCH($C708,'Policy Characteristics'!$C:$C,0))),"",INDEX('Policy Characteristics'!G:G,MATCH($C708,'Policy Characteristics'!$C:$C,0)))</f>
        <v>1</v>
      </c>
      <c r="N708" s="233">
        <f>IF(ISBLANK(INDEX('Policy Characteristics'!H:H,MATCH($C708,'Policy Characteristics'!$C:$C,0))),"",INDEX('Policy Characteristics'!H:H,MATCH($C708,'Policy Characteristics'!$C:$C,0)))</f>
        <v>0.01</v>
      </c>
      <c r="O708" s="226" t="str">
        <f>IF(ISBLANK(INDEX('Policy Characteristics'!I:I,MATCH($C708,'Policy Characteristics'!$C:$C,0))),"",INDEX('Policy Characteristics'!I:I,MATCH($C708,'Policy Characteristics'!$C:$C,0)))</f>
        <v>% of fuel shifted</v>
      </c>
      <c r="P708" s="226" t="str">
        <f>IF(ISBLANK(INDEX('Policy Characteristics'!J:J,MATCH($C708,'Policy Characteristics'!$C:$C,0))),"",INDEX('Policy Characteristics'!J:J,MATCH($C708,'Policy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8" s="226" t="str">
        <f>IF(ISBLANK(INDEX('Policy Characteristics'!K:K,MATCH($C708,'Policy Characteristics'!$C:$C,0))),"",INDEX('Policy Characteristics'!K:K,MATCH($C708,'Policy Characteristics'!$C:$C,0)))</f>
        <v>industry-ag-main.html#fuel-switching</v>
      </c>
      <c r="R708" s="226" t="str">
        <f>IF(ISBLANK(INDEX('Policy Characteristics'!L:L,MATCH($C708,'Policy Characteristics'!$C:$C,0))),"",INDEX('Policy Characteristics'!L:L,MATCH($C708,'Policy Characteristics'!$C:$C,0)))</f>
        <v>industry-elec-and-hydrogen.html</v>
      </c>
    </row>
    <row r="709" spans="1:18">
      <c r="A709" s="226" t="str">
        <f>IF(ISBLANK(INDEX('Policy Characteristics'!A:A,MATCH($C709,'Policy Characteristics'!$C:$C,0))),"",INDEX('Policy Characteristics'!A:A,MATCH($C709,'Policy Characteristics'!$C:$C,0)))</f>
        <v>Industry</v>
      </c>
      <c r="B709" s="234" t="str">
        <f>IF(ISBLANK(INDEX('Policy Characteristics'!B:B,MATCH($C709,'Policy Characteristics'!$C:$C,0))),"",INDEX('Policy Characteristics'!B:B,MATCH($C709,'Policy Characteristics'!$C:$C,0)))</f>
        <v>Electrification</v>
      </c>
      <c r="C709" s="226" t="str">
        <f t="shared" si="37"/>
        <v>Fraction of Eligible Industrial Energy Use Shifted to Electricity</v>
      </c>
      <c r="D709" s="6" t="s">
        <v>854</v>
      </c>
      <c r="E709" s="1" t="s">
        <v>900</v>
      </c>
      <c r="F709" t="s">
        <v>855</v>
      </c>
      <c r="G709" s="45" t="s">
        <v>901</v>
      </c>
      <c r="H709" s="43">
        <v>1884</v>
      </c>
      <c r="I709" s="261" t="s">
        <v>728</v>
      </c>
      <c r="J709" s="227" t="str">
        <f>IF(ISBLANK(INDEX('Policy Characteristics'!D:D,MATCH($C709,'Policy Characteristics'!$C:$C,0))),"",INDEX('Policy Characteristics'!D:D,MATCH($C709,'Policy Characteristics'!$C:$C,0)))</f>
        <v>Electrification</v>
      </c>
      <c r="K709" s="226" t="str">
        <f>IF(ISBLANK(INDEX('Policy Characteristics'!E:E,MATCH($C709,'Policy Characteristics'!$C:$C,0))),"",INDEX('Policy Characteristics'!E:E,MATCH($C709,'Policy Characteristics'!$C:$C,0)))</f>
        <v>indst shift to electricity</v>
      </c>
      <c r="L709" s="233">
        <f>IF(ISBLANK(INDEX('Policy Characteristics'!F:F,MATCH($C709,'Policy Characteristics'!$C:$C,0))),"",INDEX('Policy Characteristics'!F:F,MATCH($C709,'Policy Characteristics'!$C:$C,0)))</f>
        <v>0</v>
      </c>
      <c r="M709" s="233">
        <f>IF(ISBLANK(INDEX('Policy Characteristics'!G:G,MATCH($C709,'Policy Characteristics'!$C:$C,0))),"",INDEX('Policy Characteristics'!G:G,MATCH($C709,'Policy Characteristics'!$C:$C,0)))</f>
        <v>1</v>
      </c>
      <c r="N709" s="233">
        <f>IF(ISBLANK(INDEX('Policy Characteristics'!H:H,MATCH($C709,'Policy Characteristics'!$C:$C,0))),"",INDEX('Policy Characteristics'!H:H,MATCH($C709,'Policy Characteristics'!$C:$C,0)))</f>
        <v>0.01</v>
      </c>
      <c r="O709" s="226" t="str">
        <f>IF(ISBLANK(INDEX('Policy Characteristics'!I:I,MATCH($C709,'Policy Characteristics'!$C:$C,0))),"",INDEX('Policy Characteristics'!I:I,MATCH($C709,'Policy Characteristics'!$C:$C,0)))</f>
        <v>% of fuel shifted</v>
      </c>
      <c r="P709" s="226" t="str">
        <f>IF(ISBLANK(INDEX('Policy Characteristics'!J:J,MATCH($C709,'Policy Characteristics'!$C:$C,0))),"",INDEX('Policy Characteristics'!J:J,MATCH($C709,'Policy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09" s="226" t="str">
        <f>IF(ISBLANK(INDEX('Policy Characteristics'!K:K,MATCH($C709,'Policy Characteristics'!$C:$C,0))),"",INDEX('Policy Characteristics'!K:K,MATCH($C709,'Policy Characteristics'!$C:$C,0)))</f>
        <v>industry-ag-main.html#fuel-switching</v>
      </c>
      <c r="R709" s="226" t="str">
        <f>IF(ISBLANK(INDEX('Policy Characteristics'!L:L,MATCH($C709,'Policy Characteristics'!$C:$C,0))),"",INDEX('Policy Characteristics'!L:L,MATCH($C709,'Policy Characteristics'!$C:$C,0)))</f>
        <v>industry-elec-and-hydrogen.html</v>
      </c>
    </row>
    <row r="710" spans="1:18">
      <c r="A710" s="226" t="str">
        <f>IF(ISBLANK(INDEX('Policy Characteristics'!A:A,MATCH($C710,'Policy Characteristics'!$C:$C,0))),"",INDEX('Policy Characteristics'!A:A,MATCH($C710,'Policy Characteristics'!$C:$C,0)))</f>
        <v>Industry</v>
      </c>
      <c r="B710" s="234" t="str">
        <f>IF(ISBLANK(INDEX('Policy Characteristics'!B:B,MATCH($C710,'Policy Characteristics'!$C:$C,0))),"",INDEX('Policy Characteristics'!B:B,MATCH($C710,'Policy Characteristics'!$C:$C,0)))</f>
        <v>Electrification</v>
      </c>
      <c r="C710" s="226" t="str">
        <f t="shared" si="37"/>
        <v>Fraction of Eligible Industrial Energy Use Shifted to Electricity</v>
      </c>
      <c r="D710" s="6" t="s">
        <v>854</v>
      </c>
      <c r="E710" s="1" t="s">
        <v>902</v>
      </c>
      <c r="F710" t="s">
        <v>855</v>
      </c>
      <c r="G710" s="45" t="s">
        <v>903</v>
      </c>
      <c r="H710" s="43">
        <v>1885</v>
      </c>
      <c r="I710" s="261" t="s">
        <v>728</v>
      </c>
      <c r="J710" s="227" t="str">
        <f>IF(ISBLANK(INDEX('Policy Characteristics'!D:D,MATCH($C710,'Policy Characteristics'!$C:$C,0))),"",INDEX('Policy Characteristics'!D:D,MATCH($C710,'Policy Characteristics'!$C:$C,0)))</f>
        <v>Electrification</v>
      </c>
      <c r="K710" s="226" t="str">
        <f>IF(ISBLANK(INDEX('Policy Characteristics'!E:E,MATCH($C710,'Policy Characteristics'!$C:$C,0))),"",INDEX('Policy Characteristics'!E:E,MATCH($C710,'Policy Characteristics'!$C:$C,0)))</f>
        <v>indst shift to electricity</v>
      </c>
      <c r="L710" s="233">
        <f>IF(ISBLANK(INDEX('Policy Characteristics'!F:F,MATCH($C710,'Policy Characteristics'!$C:$C,0))),"",INDEX('Policy Characteristics'!F:F,MATCH($C710,'Policy Characteristics'!$C:$C,0)))</f>
        <v>0</v>
      </c>
      <c r="M710" s="233">
        <f>IF(ISBLANK(INDEX('Policy Characteristics'!G:G,MATCH($C710,'Policy Characteristics'!$C:$C,0))),"",INDEX('Policy Characteristics'!G:G,MATCH($C710,'Policy Characteristics'!$C:$C,0)))</f>
        <v>1</v>
      </c>
      <c r="N710" s="233">
        <f>IF(ISBLANK(INDEX('Policy Characteristics'!H:H,MATCH($C710,'Policy Characteristics'!$C:$C,0))),"",INDEX('Policy Characteristics'!H:H,MATCH($C710,'Policy Characteristics'!$C:$C,0)))</f>
        <v>0.01</v>
      </c>
      <c r="O710" s="226" t="str">
        <f>IF(ISBLANK(INDEX('Policy Characteristics'!I:I,MATCH($C710,'Policy Characteristics'!$C:$C,0))),"",INDEX('Policy Characteristics'!I:I,MATCH($C710,'Policy Characteristics'!$C:$C,0)))</f>
        <v>% of fuel shifted</v>
      </c>
      <c r="P710" s="226" t="str">
        <f>IF(ISBLANK(INDEX('Policy Characteristics'!J:J,MATCH($C710,'Policy Characteristics'!$C:$C,0))),"",INDEX('Policy Characteristics'!J:J,MATCH($C710,'Policy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0" s="226" t="str">
        <f>IF(ISBLANK(INDEX('Policy Characteristics'!K:K,MATCH($C710,'Policy Characteristics'!$C:$C,0))),"",INDEX('Policy Characteristics'!K:K,MATCH($C710,'Policy Characteristics'!$C:$C,0)))</f>
        <v>industry-ag-main.html#fuel-switching</v>
      </c>
      <c r="R710" s="226" t="str">
        <f>IF(ISBLANK(INDEX('Policy Characteristics'!L:L,MATCH($C710,'Policy Characteristics'!$C:$C,0))),"",INDEX('Policy Characteristics'!L:L,MATCH($C710,'Policy Characteristics'!$C:$C,0)))</f>
        <v>industry-elec-and-hydrogen.html</v>
      </c>
    </row>
    <row r="711" spans="1:18">
      <c r="A711" s="226" t="str">
        <f>IF(ISBLANK(INDEX('Policy Characteristics'!A:A,MATCH($C711,'Policy Characteristics'!$C:$C,0))),"",INDEX('Policy Characteristics'!A:A,MATCH($C711,'Policy Characteristics'!$C:$C,0)))</f>
        <v>Industry</v>
      </c>
      <c r="B711" s="234" t="str">
        <f>IF(ISBLANK(INDEX('Policy Characteristics'!B:B,MATCH($C711,'Policy Characteristics'!$C:$C,0))),"",INDEX('Policy Characteristics'!B:B,MATCH($C711,'Policy Characteristics'!$C:$C,0)))</f>
        <v>Electrification</v>
      </c>
      <c r="C711" s="226" t="str">
        <f t="shared" si="37"/>
        <v>Fraction of Eligible Industrial Energy Use Shifted to Electricity</v>
      </c>
      <c r="D711" s="6" t="s">
        <v>854</v>
      </c>
      <c r="E711" s="1" t="s">
        <v>904</v>
      </c>
      <c r="F711" t="s">
        <v>855</v>
      </c>
      <c r="G711" s="45" t="s">
        <v>905</v>
      </c>
      <c r="H711" s="43">
        <v>1886</v>
      </c>
      <c r="I711" s="261" t="s">
        <v>728</v>
      </c>
      <c r="J711" s="227" t="str">
        <f>IF(ISBLANK(INDEX('Policy Characteristics'!D:D,MATCH($C711,'Policy Characteristics'!$C:$C,0))),"",INDEX('Policy Characteristics'!D:D,MATCH($C711,'Policy Characteristics'!$C:$C,0)))</f>
        <v>Electrification</v>
      </c>
      <c r="K711" s="226" t="str">
        <f>IF(ISBLANK(INDEX('Policy Characteristics'!E:E,MATCH($C711,'Policy Characteristics'!$C:$C,0))),"",INDEX('Policy Characteristics'!E:E,MATCH($C711,'Policy Characteristics'!$C:$C,0)))</f>
        <v>indst shift to electricity</v>
      </c>
      <c r="L711" s="233">
        <f>IF(ISBLANK(INDEX('Policy Characteristics'!F:F,MATCH($C711,'Policy Characteristics'!$C:$C,0))),"",INDEX('Policy Characteristics'!F:F,MATCH($C711,'Policy Characteristics'!$C:$C,0)))</f>
        <v>0</v>
      </c>
      <c r="M711" s="233">
        <f>IF(ISBLANK(INDEX('Policy Characteristics'!G:G,MATCH($C711,'Policy Characteristics'!$C:$C,0))),"",INDEX('Policy Characteristics'!G:G,MATCH($C711,'Policy Characteristics'!$C:$C,0)))</f>
        <v>1</v>
      </c>
      <c r="N711" s="233">
        <f>IF(ISBLANK(INDEX('Policy Characteristics'!H:H,MATCH($C711,'Policy Characteristics'!$C:$C,0))),"",INDEX('Policy Characteristics'!H:H,MATCH($C711,'Policy Characteristics'!$C:$C,0)))</f>
        <v>0.01</v>
      </c>
      <c r="O711" s="226" t="str">
        <f>IF(ISBLANK(INDEX('Policy Characteristics'!I:I,MATCH($C711,'Policy Characteristics'!$C:$C,0))),"",INDEX('Policy Characteristics'!I:I,MATCH($C711,'Policy Characteristics'!$C:$C,0)))</f>
        <v>% of fuel shifted</v>
      </c>
      <c r="P711" s="226" t="str">
        <f>IF(ISBLANK(INDEX('Policy Characteristics'!J:J,MATCH($C711,'Policy Characteristics'!$C:$C,0))),"",INDEX('Policy Characteristics'!J:J,MATCH($C711,'Policy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1" s="226" t="str">
        <f>IF(ISBLANK(INDEX('Policy Characteristics'!K:K,MATCH($C711,'Policy Characteristics'!$C:$C,0))),"",INDEX('Policy Characteristics'!K:K,MATCH($C711,'Policy Characteristics'!$C:$C,0)))</f>
        <v>industry-ag-main.html#fuel-switching</v>
      </c>
      <c r="R711" s="226" t="str">
        <f>IF(ISBLANK(INDEX('Policy Characteristics'!L:L,MATCH($C711,'Policy Characteristics'!$C:$C,0))),"",INDEX('Policy Characteristics'!L:L,MATCH($C711,'Policy Characteristics'!$C:$C,0)))</f>
        <v>industry-elec-and-hydrogen.html</v>
      </c>
    </row>
    <row r="712" spans="1:18">
      <c r="A712" s="226" t="str">
        <f>IF(ISBLANK(INDEX('Policy Characteristics'!A:A,MATCH($C712,'Policy Characteristics'!$C:$C,0))),"",INDEX('Policy Characteristics'!A:A,MATCH($C712,'Policy Characteristics'!$C:$C,0)))</f>
        <v>Industry</v>
      </c>
      <c r="B712" s="234" t="str">
        <f>IF(ISBLANK(INDEX('Policy Characteristics'!B:B,MATCH($C712,'Policy Characteristics'!$C:$C,0))),"",INDEX('Policy Characteristics'!B:B,MATCH($C712,'Policy Characteristics'!$C:$C,0)))</f>
        <v>Electrification</v>
      </c>
      <c r="C712" s="226" t="str">
        <f t="shared" si="37"/>
        <v>Fraction of Eligible Industrial Energy Use Shifted to Electricity</v>
      </c>
      <c r="D712" s="6" t="s">
        <v>854</v>
      </c>
      <c r="E712" s="1" t="s">
        <v>906</v>
      </c>
      <c r="F712" t="s">
        <v>855</v>
      </c>
      <c r="G712" s="45" t="s">
        <v>907</v>
      </c>
      <c r="H712" s="43">
        <v>1887</v>
      </c>
      <c r="I712" s="261" t="s">
        <v>728</v>
      </c>
      <c r="J712" s="227" t="str">
        <f>IF(ISBLANK(INDEX('Policy Characteristics'!D:D,MATCH($C712,'Policy Characteristics'!$C:$C,0))),"",INDEX('Policy Characteristics'!D:D,MATCH($C712,'Policy Characteristics'!$C:$C,0)))</f>
        <v>Electrification</v>
      </c>
      <c r="K712" s="226" t="str">
        <f>IF(ISBLANK(INDEX('Policy Characteristics'!E:E,MATCH($C712,'Policy Characteristics'!$C:$C,0))),"",INDEX('Policy Characteristics'!E:E,MATCH($C712,'Policy Characteristics'!$C:$C,0)))</f>
        <v>indst shift to electricity</v>
      </c>
      <c r="L712" s="233">
        <f>IF(ISBLANK(INDEX('Policy Characteristics'!F:F,MATCH($C712,'Policy Characteristics'!$C:$C,0))),"",INDEX('Policy Characteristics'!F:F,MATCH($C712,'Policy Characteristics'!$C:$C,0)))</f>
        <v>0</v>
      </c>
      <c r="M712" s="233">
        <f>IF(ISBLANK(INDEX('Policy Characteristics'!G:G,MATCH($C712,'Policy Characteristics'!$C:$C,0))),"",INDEX('Policy Characteristics'!G:G,MATCH($C712,'Policy Characteristics'!$C:$C,0)))</f>
        <v>1</v>
      </c>
      <c r="N712" s="233">
        <f>IF(ISBLANK(INDEX('Policy Characteristics'!H:H,MATCH($C712,'Policy Characteristics'!$C:$C,0))),"",INDEX('Policy Characteristics'!H:H,MATCH($C712,'Policy Characteristics'!$C:$C,0)))</f>
        <v>0.01</v>
      </c>
      <c r="O712" s="226" t="str">
        <f>IF(ISBLANK(INDEX('Policy Characteristics'!I:I,MATCH($C712,'Policy Characteristics'!$C:$C,0))),"",INDEX('Policy Characteristics'!I:I,MATCH($C712,'Policy Characteristics'!$C:$C,0)))</f>
        <v>% of fuel shifted</v>
      </c>
      <c r="P712" s="226" t="str">
        <f>IF(ISBLANK(INDEX('Policy Characteristics'!J:J,MATCH($C712,'Policy Characteristics'!$C:$C,0))),"",INDEX('Policy Characteristics'!J:J,MATCH($C712,'Policy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2" s="226" t="str">
        <f>IF(ISBLANK(INDEX('Policy Characteristics'!K:K,MATCH($C712,'Policy Characteristics'!$C:$C,0))),"",INDEX('Policy Characteristics'!K:K,MATCH($C712,'Policy Characteristics'!$C:$C,0)))</f>
        <v>industry-ag-main.html#fuel-switching</v>
      </c>
      <c r="R712" s="226" t="str">
        <f>IF(ISBLANK(INDEX('Policy Characteristics'!L:L,MATCH($C712,'Policy Characteristics'!$C:$C,0))),"",INDEX('Policy Characteristics'!L:L,MATCH($C712,'Policy Characteristics'!$C:$C,0)))</f>
        <v>industry-elec-and-hydrogen.html</v>
      </c>
    </row>
    <row r="713" spans="1:18">
      <c r="A713" s="226" t="str">
        <f>IF(ISBLANK(INDEX('Policy Characteristics'!A:A,MATCH($C713,'Policy Characteristics'!$C:$C,0))),"",INDEX('Policy Characteristics'!A:A,MATCH($C713,'Policy Characteristics'!$C:$C,0)))</f>
        <v>Industry</v>
      </c>
      <c r="B713" s="234" t="str">
        <f>IF(ISBLANK(INDEX('Policy Characteristics'!B:B,MATCH($C713,'Policy Characteristics'!$C:$C,0))),"",INDEX('Policy Characteristics'!B:B,MATCH($C713,'Policy Characteristics'!$C:$C,0)))</f>
        <v>Electrification</v>
      </c>
      <c r="C713" s="226" t="str">
        <f t="shared" si="37"/>
        <v>Fraction of Eligible Industrial Energy Use Shifted to Electricity</v>
      </c>
      <c r="D713" s="6" t="s">
        <v>854</v>
      </c>
      <c r="E713" s="1" t="s">
        <v>908</v>
      </c>
      <c r="F713" t="s">
        <v>855</v>
      </c>
      <c r="G713" s="45" t="s">
        <v>909</v>
      </c>
      <c r="H713" s="43">
        <v>1888</v>
      </c>
      <c r="I713" s="261" t="s">
        <v>728</v>
      </c>
      <c r="J713" s="227" t="str">
        <f>IF(ISBLANK(INDEX('Policy Characteristics'!D:D,MATCH($C713,'Policy Characteristics'!$C:$C,0))),"",INDEX('Policy Characteristics'!D:D,MATCH($C713,'Policy Characteristics'!$C:$C,0)))</f>
        <v>Electrification</v>
      </c>
      <c r="K713" s="226" t="str">
        <f>IF(ISBLANK(INDEX('Policy Characteristics'!E:E,MATCH($C713,'Policy Characteristics'!$C:$C,0))),"",INDEX('Policy Characteristics'!E:E,MATCH($C713,'Policy Characteristics'!$C:$C,0)))</f>
        <v>indst shift to electricity</v>
      </c>
      <c r="L713" s="233">
        <f>IF(ISBLANK(INDEX('Policy Characteristics'!F:F,MATCH($C713,'Policy Characteristics'!$C:$C,0))),"",INDEX('Policy Characteristics'!F:F,MATCH($C713,'Policy Characteristics'!$C:$C,0)))</f>
        <v>0</v>
      </c>
      <c r="M713" s="233">
        <f>IF(ISBLANK(INDEX('Policy Characteristics'!G:G,MATCH($C713,'Policy Characteristics'!$C:$C,0))),"",INDEX('Policy Characteristics'!G:G,MATCH($C713,'Policy Characteristics'!$C:$C,0)))</f>
        <v>1</v>
      </c>
      <c r="N713" s="233">
        <f>IF(ISBLANK(INDEX('Policy Characteristics'!H:H,MATCH($C713,'Policy Characteristics'!$C:$C,0))),"",INDEX('Policy Characteristics'!H:H,MATCH($C713,'Policy Characteristics'!$C:$C,0)))</f>
        <v>0.01</v>
      </c>
      <c r="O713" s="226" t="str">
        <f>IF(ISBLANK(INDEX('Policy Characteristics'!I:I,MATCH($C713,'Policy Characteristics'!$C:$C,0))),"",INDEX('Policy Characteristics'!I:I,MATCH($C713,'Policy Characteristics'!$C:$C,0)))</f>
        <v>% of fuel shifted</v>
      </c>
      <c r="P713" s="226" t="str">
        <f>IF(ISBLANK(INDEX('Policy Characteristics'!J:J,MATCH($C713,'Policy Characteristics'!$C:$C,0))),"",INDEX('Policy Characteristics'!J:J,MATCH($C713,'Policy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3" s="226" t="str">
        <f>IF(ISBLANK(INDEX('Policy Characteristics'!K:K,MATCH($C713,'Policy Characteristics'!$C:$C,0))),"",INDEX('Policy Characteristics'!K:K,MATCH($C713,'Policy Characteristics'!$C:$C,0)))</f>
        <v>industry-ag-main.html#fuel-switching</v>
      </c>
      <c r="R713" s="226" t="str">
        <f>IF(ISBLANK(INDEX('Policy Characteristics'!L:L,MATCH($C713,'Policy Characteristics'!$C:$C,0))),"",INDEX('Policy Characteristics'!L:L,MATCH($C713,'Policy Characteristics'!$C:$C,0)))</f>
        <v>industry-elec-and-hydrogen.html</v>
      </c>
    </row>
    <row r="714" spans="1:18">
      <c r="A714" s="226" t="str">
        <f>IF(ISBLANK(INDEX('Policy Characteristics'!A:A,MATCH($C714,'Policy Characteristics'!$C:$C,0))),"",INDEX('Policy Characteristics'!A:A,MATCH($C714,'Policy Characteristics'!$C:$C,0)))</f>
        <v>Industry</v>
      </c>
      <c r="B714" s="234" t="str">
        <f>IF(ISBLANK(INDEX('Policy Characteristics'!B:B,MATCH($C714,'Policy Characteristics'!$C:$C,0))),"",INDEX('Policy Characteristics'!B:B,MATCH($C714,'Policy Characteristics'!$C:$C,0)))</f>
        <v>Electrification</v>
      </c>
      <c r="C714" s="226" t="str">
        <f t="shared" si="37"/>
        <v>Fraction of Eligible Industrial Energy Use Shifted to Electricity</v>
      </c>
      <c r="D714" s="6" t="s">
        <v>854</v>
      </c>
      <c r="E714" s="1" t="s">
        <v>910</v>
      </c>
      <c r="F714" t="s">
        <v>855</v>
      </c>
      <c r="G714" s="45" t="s">
        <v>910</v>
      </c>
      <c r="H714" s="43">
        <v>1889</v>
      </c>
      <c r="I714" s="261" t="s">
        <v>728</v>
      </c>
      <c r="J714" s="227" t="str">
        <f>IF(ISBLANK(INDEX('Policy Characteristics'!D:D,MATCH($C714,'Policy Characteristics'!$C:$C,0))),"",INDEX('Policy Characteristics'!D:D,MATCH($C714,'Policy Characteristics'!$C:$C,0)))</f>
        <v>Electrification</v>
      </c>
      <c r="K714" s="226" t="str">
        <f>IF(ISBLANK(INDEX('Policy Characteristics'!E:E,MATCH($C714,'Policy Characteristics'!$C:$C,0))),"",INDEX('Policy Characteristics'!E:E,MATCH($C714,'Policy Characteristics'!$C:$C,0)))</f>
        <v>indst shift to electricity</v>
      </c>
      <c r="L714" s="233">
        <f>IF(ISBLANK(INDEX('Policy Characteristics'!F:F,MATCH($C714,'Policy Characteristics'!$C:$C,0))),"",INDEX('Policy Characteristics'!F:F,MATCH($C714,'Policy Characteristics'!$C:$C,0)))</f>
        <v>0</v>
      </c>
      <c r="M714" s="233">
        <f>IF(ISBLANK(INDEX('Policy Characteristics'!G:G,MATCH($C714,'Policy Characteristics'!$C:$C,0))),"",INDEX('Policy Characteristics'!G:G,MATCH($C714,'Policy Characteristics'!$C:$C,0)))</f>
        <v>1</v>
      </c>
      <c r="N714" s="233">
        <f>IF(ISBLANK(INDEX('Policy Characteristics'!H:H,MATCH($C714,'Policy Characteristics'!$C:$C,0))),"",INDEX('Policy Characteristics'!H:H,MATCH($C714,'Policy Characteristics'!$C:$C,0)))</f>
        <v>0.01</v>
      </c>
      <c r="O714" s="226" t="str">
        <f>IF(ISBLANK(INDEX('Policy Characteristics'!I:I,MATCH($C714,'Policy Characteristics'!$C:$C,0))),"",INDEX('Policy Characteristics'!I:I,MATCH($C714,'Policy Characteristics'!$C:$C,0)))</f>
        <v>% of fuel shifted</v>
      </c>
      <c r="P714" s="226" t="str">
        <f>IF(ISBLANK(INDEX('Policy Characteristics'!J:J,MATCH($C714,'Policy Characteristics'!$C:$C,0))),"",INDEX('Policy Characteristics'!J:J,MATCH($C714,'Policy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4" s="226" t="str">
        <f>IF(ISBLANK(INDEX('Policy Characteristics'!K:K,MATCH($C714,'Policy Characteristics'!$C:$C,0))),"",INDEX('Policy Characteristics'!K:K,MATCH($C714,'Policy Characteristics'!$C:$C,0)))</f>
        <v>industry-ag-main.html#fuel-switching</v>
      </c>
      <c r="R714" s="226" t="str">
        <f>IF(ISBLANK(INDEX('Policy Characteristics'!L:L,MATCH($C714,'Policy Characteristics'!$C:$C,0))),"",INDEX('Policy Characteristics'!L:L,MATCH($C714,'Policy Characteristics'!$C:$C,0)))</f>
        <v>industry-elec-and-hydrogen.html</v>
      </c>
    </row>
    <row r="715" spans="1:18">
      <c r="A715" s="226" t="str">
        <f>IF(ISBLANK(INDEX('Policy Characteristics'!A:A,MATCH($C715,'Policy Characteristics'!$C:$C,0))),"",INDEX('Policy Characteristics'!A:A,MATCH($C715,'Policy Characteristics'!$C:$C,0)))</f>
        <v>Industry</v>
      </c>
      <c r="B715" s="234" t="str">
        <f>IF(ISBLANK(INDEX('Policy Characteristics'!B:B,MATCH($C715,'Policy Characteristics'!$C:$C,0))),"",INDEX('Policy Characteristics'!B:B,MATCH($C715,'Policy Characteristics'!$C:$C,0)))</f>
        <v>Electrification</v>
      </c>
      <c r="C715" s="226" t="str">
        <f t="shared" si="37"/>
        <v>Fraction of Eligible Industrial Energy Use Shifted to Electricity</v>
      </c>
      <c r="D715" s="6" t="s">
        <v>856</v>
      </c>
      <c r="E715" s="1" t="s">
        <v>896</v>
      </c>
      <c r="F715" t="s">
        <v>857</v>
      </c>
      <c r="G715" s="45" t="s">
        <v>897</v>
      </c>
      <c r="H715" s="43">
        <v>1890</v>
      </c>
      <c r="I715" s="261" t="s">
        <v>728</v>
      </c>
      <c r="J715" s="227" t="str">
        <f>IF(ISBLANK(INDEX('Policy Characteristics'!D:D,MATCH($C715,'Policy Characteristics'!$C:$C,0))),"",INDEX('Policy Characteristics'!D:D,MATCH($C715,'Policy Characteristics'!$C:$C,0)))</f>
        <v>Electrification</v>
      </c>
      <c r="K715" s="226" t="str">
        <f>IF(ISBLANK(INDEX('Policy Characteristics'!E:E,MATCH($C715,'Policy Characteristics'!$C:$C,0))),"",INDEX('Policy Characteristics'!E:E,MATCH($C715,'Policy Characteristics'!$C:$C,0)))</f>
        <v>indst shift to electricity</v>
      </c>
      <c r="L715" s="233">
        <f>IF(ISBLANK(INDEX('Policy Characteristics'!F:F,MATCH($C715,'Policy Characteristics'!$C:$C,0))),"",INDEX('Policy Characteristics'!F:F,MATCH($C715,'Policy Characteristics'!$C:$C,0)))</f>
        <v>0</v>
      </c>
      <c r="M715" s="233">
        <f>IF(ISBLANK(INDEX('Policy Characteristics'!G:G,MATCH($C715,'Policy Characteristics'!$C:$C,0))),"",INDEX('Policy Characteristics'!G:G,MATCH($C715,'Policy Characteristics'!$C:$C,0)))</f>
        <v>1</v>
      </c>
      <c r="N715" s="233">
        <f>IF(ISBLANK(INDEX('Policy Characteristics'!H:H,MATCH($C715,'Policy Characteristics'!$C:$C,0))),"",INDEX('Policy Characteristics'!H:H,MATCH($C715,'Policy Characteristics'!$C:$C,0)))</f>
        <v>0.01</v>
      </c>
      <c r="O715" s="226" t="str">
        <f>IF(ISBLANK(INDEX('Policy Characteristics'!I:I,MATCH($C715,'Policy Characteristics'!$C:$C,0))),"",INDEX('Policy Characteristics'!I:I,MATCH($C715,'Policy Characteristics'!$C:$C,0)))</f>
        <v>% of fuel shifted</v>
      </c>
      <c r="P715" s="226" t="str">
        <f>IF(ISBLANK(INDEX('Policy Characteristics'!J:J,MATCH($C715,'Policy Characteristics'!$C:$C,0))),"",INDEX('Policy Characteristics'!J:J,MATCH($C715,'Policy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5" s="226" t="str">
        <f>IF(ISBLANK(INDEX('Policy Characteristics'!K:K,MATCH($C715,'Policy Characteristics'!$C:$C,0))),"",INDEX('Policy Characteristics'!K:K,MATCH($C715,'Policy Characteristics'!$C:$C,0)))</f>
        <v>industry-ag-main.html#fuel-switching</v>
      </c>
      <c r="R715" s="226" t="str">
        <f>IF(ISBLANK(INDEX('Policy Characteristics'!L:L,MATCH($C715,'Policy Characteristics'!$C:$C,0))),"",INDEX('Policy Characteristics'!L:L,MATCH($C715,'Policy Characteristics'!$C:$C,0)))</f>
        <v>industry-elec-and-hydrogen.html</v>
      </c>
    </row>
    <row r="716" spans="1:18">
      <c r="A716" s="226" t="str">
        <f>IF(ISBLANK(INDEX('Policy Characteristics'!A:A,MATCH($C716,'Policy Characteristics'!$C:$C,0))),"",INDEX('Policy Characteristics'!A:A,MATCH($C716,'Policy Characteristics'!$C:$C,0)))</f>
        <v>Industry</v>
      </c>
      <c r="B716" s="234" t="str">
        <f>IF(ISBLANK(INDEX('Policy Characteristics'!B:B,MATCH($C716,'Policy Characteristics'!$C:$C,0))),"",INDEX('Policy Characteristics'!B:B,MATCH($C716,'Policy Characteristics'!$C:$C,0)))</f>
        <v>Electrification</v>
      </c>
      <c r="C716" s="226" t="str">
        <f t="shared" si="37"/>
        <v>Fraction of Eligible Industrial Energy Use Shifted to Electricity</v>
      </c>
      <c r="D716" s="6" t="s">
        <v>856</v>
      </c>
      <c r="E716" s="1" t="s">
        <v>898</v>
      </c>
      <c r="F716" t="s">
        <v>857</v>
      </c>
      <c r="G716" s="45" t="s">
        <v>899</v>
      </c>
      <c r="H716" s="43">
        <v>1891</v>
      </c>
      <c r="I716" s="261" t="s">
        <v>728</v>
      </c>
      <c r="J716" s="227" t="str">
        <f>IF(ISBLANK(INDEX('Policy Characteristics'!D:D,MATCH($C716,'Policy Characteristics'!$C:$C,0))),"",INDEX('Policy Characteristics'!D:D,MATCH($C716,'Policy Characteristics'!$C:$C,0)))</f>
        <v>Electrification</v>
      </c>
      <c r="K716" s="226" t="str">
        <f>IF(ISBLANK(INDEX('Policy Characteristics'!E:E,MATCH($C716,'Policy Characteristics'!$C:$C,0))),"",INDEX('Policy Characteristics'!E:E,MATCH($C716,'Policy Characteristics'!$C:$C,0)))</f>
        <v>indst shift to electricity</v>
      </c>
      <c r="L716" s="233">
        <f>IF(ISBLANK(INDEX('Policy Characteristics'!F:F,MATCH($C716,'Policy Characteristics'!$C:$C,0))),"",INDEX('Policy Characteristics'!F:F,MATCH($C716,'Policy Characteristics'!$C:$C,0)))</f>
        <v>0</v>
      </c>
      <c r="M716" s="233">
        <f>IF(ISBLANK(INDEX('Policy Characteristics'!G:G,MATCH($C716,'Policy Characteristics'!$C:$C,0))),"",INDEX('Policy Characteristics'!G:G,MATCH($C716,'Policy Characteristics'!$C:$C,0)))</f>
        <v>1</v>
      </c>
      <c r="N716" s="233">
        <f>IF(ISBLANK(INDEX('Policy Characteristics'!H:H,MATCH($C716,'Policy Characteristics'!$C:$C,0))),"",INDEX('Policy Characteristics'!H:H,MATCH($C716,'Policy Characteristics'!$C:$C,0)))</f>
        <v>0.01</v>
      </c>
      <c r="O716" s="226" t="str">
        <f>IF(ISBLANK(INDEX('Policy Characteristics'!I:I,MATCH($C716,'Policy Characteristics'!$C:$C,0))),"",INDEX('Policy Characteristics'!I:I,MATCH($C716,'Policy Characteristics'!$C:$C,0)))</f>
        <v>% of fuel shifted</v>
      </c>
      <c r="P716" s="226" t="str">
        <f>IF(ISBLANK(INDEX('Policy Characteristics'!J:J,MATCH($C716,'Policy Characteristics'!$C:$C,0))),"",INDEX('Policy Characteristics'!J:J,MATCH($C716,'Policy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6" s="226" t="str">
        <f>IF(ISBLANK(INDEX('Policy Characteristics'!K:K,MATCH($C716,'Policy Characteristics'!$C:$C,0))),"",INDEX('Policy Characteristics'!K:K,MATCH($C716,'Policy Characteristics'!$C:$C,0)))</f>
        <v>industry-ag-main.html#fuel-switching</v>
      </c>
      <c r="R716" s="226" t="str">
        <f>IF(ISBLANK(INDEX('Policy Characteristics'!L:L,MATCH($C716,'Policy Characteristics'!$C:$C,0))),"",INDEX('Policy Characteristics'!L:L,MATCH($C716,'Policy Characteristics'!$C:$C,0)))</f>
        <v>industry-elec-and-hydrogen.html</v>
      </c>
    </row>
    <row r="717" spans="1:18">
      <c r="A717" s="226" t="str">
        <f>IF(ISBLANK(INDEX('Policy Characteristics'!A:A,MATCH($C717,'Policy Characteristics'!$C:$C,0))),"",INDEX('Policy Characteristics'!A:A,MATCH($C717,'Policy Characteristics'!$C:$C,0)))</f>
        <v>Industry</v>
      </c>
      <c r="B717" s="234" t="str">
        <f>IF(ISBLANK(INDEX('Policy Characteristics'!B:B,MATCH($C717,'Policy Characteristics'!$C:$C,0))),"",INDEX('Policy Characteristics'!B:B,MATCH($C717,'Policy Characteristics'!$C:$C,0)))</f>
        <v>Electrification</v>
      </c>
      <c r="C717" s="226" t="str">
        <f t="shared" si="37"/>
        <v>Fraction of Eligible Industrial Energy Use Shifted to Electricity</v>
      </c>
      <c r="D717" s="6" t="s">
        <v>856</v>
      </c>
      <c r="E717" s="1" t="s">
        <v>900</v>
      </c>
      <c r="F717" t="s">
        <v>857</v>
      </c>
      <c r="G717" s="45" t="s">
        <v>901</v>
      </c>
      <c r="H717" s="43">
        <v>1892</v>
      </c>
      <c r="I717" s="261" t="s">
        <v>728</v>
      </c>
      <c r="J717" s="227" t="str">
        <f>IF(ISBLANK(INDEX('Policy Characteristics'!D:D,MATCH($C717,'Policy Characteristics'!$C:$C,0))),"",INDEX('Policy Characteristics'!D:D,MATCH($C717,'Policy Characteristics'!$C:$C,0)))</f>
        <v>Electrification</v>
      </c>
      <c r="K717" s="226" t="str">
        <f>IF(ISBLANK(INDEX('Policy Characteristics'!E:E,MATCH($C717,'Policy Characteristics'!$C:$C,0))),"",INDEX('Policy Characteristics'!E:E,MATCH($C717,'Policy Characteristics'!$C:$C,0)))</f>
        <v>indst shift to electricity</v>
      </c>
      <c r="L717" s="233">
        <f>IF(ISBLANK(INDEX('Policy Characteristics'!F:F,MATCH($C717,'Policy Characteristics'!$C:$C,0))),"",INDEX('Policy Characteristics'!F:F,MATCH($C717,'Policy Characteristics'!$C:$C,0)))</f>
        <v>0</v>
      </c>
      <c r="M717" s="233">
        <f>IF(ISBLANK(INDEX('Policy Characteristics'!G:G,MATCH($C717,'Policy Characteristics'!$C:$C,0))),"",INDEX('Policy Characteristics'!G:G,MATCH($C717,'Policy Characteristics'!$C:$C,0)))</f>
        <v>1</v>
      </c>
      <c r="N717" s="233">
        <f>IF(ISBLANK(INDEX('Policy Characteristics'!H:H,MATCH($C717,'Policy Characteristics'!$C:$C,0))),"",INDEX('Policy Characteristics'!H:H,MATCH($C717,'Policy Characteristics'!$C:$C,0)))</f>
        <v>0.01</v>
      </c>
      <c r="O717" s="226" t="str">
        <f>IF(ISBLANK(INDEX('Policy Characteristics'!I:I,MATCH($C717,'Policy Characteristics'!$C:$C,0))),"",INDEX('Policy Characteristics'!I:I,MATCH($C717,'Policy Characteristics'!$C:$C,0)))</f>
        <v>% of fuel shifted</v>
      </c>
      <c r="P717" s="226" t="str">
        <f>IF(ISBLANK(INDEX('Policy Characteristics'!J:J,MATCH($C717,'Policy Characteristics'!$C:$C,0))),"",INDEX('Policy Characteristics'!J:J,MATCH($C717,'Policy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7" s="226" t="str">
        <f>IF(ISBLANK(INDEX('Policy Characteristics'!K:K,MATCH($C717,'Policy Characteristics'!$C:$C,0))),"",INDEX('Policy Characteristics'!K:K,MATCH($C717,'Policy Characteristics'!$C:$C,0)))</f>
        <v>industry-ag-main.html#fuel-switching</v>
      </c>
      <c r="R717" s="226" t="str">
        <f>IF(ISBLANK(INDEX('Policy Characteristics'!L:L,MATCH($C717,'Policy Characteristics'!$C:$C,0))),"",INDEX('Policy Characteristics'!L:L,MATCH($C717,'Policy Characteristics'!$C:$C,0)))</f>
        <v>industry-elec-and-hydrogen.html</v>
      </c>
    </row>
    <row r="718" spans="1:18">
      <c r="A718" s="226" t="str">
        <f>IF(ISBLANK(INDEX('Policy Characteristics'!A:A,MATCH($C718,'Policy Characteristics'!$C:$C,0))),"",INDEX('Policy Characteristics'!A:A,MATCH($C718,'Policy Characteristics'!$C:$C,0)))</f>
        <v>Industry</v>
      </c>
      <c r="B718" s="234" t="str">
        <f>IF(ISBLANK(INDEX('Policy Characteristics'!B:B,MATCH($C718,'Policy Characteristics'!$C:$C,0))),"",INDEX('Policy Characteristics'!B:B,MATCH($C718,'Policy Characteristics'!$C:$C,0)))</f>
        <v>Electrification</v>
      </c>
      <c r="C718" s="226" t="str">
        <f t="shared" si="37"/>
        <v>Fraction of Eligible Industrial Energy Use Shifted to Electricity</v>
      </c>
      <c r="D718" s="6" t="s">
        <v>856</v>
      </c>
      <c r="E718" s="1" t="s">
        <v>902</v>
      </c>
      <c r="F718" t="s">
        <v>857</v>
      </c>
      <c r="G718" s="45" t="s">
        <v>903</v>
      </c>
      <c r="H718" s="43">
        <v>1893</v>
      </c>
      <c r="I718" s="261" t="s">
        <v>728</v>
      </c>
      <c r="J718" s="227" t="str">
        <f>IF(ISBLANK(INDEX('Policy Characteristics'!D:D,MATCH($C718,'Policy Characteristics'!$C:$C,0))),"",INDEX('Policy Characteristics'!D:D,MATCH($C718,'Policy Characteristics'!$C:$C,0)))</f>
        <v>Electrification</v>
      </c>
      <c r="K718" s="226" t="str">
        <f>IF(ISBLANK(INDEX('Policy Characteristics'!E:E,MATCH($C718,'Policy Characteristics'!$C:$C,0))),"",INDEX('Policy Characteristics'!E:E,MATCH($C718,'Policy Characteristics'!$C:$C,0)))</f>
        <v>indst shift to electricity</v>
      </c>
      <c r="L718" s="233">
        <f>IF(ISBLANK(INDEX('Policy Characteristics'!F:F,MATCH($C718,'Policy Characteristics'!$C:$C,0))),"",INDEX('Policy Characteristics'!F:F,MATCH($C718,'Policy Characteristics'!$C:$C,0)))</f>
        <v>0</v>
      </c>
      <c r="M718" s="233">
        <f>IF(ISBLANK(INDEX('Policy Characteristics'!G:G,MATCH($C718,'Policy Characteristics'!$C:$C,0))),"",INDEX('Policy Characteristics'!G:G,MATCH($C718,'Policy Characteristics'!$C:$C,0)))</f>
        <v>1</v>
      </c>
      <c r="N718" s="233">
        <f>IF(ISBLANK(INDEX('Policy Characteristics'!H:H,MATCH($C718,'Policy Characteristics'!$C:$C,0))),"",INDEX('Policy Characteristics'!H:H,MATCH($C718,'Policy Characteristics'!$C:$C,0)))</f>
        <v>0.01</v>
      </c>
      <c r="O718" s="226" t="str">
        <f>IF(ISBLANK(INDEX('Policy Characteristics'!I:I,MATCH($C718,'Policy Characteristics'!$C:$C,0))),"",INDEX('Policy Characteristics'!I:I,MATCH($C718,'Policy Characteristics'!$C:$C,0)))</f>
        <v>% of fuel shifted</v>
      </c>
      <c r="P718" s="226" t="str">
        <f>IF(ISBLANK(INDEX('Policy Characteristics'!J:J,MATCH($C718,'Policy Characteristics'!$C:$C,0))),"",INDEX('Policy Characteristics'!J:J,MATCH($C718,'Policy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8" s="226" t="str">
        <f>IF(ISBLANK(INDEX('Policy Characteristics'!K:K,MATCH($C718,'Policy Characteristics'!$C:$C,0))),"",INDEX('Policy Characteristics'!K:K,MATCH($C718,'Policy Characteristics'!$C:$C,0)))</f>
        <v>industry-ag-main.html#fuel-switching</v>
      </c>
      <c r="R718" s="226" t="str">
        <f>IF(ISBLANK(INDEX('Policy Characteristics'!L:L,MATCH($C718,'Policy Characteristics'!$C:$C,0))),"",INDEX('Policy Characteristics'!L:L,MATCH($C718,'Policy Characteristics'!$C:$C,0)))</f>
        <v>industry-elec-and-hydrogen.html</v>
      </c>
    </row>
    <row r="719" spans="1:18">
      <c r="A719" s="226" t="str">
        <f>IF(ISBLANK(INDEX('Policy Characteristics'!A:A,MATCH($C719,'Policy Characteristics'!$C:$C,0))),"",INDEX('Policy Characteristics'!A:A,MATCH($C719,'Policy Characteristics'!$C:$C,0)))</f>
        <v>Industry</v>
      </c>
      <c r="B719" s="234" t="str">
        <f>IF(ISBLANK(INDEX('Policy Characteristics'!B:B,MATCH($C719,'Policy Characteristics'!$C:$C,0))),"",INDEX('Policy Characteristics'!B:B,MATCH($C719,'Policy Characteristics'!$C:$C,0)))</f>
        <v>Electrification</v>
      </c>
      <c r="C719" s="226" t="str">
        <f t="shared" si="37"/>
        <v>Fraction of Eligible Industrial Energy Use Shifted to Electricity</v>
      </c>
      <c r="D719" s="6" t="s">
        <v>856</v>
      </c>
      <c r="E719" s="1" t="s">
        <v>904</v>
      </c>
      <c r="F719" t="s">
        <v>857</v>
      </c>
      <c r="G719" s="45" t="s">
        <v>905</v>
      </c>
      <c r="H719" s="43">
        <v>1894</v>
      </c>
      <c r="I719" s="261" t="s">
        <v>728</v>
      </c>
      <c r="J719" s="227" t="str">
        <f>IF(ISBLANK(INDEX('Policy Characteristics'!D:D,MATCH($C719,'Policy Characteristics'!$C:$C,0))),"",INDEX('Policy Characteristics'!D:D,MATCH($C719,'Policy Characteristics'!$C:$C,0)))</f>
        <v>Electrification</v>
      </c>
      <c r="K719" s="226" t="str">
        <f>IF(ISBLANK(INDEX('Policy Characteristics'!E:E,MATCH($C719,'Policy Characteristics'!$C:$C,0))),"",INDEX('Policy Characteristics'!E:E,MATCH($C719,'Policy Characteristics'!$C:$C,0)))</f>
        <v>indst shift to electricity</v>
      </c>
      <c r="L719" s="233">
        <f>IF(ISBLANK(INDEX('Policy Characteristics'!F:F,MATCH($C719,'Policy Characteristics'!$C:$C,0))),"",INDEX('Policy Characteristics'!F:F,MATCH($C719,'Policy Characteristics'!$C:$C,0)))</f>
        <v>0</v>
      </c>
      <c r="M719" s="233">
        <f>IF(ISBLANK(INDEX('Policy Characteristics'!G:G,MATCH($C719,'Policy Characteristics'!$C:$C,0))),"",INDEX('Policy Characteristics'!G:G,MATCH($C719,'Policy Characteristics'!$C:$C,0)))</f>
        <v>1</v>
      </c>
      <c r="N719" s="233">
        <f>IF(ISBLANK(INDEX('Policy Characteristics'!H:H,MATCH($C719,'Policy Characteristics'!$C:$C,0))),"",INDEX('Policy Characteristics'!H:H,MATCH($C719,'Policy Characteristics'!$C:$C,0)))</f>
        <v>0.01</v>
      </c>
      <c r="O719" s="226" t="str">
        <f>IF(ISBLANK(INDEX('Policy Characteristics'!I:I,MATCH($C719,'Policy Characteristics'!$C:$C,0))),"",INDEX('Policy Characteristics'!I:I,MATCH($C719,'Policy Characteristics'!$C:$C,0)))</f>
        <v>% of fuel shifted</v>
      </c>
      <c r="P719" s="226" t="str">
        <f>IF(ISBLANK(INDEX('Policy Characteristics'!J:J,MATCH($C719,'Policy Characteristics'!$C:$C,0))),"",INDEX('Policy Characteristics'!J:J,MATCH($C719,'Policy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19" s="226" t="str">
        <f>IF(ISBLANK(INDEX('Policy Characteristics'!K:K,MATCH($C719,'Policy Characteristics'!$C:$C,0))),"",INDEX('Policy Characteristics'!K:K,MATCH($C719,'Policy Characteristics'!$C:$C,0)))</f>
        <v>industry-ag-main.html#fuel-switching</v>
      </c>
      <c r="R719" s="226" t="str">
        <f>IF(ISBLANK(INDEX('Policy Characteristics'!L:L,MATCH($C719,'Policy Characteristics'!$C:$C,0))),"",INDEX('Policy Characteristics'!L:L,MATCH($C719,'Policy Characteristics'!$C:$C,0)))</f>
        <v>industry-elec-and-hydrogen.html</v>
      </c>
    </row>
    <row r="720" spans="1:18">
      <c r="A720" s="226" t="str">
        <f>IF(ISBLANK(INDEX('Policy Characteristics'!A:A,MATCH($C720,'Policy Characteristics'!$C:$C,0))),"",INDEX('Policy Characteristics'!A:A,MATCH($C720,'Policy Characteristics'!$C:$C,0)))</f>
        <v>Industry</v>
      </c>
      <c r="B720" s="234" t="str">
        <f>IF(ISBLANK(INDEX('Policy Characteristics'!B:B,MATCH($C720,'Policy Characteristics'!$C:$C,0))),"",INDEX('Policy Characteristics'!B:B,MATCH($C720,'Policy Characteristics'!$C:$C,0)))</f>
        <v>Electrification</v>
      </c>
      <c r="C720" s="226" t="str">
        <f t="shared" si="37"/>
        <v>Fraction of Eligible Industrial Energy Use Shifted to Electricity</v>
      </c>
      <c r="D720" s="6" t="s">
        <v>856</v>
      </c>
      <c r="E720" s="1" t="s">
        <v>906</v>
      </c>
      <c r="F720" t="s">
        <v>857</v>
      </c>
      <c r="G720" s="45" t="s">
        <v>907</v>
      </c>
      <c r="H720" s="43">
        <v>1895</v>
      </c>
      <c r="I720" s="261" t="s">
        <v>728</v>
      </c>
      <c r="J720" s="227" t="str">
        <f>IF(ISBLANK(INDEX('Policy Characteristics'!D:D,MATCH($C720,'Policy Characteristics'!$C:$C,0))),"",INDEX('Policy Characteristics'!D:D,MATCH($C720,'Policy Characteristics'!$C:$C,0)))</f>
        <v>Electrification</v>
      </c>
      <c r="K720" s="226" t="str">
        <f>IF(ISBLANK(INDEX('Policy Characteristics'!E:E,MATCH($C720,'Policy Characteristics'!$C:$C,0))),"",INDEX('Policy Characteristics'!E:E,MATCH($C720,'Policy Characteristics'!$C:$C,0)))</f>
        <v>indst shift to electricity</v>
      </c>
      <c r="L720" s="233">
        <f>IF(ISBLANK(INDEX('Policy Characteristics'!F:F,MATCH($C720,'Policy Characteristics'!$C:$C,0))),"",INDEX('Policy Characteristics'!F:F,MATCH($C720,'Policy Characteristics'!$C:$C,0)))</f>
        <v>0</v>
      </c>
      <c r="M720" s="233">
        <f>IF(ISBLANK(INDEX('Policy Characteristics'!G:G,MATCH($C720,'Policy Characteristics'!$C:$C,0))),"",INDEX('Policy Characteristics'!G:G,MATCH($C720,'Policy Characteristics'!$C:$C,0)))</f>
        <v>1</v>
      </c>
      <c r="N720" s="233">
        <f>IF(ISBLANK(INDEX('Policy Characteristics'!H:H,MATCH($C720,'Policy Characteristics'!$C:$C,0))),"",INDEX('Policy Characteristics'!H:H,MATCH($C720,'Policy Characteristics'!$C:$C,0)))</f>
        <v>0.01</v>
      </c>
      <c r="O720" s="226" t="str">
        <f>IF(ISBLANK(INDEX('Policy Characteristics'!I:I,MATCH($C720,'Policy Characteristics'!$C:$C,0))),"",INDEX('Policy Characteristics'!I:I,MATCH($C720,'Policy Characteristics'!$C:$C,0)))</f>
        <v>% of fuel shifted</v>
      </c>
      <c r="P720" s="226" t="str">
        <f>IF(ISBLANK(INDEX('Policy Characteristics'!J:J,MATCH($C720,'Policy Characteristics'!$C:$C,0))),"",INDEX('Policy Characteristics'!J:J,MATCH($C720,'Policy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0" s="226" t="str">
        <f>IF(ISBLANK(INDEX('Policy Characteristics'!K:K,MATCH($C720,'Policy Characteristics'!$C:$C,0))),"",INDEX('Policy Characteristics'!K:K,MATCH($C720,'Policy Characteristics'!$C:$C,0)))</f>
        <v>industry-ag-main.html#fuel-switching</v>
      </c>
      <c r="R720" s="226" t="str">
        <f>IF(ISBLANK(INDEX('Policy Characteristics'!L:L,MATCH($C720,'Policy Characteristics'!$C:$C,0))),"",INDEX('Policy Characteristics'!L:L,MATCH($C720,'Policy Characteristics'!$C:$C,0)))</f>
        <v>industry-elec-and-hydrogen.html</v>
      </c>
    </row>
    <row r="721" spans="1:18">
      <c r="A721" s="226" t="str">
        <f>IF(ISBLANK(INDEX('Policy Characteristics'!A:A,MATCH($C721,'Policy Characteristics'!$C:$C,0))),"",INDEX('Policy Characteristics'!A:A,MATCH($C721,'Policy Characteristics'!$C:$C,0)))</f>
        <v>Industry</v>
      </c>
      <c r="B721" s="234" t="str">
        <f>IF(ISBLANK(INDEX('Policy Characteristics'!B:B,MATCH($C721,'Policy Characteristics'!$C:$C,0))),"",INDEX('Policy Characteristics'!B:B,MATCH($C721,'Policy Characteristics'!$C:$C,0)))</f>
        <v>Electrification</v>
      </c>
      <c r="C721" s="226" t="str">
        <f t="shared" si="37"/>
        <v>Fraction of Eligible Industrial Energy Use Shifted to Electricity</v>
      </c>
      <c r="D721" s="6" t="s">
        <v>856</v>
      </c>
      <c r="E721" s="1" t="s">
        <v>908</v>
      </c>
      <c r="F721" t="s">
        <v>857</v>
      </c>
      <c r="G721" s="45" t="s">
        <v>909</v>
      </c>
      <c r="H721" s="43">
        <v>1896</v>
      </c>
      <c r="I721" s="261" t="s">
        <v>728</v>
      </c>
      <c r="J721" s="227" t="str">
        <f>IF(ISBLANK(INDEX('Policy Characteristics'!D:D,MATCH($C721,'Policy Characteristics'!$C:$C,0))),"",INDEX('Policy Characteristics'!D:D,MATCH($C721,'Policy Characteristics'!$C:$C,0)))</f>
        <v>Electrification</v>
      </c>
      <c r="K721" s="226" t="str">
        <f>IF(ISBLANK(INDEX('Policy Characteristics'!E:E,MATCH($C721,'Policy Characteristics'!$C:$C,0))),"",INDEX('Policy Characteristics'!E:E,MATCH($C721,'Policy Characteristics'!$C:$C,0)))</f>
        <v>indst shift to electricity</v>
      </c>
      <c r="L721" s="233">
        <f>IF(ISBLANK(INDEX('Policy Characteristics'!F:F,MATCH($C721,'Policy Characteristics'!$C:$C,0))),"",INDEX('Policy Characteristics'!F:F,MATCH($C721,'Policy Characteristics'!$C:$C,0)))</f>
        <v>0</v>
      </c>
      <c r="M721" s="233">
        <f>IF(ISBLANK(INDEX('Policy Characteristics'!G:G,MATCH($C721,'Policy Characteristics'!$C:$C,0))),"",INDEX('Policy Characteristics'!G:G,MATCH($C721,'Policy Characteristics'!$C:$C,0)))</f>
        <v>1</v>
      </c>
      <c r="N721" s="233">
        <f>IF(ISBLANK(INDEX('Policy Characteristics'!H:H,MATCH($C721,'Policy Characteristics'!$C:$C,0))),"",INDEX('Policy Characteristics'!H:H,MATCH($C721,'Policy Characteristics'!$C:$C,0)))</f>
        <v>0.01</v>
      </c>
      <c r="O721" s="226" t="str">
        <f>IF(ISBLANK(INDEX('Policy Characteristics'!I:I,MATCH($C721,'Policy Characteristics'!$C:$C,0))),"",INDEX('Policy Characteristics'!I:I,MATCH($C721,'Policy Characteristics'!$C:$C,0)))</f>
        <v>% of fuel shifted</v>
      </c>
      <c r="P721" s="226" t="str">
        <f>IF(ISBLANK(INDEX('Policy Characteristics'!J:J,MATCH($C721,'Policy Characteristics'!$C:$C,0))),"",INDEX('Policy Characteristics'!J:J,MATCH($C721,'Policy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1" s="226" t="str">
        <f>IF(ISBLANK(INDEX('Policy Characteristics'!K:K,MATCH($C721,'Policy Characteristics'!$C:$C,0))),"",INDEX('Policy Characteristics'!K:K,MATCH($C721,'Policy Characteristics'!$C:$C,0)))</f>
        <v>industry-ag-main.html#fuel-switching</v>
      </c>
      <c r="R721" s="226" t="str">
        <f>IF(ISBLANK(INDEX('Policy Characteristics'!L:L,MATCH($C721,'Policy Characteristics'!$C:$C,0))),"",INDEX('Policy Characteristics'!L:L,MATCH($C721,'Policy Characteristics'!$C:$C,0)))</f>
        <v>industry-elec-and-hydrogen.html</v>
      </c>
    </row>
    <row r="722" spans="1:18">
      <c r="A722" s="226" t="str">
        <f>IF(ISBLANK(INDEX('Policy Characteristics'!A:A,MATCH($C722,'Policy Characteristics'!$C:$C,0))),"",INDEX('Policy Characteristics'!A:A,MATCH($C722,'Policy Characteristics'!$C:$C,0)))</f>
        <v>Industry</v>
      </c>
      <c r="B722" s="234" t="str">
        <f>IF(ISBLANK(INDEX('Policy Characteristics'!B:B,MATCH($C722,'Policy Characteristics'!$C:$C,0))),"",INDEX('Policy Characteristics'!B:B,MATCH($C722,'Policy Characteristics'!$C:$C,0)))</f>
        <v>Electrification</v>
      </c>
      <c r="C722" s="226" t="str">
        <f t="shared" si="37"/>
        <v>Fraction of Eligible Industrial Energy Use Shifted to Electricity</v>
      </c>
      <c r="D722" s="6" t="s">
        <v>856</v>
      </c>
      <c r="E722" s="1" t="s">
        <v>910</v>
      </c>
      <c r="F722" t="s">
        <v>857</v>
      </c>
      <c r="G722" s="45" t="s">
        <v>910</v>
      </c>
      <c r="H722" s="43">
        <v>1897</v>
      </c>
      <c r="I722" s="261" t="s">
        <v>728</v>
      </c>
      <c r="J722" s="227" t="str">
        <f>IF(ISBLANK(INDEX('Policy Characteristics'!D:D,MATCH($C722,'Policy Characteristics'!$C:$C,0))),"",INDEX('Policy Characteristics'!D:D,MATCH($C722,'Policy Characteristics'!$C:$C,0)))</f>
        <v>Electrification</v>
      </c>
      <c r="K722" s="226" t="str">
        <f>IF(ISBLANK(INDEX('Policy Characteristics'!E:E,MATCH($C722,'Policy Characteristics'!$C:$C,0))),"",INDEX('Policy Characteristics'!E:E,MATCH($C722,'Policy Characteristics'!$C:$C,0)))</f>
        <v>indst shift to electricity</v>
      </c>
      <c r="L722" s="233">
        <f>IF(ISBLANK(INDEX('Policy Characteristics'!F:F,MATCH($C722,'Policy Characteristics'!$C:$C,0))),"",INDEX('Policy Characteristics'!F:F,MATCH($C722,'Policy Characteristics'!$C:$C,0)))</f>
        <v>0</v>
      </c>
      <c r="M722" s="233">
        <f>IF(ISBLANK(INDEX('Policy Characteristics'!G:G,MATCH($C722,'Policy Characteristics'!$C:$C,0))),"",INDEX('Policy Characteristics'!G:G,MATCH($C722,'Policy Characteristics'!$C:$C,0)))</f>
        <v>1</v>
      </c>
      <c r="N722" s="233">
        <f>IF(ISBLANK(INDEX('Policy Characteristics'!H:H,MATCH($C722,'Policy Characteristics'!$C:$C,0))),"",INDEX('Policy Characteristics'!H:H,MATCH($C722,'Policy Characteristics'!$C:$C,0)))</f>
        <v>0.01</v>
      </c>
      <c r="O722" s="226" t="str">
        <f>IF(ISBLANK(INDEX('Policy Characteristics'!I:I,MATCH($C722,'Policy Characteristics'!$C:$C,0))),"",INDEX('Policy Characteristics'!I:I,MATCH($C722,'Policy Characteristics'!$C:$C,0)))</f>
        <v>% of fuel shifted</v>
      </c>
      <c r="P722" s="226" t="str">
        <f>IF(ISBLANK(INDEX('Policy Characteristics'!J:J,MATCH($C722,'Policy Characteristics'!$C:$C,0))),"",INDEX('Policy Characteristics'!J:J,MATCH($C722,'Policy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2" s="226" t="str">
        <f>IF(ISBLANK(INDEX('Policy Characteristics'!K:K,MATCH($C722,'Policy Characteristics'!$C:$C,0))),"",INDEX('Policy Characteristics'!K:K,MATCH($C722,'Policy Characteristics'!$C:$C,0)))</f>
        <v>industry-ag-main.html#fuel-switching</v>
      </c>
      <c r="R722" s="226" t="str">
        <f>IF(ISBLANK(INDEX('Policy Characteristics'!L:L,MATCH($C722,'Policy Characteristics'!$C:$C,0))),"",INDEX('Policy Characteristics'!L:L,MATCH($C722,'Policy Characteristics'!$C:$C,0)))</f>
        <v>industry-elec-and-hydrogen.html</v>
      </c>
    </row>
    <row r="723" spans="1:18">
      <c r="A723" s="226" t="str">
        <f>IF(ISBLANK(INDEX('Policy Characteristics'!A:A,MATCH($C723,'Policy Characteristics'!$C:$C,0))),"",INDEX('Policy Characteristics'!A:A,MATCH($C723,'Policy Characteristics'!$C:$C,0)))</f>
        <v>Industry</v>
      </c>
      <c r="B723" s="234" t="str">
        <f>IF(ISBLANK(INDEX('Policy Characteristics'!B:B,MATCH($C723,'Policy Characteristics'!$C:$C,0))),"",INDEX('Policy Characteristics'!B:B,MATCH($C723,'Policy Characteristics'!$C:$C,0)))</f>
        <v>Electrification</v>
      </c>
      <c r="C723" s="226" t="str">
        <f t="shared" si="37"/>
        <v>Fraction of Eligible Industrial Energy Use Shifted to Electricity</v>
      </c>
      <c r="D723" s="6" t="s">
        <v>858</v>
      </c>
      <c r="E723" s="1" t="s">
        <v>896</v>
      </c>
      <c r="F723" t="s">
        <v>859</v>
      </c>
      <c r="G723" s="45" t="s">
        <v>897</v>
      </c>
      <c r="H723" s="43">
        <v>1898</v>
      </c>
      <c r="I723" s="261" t="s">
        <v>728</v>
      </c>
      <c r="J723" s="227" t="str">
        <f>IF(ISBLANK(INDEX('Policy Characteristics'!D:D,MATCH($C723,'Policy Characteristics'!$C:$C,0))),"",INDEX('Policy Characteristics'!D:D,MATCH($C723,'Policy Characteristics'!$C:$C,0)))</f>
        <v>Electrification</v>
      </c>
      <c r="K723" s="226" t="str">
        <f>IF(ISBLANK(INDEX('Policy Characteristics'!E:E,MATCH($C723,'Policy Characteristics'!$C:$C,0))),"",INDEX('Policy Characteristics'!E:E,MATCH($C723,'Policy Characteristics'!$C:$C,0)))</f>
        <v>indst shift to electricity</v>
      </c>
      <c r="L723" s="233">
        <f>IF(ISBLANK(INDEX('Policy Characteristics'!F:F,MATCH($C723,'Policy Characteristics'!$C:$C,0))),"",INDEX('Policy Characteristics'!F:F,MATCH($C723,'Policy Characteristics'!$C:$C,0)))</f>
        <v>0</v>
      </c>
      <c r="M723" s="233">
        <f>IF(ISBLANK(INDEX('Policy Characteristics'!G:G,MATCH($C723,'Policy Characteristics'!$C:$C,0))),"",INDEX('Policy Characteristics'!G:G,MATCH($C723,'Policy Characteristics'!$C:$C,0)))</f>
        <v>1</v>
      </c>
      <c r="N723" s="233">
        <f>IF(ISBLANK(INDEX('Policy Characteristics'!H:H,MATCH($C723,'Policy Characteristics'!$C:$C,0))),"",INDEX('Policy Characteristics'!H:H,MATCH($C723,'Policy Characteristics'!$C:$C,0)))</f>
        <v>0.01</v>
      </c>
      <c r="O723" s="226" t="str">
        <f>IF(ISBLANK(INDEX('Policy Characteristics'!I:I,MATCH($C723,'Policy Characteristics'!$C:$C,0))),"",INDEX('Policy Characteristics'!I:I,MATCH($C723,'Policy Characteristics'!$C:$C,0)))</f>
        <v>% of fuel shifted</v>
      </c>
      <c r="P723" s="226" t="str">
        <f>IF(ISBLANK(INDEX('Policy Characteristics'!J:J,MATCH($C723,'Policy Characteristics'!$C:$C,0))),"",INDEX('Policy Characteristics'!J:J,MATCH($C723,'Policy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3" s="226" t="str">
        <f>IF(ISBLANK(INDEX('Policy Characteristics'!K:K,MATCH($C723,'Policy Characteristics'!$C:$C,0))),"",INDEX('Policy Characteristics'!K:K,MATCH($C723,'Policy Characteristics'!$C:$C,0)))</f>
        <v>industry-ag-main.html#fuel-switching</v>
      </c>
      <c r="R723" s="226" t="str">
        <f>IF(ISBLANK(INDEX('Policy Characteristics'!L:L,MATCH($C723,'Policy Characteristics'!$C:$C,0))),"",INDEX('Policy Characteristics'!L:L,MATCH($C723,'Policy Characteristics'!$C:$C,0)))</f>
        <v>industry-elec-and-hydrogen.html</v>
      </c>
    </row>
    <row r="724" spans="1:18">
      <c r="A724" s="226" t="str">
        <f>IF(ISBLANK(INDEX('Policy Characteristics'!A:A,MATCH($C724,'Policy Characteristics'!$C:$C,0))),"",INDEX('Policy Characteristics'!A:A,MATCH($C724,'Policy Characteristics'!$C:$C,0)))</f>
        <v>Industry</v>
      </c>
      <c r="B724" s="234" t="str">
        <f>IF(ISBLANK(INDEX('Policy Characteristics'!B:B,MATCH($C724,'Policy Characteristics'!$C:$C,0))),"",INDEX('Policy Characteristics'!B:B,MATCH($C724,'Policy Characteristics'!$C:$C,0)))</f>
        <v>Electrification</v>
      </c>
      <c r="C724" s="226" t="str">
        <f t="shared" ref="C724:C775" si="38">C$659</f>
        <v>Fraction of Eligible Industrial Energy Use Shifted to Electricity</v>
      </c>
      <c r="D724" s="6" t="s">
        <v>858</v>
      </c>
      <c r="E724" s="1" t="s">
        <v>898</v>
      </c>
      <c r="F724" t="s">
        <v>859</v>
      </c>
      <c r="G724" s="45" t="s">
        <v>899</v>
      </c>
      <c r="H724" s="43">
        <v>1899</v>
      </c>
      <c r="I724" s="261" t="s">
        <v>728</v>
      </c>
      <c r="J724" s="227" t="str">
        <f>IF(ISBLANK(INDEX('Policy Characteristics'!D:D,MATCH($C724,'Policy Characteristics'!$C:$C,0))),"",INDEX('Policy Characteristics'!D:D,MATCH($C724,'Policy Characteristics'!$C:$C,0)))</f>
        <v>Electrification</v>
      </c>
      <c r="K724" s="226" t="str">
        <f>IF(ISBLANK(INDEX('Policy Characteristics'!E:E,MATCH($C724,'Policy Characteristics'!$C:$C,0))),"",INDEX('Policy Characteristics'!E:E,MATCH($C724,'Policy Characteristics'!$C:$C,0)))</f>
        <v>indst shift to electricity</v>
      </c>
      <c r="L724" s="233">
        <f>IF(ISBLANK(INDEX('Policy Characteristics'!F:F,MATCH($C724,'Policy Characteristics'!$C:$C,0))),"",INDEX('Policy Characteristics'!F:F,MATCH($C724,'Policy Characteristics'!$C:$C,0)))</f>
        <v>0</v>
      </c>
      <c r="M724" s="233">
        <f>IF(ISBLANK(INDEX('Policy Characteristics'!G:G,MATCH($C724,'Policy Characteristics'!$C:$C,0))),"",INDEX('Policy Characteristics'!G:G,MATCH($C724,'Policy Characteristics'!$C:$C,0)))</f>
        <v>1</v>
      </c>
      <c r="N724" s="233">
        <f>IF(ISBLANK(INDEX('Policy Characteristics'!H:H,MATCH($C724,'Policy Characteristics'!$C:$C,0))),"",INDEX('Policy Characteristics'!H:H,MATCH($C724,'Policy Characteristics'!$C:$C,0)))</f>
        <v>0.01</v>
      </c>
      <c r="O724" s="226" t="str">
        <f>IF(ISBLANK(INDEX('Policy Characteristics'!I:I,MATCH($C724,'Policy Characteristics'!$C:$C,0))),"",INDEX('Policy Characteristics'!I:I,MATCH($C724,'Policy Characteristics'!$C:$C,0)))</f>
        <v>% of fuel shifted</v>
      </c>
      <c r="P724" s="226" t="str">
        <f>IF(ISBLANK(INDEX('Policy Characteristics'!J:J,MATCH($C724,'Policy Characteristics'!$C:$C,0))),"",INDEX('Policy Characteristics'!J:J,MATCH($C724,'Policy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4" s="226" t="str">
        <f>IF(ISBLANK(INDEX('Policy Characteristics'!K:K,MATCH($C724,'Policy Characteristics'!$C:$C,0))),"",INDEX('Policy Characteristics'!K:K,MATCH($C724,'Policy Characteristics'!$C:$C,0)))</f>
        <v>industry-ag-main.html#fuel-switching</v>
      </c>
      <c r="R724" s="226" t="str">
        <f>IF(ISBLANK(INDEX('Policy Characteristics'!L:L,MATCH($C724,'Policy Characteristics'!$C:$C,0))),"",INDEX('Policy Characteristics'!L:L,MATCH($C724,'Policy Characteristics'!$C:$C,0)))</f>
        <v>industry-elec-and-hydrogen.html</v>
      </c>
    </row>
    <row r="725" spans="1:18">
      <c r="A725" s="226" t="str">
        <f>IF(ISBLANK(INDEX('Policy Characteristics'!A:A,MATCH($C725,'Policy Characteristics'!$C:$C,0))),"",INDEX('Policy Characteristics'!A:A,MATCH($C725,'Policy Characteristics'!$C:$C,0)))</f>
        <v>Industry</v>
      </c>
      <c r="B725" s="234" t="str">
        <f>IF(ISBLANK(INDEX('Policy Characteristics'!B:B,MATCH($C725,'Policy Characteristics'!$C:$C,0))),"",INDEX('Policy Characteristics'!B:B,MATCH($C725,'Policy Characteristics'!$C:$C,0)))</f>
        <v>Electrification</v>
      </c>
      <c r="C725" s="226" t="str">
        <f t="shared" si="38"/>
        <v>Fraction of Eligible Industrial Energy Use Shifted to Electricity</v>
      </c>
      <c r="D725" s="6" t="s">
        <v>858</v>
      </c>
      <c r="E725" s="1" t="s">
        <v>900</v>
      </c>
      <c r="F725" t="s">
        <v>859</v>
      </c>
      <c r="G725" s="45" t="s">
        <v>901</v>
      </c>
      <c r="H725" s="43">
        <v>1900</v>
      </c>
      <c r="I725" s="261" t="s">
        <v>728</v>
      </c>
      <c r="J725" s="227" t="str">
        <f>IF(ISBLANK(INDEX('Policy Characteristics'!D:D,MATCH($C725,'Policy Characteristics'!$C:$C,0))),"",INDEX('Policy Characteristics'!D:D,MATCH($C725,'Policy Characteristics'!$C:$C,0)))</f>
        <v>Electrification</v>
      </c>
      <c r="K725" s="226" t="str">
        <f>IF(ISBLANK(INDEX('Policy Characteristics'!E:E,MATCH($C725,'Policy Characteristics'!$C:$C,0))),"",INDEX('Policy Characteristics'!E:E,MATCH($C725,'Policy Characteristics'!$C:$C,0)))</f>
        <v>indst shift to electricity</v>
      </c>
      <c r="L725" s="233">
        <f>IF(ISBLANK(INDEX('Policy Characteristics'!F:F,MATCH($C725,'Policy Characteristics'!$C:$C,0))),"",INDEX('Policy Characteristics'!F:F,MATCH($C725,'Policy Characteristics'!$C:$C,0)))</f>
        <v>0</v>
      </c>
      <c r="M725" s="233">
        <f>IF(ISBLANK(INDEX('Policy Characteristics'!G:G,MATCH($C725,'Policy Characteristics'!$C:$C,0))),"",INDEX('Policy Characteristics'!G:G,MATCH($C725,'Policy Characteristics'!$C:$C,0)))</f>
        <v>1</v>
      </c>
      <c r="N725" s="233">
        <f>IF(ISBLANK(INDEX('Policy Characteristics'!H:H,MATCH($C725,'Policy Characteristics'!$C:$C,0))),"",INDEX('Policy Characteristics'!H:H,MATCH($C725,'Policy Characteristics'!$C:$C,0)))</f>
        <v>0.01</v>
      </c>
      <c r="O725" s="226" t="str">
        <f>IF(ISBLANK(INDEX('Policy Characteristics'!I:I,MATCH($C725,'Policy Characteristics'!$C:$C,0))),"",INDEX('Policy Characteristics'!I:I,MATCH($C725,'Policy Characteristics'!$C:$C,0)))</f>
        <v>% of fuel shifted</v>
      </c>
      <c r="P725" s="226" t="str">
        <f>IF(ISBLANK(INDEX('Policy Characteristics'!J:J,MATCH($C725,'Policy Characteristics'!$C:$C,0))),"",INDEX('Policy Characteristics'!J:J,MATCH($C725,'Policy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5" s="226" t="str">
        <f>IF(ISBLANK(INDEX('Policy Characteristics'!K:K,MATCH($C725,'Policy Characteristics'!$C:$C,0))),"",INDEX('Policy Characteristics'!K:K,MATCH($C725,'Policy Characteristics'!$C:$C,0)))</f>
        <v>industry-ag-main.html#fuel-switching</v>
      </c>
      <c r="R725" s="226" t="str">
        <f>IF(ISBLANK(INDEX('Policy Characteristics'!L:L,MATCH($C725,'Policy Characteristics'!$C:$C,0))),"",INDEX('Policy Characteristics'!L:L,MATCH($C725,'Policy Characteristics'!$C:$C,0)))</f>
        <v>industry-elec-and-hydrogen.html</v>
      </c>
    </row>
    <row r="726" spans="1:18">
      <c r="A726" s="226" t="str">
        <f>IF(ISBLANK(INDEX('Policy Characteristics'!A:A,MATCH($C726,'Policy Characteristics'!$C:$C,0))),"",INDEX('Policy Characteristics'!A:A,MATCH($C726,'Policy Characteristics'!$C:$C,0)))</f>
        <v>Industry</v>
      </c>
      <c r="B726" s="234" t="str">
        <f>IF(ISBLANK(INDEX('Policy Characteristics'!B:B,MATCH($C726,'Policy Characteristics'!$C:$C,0))),"",INDEX('Policy Characteristics'!B:B,MATCH($C726,'Policy Characteristics'!$C:$C,0)))</f>
        <v>Electrification</v>
      </c>
      <c r="C726" s="226" t="str">
        <f t="shared" si="38"/>
        <v>Fraction of Eligible Industrial Energy Use Shifted to Electricity</v>
      </c>
      <c r="D726" s="6" t="s">
        <v>858</v>
      </c>
      <c r="E726" s="1" t="s">
        <v>902</v>
      </c>
      <c r="F726" t="s">
        <v>859</v>
      </c>
      <c r="G726" s="45" t="s">
        <v>903</v>
      </c>
      <c r="H726" s="43">
        <v>1901</v>
      </c>
      <c r="I726" s="261" t="s">
        <v>728</v>
      </c>
      <c r="J726" s="227" t="str">
        <f>IF(ISBLANK(INDEX('Policy Characteristics'!D:D,MATCH($C726,'Policy Characteristics'!$C:$C,0))),"",INDEX('Policy Characteristics'!D:D,MATCH($C726,'Policy Characteristics'!$C:$C,0)))</f>
        <v>Electrification</v>
      </c>
      <c r="K726" s="226" t="str">
        <f>IF(ISBLANK(INDEX('Policy Characteristics'!E:E,MATCH($C726,'Policy Characteristics'!$C:$C,0))),"",INDEX('Policy Characteristics'!E:E,MATCH($C726,'Policy Characteristics'!$C:$C,0)))</f>
        <v>indst shift to electricity</v>
      </c>
      <c r="L726" s="233">
        <f>IF(ISBLANK(INDEX('Policy Characteristics'!F:F,MATCH($C726,'Policy Characteristics'!$C:$C,0))),"",INDEX('Policy Characteristics'!F:F,MATCH($C726,'Policy Characteristics'!$C:$C,0)))</f>
        <v>0</v>
      </c>
      <c r="M726" s="233">
        <f>IF(ISBLANK(INDEX('Policy Characteristics'!G:G,MATCH($C726,'Policy Characteristics'!$C:$C,0))),"",INDEX('Policy Characteristics'!G:G,MATCH($C726,'Policy Characteristics'!$C:$C,0)))</f>
        <v>1</v>
      </c>
      <c r="N726" s="233">
        <f>IF(ISBLANK(INDEX('Policy Characteristics'!H:H,MATCH($C726,'Policy Characteristics'!$C:$C,0))),"",INDEX('Policy Characteristics'!H:H,MATCH($C726,'Policy Characteristics'!$C:$C,0)))</f>
        <v>0.01</v>
      </c>
      <c r="O726" s="226" t="str">
        <f>IF(ISBLANK(INDEX('Policy Characteristics'!I:I,MATCH($C726,'Policy Characteristics'!$C:$C,0))),"",INDEX('Policy Characteristics'!I:I,MATCH($C726,'Policy Characteristics'!$C:$C,0)))</f>
        <v>% of fuel shifted</v>
      </c>
      <c r="P726" s="226" t="str">
        <f>IF(ISBLANK(INDEX('Policy Characteristics'!J:J,MATCH($C726,'Policy Characteristics'!$C:$C,0))),"",INDEX('Policy Characteristics'!J:J,MATCH($C726,'Policy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6" s="226" t="str">
        <f>IF(ISBLANK(INDEX('Policy Characteristics'!K:K,MATCH($C726,'Policy Characteristics'!$C:$C,0))),"",INDEX('Policy Characteristics'!K:K,MATCH($C726,'Policy Characteristics'!$C:$C,0)))</f>
        <v>industry-ag-main.html#fuel-switching</v>
      </c>
      <c r="R726" s="226" t="str">
        <f>IF(ISBLANK(INDEX('Policy Characteristics'!L:L,MATCH($C726,'Policy Characteristics'!$C:$C,0))),"",INDEX('Policy Characteristics'!L:L,MATCH($C726,'Policy Characteristics'!$C:$C,0)))</f>
        <v>industry-elec-and-hydrogen.html</v>
      </c>
    </row>
    <row r="727" spans="1:18">
      <c r="A727" s="226" t="str">
        <f>IF(ISBLANK(INDEX('Policy Characteristics'!A:A,MATCH($C727,'Policy Characteristics'!$C:$C,0))),"",INDEX('Policy Characteristics'!A:A,MATCH($C727,'Policy Characteristics'!$C:$C,0)))</f>
        <v>Industry</v>
      </c>
      <c r="B727" s="234" t="str">
        <f>IF(ISBLANK(INDEX('Policy Characteristics'!B:B,MATCH($C727,'Policy Characteristics'!$C:$C,0))),"",INDEX('Policy Characteristics'!B:B,MATCH($C727,'Policy Characteristics'!$C:$C,0)))</f>
        <v>Electrification</v>
      </c>
      <c r="C727" s="226" t="str">
        <f t="shared" si="38"/>
        <v>Fraction of Eligible Industrial Energy Use Shifted to Electricity</v>
      </c>
      <c r="D727" s="6" t="s">
        <v>858</v>
      </c>
      <c r="E727" s="1" t="s">
        <v>904</v>
      </c>
      <c r="F727" t="s">
        <v>859</v>
      </c>
      <c r="G727" s="45" t="s">
        <v>905</v>
      </c>
      <c r="H727" s="43">
        <v>1902</v>
      </c>
      <c r="I727" s="261" t="s">
        <v>728</v>
      </c>
      <c r="J727" s="227" t="str">
        <f>IF(ISBLANK(INDEX('Policy Characteristics'!D:D,MATCH($C727,'Policy Characteristics'!$C:$C,0))),"",INDEX('Policy Characteristics'!D:D,MATCH($C727,'Policy Characteristics'!$C:$C,0)))</f>
        <v>Electrification</v>
      </c>
      <c r="K727" s="226" t="str">
        <f>IF(ISBLANK(INDEX('Policy Characteristics'!E:E,MATCH($C727,'Policy Characteristics'!$C:$C,0))),"",INDEX('Policy Characteristics'!E:E,MATCH($C727,'Policy Characteristics'!$C:$C,0)))</f>
        <v>indst shift to electricity</v>
      </c>
      <c r="L727" s="233">
        <f>IF(ISBLANK(INDEX('Policy Characteristics'!F:F,MATCH($C727,'Policy Characteristics'!$C:$C,0))),"",INDEX('Policy Characteristics'!F:F,MATCH($C727,'Policy Characteristics'!$C:$C,0)))</f>
        <v>0</v>
      </c>
      <c r="M727" s="233">
        <f>IF(ISBLANK(INDEX('Policy Characteristics'!G:G,MATCH($C727,'Policy Characteristics'!$C:$C,0))),"",INDEX('Policy Characteristics'!G:G,MATCH($C727,'Policy Characteristics'!$C:$C,0)))</f>
        <v>1</v>
      </c>
      <c r="N727" s="233">
        <f>IF(ISBLANK(INDEX('Policy Characteristics'!H:H,MATCH($C727,'Policy Characteristics'!$C:$C,0))),"",INDEX('Policy Characteristics'!H:H,MATCH($C727,'Policy Characteristics'!$C:$C,0)))</f>
        <v>0.01</v>
      </c>
      <c r="O727" s="226" t="str">
        <f>IF(ISBLANK(INDEX('Policy Characteristics'!I:I,MATCH($C727,'Policy Characteristics'!$C:$C,0))),"",INDEX('Policy Characteristics'!I:I,MATCH($C727,'Policy Characteristics'!$C:$C,0)))</f>
        <v>% of fuel shifted</v>
      </c>
      <c r="P727" s="226" t="str">
        <f>IF(ISBLANK(INDEX('Policy Characteristics'!J:J,MATCH($C727,'Policy Characteristics'!$C:$C,0))),"",INDEX('Policy Characteristics'!J:J,MATCH($C727,'Policy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7" s="226" t="str">
        <f>IF(ISBLANK(INDEX('Policy Characteristics'!K:K,MATCH($C727,'Policy Characteristics'!$C:$C,0))),"",INDEX('Policy Characteristics'!K:K,MATCH($C727,'Policy Characteristics'!$C:$C,0)))</f>
        <v>industry-ag-main.html#fuel-switching</v>
      </c>
      <c r="R727" s="226" t="str">
        <f>IF(ISBLANK(INDEX('Policy Characteristics'!L:L,MATCH($C727,'Policy Characteristics'!$C:$C,0))),"",INDEX('Policy Characteristics'!L:L,MATCH($C727,'Policy Characteristics'!$C:$C,0)))</f>
        <v>industry-elec-and-hydrogen.html</v>
      </c>
    </row>
    <row r="728" spans="1:18">
      <c r="A728" s="226" t="str">
        <f>IF(ISBLANK(INDEX('Policy Characteristics'!A:A,MATCH($C728,'Policy Characteristics'!$C:$C,0))),"",INDEX('Policy Characteristics'!A:A,MATCH($C728,'Policy Characteristics'!$C:$C,0)))</f>
        <v>Industry</v>
      </c>
      <c r="B728" s="234" t="str">
        <f>IF(ISBLANK(INDEX('Policy Characteristics'!B:B,MATCH($C728,'Policy Characteristics'!$C:$C,0))),"",INDEX('Policy Characteristics'!B:B,MATCH($C728,'Policy Characteristics'!$C:$C,0)))</f>
        <v>Electrification</v>
      </c>
      <c r="C728" s="226" t="str">
        <f t="shared" si="38"/>
        <v>Fraction of Eligible Industrial Energy Use Shifted to Electricity</v>
      </c>
      <c r="D728" s="6" t="s">
        <v>858</v>
      </c>
      <c r="E728" s="1" t="s">
        <v>906</v>
      </c>
      <c r="F728" t="s">
        <v>859</v>
      </c>
      <c r="G728" s="45" t="s">
        <v>907</v>
      </c>
      <c r="H728" s="43">
        <v>1903</v>
      </c>
      <c r="I728" s="261" t="s">
        <v>728</v>
      </c>
      <c r="J728" s="227" t="str">
        <f>IF(ISBLANK(INDEX('Policy Characteristics'!D:D,MATCH($C728,'Policy Characteristics'!$C:$C,0))),"",INDEX('Policy Characteristics'!D:D,MATCH($C728,'Policy Characteristics'!$C:$C,0)))</f>
        <v>Electrification</v>
      </c>
      <c r="K728" s="226" t="str">
        <f>IF(ISBLANK(INDEX('Policy Characteristics'!E:E,MATCH($C728,'Policy Characteristics'!$C:$C,0))),"",INDEX('Policy Characteristics'!E:E,MATCH($C728,'Policy Characteristics'!$C:$C,0)))</f>
        <v>indst shift to electricity</v>
      </c>
      <c r="L728" s="233">
        <f>IF(ISBLANK(INDEX('Policy Characteristics'!F:F,MATCH($C728,'Policy Characteristics'!$C:$C,0))),"",INDEX('Policy Characteristics'!F:F,MATCH($C728,'Policy Characteristics'!$C:$C,0)))</f>
        <v>0</v>
      </c>
      <c r="M728" s="233">
        <f>IF(ISBLANK(INDEX('Policy Characteristics'!G:G,MATCH($C728,'Policy Characteristics'!$C:$C,0))),"",INDEX('Policy Characteristics'!G:G,MATCH($C728,'Policy Characteristics'!$C:$C,0)))</f>
        <v>1</v>
      </c>
      <c r="N728" s="233">
        <f>IF(ISBLANK(INDEX('Policy Characteristics'!H:H,MATCH($C728,'Policy Characteristics'!$C:$C,0))),"",INDEX('Policy Characteristics'!H:H,MATCH($C728,'Policy Characteristics'!$C:$C,0)))</f>
        <v>0.01</v>
      </c>
      <c r="O728" s="226" t="str">
        <f>IF(ISBLANK(INDEX('Policy Characteristics'!I:I,MATCH($C728,'Policy Characteristics'!$C:$C,0))),"",INDEX('Policy Characteristics'!I:I,MATCH($C728,'Policy Characteristics'!$C:$C,0)))</f>
        <v>% of fuel shifted</v>
      </c>
      <c r="P728" s="226" t="str">
        <f>IF(ISBLANK(INDEX('Policy Characteristics'!J:J,MATCH($C728,'Policy Characteristics'!$C:$C,0))),"",INDEX('Policy Characteristics'!J:J,MATCH($C728,'Policy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8" s="226" t="str">
        <f>IF(ISBLANK(INDEX('Policy Characteristics'!K:K,MATCH($C728,'Policy Characteristics'!$C:$C,0))),"",INDEX('Policy Characteristics'!K:K,MATCH($C728,'Policy Characteristics'!$C:$C,0)))</f>
        <v>industry-ag-main.html#fuel-switching</v>
      </c>
      <c r="R728" s="226" t="str">
        <f>IF(ISBLANK(INDEX('Policy Characteristics'!L:L,MATCH($C728,'Policy Characteristics'!$C:$C,0))),"",INDEX('Policy Characteristics'!L:L,MATCH($C728,'Policy Characteristics'!$C:$C,0)))</f>
        <v>industry-elec-and-hydrogen.html</v>
      </c>
    </row>
    <row r="729" spans="1:18">
      <c r="A729" s="226" t="str">
        <f>IF(ISBLANK(INDEX('Policy Characteristics'!A:A,MATCH($C729,'Policy Characteristics'!$C:$C,0))),"",INDEX('Policy Characteristics'!A:A,MATCH($C729,'Policy Characteristics'!$C:$C,0)))</f>
        <v>Industry</v>
      </c>
      <c r="B729" s="234" t="str">
        <f>IF(ISBLANK(INDEX('Policy Characteristics'!B:B,MATCH($C729,'Policy Characteristics'!$C:$C,0))),"",INDEX('Policy Characteristics'!B:B,MATCH($C729,'Policy Characteristics'!$C:$C,0)))</f>
        <v>Electrification</v>
      </c>
      <c r="C729" s="226" t="str">
        <f t="shared" si="38"/>
        <v>Fraction of Eligible Industrial Energy Use Shifted to Electricity</v>
      </c>
      <c r="D729" s="6" t="s">
        <v>858</v>
      </c>
      <c r="E729" s="1" t="s">
        <v>908</v>
      </c>
      <c r="F729" t="s">
        <v>859</v>
      </c>
      <c r="G729" s="45" t="s">
        <v>909</v>
      </c>
      <c r="H729" s="43">
        <v>1904</v>
      </c>
      <c r="I729" s="261" t="s">
        <v>728</v>
      </c>
      <c r="J729" s="227" t="str">
        <f>IF(ISBLANK(INDEX('Policy Characteristics'!D:D,MATCH($C729,'Policy Characteristics'!$C:$C,0))),"",INDEX('Policy Characteristics'!D:D,MATCH($C729,'Policy Characteristics'!$C:$C,0)))</f>
        <v>Electrification</v>
      </c>
      <c r="K729" s="226" t="str">
        <f>IF(ISBLANK(INDEX('Policy Characteristics'!E:E,MATCH($C729,'Policy Characteristics'!$C:$C,0))),"",INDEX('Policy Characteristics'!E:E,MATCH($C729,'Policy Characteristics'!$C:$C,0)))</f>
        <v>indst shift to electricity</v>
      </c>
      <c r="L729" s="233">
        <f>IF(ISBLANK(INDEX('Policy Characteristics'!F:F,MATCH($C729,'Policy Characteristics'!$C:$C,0))),"",INDEX('Policy Characteristics'!F:F,MATCH($C729,'Policy Characteristics'!$C:$C,0)))</f>
        <v>0</v>
      </c>
      <c r="M729" s="233">
        <f>IF(ISBLANK(INDEX('Policy Characteristics'!G:G,MATCH($C729,'Policy Characteristics'!$C:$C,0))),"",INDEX('Policy Characteristics'!G:G,MATCH($C729,'Policy Characteristics'!$C:$C,0)))</f>
        <v>1</v>
      </c>
      <c r="N729" s="233">
        <f>IF(ISBLANK(INDEX('Policy Characteristics'!H:H,MATCH($C729,'Policy Characteristics'!$C:$C,0))),"",INDEX('Policy Characteristics'!H:H,MATCH($C729,'Policy Characteristics'!$C:$C,0)))</f>
        <v>0.01</v>
      </c>
      <c r="O729" s="226" t="str">
        <f>IF(ISBLANK(INDEX('Policy Characteristics'!I:I,MATCH($C729,'Policy Characteristics'!$C:$C,0))),"",INDEX('Policy Characteristics'!I:I,MATCH($C729,'Policy Characteristics'!$C:$C,0)))</f>
        <v>% of fuel shifted</v>
      </c>
      <c r="P729" s="226" t="str">
        <f>IF(ISBLANK(INDEX('Policy Characteristics'!J:J,MATCH($C729,'Policy Characteristics'!$C:$C,0))),"",INDEX('Policy Characteristics'!J:J,MATCH($C729,'Policy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29" s="226" t="str">
        <f>IF(ISBLANK(INDEX('Policy Characteristics'!K:K,MATCH($C729,'Policy Characteristics'!$C:$C,0))),"",INDEX('Policy Characteristics'!K:K,MATCH($C729,'Policy Characteristics'!$C:$C,0)))</f>
        <v>industry-ag-main.html#fuel-switching</v>
      </c>
      <c r="R729" s="226" t="str">
        <f>IF(ISBLANK(INDEX('Policy Characteristics'!L:L,MATCH($C729,'Policy Characteristics'!$C:$C,0))),"",INDEX('Policy Characteristics'!L:L,MATCH($C729,'Policy Characteristics'!$C:$C,0)))</f>
        <v>industry-elec-and-hydrogen.html</v>
      </c>
    </row>
    <row r="730" spans="1:18">
      <c r="A730" s="226" t="str">
        <f>IF(ISBLANK(INDEX('Policy Characteristics'!A:A,MATCH($C730,'Policy Characteristics'!$C:$C,0))),"",INDEX('Policy Characteristics'!A:A,MATCH($C730,'Policy Characteristics'!$C:$C,0)))</f>
        <v>Industry</v>
      </c>
      <c r="B730" s="234" t="str">
        <f>IF(ISBLANK(INDEX('Policy Characteristics'!B:B,MATCH($C730,'Policy Characteristics'!$C:$C,0))),"",INDEX('Policy Characteristics'!B:B,MATCH($C730,'Policy Characteristics'!$C:$C,0)))</f>
        <v>Electrification</v>
      </c>
      <c r="C730" s="226" t="str">
        <f t="shared" si="38"/>
        <v>Fraction of Eligible Industrial Energy Use Shifted to Electricity</v>
      </c>
      <c r="D730" s="6" t="s">
        <v>858</v>
      </c>
      <c r="E730" s="1" t="s">
        <v>910</v>
      </c>
      <c r="F730" t="s">
        <v>859</v>
      </c>
      <c r="G730" s="45" t="s">
        <v>910</v>
      </c>
      <c r="H730" s="43">
        <v>1905</v>
      </c>
      <c r="I730" s="261" t="s">
        <v>728</v>
      </c>
      <c r="J730" s="227" t="str">
        <f>IF(ISBLANK(INDEX('Policy Characteristics'!D:D,MATCH($C730,'Policy Characteristics'!$C:$C,0))),"",INDEX('Policy Characteristics'!D:D,MATCH($C730,'Policy Characteristics'!$C:$C,0)))</f>
        <v>Electrification</v>
      </c>
      <c r="K730" s="226" t="str">
        <f>IF(ISBLANK(INDEX('Policy Characteristics'!E:E,MATCH($C730,'Policy Characteristics'!$C:$C,0))),"",INDEX('Policy Characteristics'!E:E,MATCH($C730,'Policy Characteristics'!$C:$C,0)))</f>
        <v>indst shift to electricity</v>
      </c>
      <c r="L730" s="233">
        <f>IF(ISBLANK(INDEX('Policy Characteristics'!F:F,MATCH($C730,'Policy Characteristics'!$C:$C,0))),"",INDEX('Policy Characteristics'!F:F,MATCH($C730,'Policy Characteristics'!$C:$C,0)))</f>
        <v>0</v>
      </c>
      <c r="M730" s="233">
        <f>IF(ISBLANK(INDEX('Policy Characteristics'!G:G,MATCH($C730,'Policy Characteristics'!$C:$C,0))),"",INDEX('Policy Characteristics'!G:G,MATCH($C730,'Policy Characteristics'!$C:$C,0)))</f>
        <v>1</v>
      </c>
      <c r="N730" s="233">
        <f>IF(ISBLANK(INDEX('Policy Characteristics'!H:H,MATCH($C730,'Policy Characteristics'!$C:$C,0))),"",INDEX('Policy Characteristics'!H:H,MATCH($C730,'Policy Characteristics'!$C:$C,0)))</f>
        <v>0.01</v>
      </c>
      <c r="O730" s="226" t="str">
        <f>IF(ISBLANK(INDEX('Policy Characteristics'!I:I,MATCH($C730,'Policy Characteristics'!$C:$C,0))),"",INDEX('Policy Characteristics'!I:I,MATCH($C730,'Policy Characteristics'!$C:$C,0)))</f>
        <v>% of fuel shifted</v>
      </c>
      <c r="P730" s="226" t="str">
        <f>IF(ISBLANK(INDEX('Policy Characteristics'!J:J,MATCH($C730,'Policy Characteristics'!$C:$C,0))),"",INDEX('Policy Characteristics'!J:J,MATCH($C730,'Policy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0" s="226" t="str">
        <f>IF(ISBLANK(INDEX('Policy Characteristics'!K:K,MATCH($C730,'Policy Characteristics'!$C:$C,0))),"",INDEX('Policy Characteristics'!K:K,MATCH($C730,'Policy Characteristics'!$C:$C,0)))</f>
        <v>industry-ag-main.html#fuel-switching</v>
      </c>
      <c r="R730" s="226" t="str">
        <f>IF(ISBLANK(INDEX('Policy Characteristics'!L:L,MATCH($C730,'Policy Characteristics'!$C:$C,0))),"",INDEX('Policy Characteristics'!L:L,MATCH($C730,'Policy Characteristics'!$C:$C,0)))</f>
        <v>industry-elec-and-hydrogen.html</v>
      </c>
    </row>
    <row r="731" spans="1:18">
      <c r="A731" s="226" t="str">
        <f>IF(ISBLANK(INDEX('Policy Characteristics'!A:A,MATCH($C731,'Policy Characteristics'!$C:$C,0))),"",INDEX('Policy Characteristics'!A:A,MATCH($C731,'Policy Characteristics'!$C:$C,0)))</f>
        <v>Industry</v>
      </c>
      <c r="B731" s="234" t="str">
        <f>IF(ISBLANK(INDEX('Policy Characteristics'!B:B,MATCH($C731,'Policy Characteristics'!$C:$C,0))),"",INDEX('Policy Characteristics'!B:B,MATCH($C731,'Policy Characteristics'!$C:$C,0)))</f>
        <v>Electrification</v>
      </c>
      <c r="C731" s="226" t="str">
        <f t="shared" si="38"/>
        <v>Fraction of Eligible Industrial Energy Use Shifted to Electricity</v>
      </c>
      <c r="D731" s="6" t="s">
        <v>860</v>
      </c>
      <c r="E731" s="1" t="s">
        <v>896</v>
      </c>
      <c r="F731" t="s">
        <v>861</v>
      </c>
      <c r="G731" s="45" t="s">
        <v>897</v>
      </c>
      <c r="H731" s="43">
        <v>1906</v>
      </c>
      <c r="I731" s="261" t="s">
        <v>728</v>
      </c>
      <c r="J731" s="227" t="str">
        <f>IF(ISBLANK(INDEX('Policy Characteristics'!D:D,MATCH($C731,'Policy Characteristics'!$C:$C,0))),"",INDEX('Policy Characteristics'!D:D,MATCH($C731,'Policy Characteristics'!$C:$C,0)))</f>
        <v>Electrification</v>
      </c>
      <c r="K731" s="226" t="str">
        <f>IF(ISBLANK(INDEX('Policy Characteristics'!E:E,MATCH($C731,'Policy Characteristics'!$C:$C,0))),"",INDEX('Policy Characteristics'!E:E,MATCH($C731,'Policy Characteristics'!$C:$C,0)))</f>
        <v>indst shift to electricity</v>
      </c>
      <c r="L731" s="233">
        <f>IF(ISBLANK(INDEX('Policy Characteristics'!F:F,MATCH($C731,'Policy Characteristics'!$C:$C,0))),"",INDEX('Policy Characteristics'!F:F,MATCH($C731,'Policy Characteristics'!$C:$C,0)))</f>
        <v>0</v>
      </c>
      <c r="M731" s="233">
        <f>IF(ISBLANK(INDEX('Policy Characteristics'!G:G,MATCH($C731,'Policy Characteristics'!$C:$C,0))),"",INDEX('Policy Characteristics'!G:G,MATCH($C731,'Policy Characteristics'!$C:$C,0)))</f>
        <v>1</v>
      </c>
      <c r="N731" s="233">
        <f>IF(ISBLANK(INDEX('Policy Characteristics'!H:H,MATCH($C731,'Policy Characteristics'!$C:$C,0))),"",INDEX('Policy Characteristics'!H:H,MATCH($C731,'Policy Characteristics'!$C:$C,0)))</f>
        <v>0.01</v>
      </c>
      <c r="O731" s="226" t="str">
        <f>IF(ISBLANK(INDEX('Policy Characteristics'!I:I,MATCH($C731,'Policy Characteristics'!$C:$C,0))),"",INDEX('Policy Characteristics'!I:I,MATCH($C731,'Policy Characteristics'!$C:$C,0)))</f>
        <v>% of fuel shifted</v>
      </c>
      <c r="P731" s="226" t="str">
        <f>IF(ISBLANK(INDEX('Policy Characteristics'!J:J,MATCH($C731,'Policy Characteristics'!$C:$C,0))),"",INDEX('Policy Characteristics'!J:J,MATCH($C731,'Policy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1" s="226" t="str">
        <f>IF(ISBLANK(INDEX('Policy Characteristics'!K:K,MATCH($C731,'Policy Characteristics'!$C:$C,0))),"",INDEX('Policy Characteristics'!K:K,MATCH($C731,'Policy Characteristics'!$C:$C,0)))</f>
        <v>industry-ag-main.html#fuel-switching</v>
      </c>
      <c r="R731" s="226" t="str">
        <f>IF(ISBLANK(INDEX('Policy Characteristics'!L:L,MATCH($C731,'Policy Characteristics'!$C:$C,0))),"",INDEX('Policy Characteristics'!L:L,MATCH($C731,'Policy Characteristics'!$C:$C,0)))</f>
        <v>industry-elec-and-hydrogen.html</v>
      </c>
    </row>
    <row r="732" spans="1:18">
      <c r="A732" s="226" t="str">
        <f>IF(ISBLANK(INDEX('Policy Characteristics'!A:A,MATCH($C732,'Policy Characteristics'!$C:$C,0))),"",INDEX('Policy Characteristics'!A:A,MATCH($C732,'Policy Characteristics'!$C:$C,0)))</f>
        <v>Industry</v>
      </c>
      <c r="B732" s="234" t="str">
        <f>IF(ISBLANK(INDEX('Policy Characteristics'!B:B,MATCH($C732,'Policy Characteristics'!$C:$C,0))),"",INDEX('Policy Characteristics'!B:B,MATCH($C732,'Policy Characteristics'!$C:$C,0)))</f>
        <v>Electrification</v>
      </c>
      <c r="C732" s="226" t="str">
        <f t="shared" si="38"/>
        <v>Fraction of Eligible Industrial Energy Use Shifted to Electricity</v>
      </c>
      <c r="D732" s="6" t="s">
        <v>860</v>
      </c>
      <c r="E732" s="1" t="s">
        <v>898</v>
      </c>
      <c r="F732" t="s">
        <v>861</v>
      </c>
      <c r="G732" s="45" t="s">
        <v>899</v>
      </c>
      <c r="H732" s="43">
        <v>1907</v>
      </c>
      <c r="I732" s="261" t="s">
        <v>728</v>
      </c>
      <c r="J732" s="227" t="str">
        <f>IF(ISBLANK(INDEX('Policy Characteristics'!D:D,MATCH($C732,'Policy Characteristics'!$C:$C,0))),"",INDEX('Policy Characteristics'!D:D,MATCH($C732,'Policy Characteristics'!$C:$C,0)))</f>
        <v>Electrification</v>
      </c>
      <c r="K732" s="226" t="str">
        <f>IF(ISBLANK(INDEX('Policy Characteristics'!E:E,MATCH($C732,'Policy Characteristics'!$C:$C,0))),"",INDEX('Policy Characteristics'!E:E,MATCH($C732,'Policy Characteristics'!$C:$C,0)))</f>
        <v>indst shift to electricity</v>
      </c>
      <c r="L732" s="233">
        <f>IF(ISBLANK(INDEX('Policy Characteristics'!F:F,MATCH($C732,'Policy Characteristics'!$C:$C,0))),"",INDEX('Policy Characteristics'!F:F,MATCH($C732,'Policy Characteristics'!$C:$C,0)))</f>
        <v>0</v>
      </c>
      <c r="M732" s="233">
        <f>IF(ISBLANK(INDEX('Policy Characteristics'!G:G,MATCH($C732,'Policy Characteristics'!$C:$C,0))),"",INDEX('Policy Characteristics'!G:G,MATCH($C732,'Policy Characteristics'!$C:$C,0)))</f>
        <v>1</v>
      </c>
      <c r="N732" s="233">
        <f>IF(ISBLANK(INDEX('Policy Characteristics'!H:H,MATCH($C732,'Policy Characteristics'!$C:$C,0))),"",INDEX('Policy Characteristics'!H:H,MATCH($C732,'Policy Characteristics'!$C:$C,0)))</f>
        <v>0.01</v>
      </c>
      <c r="O732" s="226" t="str">
        <f>IF(ISBLANK(INDEX('Policy Characteristics'!I:I,MATCH($C732,'Policy Characteristics'!$C:$C,0))),"",INDEX('Policy Characteristics'!I:I,MATCH($C732,'Policy Characteristics'!$C:$C,0)))</f>
        <v>% of fuel shifted</v>
      </c>
      <c r="P732" s="226" t="str">
        <f>IF(ISBLANK(INDEX('Policy Characteristics'!J:J,MATCH($C732,'Policy Characteristics'!$C:$C,0))),"",INDEX('Policy Characteristics'!J:J,MATCH($C732,'Policy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2" s="226" t="str">
        <f>IF(ISBLANK(INDEX('Policy Characteristics'!K:K,MATCH($C732,'Policy Characteristics'!$C:$C,0))),"",INDEX('Policy Characteristics'!K:K,MATCH($C732,'Policy Characteristics'!$C:$C,0)))</f>
        <v>industry-ag-main.html#fuel-switching</v>
      </c>
      <c r="R732" s="226" t="str">
        <f>IF(ISBLANK(INDEX('Policy Characteristics'!L:L,MATCH($C732,'Policy Characteristics'!$C:$C,0))),"",INDEX('Policy Characteristics'!L:L,MATCH($C732,'Policy Characteristics'!$C:$C,0)))</f>
        <v>industry-elec-and-hydrogen.html</v>
      </c>
    </row>
    <row r="733" spans="1:18">
      <c r="A733" s="226" t="str">
        <f>IF(ISBLANK(INDEX('Policy Characteristics'!A:A,MATCH($C733,'Policy Characteristics'!$C:$C,0))),"",INDEX('Policy Characteristics'!A:A,MATCH($C733,'Policy Characteristics'!$C:$C,0)))</f>
        <v>Industry</v>
      </c>
      <c r="B733" s="234" t="str">
        <f>IF(ISBLANK(INDEX('Policy Characteristics'!B:B,MATCH($C733,'Policy Characteristics'!$C:$C,0))),"",INDEX('Policy Characteristics'!B:B,MATCH($C733,'Policy Characteristics'!$C:$C,0)))</f>
        <v>Electrification</v>
      </c>
      <c r="C733" s="226" t="str">
        <f t="shared" si="38"/>
        <v>Fraction of Eligible Industrial Energy Use Shifted to Electricity</v>
      </c>
      <c r="D733" s="6" t="s">
        <v>860</v>
      </c>
      <c r="E733" s="1" t="s">
        <v>900</v>
      </c>
      <c r="F733" t="s">
        <v>861</v>
      </c>
      <c r="G733" s="45" t="s">
        <v>901</v>
      </c>
      <c r="H733" s="43">
        <v>1908</v>
      </c>
      <c r="I733" s="261" t="s">
        <v>728</v>
      </c>
      <c r="J733" s="227" t="str">
        <f>IF(ISBLANK(INDEX('Policy Characteristics'!D:D,MATCH($C733,'Policy Characteristics'!$C:$C,0))),"",INDEX('Policy Characteristics'!D:D,MATCH($C733,'Policy Characteristics'!$C:$C,0)))</f>
        <v>Electrification</v>
      </c>
      <c r="K733" s="226" t="str">
        <f>IF(ISBLANK(INDEX('Policy Characteristics'!E:E,MATCH($C733,'Policy Characteristics'!$C:$C,0))),"",INDEX('Policy Characteristics'!E:E,MATCH($C733,'Policy Characteristics'!$C:$C,0)))</f>
        <v>indst shift to electricity</v>
      </c>
      <c r="L733" s="233">
        <f>IF(ISBLANK(INDEX('Policy Characteristics'!F:F,MATCH($C733,'Policy Characteristics'!$C:$C,0))),"",INDEX('Policy Characteristics'!F:F,MATCH($C733,'Policy Characteristics'!$C:$C,0)))</f>
        <v>0</v>
      </c>
      <c r="M733" s="233">
        <f>IF(ISBLANK(INDEX('Policy Characteristics'!G:G,MATCH($C733,'Policy Characteristics'!$C:$C,0))),"",INDEX('Policy Characteristics'!G:G,MATCH($C733,'Policy Characteristics'!$C:$C,0)))</f>
        <v>1</v>
      </c>
      <c r="N733" s="233">
        <f>IF(ISBLANK(INDEX('Policy Characteristics'!H:H,MATCH($C733,'Policy Characteristics'!$C:$C,0))),"",INDEX('Policy Characteristics'!H:H,MATCH($C733,'Policy Characteristics'!$C:$C,0)))</f>
        <v>0.01</v>
      </c>
      <c r="O733" s="226" t="str">
        <f>IF(ISBLANK(INDEX('Policy Characteristics'!I:I,MATCH($C733,'Policy Characteristics'!$C:$C,0))),"",INDEX('Policy Characteristics'!I:I,MATCH($C733,'Policy Characteristics'!$C:$C,0)))</f>
        <v>% of fuel shifted</v>
      </c>
      <c r="P733" s="226" t="str">
        <f>IF(ISBLANK(INDEX('Policy Characteristics'!J:J,MATCH($C733,'Policy Characteristics'!$C:$C,0))),"",INDEX('Policy Characteristics'!J:J,MATCH($C733,'Policy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3" s="226" t="str">
        <f>IF(ISBLANK(INDEX('Policy Characteristics'!K:K,MATCH($C733,'Policy Characteristics'!$C:$C,0))),"",INDEX('Policy Characteristics'!K:K,MATCH($C733,'Policy Characteristics'!$C:$C,0)))</f>
        <v>industry-ag-main.html#fuel-switching</v>
      </c>
      <c r="R733" s="226" t="str">
        <f>IF(ISBLANK(INDEX('Policy Characteristics'!L:L,MATCH($C733,'Policy Characteristics'!$C:$C,0))),"",INDEX('Policy Characteristics'!L:L,MATCH($C733,'Policy Characteristics'!$C:$C,0)))</f>
        <v>industry-elec-and-hydrogen.html</v>
      </c>
    </row>
    <row r="734" spans="1:18">
      <c r="A734" s="226" t="str">
        <f>IF(ISBLANK(INDEX('Policy Characteristics'!A:A,MATCH($C734,'Policy Characteristics'!$C:$C,0))),"",INDEX('Policy Characteristics'!A:A,MATCH($C734,'Policy Characteristics'!$C:$C,0)))</f>
        <v>Industry</v>
      </c>
      <c r="B734" s="234" t="str">
        <f>IF(ISBLANK(INDEX('Policy Characteristics'!B:B,MATCH($C734,'Policy Characteristics'!$C:$C,0))),"",INDEX('Policy Characteristics'!B:B,MATCH($C734,'Policy Characteristics'!$C:$C,0)))</f>
        <v>Electrification</v>
      </c>
      <c r="C734" s="226" t="str">
        <f t="shared" si="38"/>
        <v>Fraction of Eligible Industrial Energy Use Shifted to Electricity</v>
      </c>
      <c r="D734" s="6" t="s">
        <v>860</v>
      </c>
      <c r="E734" s="1" t="s">
        <v>902</v>
      </c>
      <c r="F734" t="s">
        <v>861</v>
      </c>
      <c r="G734" s="45" t="s">
        <v>903</v>
      </c>
      <c r="H734" s="43">
        <v>1909</v>
      </c>
      <c r="I734" s="261" t="s">
        <v>728</v>
      </c>
      <c r="J734" s="227" t="str">
        <f>IF(ISBLANK(INDEX('Policy Characteristics'!D:D,MATCH($C734,'Policy Characteristics'!$C:$C,0))),"",INDEX('Policy Characteristics'!D:D,MATCH($C734,'Policy Characteristics'!$C:$C,0)))</f>
        <v>Electrification</v>
      </c>
      <c r="K734" s="226" t="str">
        <f>IF(ISBLANK(INDEX('Policy Characteristics'!E:E,MATCH($C734,'Policy Characteristics'!$C:$C,0))),"",INDEX('Policy Characteristics'!E:E,MATCH($C734,'Policy Characteristics'!$C:$C,0)))</f>
        <v>indst shift to electricity</v>
      </c>
      <c r="L734" s="233">
        <f>IF(ISBLANK(INDEX('Policy Characteristics'!F:F,MATCH($C734,'Policy Characteristics'!$C:$C,0))),"",INDEX('Policy Characteristics'!F:F,MATCH($C734,'Policy Characteristics'!$C:$C,0)))</f>
        <v>0</v>
      </c>
      <c r="M734" s="233">
        <f>IF(ISBLANK(INDEX('Policy Characteristics'!G:G,MATCH($C734,'Policy Characteristics'!$C:$C,0))),"",INDEX('Policy Characteristics'!G:G,MATCH($C734,'Policy Characteristics'!$C:$C,0)))</f>
        <v>1</v>
      </c>
      <c r="N734" s="233">
        <f>IF(ISBLANK(INDEX('Policy Characteristics'!H:H,MATCH($C734,'Policy Characteristics'!$C:$C,0))),"",INDEX('Policy Characteristics'!H:H,MATCH($C734,'Policy Characteristics'!$C:$C,0)))</f>
        <v>0.01</v>
      </c>
      <c r="O734" s="226" t="str">
        <f>IF(ISBLANK(INDEX('Policy Characteristics'!I:I,MATCH($C734,'Policy Characteristics'!$C:$C,0))),"",INDEX('Policy Characteristics'!I:I,MATCH($C734,'Policy Characteristics'!$C:$C,0)))</f>
        <v>% of fuel shifted</v>
      </c>
      <c r="P734" s="226" t="str">
        <f>IF(ISBLANK(INDEX('Policy Characteristics'!J:J,MATCH($C734,'Policy Characteristics'!$C:$C,0))),"",INDEX('Policy Characteristics'!J:J,MATCH($C734,'Policy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4" s="226" t="str">
        <f>IF(ISBLANK(INDEX('Policy Characteristics'!K:K,MATCH($C734,'Policy Characteristics'!$C:$C,0))),"",INDEX('Policy Characteristics'!K:K,MATCH($C734,'Policy Characteristics'!$C:$C,0)))</f>
        <v>industry-ag-main.html#fuel-switching</v>
      </c>
      <c r="R734" s="226" t="str">
        <f>IF(ISBLANK(INDEX('Policy Characteristics'!L:L,MATCH($C734,'Policy Characteristics'!$C:$C,0))),"",INDEX('Policy Characteristics'!L:L,MATCH($C734,'Policy Characteristics'!$C:$C,0)))</f>
        <v>industry-elec-and-hydrogen.html</v>
      </c>
    </row>
    <row r="735" spans="1:18">
      <c r="A735" s="226" t="str">
        <f>IF(ISBLANK(INDEX('Policy Characteristics'!A:A,MATCH($C735,'Policy Characteristics'!$C:$C,0))),"",INDEX('Policy Characteristics'!A:A,MATCH($C735,'Policy Characteristics'!$C:$C,0)))</f>
        <v>Industry</v>
      </c>
      <c r="B735" s="234" t="str">
        <f>IF(ISBLANK(INDEX('Policy Characteristics'!B:B,MATCH($C735,'Policy Characteristics'!$C:$C,0))),"",INDEX('Policy Characteristics'!B:B,MATCH($C735,'Policy Characteristics'!$C:$C,0)))</f>
        <v>Electrification</v>
      </c>
      <c r="C735" s="226" t="str">
        <f t="shared" si="38"/>
        <v>Fraction of Eligible Industrial Energy Use Shifted to Electricity</v>
      </c>
      <c r="D735" s="6" t="s">
        <v>860</v>
      </c>
      <c r="E735" s="1" t="s">
        <v>904</v>
      </c>
      <c r="F735" t="s">
        <v>861</v>
      </c>
      <c r="G735" s="45" t="s">
        <v>905</v>
      </c>
      <c r="H735" s="43">
        <v>1910</v>
      </c>
      <c r="I735" s="261" t="s">
        <v>728</v>
      </c>
      <c r="J735" s="227" t="str">
        <f>IF(ISBLANK(INDEX('Policy Characteristics'!D:D,MATCH($C735,'Policy Characteristics'!$C:$C,0))),"",INDEX('Policy Characteristics'!D:D,MATCH($C735,'Policy Characteristics'!$C:$C,0)))</f>
        <v>Electrification</v>
      </c>
      <c r="K735" s="226" t="str">
        <f>IF(ISBLANK(INDEX('Policy Characteristics'!E:E,MATCH($C735,'Policy Characteristics'!$C:$C,0))),"",INDEX('Policy Characteristics'!E:E,MATCH($C735,'Policy Characteristics'!$C:$C,0)))</f>
        <v>indst shift to electricity</v>
      </c>
      <c r="L735" s="233">
        <f>IF(ISBLANK(INDEX('Policy Characteristics'!F:F,MATCH($C735,'Policy Characteristics'!$C:$C,0))),"",INDEX('Policy Characteristics'!F:F,MATCH($C735,'Policy Characteristics'!$C:$C,0)))</f>
        <v>0</v>
      </c>
      <c r="M735" s="233">
        <f>IF(ISBLANK(INDEX('Policy Characteristics'!G:G,MATCH($C735,'Policy Characteristics'!$C:$C,0))),"",INDEX('Policy Characteristics'!G:G,MATCH($C735,'Policy Characteristics'!$C:$C,0)))</f>
        <v>1</v>
      </c>
      <c r="N735" s="233">
        <f>IF(ISBLANK(INDEX('Policy Characteristics'!H:H,MATCH($C735,'Policy Characteristics'!$C:$C,0))),"",INDEX('Policy Characteristics'!H:H,MATCH($C735,'Policy Characteristics'!$C:$C,0)))</f>
        <v>0.01</v>
      </c>
      <c r="O735" s="226" t="str">
        <f>IF(ISBLANK(INDEX('Policy Characteristics'!I:I,MATCH($C735,'Policy Characteristics'!$C:$C,0))),"",INDEX('Policy Characteristics'!I:I,MATCH($C735,'Policy Characteristics'!$C:$C,0)))</f>
        <v>% of fuel shifted</v>
      </c>
      <c r="P735" s="226" t="str">
        <f>IF(ISBLANK(INDEX('Policy Characteristics'!J:J,MATCH($C735,'Policy Characteristics'!$C:$C,0))),"",INDEX('Policy Characteristics'!J:J,MATCH($C735,'Policy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5" s="226" t="str">
        <f>IF(ISBLANK(INDEX('Policy Characteristics'!K:K,MATCH($C735,'Policy Characteristics'!$C:$C,0))),"",INDEX('Policy Characteristics'!K:K,MATCH($C735,'Policy Characteristics'!$C:$C,0)))</f>
        <v>industry-ag-main.html#fuel-switching</v>
      </c>
      <c r="R735" s="226" t="str">
        <f>IF(ISBLANK(INDEX('Policy Characteristics'!L:L,MATCH($C735,'Policy Characteristics'!$C:$C,0))),"",INDEX('Policy Characteristics'!L:L,MATCH($C735,'Policy Characteristics'!$C:$C,0)))</f>
        <v>industry-elec-and-hydrogen.html</v>
      </c>
    </row>
    <row r="736" spans="1:18">
      <c r="A736" s="226" t="str">
        <f>IF(ISBLANK(INDEX('Policy Characteristics'!A:A,MATCH($C736,'Policy Characteristics'!$C:$C,0))),"",INDEX('Policy Characteristics'!A:A,MATCH($C736,'Policy Characteristics'!$C:$C,0)))</f>
        <v>Industry</v>
      </c>
      <c r="B736" s="234" t="str">
        <f>IF(ISBLANK(INDEX('Policy Characteristics'!B:B,MATCH($C736,'Policy Characteristics'!$C:$C,0))),"",INDEX('Policy Characteristics'!B:B,MATCH($C736,'Policy Characteristics'!$C:$C,0)))</f>
        <v>Electrification</v>
      </c>
      <c r="C736" s="226" t="str">
        <f t="shared" si="38"/>
        <v>Fraction of Eligible Industrial Energy Use Shifted to Electricity</v>
      </c>
      <c r="D736" s="6" t="s">
        <v>860</v>
      </c>
      <c r="E736" s="1" t="s">
        <v>906</v>
      </c>
      <c r="F736" t="s">
        <v>861</v>
      </c>
      <c r="G736" s="45" t="s">
        <v>907</v>
      </c>
      <c r="H736" s="43">
        <v>1911</v>
      </c>
      <c r="I736" s="261" t="s">
        <v>728</v>
      </c>
      <c r="J736" s="227" t="str">
        <f>IF(ISBLANK(INDEX('Policy Characteristics'!D:D,MATCH($C736,'Policy Characteristics'!$C:$C,0))),"",INDEX('Policy Characteristics'!D:D,MATCH($C736,'Policy Characteristics'!$C:$C,0)))</f>
        <v>Electrification</v>
      </c>
      <c r="K736" s="226" t="str">
        <f>IF(ISBLANK(INDEX('Policy Characteristics'!E:E,MATCH($C736,'Policy Characteristics'!$C:$C,0))),"",INDEX('Policy Characteristics'!E:E,MATCH($C736,'Policy Characteristics'!$C:$C,0)))</f>
        <v>indst shift to electricity</v>
      </c>
      <c r="L736" s="233">
        <f>IF(ISBLANK(INDEX('Policy Characteristics'!F:F,MATCH($C736,'Policy Characteristics'!$C:$C,0))),"",INDEX('Policy Characteristics'!F:F,MATCH($C736,'Policy Characteristics'!$C:$C,0)))</f>
        <v>0</v>
      </c>
      <c r="M736" s="233">
        <f>IF(ISBLANK(INDEX('Policy Characteristics'!G:G,MATCH($C736,'Policy Characteristics'!$C:$C,0))),"",INDEX('Policy Characteristics'!G:G,MATCH($C736,'Policy Characteristics'!$C:$C,0)))</f>
        <v>1</v>
      </c>
      <c r="N736" s="233">
        <f>IF(ISBLANK(INDEX('Policy Characteristics'!H:H,MATCH($C736,'Policy Characteristics'!$C:$C,0))),"",INDEX('Policy Characteristics'!H:H,MATCH($C736,'Policy Characteristics'!$C:$C,0)))</f>
        <v>0.01</v>
      </c>
      <c r="O736" s="226" t="str">
        <f>IF(ISBLANK(INDEX('Policy Characteristics'!I:I,MATCH($C736,'Policy Characteristics'!$C:$C,0))),"",INDEX('Policy Characteristics'!I:I,MATCH($C736,'Policy Characteristics'!$C:$C,0)))</f>
        <v>% of fuel shifted</v>
      </c>
      <c r="P736" s="226" t="str">
        <f>IF(ISBLANK(INDEX('Policy Characteristics'!J:J,MATCH($C736,'Policy Characteristics'!$C:$C,0))),"",INDEX('Policy Characteristics'!J:J,MATCH($C736,'Policy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6" s="226" t="str">
        <f>IF(ISBLANK(INDEX('Policy Characteristics'!K:K,MATCH($C736,'Policy Characteristics'!$C:$C,0))),"",INDEX('Policy Characteristics'!K:K,MATCH($C736,'Policy Characteristics'!$C:$C,0)))</f>
        <v>industry-ag-main.html#fuel-switching</v>
      </c>
      <c r="R736" s="226" t="str">
        <f>IF(ISBLANK(INDEX('Policy Characteristics'!L:L,MATCH($C736,'Policy Characteristics'!$C:$C,0))),"",INDEX('Policy Characteristics'!L:L,MATCH($C736,'Policy Characteristics'!$C:$C,0)))</f>
        <v>industry-elec-and-hydrogen.html</v>
      </c>
    </row>
    <row r="737" spans="1:18">
      <c r="A737" s="226" t="str">
        <f>IF(ISBLANK(INDEX('Policy Characteristics'!A:A,MATCH($C737,'Policy Characteristics'!$C:$C,0))),"",INDEX('Policy Characteristics'!A:A,MATCH($C737,'Policy Characteristics'!$C:$C,0)))</f>
        <v>Industry</v>
      </c>
      <c r="B737" s="234" t="str">
        <f>IF(ISBLANK(INDEX('Policy Characteristics'!B:B,MATCH($C737,'Policy Characteristics'!$C:$C,0))),"",INDEX('Policy Characteristics'!B:B,MATCH($C737,'Policy Characteristics'!$C:$C,0)))</f>
        <v>Electrification</v>
      </c>
      <c r="C737" s="226" t="str">
        <f t="shared" si="38"/>
        <v>Fraction of Eligible Industrial Energy Use Shifted to Electricity</v>
      </c>
      <c r="D737" s="6" t="s">
        <v>860</v>
      </c>
      <c r="E737" s="1" t="s">
        <v>908</v>
      </c>
      <c r="F737" t="s">
        <v>861</v>
      </c>
      <c r="G737" s="45" t="s">
        <v>909</v>
      </c>
      <c r="H737" s="43">
        <v>1912</v>
      </c>
      <c r="I737" s="261" t="s">
        <v>728</v>
      </c>
      <c r="J737" s="227" t="str">
        <f>IF(ISBLANK(INDEX('Policy Characteristics'!D:D,MATCH($C737,'Policy Characteristics'!$C:$C,0))),"",INDEX('Policy Characteristics'!D:D,MATCH($C737,'Policy Characteristics'!$C:$C,0)))</f>
        <v>Electrification</v>
      </c>
      <c r="K737" s="226" t="str">
        <f>IF(ISBLANK(INDEX('Policy Characteristics'!E:E,MATCH($C737,'Policy Characteristics'!$C:$C,0))),"",INDEX('Policy Characteristics'!E:E,MATCH($C737,'Policy Characteristics'!$C:$C,0)))</f>
        <v>indst shift to electricity</v>
      </c>
      <c r="L737" s="233">
        <f>IF(ISBLANK(INDEX('Policy Characteristics'!F:F,MATCH($C737,'Policy Characteristics'!$C:$C,0))),"",INDEX('Policy Characteristics'!F:F,MATCH($C737,'Policy Characteristics'!$C:$C,0)))</f>
        <v>0</v>
      </c>
      <c r="M737" s="233">
        <f>IF(ISBLANK(INDEX('Policy Characteristics'!G:G,MATCH($C737,'Policy Characteristics'!$C:$C,0))),"",INDEX('Policy Characteristics'!G:G,MATCH($C737,'Policy Characteristics'!$C:$C,0)))</f>
        <v>1</v>
      </c>
      <c r="N737" s="233">
        <f>IF(ISBLANK(INDEX('Policy Characteristics'!H:H,MATCH($C737,'Policy Characteristics'!$C:$C,0))),"",INDEX('Policy Characteristics'!H:H,MATCH($C737,'Policy Characteristics'!$C:$C,0)))</f>
        <v>0.01</v>
      </c>
      <c r="O737" s="226" t="str">
        <f>IF(ISBLANK(INDEX('Policy Characteristics'!I:I,MATCH($C737,'Policy Characteristics'!$C:$C,0))),"",INDEX('Policy Characteristics'!I:I,MATCH($C737,'Policy Characteristics'!$C:$C,0)))</f>
        <v>% of fuel shifted</v>
      </c>
      <c r="P737" s="226" t="str">
        <f>IF(ISBLANK(INDEX('Policy Characteristics'!J:J,MATCH($C737,'Policy Characteristics'!$C:$C,0))),"",INDEX('Policy Characteristics'!J:J,MATCH($C737,'Policy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7" s="226" t="str">
        <f>IF(ISBLANK(INDEX('Policy Characteristics'!K:K,MATCH($C737,'Policy Characteristics'!$C:$C,0))),"",INDEX('Policy Characteristics'!K:K,MATCH($C737,'Policy Characteristics'!$C:$C,0)))</f>
        <v>industry-ag-main.html#fuel-switching</v>
      </c>
      <c r="R737" s="226" t="str">
        <f>IF(ISBLANK(INDEX('Policy Characteristics'!L:L,MATCH($C737,'Policy Characteristics'!$C:$C,0))),"",INDEX('Policy Characteristics'!L:L,MATCH($C737,'Policy Characteristics'!$C:$C,0)))</f>
        <v>industry-elec-and-hydrogen.html</v>
      </c>
    </row>
    <row r="738" spans="1:18">
      <c r="A738" s="226" t="str">
        <f>IF(ISBLANK(INDEX('Policy Characteristics'!A:A,MATCH($C738,'Policy Characteristics'!$C:$C,0))),"",INDEX('Policy Characteristics'!A:A,MATCH($C738,'Policy Characteristics'!$C:$C,0)))</f>
        <v>Industry</v>
      </c>
      <c r="B738" s="234" t="str">
        <f>IF(ISBLANK(INDEX('Policy Characteristics'!B:B,MATCH($C738,'Policy Characteristics'!$C:$C,0))),"",INDEX('Policy Characteristics'!B:B,MATCH($C738,'Policy Characteristics'!$C:$C,0)))</f>
        <v>Electrification</v>
      </c>
      <c r="C738" s="226" t="str">
        <f t="shared" si="38"/>
        <v>Fraction of Eligible Industrial Energy Use Shifted to Electricity</v>
      </c>
      <c r="D738" s="6" t="s">
        <v>860</v>
      </c>
      <c r="E738" s="1" t="s">
        <v>910</v>
      </c>
      <c r="F738" t="s">
        <v>861</v>
      </c>
      <c r="G738" s="45" t="s">
        <v>910</v>
      </c>
      <c r="H738" s="43">
        <v>1913</v>
      </c>
      <c r="I738" s="261" t="s">
        <v>728</v>
      </c>
      <c r="J738" s="227" t="str">
        <f>IF(ISBLANK(INDEX('Policy Characteristics'!D:D,MATCH($C738,'Policy Characteristics'!$C:$C,0))),"",INDEX('Policy Characteristics'!D:D,MATCH($C738,'Policy Characteristics'!$C:$C,0)))</f>
        <v>Electrification</v>
      </c>
      <c r="K738" s="226" t="str">
        <f>IF(ISBLANK(INDEX('Policy Characteristics'!E:E,MATCH($C738,'Policy Characteristics'!$C:$C,0))),"",INDEX('Policy Characteristics'!E:E,MATCH($C738,'Policy Characteristics'!$C:$C,0)))</f>
        <v>indst shift to electricity</v>
      </c>
      <c r="L738" s="233">
        <f>IF(ISBLANK(INDEX('Policy Characteristics'!F:F,MATCH($C738,'Policy Characteristics'!$C:$C,0))),"",INDEX('Policy Characteristics'!F:F,MATCH($C738,'Policy Characteristics'!$C:$C,0)))</f>
        <v>0</v>
      </c>
      <c r="M738" s="233">
        <f>IF(ISBLANK(INDEX('Policy Characteristics'!G:G,MATCH($C738,'Policy Characteristics'!$C:$C,0))),"",INDEX('Policy Characteristics'!G:G,MATCH($C738,'Policy Characteristics'!$C:$C,0)))</f>
        <v>1</v>
      </c>
      <c r="N738" s="233">
        <f>IF(ISBLANK(INDEX('Policy Characteristics'!H:H,MATCH($C738,'Policy Characteristics'!$C:$C,0))),"",INDEX('Policy Characteristics'!H:H,MATCH($C738,'Policy Characteristics'!$C:$C,0)))</f>
        <v>0.01</v>
      </c>
      <c r="O738" s="226" t="str">
        <f>IF(ISBLANK(INDEX('Policy Characteristics'!I:I,MATCH($C738,'Policy Characteristics'!$C:$C,0))),"",INDEX('Policy Characteristics'!I:I,MATCH($C738,'Policy Characteristics'!$C:$C,0)))</f>
        <v>% of fuel shifted</v>
      </c>
      <c r="P738" s="226" t="str">
        <f>IF(ISBLANK(INDEX('Policy Characteristics'!J:J,MATCH($C738,'Policy Characteristics'!$C:$C,0))),"",INDEX('Policy Characteristics'!J:J,MATCH($C738,'Policy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8" s="226" t="str">
        <f>IF(ISBLANK(INDEX('Policy Characteristics'!K:K,MATCH($C738,'Policy Characteristics'!$C:$C,0))),"",INDEX('Policy Characteristics'!K:K,MATCH($C738,'Policy Characteristics'!$C:$C,0)))</f>
        <v>industry-ag-main.html#fuel-switching</v>
      </c>
      <c r="R738" s="226" t="str">
        <f>IF(ISBLANK(INDEX('Policy Characteristics'!L:L,MATCH($C738,'Policy Characteristics'!$C:$C,0))),"",INDEX('Policy Characteristics'!L:L,MATCH($C738,'Policy Characteristics'!$C:$C,0)))</f>
        <v>industry-elec-and-hydrogen.html</v>
      </c>
    </row>
    <row r="739" spans="1:18">
      <c r="A739" s="226" t="str">
        <f>IF(ISBLANK(INDEX('Policy Characteristics'!A:A,MATCH($C739,'Policy Characteristics'!$C:$C,0))),"",INDEX('Policy Characteristics'!A:A,MATCH($C739,'Policy Characteristics'!$C:$C,0)))</f>
        <v>Industry</v>
      </c>
      <c r="B739" s="234" t="str">
        <f>IF(ISBLANK(INDEX('Policy Characteristics'!B:B,MATCH($C739,'Policy Characteristics'!$C:$C,0))),"",INDEX('Policy Characteristics'!B:B,MATCH($C739,'Policy Characteristics'!$C:$C,0)))</f>
        <v>Electrification</v>
      </c>
      <c r="C739" s="226" t="str">
        <f t="shared" si="38"/>
        <v>Fraction of Eligible Industrial Energy Use Shifted to Electricity</v>
      </c>
      <c r="D739" s="6" t="s">
        <v>862</v>
      </c>
      <c r="E739" s="1" t="s">
        <v>896</v>
      </c>
      <c r="F739" t="s">
        <v>863</v>
      </c>
      <c r="G739" s="45" t="s">
        <v>897</v>
      </c>
      <c r="H739" s="43">
        <v>1914</v>
      </c>
      <c r="I739" s="261" t="s">
        <v>728</v>
      </c>
      <c r="J739" s="227" t="str">
        <f>IF(ISBLANK(INDEX('Policy Characteristics'!D:D,MATCH($C739,'Policy Characteristics'!$C:$C,0))),"",INDEX('Policy Characteristics'!D:D,MATCH($C739,'Policy Characteristics'!$C:$C,0)))</f>
        <v>Electrification</v>
      </c>
      <c r="K739" s="226" t="str">
        <f>IF(ISBLANK(INDEX('Policy Characteristics'!E:E,MATCH($C739,'Policy Characteristics'!$C:$C,0))),"",INDEX('Policy Characteristics'!E:E,MATCH($C739,'Policy Characteristics'!$C:$C,0)))</f>
        <v>indst shift to electricity</v>
      </c>
      <c r="L739" s="233">
        <f>IF(ISBLANK(INDEX('Policy Characteristics'!F:F,MATCH($C739,'Policy Characteristics'!$C:$C,0))),"",INDEX('Policy Characteristics'!F:F,MATCH($C739,'Policy Characteristics'!$C:$C,0)))</f>
        <v>0</v>
      </c>
      <c r="M739" s="233">
        <f>IF(ISBLANK(INDEX('Policy Characteristics'!G:G,MATCH($C739,'Policy Characteristics'!$C:$C,0))),"",INDEX('Policy Characteristics'!G:G,MATCH($C739,'Policy Characteristics'!$C:$C,0)))</f>
        <v>1</v>
      </c>
      <c r="N739" s="233">
        <f>IF(ISBLANK(INDEX('Policy Characteristics'!H:H,MATCH($C739,'Policy Characteristics'!$C:$C,0))),"",INDEX('Policy Characteristics'!H:H,MATCH($C739,'Policy Characteristics'!$C:$C,0)))</f>
        <v>0.01</v>
      </c>
      <c r="O739" s="226" t="str">
        <f>IF(ISBLANK(INDEX('Policy Characteristics'!I:I,MATCH($C739,'Policy Characteristics'!$C:$C,0))),"",INDEX('Policy Characteristics'!I:I,MATCH($C739,'Policy Characteristics'!$C:$C,0)))</f>
        <v>% of fuel shifted</v>
      </c>
      <c r="P739" s="226" t="str">
        <f>IF(ISBLANK(INDEX('Policy Characteristics'!J:J,MATCH($C739,'Policy Characteristics'!$C:$C,0))),"",INDEX('Policy Characteristics'!J:J,MATCH($C739,'Policy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39" s="226" t="str">
        <f>IF(ISBLANK(INDEX('Policy Characteristics'!K:K,MATCH($C739,'Policy Characteristics'!$C:$C,0))),"",INDEX('Policy Characteristics'!K:K,MATCH($C739,'Policy Characteristics'!$C:$C,0)))</f>
        <v>industry-ag-main.html#fuel-switching</v>
      </c>
      <c r="R739" s="226" t="str">
        <f>IF(ISBLANK(INDEX('Policy Characteristics'!L:L,MATCH($C739,'Policy Characteristics'!$C:$C,0))),"",INDEX('Policy Characteristics'!L:L,MATCH($C739,'Policy Characteristics'!$C:$C,0)))</f>
        <v>industry-elec-and-hydrogen.html</v>
      </c>
    </row>
    <row r="740" spans="1:18">
      <c r="A740" s="226" t="str">
        <f>IF(ISBLANK(INDEX('Policy Characteristics'!A:A,MATCH($C740,'Policy Characteristics'!$C:$C,0))),"",INDEX('Policy Characteristics'!A:A,MATCH($C740,'Policy Characteristics'!$C:$C,0)))</f>
        <v>Industry</v>
      </c>
      <c r="B740" s="234" t="str">
        <f>IF(ISBLANK(INDEX('Policy Characteristics'!B:B,MATCH($C740,'Policy Characteristics'!$C:$C,0))),"",INDEX('Policy Characteristics'!B:B,MATCH($C740,'Policy Characteristics'!$C:$C,0)))</f>
        <v>Electrification</v>
      </c>
      <c r="C740" s="226" t="str">
        <f t="shared" si="38"/>
        <v>Fraction of Eligible Industrial Energy Use Shifted to Electricity</v>
      </c>
      <c r="D740" s="6" t="s">
        <v>862</v>
      </c>
      <c r="E740" s="1" t="s">
        <v>898</v>
      </c>
      <c r="F740" t="s">
        <v>863</v>
      </c>
      <c r="G740" s="45" t="s">
        <v>899</v>
      </c>
      <c r="H740" s="43">
        <v>1915</v>
      </c>
      <c r="I740" s="261" t="s">
        <v>728</v>
      </c>
      <c r="J740" s="227" t="str">
        <f>IF(ISBLANK(INDEX('Policy Characteristics'!D:D,MATCH($C740,'Policy Characteristics'!$C:$C,0))),"",INDEX('Policy Characteristics'!D:D,MATCH($C740,'Policy Characteristics'!$C:$C,0)))</f>
        <v>Electrification</v>
      </c>
      <c r="K740" s="226" t="str">
        <f>IF(ISBLANK(INDEX('Policy Characteristics'!E:E,MATCH($C740,'Policy Characteristics'!$C:$C,0))),"",INDEX('Policy Characteristics'!E:E,MATCH($C740,'Policy Characteristics'!$C:$C,0)))</f>
        <v>indst shift to electricity</v>
      </c>
      <c r="L740" s="233">
        <f>IF(ISBLANK(INDEX('Policy Characteristics'!F:F,MATCH($C740,'Policy Characteristics'!$C:$C,0))),"",INDEX('Policy Characteristics'!F:F,MATCH($C740,'Policy Characteristics'!$C:$C,0)))</f>
        <v>0</v>
      </c>
      <c r="M740" s="233">
        <f>IF(ISBLANK(INDEX('Policy Characteristics'!G:G,MATCH($C740,'Policy Characteristics'!$C:$C,0))),"",INDEX('Policy Characteristics'!G:G,MATCH($C740,'Policy Characteristics'!$C:$C,0)))</f>
        <v>1</v>
      </c>
      <c r="N740" s="233">
        <f>IF(ISBLANK(INDEX('Policy Characteristics'!H:H,MATCH($C740,'Policy Characteristics'!$C:$C,0))),"",INDEX('Policy Characteristics'!H:H,MATCH($C740,'Policy Characteristics'!$C:$C,0)))</f>
        <v>0.01</v>
      </c>
      <c r="O740" s="226" t="str">
        <f>IF(ISBLANK(INDEX('Policy Characteristics'!I:I,MATCH($C740,'Policy Characteristics'!$C:$C,0))),"",INDEX('Policy Characteristics'!I:I,MATCH($C740,'Policy Characteristics'!$C:$C,0)))</f>
        <v>% of fuel shifted</v>
      </c>
      <c r="P740" s="226" t="str">
        <f>IF(ISBLANK(INDEX('Policy Characteristics'!J:J,MATCH($C740,'Policy Characteristics'!$C:$C,0))),"",INDEX('Policy Characteristics'!J:J,MATCH($C740,'Policy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0" s="226" t="str">
        <f>IF(ISBLANK(INDEX('Policy Characteristics'!K:K,MATCH($C740,'Policy Characteristics'!$C:$C,0))),"",INDEX('Policy Characteristics'!K:K,MATCH($C740,'Policy Characteristics'!$C:$C,0)))</f>
        <v>industry-ag-main.html#fuel-switching</v>
      </c>
      <c r="R740" s="226" t="str">
        <f>IF(ISBLANK(INDEX('Policy Characteristics'!L:L,MATCH($C740,'Policy Characteristics'!$C:$C,0))),"",INDEX('Policy Characteristics'!L:L,MATCH($C740,'Policy Characteristics'!$C:$C,0)))</f>
        <v>industry-elec-and-hydrogen.html</v>
      </c>
    </row>
    <row r="741" spans="1:18">
      <c r="A741" s="226" t="str">
        <f>IF(ISBLANK(INDEX('Policy Characteristics'!A:A,MATCH($C741,'Policy Characteristics'!$C:$C,0))),"",INDEX('Policy Characteristics'!A:A,MATCH($C741,'Policy Characteristics'!$C:$C,0)))</f>
        <v>Industry</v>
      </c>
      <c r="B741" s="234" t="str">
        <f>IF(ISBLANK(INDEX('Policy Characteristics'!B:B,MATCH($C741,'Policy Characteristics'!$C:$C,0))),"",INDEX('Policy Characteristics'!B:B,MATCH($C741,'Policy Characteristics'!$C:$C,0)))</f>
        <v>Electrification</v>
      </c>
      <c r="C741" s="226" t="str">
        <f t="shared" si="38"/>
        <v>Fraction of Eligible Industrial Energy Use Shifted to Electricity</v>
      </c>
      <c r="D741" s="6" t="s">
        <v>862</v>
      </c>
      <c r="E741" s="1" t="s">
        <v>900</v>
      </c>
      <c r="F741" t="s">
        <v>863</v>
      </c>
      <c r="G741" s="45" t="s">
        <v>901</v>
      </c>
      <c r="H741" s="43">
        <v>1916</v>
      </c>
      <c r="I741" s="261" t="s">
        <v>728</v>
      </c>
      <c r="J741" s="227" t="str">
        <f>IF(ISBLANK(INDEX('Policy Characteristics'!D:D,MATCH($C741,'Policy Characteristics'!$C:$C,0))),"",INDEX('Policy Characteristics'!D:D,MATCH($C741,'Policy Characteristics'!$C:$C,0)))</f>
        <v>Electrification</v>
      </c>
      <c r="K741" s="226" t="str">
        <f>IF(ISBLANK(INDEX('Policy Characteristics'!E:E,MATCH($C741,'Policy Characteristics'!$C:$C,0))),"",INDEX('Policy Characteristics'!E:E,MATCH($C741,'Policy Characteristics'!$C:$C,0)))</f>
        <v>indst shift to electricity</v>
      </c>
      <c r="L741" s="233">
        <f>IF(ISBLANK(INDEX('Policy Characteristics'!F:F,MATCH($C741,'Policy Characteristics'!$C:$C,0))),"",INDEX('Policy Characteristics'!F:F,MATCH($C741,'Policy Characteristics'!$C:$C,0)))</f>
        <v>0</v>
      </c>
      <c r="M741" s="233">
        <f>IF(ISBLANK(INDEX('Policy Characteristics'!G:G,MATCH($C741,'Policy Characteristics'!$C:$C,0))),"",INDEX('Policy Characteristics'!G:G,MATCH($C741,'Policy Characteristics'!$C:$C,0)))</f>
        <v>1</v>
      </c>
      <c r="N741" s="233">
        <f>IF(ISBLANK(INDEX('Policy Characteristics'!H:H,MATCH($C741,'Policy Characteristics'!$C:$C,0))),"",INDEX('Policy Characteristics'!H:H,MATCH($C741,'Policy Characteristics'!$C:$C,0)))</f>
        <v>0.01</v>
      </c>
      <c r="O741" s="226" t="str">
        <f>IF(ISBLANK(INDEX('Policy Characteristics'!I:I,MATCH($C741,'Policy Characteristics'!$C:$C,0))),"",INDEX('Policy Characteristics'!I:I,MATCH($C741,'Policy Characteristics'!$C:$C,0)))</f>
        <v>% of fuel shifted</v>
      </c>
      <c r="P741" s="226" t="str">
        <f>IF(ISBLANK(INDEX('Policy Characteristics'!J:J,MATCH($C741,'Policy Characteristics'!$C:$C,0))),"",INDEX('Policy Characteristics'!J:J,MATCH($C741,'Policy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1" s="226" t="str">
        <f>IF(ISBLANK(INDEX('Policy Characteristics'!K:K,MATCH($C741,'Policy Characteristics'!$C:$C,0))),"",INDEX('Policy Characteristics'!K:K,MATCH($C741,'Policy Characteristics'!$C:$C,0)))</f>
        <v>industry-ag-main.html#fuel-switching</v>
      </c>
      <c r="R741" s="226" t="str">
        <f>IF(ISBLANK(INDEX('Policy Characteristics'!L:L,MATCH($C741,'Policy Characteristics'!$C:$C,0))),"",INDEX('Policy Characteristics'!L:L,MATCH($C741,'Policy Characteristics'!$C:$C,0)))</f>
        <v>industry-elec-and-hydrogen.html</v>
      </c>
    </row>
    <row r="742" spans="1:18">
      <c r="A742" s="226" t="str">
        <f>IF(ISBLANK(INDEX('Policy Characteristics'!A:A,MATCH($C742,'Policy Characteristics'!$C:$C,0))),"",INDEX('Policy Characteristics'!A:A,MATCH($C742,'Policy Characteristics'!$C:$C,0)))</f>
        <v>Industry</v>
      </c>
      <c r="B742" s="234" t="str">
        <f>IF(ISBLANK(INDEX('Policy Characteristics'!B:B,MATCH($C742,'Policy Characteristics'!$C:$C,0))),"",INDEX('Policy Characteristics'!B:B,MATCH($C742,'Policy Characteristics'!$C:$C,0)))</f>
        <v>Electrification</v>
      </c>
      <c r="C742" s="226" t="str">
        <f t="shared" si="38"/>
        <v>Fraction of Eligible Industrial Energy Use Shifted to Electricity</v>
      </c>
      <c r="D742" s="6" t="s">
        <v>862</v>
      </c>
      <c r="E742" s="1" t="s">
        <v>902</v>
      </c>
      <c r="F742" t="s">
        <v>863</v>
      </c>
      <c r="G742" s="45" t="s">
        <v>903</v>
      </c>
      <c r="H742" s="43">
        <v>1917</v>
      </c>
      <c r="I742" s="261" t="s">
        <v>728</v>
      </c>
      <c r="J742" s="227" t="str">
        <f>IF(ISBLANK(INDEX('Policy Characteristics'!D:D,MATCH($C742,'Policy Characteristics'!$C:$C,0))),"",INDEX('Policy Characteristics'!D:D,MATCH($C742,'Policy Characteristics'!$C:$C,0)))</f>
        <v>Electrification</v>
      </c>
      <c r="K742" s="226" t="str">
        <f>IF(ISBLANK(INDEX('Policy Characteristics'!E:E,MATCH($C742,'Policy Characteristics'!$C:$C,0))),"",INDEX('Policy Characteristics'!E:E,MATCH($C742,'Policy Characteristics'!$C:$C,0)))</f>
        <v>indst shift to electricity</v>
      </c>
      <c r="L742" s="233">
        <f>IF(ISBLANK(INDEX('Policy Characteristics'!F:F,MATCH($C742,'Policy Characteristics'!$C:$C,0))),"",INDEX('Policy Characteristics'!F:F,MATCH($C742,'Policy Characteristics'!$C:$C,0)))</f>
        <v>0</v>
      </c>
      <c r="M742" s="233">
        <f>IF(ISBLANK(INDEX('Policy Characteristics'!G:G,MATCH($C742,'Policy Characteristics'!$C:$C,0))),"",INDEX('Policy Characteristics'!G:G,MATCH($C742,'Policy Characteristics'!$C:$C,0)))</f>
        <v>1</v>
      </c>
      <c r="N742" s="233">
        <f>IF(ISBLANK(INDEX('Policy Characteristics'!H:H,MATCH($C742,'Policy Characteristics'!$C:$C,0))),"",INDEX('Policy Characteristics'!H:H,MATCH($C742,'Policy Characteristics'!$C:$C,0)))</f>
        <v>0.01</v>
      </c>
      <c r="O742" s="226" t="str">
        <f>IF(ISBLANK(INDEX('Policy Characteristics'!I:I,MATCH($C742,'Policy Characteristics'!$C:$C,0))),"",INDEX('Policy Characteristics'!I:I,MATCH($C742,'Policy Characteristics'!$C:$C,0)))</f>
        <v>% of fuel shifted</v>
      </c>
      <c r="P742" s="226" t="str">
        <f>IF(ISBLANK(INDEX('Policy Characteristics'!J:J,MATCH($C742,'Policy Characteristics'!$C:$C,0))),"",INDEX('Policy Characteristics'!J:J,MATCH($C742,'Policy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2" s="226" t="str">
        <f>IF(ISBLANK(INDEX('Policy Characteristics'!K:K,MATCH($C742,'Policy Characteristics'!$C:$C,0))),"",INDEX('Policy Characteristics'!K:K,MATCH($C742,'Policy Characteristics'!$C:$C,0)))</f>
        <v>industry-ag-main.html#fuel-switching</v>
      </c>
      <c r="R742" s="226" t="str">
        <f>IF(ISBLANK(INDEX('Policy Characteristics'!L:L,MATCH($C742,'Policy Characteristics'!$C:$C,0))),"",INDEX('Policy Characteristics'!L:L,MATCH($C742,'Policy Characteristics'!$C:$C,0)))</f>
        <v>industry-elec-and-hydrogen.html</v>
      </c>
    </row>
    <row r="743" spans="1:18">
      <c r="A743" s="226" t="str">
        <f>IF(ISBLANK(INDEX('Policy Characteristics'!A:A,MATCH($C743,'Policy Characteristics'!$C:$C,0))),"",INDEX('Policy Characteristics'!A:A,MATCH($C743,'Policy Characteristics'!$C:$C,0)))</f>
        <v>Industry</v>
      </c>
      <c r="B743" s="234" t="str">
        <f>IF(ISBLANK(INDEX('Policy Characteristics'!B:B,MATCH($C743,'Policy Characteristics'!$C:$C,0))),"",INDEX('Policy Characteristics'!B:B,MATCH($C743,'Policy Characteristics'!$C:$C,0)))</f>
        <v>Electrification</v>
      </c>
      <c r="C743" s="226" t="str">
        <f t="shared" si="38"/>
        <v>Fraction of Eligible Industrial Energy Use Shifted to Electricity</v>
      </c>
      <c r="D743" s="6" t="s">
        <v>862</v>
      </c>
      <c r="E743" s="1" t="s">
        <v>904</v>
      </c>
      <c r="F743" t="s">
        <v>863</v>
      </c>
      <c r="G743" s="45" t="s">
        <v>905</v>
      </c>
      <c r="H743" s="43">
        <v>1918</v>
      </c>
      <c r="I743" s="261" t="s">
        <v>728</v>
      </c>
      <c r="J743" s="227" t="str">
        <f>IF(ISBLANK(INDEX('Policy Characteristics'!D:D,MATCH($C743,'Policy Characteristics'!$C:$C,0))),"",INDEX('Policy Characteristics'!D:D,MATCH($C743,'Policy Characteristics'!$C:$C,0)))</f>
        <v>Electrification</v>
      </c>
      <c r="K743" s="226" t="str">
        <f>IF(ISBLANK(INDEX('Policy Characteristics'!E:E,MATCH($C743,'Policy Characteristics'!$C:$C,0))),"",INDEX('Policy Characteristics'!E:E,MATCH($C743,'Policy Characteristics'!$C:$C,0)))</f>
        <v>indst shift to electricity</v>
      </c>
      <c r="L743" s="233">
        <f>IF(ISBLANK(INDEX('Policy Characteristics'!F:F,MATCH($C743,'Policy Characteristics'!$C:$C,0))),"",INDEX('Policy Characteristics'!F:F,MATCH($C743,'Policy Characteristics'!$C:$C,0)))</f>
        <v>0</v>
      </c>
      <c r="M743" s="233">
        <f>IF(ISBLANK(INDEX('Policy Characteristics'!G:G,MATCH($C743,'Policy Characteristics'!$C:$C,0))),"",INDEX('Policy Characteristics'!G:G,MATCH($C743,'Policy Characteristics'!$C:$C,0)))</f>
        <v>1</v>
      </c>
      <c r="N743" s="233">
        <f>IF(ISBLANK(INDEX('Policy Characteristics'!H:H,MATCH($C743,'Policy Characteristics'!$C:$C,0))),"",INDEX('Policy Characteristics'!H:H,MATCH($C743,'Policy Characteristics'!$C:$C,0)))</f>
        <v>0.01</v>
      </c>
      <c r="O743" s="226" t="str">
        <f>IF(ISBLANK(INDEX('Policy Characteristics'!I:I,MATCH($C743,'Policy Characteristics'!$C:$C,0))),"",INDEX('Policy Characteristics'!I:I,MATCH($C743,'Policy Characteristics'!$C:$C,0)))</f>
        <v>% of fuel shifted</v>
      </c>
      <c r="P743" s="226" t="str">
        <f>IF(ISBLANK(INDEX('Policy Characteristics'!J:J,MATCH($C743,'Policy Characteristics'!$C:$C,0))),"",INDEX('Policy Characteristics'!J:J,MATCH($C743,'Policy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3" s="226" t="str">
        <f>IF(ISBLANK(INDEX('Policy Characteristics'!K:K,MATCH($C743,'Policy Characteristics'!$C:$C,0))),"",INDEX('Policy Characteristics'!K:K,MATCH($C743,'Policy Characteristics'!$C:$C,0)))</f>
        <v>industry-ag-main.html#fuel-switching</v>
      </c>
      <c r="R743" s="226" t="str">
        <f>IF(ISBLANK(INDEX('Policy Characteristics'!L:L,MATCH($C743,'Policy Characteristics'!$C:$C,0))),"",INDEX('Policy Characteristics'!L:L,MATCH($C743,'Policy Characteristics'!$C:$C,0)))</f>
        <v>industry-elec-and-hydrogen.html</v>
      </c>
    </row>
    <row r="744" spans="1:18">
      <c r="A744" s="226" t="str">
        <f>IF(ISBLANK(INDEX('Policy Characteristics'!A:A,MATCH($C744,'Policy Characteristics'!$C:$C,0))),"",INDEX('Policy Characteristics'!A:A,MATCH($C744,'Policy Characteristics'!$C:$C,0)))</f>
        <v>Industry</v>
      </c>
      <c r="B744" s="234" t="str">
        <f>IF(ISBLANK(INDEX('Policy Characteristics'!B:B,MATCH($C744,'Policy Characteristics'!$C:$C,0))),"",INDEX('Policy Characteristics'!B:B,MATCH($C744,'Policy Characteristics'!$C:$C,0)))</f>
        <v>Electrification</v>
      </c>
      <c r="C744" s="226" t="str">
        <f t="shared" si="38"/>
        <v>Fraction of Eligible Industrial Energy Use Shifted to Electricity</v>
      </c>
      <c r="D744" s="6" t="s">
        <v>862</v>
      </c>
      <c r="E744" s="1" t="s">
        <v>906</v>
      </c>
      <c r="F744" t="s">
        <v>863</v>
      </c>
      <c r="G744" s="45" t="s">
        <v>907</v>
      </c>
      <c r="H744" s="43">
        <v>1919</v>
      </c>
      <c r="I744" s="261" t="s">
        <v>728</v>
      </c>
      <c r="J744" s="227" t="str">
        <f>IF(ISBLANK(INDEX('Policy Characteristics'!D:D,MATCH($C744,'Policy Characteristics'!$C:$C,0))),"",INDEX('Policy Characteristics'!D:D,MATCH($C744,'Policy Characteristics'!$C:$C,0)))</f>
        <v>Electrification</v>
      </c>
      <c r="K744" s="226" t="str">
        <f>IF(ISBLANK(INDEX('Policy Characteristics'!E:E,MATCH($C744,'Policy Characteristics'!$C:$C,0))),"",INDEX('Policy Characteristics'!E:E,MATCH($C744,'Policy Characteristics'!$C:$C,0)))</f>
        <v>indst shift to electricity</v>
      </c>
      <c r="L744" s="233">
        <f>IF(ISBLANK(INDEX('Policy Characteristics'!F:F,MATCH($C744,'Policy Characteristics'!$C:$C,0))),"",INDEX('Policy Characteristics'!F:F,MATCH($C744,'Policy Characteristics'!$C:$C,0)))</f>
        <v>0</v>
      </c>
      <c r="M744" s="233">
        <f>IF(ISBLANK(INDEX('Policy Characteristics'!G:G,MATCH($C744,'Policy Characteristics'!$C:$C,0))),"",INDEX('Policy Characteristics'!G:G,MATCH($C744,'Policy Characteristics'!$C:$C,0)))</f>
        <v>1</v>
      </c>
      <c r="N744" s="233">
        <f>IF(ISBLANK(INDEX('Policy Characteristics'!H:H,MATCH($C744,'Policy Characteristics'!$C:$C,0))),"",INDEX('Policy Characteristics'!H:H,MATCH($C744,'Policy Characteristics'!$C:$C,0)))</f>
        <v>0.01</v>
      </c>
      <c r="O744" s="226" t="str">
        <f>IF(ISBLANK(INDEX('Policy Characteristics'!I:I,MATCH($C744,'Policy Characteristics'!$C:$C,0))),"",INDEX('Policy Characteristics'!I:I,MATCH($C744,'Policy Characteristics'!$C:$C,0)))</f>
        <v>% of fuel shifted</v>
      </c>
      <c r="P744" s="226" t="str">
        <f>IF(ISBLANK(INDEX('Policy Characteristics'!J:J,MATCH($C744,'Policy Characteristics'!$C:$C,0))),"",INDEX('Policy Characteristics'!J:J,MATCH($C744,'Policy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4" s="226" t="str">
        <f>IF(ISBLANK(INDEX('Policy Characteristics'!K:K,MATCH($C744,'Policy Characteristics'!$C:$C,0))),"",INDEX('Policy Characteristics'!K:K,MATCH($C744,'Policy Characteristics'!$C:$C,0)))</f>
        <v>industry-ag-main.html#fuel-switching</v>
      </c>
      <c r="R744" s="226" t="str">
        <f>IF(ISBLANK(INDEX('Policy Characteristics'!L:L,MATCH($C744,'Policy Characteristics'!$C:$C,0))),"",INDEX('Policy Characteristics'!L:L,MATCH($C744,'Policy Characteristics'!$C:$C,0)))</f>
        <v>industry-elec-and-hydrogen.html</v>
      </c>
    </row>
    <row r="745" spans="1:18">
      <c r="A745" s="226" t="str">
        <f>IF(ISBLANK(INDEX('Policy Characteristics'!A:A,MATCH($C745,'Policy Characteristics'!$C:$C,0))),"",INDEX('Policy Characteristics'!A:A,MATCH($C745,'Policy Characteristics'!$C:$C,0)))</f>
        <v>Industry</v>
      </c>
      <c r="B745" s="234" t="str">
        <f>IF(ISBLANK(INDEX('Policy Characteristics'!B:B,MATCH($C745,'Policy Characteristics'!$C:$C,0))),"",INDEX('Policy Characteristics'!B:B,MATCH($C745,'Policy Characteristics'!$C:$C,0)))</f>
        <v>Electrification</v>
      </c>
      <c r="C745" s="226" t="str">
        <f t="shared" si="38"/>
        <v>Fraction of Eligible Industrial Energy Use Shifted to Electricity</v>
      </c>
      <c r="D745" s="6" t="s">
        <v>862</v>
      </c>
      <c r="E745" s="1" t="s">
        <v>908</v>
      </c>
      <c r="F745" t="s">
        <v>863</v>
      </c>
      <c r="G745" s="45" t="s">
        <v>909</v>
      </c>
      <c r="H745" s="43">
        <v>1920</v>
      </c>
      <c r="I745" s="261" t="s">
        <v>728</v>
      </c>
      <c r="J745" s="227" t="str">
        <f>IF(ISBLANK(INDEX('Policy Characteristics'!D:D,MATCH($C745,'Policy Characteristics'!$C:$C,0))),"",INDEX('Policy Characteristics'!D:D,MATCH($C745,'Policy Characteristics'!$C:$C,0)))</f>
        <v>Electrification</v>
      </c>
      <c r="K745" s="226" t="str">
        <f>IF(ISBLANK(INDEX('Policy Characteristics'!E:E,MATCH($C745,'Policy Characteristics'!$C:$C,0))),"",INDEX('Policy Characteristics'!E:E,MATCH($C745,'Policy Characteristics'!$C:$C,0)))</f>
        <v>indst shift to electricity</v>
      </c>
      <c r="L745" s="233">
        <f>IF(ISBLANK(INDEX('Policy Characteristics'!F:F,MATCH($C745,'Policy Characteristics'!$C:$C,0))),"",INDEX('Policy Characteristics'!F:F,MATCH($C745,'Policy Characteristics'!$C:$C,0)))</f>
        <v>0</v>
      </c>
      <c r="M745" s="233">
        <f>IF(ISBLANK(INDEX('Policy Characteristics'!G:G,MATCH($C745,'Policy Characteristics'!$C:$C,0))),"",INDEX('Policy Characteristics'!G:G,MATCH($C745,'Policy Characteristics'!$C:$C,0)))</f>
        <v>1</v>
      </c>
      <c r="N745" s="233">
        <f>IF(ISBLANK(INDEX('Policy Characteristics'!H:H,MATCH($C745,'Policy Characteristics'!$C:$C,0))),"",INDEX('Policy Characteristics'!H:H,MATCH($C745,'Policy Characteristics'!$C:$C,0)))</f>
        <v>0.01</v>
      </c>
      <c r="O745" s="226" t="str">
        <f>IF(ISBLANK(INDEX('Policy Characteristics'!I:I,MATCH($C745,'Policy Characteristics'!$C:$C,0))),"",INDEX('Policy Characteristics'!I:I,MATCH($C745,'Policy Characteristics'!$C:$C,0)))</f>
        <v>% of fuel shifted</v>
      </c>
      <c r="P745" s="226" t="str">
        <f>IF(ISBLANK(INDEX('Policy Characteristics'!J:J,MATCH($C745,'Policy Characteristics'!$C:$C,0))),"",INDEX('Policy Characteristics'!J:J,MATCH($C745,'Policy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5" s="226" t="str">
        <f>IF(ISBLANK(INDEX('Policy Characteristics'!K:K,MATCH($C745,'Policy Characteristics'!$C:$C,0))),"",INDEX('Policy Characteristics'!K:K,MATCH($C745,'Policy Characteristics'!$C:$C,0)))</f>
        <v>industry-ag-main.html#fuel-switching</v>
      </c>
      <c r="R745" s="226" t="str">
        <f>IF(ISBLANK(INDEX('Policy Characteristics'!L:L,MATCH($C745,'Policy Characteristics'!$C:$C,0))),"",INDEX('Policy Characteristics'!L:L,MATCH($C745,'Policy Characteristics'!$C:$C,0)))</f>
        <v>industry-elec-and-hydrogen.html</v>
      </c>
    </row>
    <row r="746" spans="1:18">
      <c r="A746" s="226" t="str">
        <f>IF(ISBLANK(INDEX('Policy Characteristics'!A:A,MATCH($C746,'Policy Characteristics'!$C:$C,0))),"",INDEX('Policy Characteristics'!A:A,MATCH($C746,'Policy Characteristics'!$C:$C,0)))</f>
        <v>Industry</v>
      </c>
      <c r="B746" s="234" t="str">
        <f>IF(ISBLANK(INDEX('Policy Characteristics'!B:B,MATCH($C746,'Policy Characteristics'!$C:$C,0))),"",INDEX('Policy Characteristics'!B:B,MATCH($C746,'Policy Characteristics'!$C:$C,0)))</f>
        <v>Electrification</v>
      </c>
      <c r="C746" s="226" t="str">
        <f t="shared" si="38"/>
        <v>Fraction of Eligible Industrial Energy Use Shifted to Electricity</v>
      </c>
      <c r="D746" s="6" t="s">
        <v>862</v>
      </c>
      <c r="E746" s="1" t="s">
        <v>910</v>
      </c>
      <c r="F746" t="s">
        <v>863</v>
      </c>
      <c r="G746" s="45" t="s">
        <v>910</v>
      </c>
      <c r="H746" s="43">
        <v>1921</v>
      </c>
      <c r="I746" s="261" t="s">
        <v>728</v>
      </c>
      <c r="J746" s="227" t="str">
        <f>IF(ISBLANK(INDEX('Policy Characteristics'!D:D,MATCH($C746,'Policy Characteristics'!$C:$C,0))),"",INDEX('Policy Characteristics'!D:D,MATCH($C746,'Policy Characteristics'!$C:$C,0)))</f>
        <v>Electrification</v>
      </c>
      <c r="K746" s="226" t="str">
        <f>IF(ISBLANK(INDEX('Policy Characteristics'!E:E,MATCH($C746,'Policy Characteristics'!$C:$C,0))),"",INDEX('Policy Characteristics'!E:E,MATCH($C746,'Policy Characteristics'!$C:$C,0)))</f>
        <v>indst shift to electricity</v>
      </c>
      <c r="L746" s="233">
        <f>IF(ISBLANK(INDEX('Policy Characteristics'!F:F,MATCH($C746,'Policy Characteristics'!$C:$C,0))),"",INDEX('Policy Characteristics'!F:F,MATCH($C746,'Policy Characteristics'!$C:$C,0)))</f>
        <v>0</v>
      </c>
      <c r="M746" s="233">
        <f>IF(ISBLANK(INDEX('Policy Characteristics'!G:G,MATCH($C746,'Policy Characteristics'!$C:$C,0))),"",INDEX('Policy Characteristics'!G:G,MATCH($C746,'Policy Characteristics'!$C:$C,0)))</f>
        <v>1</v>
      </c>
      <c r="N746" s="233">
        <f>IF(ISBLANK(INDEX('Policy Characteristics'!H:H,MATCH($C746,'Policy Characteristics'!$C:$C,0))),"",INDEX('Policy Characteristics'!H:H,MATCH($C746,'Policy Characteristics'!$C:$C,0)))</f>
        <v>0.01</v>
      </c>
      <c r="O746" s="226" t="str">
        <f>IF(ISBLANK(INDEX('Policy Characteristics'!I:I,MATCH($C746,'Policy Characteristics'!$C:$C,0))),"",INDEX('Policy Characteristics'!I:I,MATCH($C746,'Policy Characteristics'!$C:$C,0)))</f>
        <v>% of fuel shifted</v>
      </c>
      <c r="P746" s="226" t="str">
        <f>IF(ISBLANK(INDEX('Policy Characteristics'!J:J,MATCH($C746,'Policy Characteristics'!$C:$C,0))),"",INDEX('Policy Characteristics'!J:J,MATCH($C746,'Policy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6" s="226" t="str">
        <f>IF(ISBLANK(INDEX('Policy Characteristics'!K:K,MATCH($C746,'Policy Characteristics'!$C:$C,0))),"",INDEX('Policy Characteristics'!K:K,MATCH($C746,'Policy Characteristics'!$C:$C,0)))</f>
        <v>industry-ag-main.html#fuel-switching</v>
      </c>
      <c r="R746" s="226" t="str">
        <f>IF(ISBLANK(INDEX('Policy Characteristics'!L:L,MATCH($C746,'Policy Characteristics'!$C:$C,0))),"",INDEX('Policy Characteristics'!L:L,MATCH($C746,'Policy Characteristics'!$C:$C,0)))</f>
        <v>industry-elec-and-hydrogen.html</v>
      </c>
    </row>
    <row r="747" spans="1:18">
      <c r="A747" s="226" t="str">
        <f>IF(ISBLANK(INDEX('Policy Characteristics'!A:A,MATCH($C747,'Policy Characteristics'!$C:$C,0))),"",INDEX('Policy Characteristics'!A:A,MATCH($C747,'Policy Characteristics'!$C:$C,0)))</f>
        <v>Industry</v>
      </c>
      <c r="B747" s="234" t="str">
        <f>IF(ISBLANK(INDEX('Policy Characteristics'!B:B,MATCH($C747,'Policy Characteristics'!$C:$C,0))),"",INDEX('Policy Characteristics'!B:B,MATCH($C747,'Policy Characteristics'!$C:$C,0)))</f>
        <v>Electrification</v>
      </c>
      <c r="C747" s="226" t="str">
        <f t="shared" si="38"/>
        <v>Fraction of Eligible Industrial Energy Use Shifted to Electricity</v>
      </c>
      <c r="D747" s="6" t="s">
        <v>864</v>
      </c>
      <c r="E747" s="1" t="s">
        <v>896</v>
      </c>
      <c r="F747" t="s">
        <v>865</v>
      </c>
      <c r="G747" s="45" t="s">
        <v>897</v>
      </c>
      <c r="H747" s="43">
        <v>1922</v>
      </c>
      <c r="I747" s="261" t="s">
        <v>728</v>
      </c>
      <c r="J747" s="227" t="str">
        <f>IF(ISBLANK(INDEX('Policy Characteristics'!D:D,MATCH($C747,'Policy Characteristics'!$C:$C,0))),"",INDEX('Policy Characteristics'!D:D,MATCH($C747,'Policy Characteristics'!$C:$C,0)))</f>
        <v>Electrification</v>
      </c>
      <c r="K747" s="226" t="str">
        <f>IF(ISBLANK(INDEX('Policy Characteristics'!E:E,MATCH($C747,'Policy Characteristics'!$C:$C,0))),"",INDEX('Policy Characteristics'!E:E,MATCH($C747,'Policy Characteristics'!$C:$C,0)))</f>
        <v>indst shift to electricity</v>
      </c>
      <c r="L747" s="233">
        <f>IF(ISBLANK(INDEX('Policy Characteristics'!F:F,MATCH($C747,'Policy Characteristics'!$C:$C,0))),"",INDEX('Policy Characteristics'!F:F,MATCH($C747,'Policy Characteristics'!$C:$C,0)))</f>
        <v>0</v>
      </c>
      <c r="M747" s="233">
        <f>IF(ISBLANK(INDEX('Policy Characteristics'!G:G,MATCH($C747,'Policy Characteristics'!$C:$C,0))),"",INDEX('Policy Characteristics'!G:G,MATCH($C747,'Policy Characteristics'!$C:$C,0)))</f>
        <v>1</v>
      </c>
      <c r="N747" s="233">
        <f>IF(ISBLANK(INDEX('Policy Characteristics'!H:H,MATCH($C747,'Policy Characteristics'!$C:$C,0))),"",INDEX('Policy Characteristics'!H:H,MATCH($C747,'Policy Characteristics'!$C:$C,0)))</f>
        <v>0.01</v>
      </c>
      <c r="O747" s="226" t="str">
        <f>IF(ISBLANK(INDEX('Policy Characteristics'!I:I,MATCH($C747,'Policy Characteristics'!$C:$C,0))),"",INDEX('Policy Characteristics'!I:I,MATCH($C747,'Policy Characteristics'!$C:$C,0)))</f>
        <v>% of fuel shifted</v>
      </c>
      <c r="P747" s="226" t="str">
        <f>IF(ISBLANK(INDEX('Policy Characteristics'!J:J,MATCH($C747,'Policy Characteristics'!$C:$C,0))),"",INDEX('Policy Characteristics'!J:J,MATCH($C747,'Policy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7" s="226" t="str">
        <f>IF(ISBLANK(INDEX('Policy Characteristics'!K:K,MATCH($C747,'Policy Characteristics'!$C:$C,0))),"",INDEX('Policy Characteristics'!K:K,MATCH($C747,'Policy Characteristics'!$C:$C,0)))</f>
        <v>industry-ag-main.html#fuel-switching</v>
      </c>
      <c r="R747" s="226" t="str">
        <f>IF(ISBLANK(INDEX('Policy Characteristics'!L:L,MATCH($C747,'Policy Characteristics'!$C:$C,0))),"",INDEX('Policy Characteristics'!L:L,MATCH($C747,'Policy Characteristics'!$C:$C,0)))</f>
        <v>industry-elec-and-hydrogen.html</v>
      </c>
    </row>
    <row r="748" spans="1:18">
      <c r="A748" s="226" t="str">
        <f>IF(ISBLANK(INDEX('Policy Characteristics'!A:A,MATCH($C748,'Policy Characteristics'!$C:$C,0))),"",INDEX('Policy Characteristics'!A:A,MATCH($C748,'Policy Characteristics'!$C:$C,0)))</f>
        <v>Industry</v>
      </c>
      <c r="B748" s="234" t="str">
        <f>IF(ISBLANK(INDEX('Policy Characteristics'!B:B,MATCH($C748,'Policy Characteristics'!$C:$C,0))),"",INDEX('Policy Characteristics'!B:B,MATCH($C748,'Policy Characteristics'!$C:$C,0)))</f>
        <v>Electrification</v>
      </c>
      <c r="C748" s="226" t="str">
        <f t="shared" si="38"/>
        <v>Fraction of Eligible Industrial Energy Use Shifted to Electricity</v>
      </c>
      <c r="D748" s="6" t="s">
        <v>864</v>
      </c>
      <c r="E748" s="1" t="s">
        <v>898</v>
      </c>
      <c r="F748" t="s">
        <v>865</v>
      </c>
      <c r="G748" s="45" t="s">
        <v>899</v>
      </c>
      <c r="H748" s="43">
        <v>1923</v>
      </c>
      <c r="I748" s="261" t="s">
        <v>728</v>
      </c>
      <c r="J748" s="227" t="str">
        <f>IF(ISBLANK(INDEX('Policy Characteristics'!D:D,MATCH($C748,'Policy Characteristics'!$C:$C,0))),"",INDEX('Policy Characteristics'!D:D,MATCH($C748,'Policy Characteristics'!$C:$C,0)))</f>
        <v>Electrification</v>
      </c>
      <c r="K748" s="226" t="str">
        <f>IF(ISBLANK(INDEX('Policy Characteristics'!E:E,MATCH($C748,'Policy Characteristics'!$C:$C,0))),"",INDEX('Policy Characteristics'!E:E,MATCH($C748,'Policy Characteristics'!$C:$C,0)))</f>
        <v>indst shift to electricity</v>
      </c>
      <c r="L748" s="233">
        <f>IF(ISBLANK(INDEX('Policy Characteristics'!F:F,MATCH($C748,'Policy Characteristics'!$C:$C,0))),"",INDEX('Policy Characteristics'!F:F,MATCH($C748,'Policy Characteristics'!$C:$C,0)))</f>
        <v>0</v>
      </c>
      <c r="M748" s="233">
        <f>IF(ISBLANK(INDEX('Policy Characteristics'!G:G,MATCH($C748,'Policy Characteristics'!$C:$C,0))),"",INDEX('Policy Characteristics'!G:G,MATCH($C748,'Policy Characteristics'!$C:$C,0)))</f>
        <v>1</v>
      </c>
      <c r="N748" s="233">
        <f>IF(ISBLANK(INDEX('Policy Characteristics'!H:H,MATCH($C748,'Policy Characteristics'!$C:$C,0))),"",INDEX('Policy Characteristics'!H:H,MATCH($C748,'Policy Characteristics'!$C:$C,0)))</f>
        <v>0.01</v>
      </c>
      <c r="O748" s="226" t="str">
        <f>IF(ISBLANK(INDEX('Policy Characteristics'!I:I,MATCH($C748,'Policy Characteristics'!$C:$C,0))),"",INDEX('Policy Characteristics'!I:I,MATCH($C748,'Policy Characteristics'!$C:$C,0)))</f>
        <v>% of fuel shifted</v>
      </c>
      <c r="P748" s="226" t="str">
        <f>IF(ISBLANK(INDEX('Policy Characteristics'!J:J,MATCH($C748,'Policy Characteristics'!$C:$C,0))),"",INDEX('Policy Characteristics'!J:J,MATCH($C748,'Policy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8" s="226" t="str">
        <f>IF(ISBLANK(INDEX('Policy Characteristics'!K:K,MATCH($C748,'Policy Characteristics'!$C:$C,0))),"",INDEX('Policy Characteristics'!K:K,MATCH($C748,'Policy Characteristics'!$C:$C,0)))</f>
        <v>industry-ag-main.html#fuel-switching</v>
      </c>
      <c r="R748" s="226" t="str">
        <f>IF(ISBLANK(INDEX('Policy Characteristics'!L:L,MATCH($C748,'Policy Characteristics'!$C:$C,0))),"",INDEX('Policy Characteristics'!L:L,MATCH($C748,'Policy Characteristics'!$C:$C,0)))</f>
        <v>industry-elec-and-hydrogen.html</v>
      </c>
    </row>
    <row r="749" spans="1:18">
      <c r="A749" s="226" t="str">
        <f>IF(ISBLANK(INDEX('Policy Characteristics'!A:A,MATCH($C749,'Policy Characteristics'!$C:$C,0))),"",INDEX('Policy Characteristics'!A:A,MATCH($C749,'Policy Characteristics'!$C:$C,0)))</f>
        <v>Industry</v>
      </c>
      <c r="B749" s="234" t="str">
        <f>IF(ISBLANK(INDEX('Policy Characteristics'!B:B,MATCH($C749,'Policy Characteristics'!$C:$C,0))),"",INDEX('Policy Characteristics'!B:B,MATCH($C749,'Policy Characteristics'!$C:$C,0)))</f>
        <v>Electrification</v>
      </c>
      <c r="C749" s="226" t="str">
        <f t="shared" si="38"/>
        <v>Fraction of Eligible Industrial Energy Use Shifted to Electricity</v>
      </c>
      <c r="D749" s="6" t="s">
        <v>864</v>
      </c>
      <c r="E749" s="1" t="s">
        <v>900</v>
      </c>
      <c r="F749" t="s">
        <v>865</v>
      </c>
      <c r="G749" s="45" t="s">
        <v>901</v>
      </c>
      <c r="H749" s="43">
        <v>1924</v>
      </c>
      <c r="I749" s="261" t="s">
        <v>728</v>
      </c>
      <c r="J749" s="227" t="str">
        <f>IF(ISBLANK(INDEX('Policy Characteristics'!D:D,MATCH($C749,'Policy Characteristics'!$C:$C,0))),"",INDEX('Policy Characteristics'!D:D,MATCH($C749,'Policy Characteristics'!$C:$C,0)))</f>
        <v>Electrification</v>
      </c>
      <c r="K749" s="226" t="str">
        <f>IF(ISBLANK(INDEX('Policy Characteristics'!E:E,MATCH($C749,'Policy Characteristics'!$C:$C,0))),"",INDEX('Policy Characteristics'!E:E,MATCH($C749,'Policy Characteristics'!$C:$C,0)))</f>
        <v>indst shift to electricity</v>
      </c>
      <c r="L749" s="233">
        <f>IF(ISBLANK(INDEX('Policy Characteristics'!F:F,MATCH($C749,'Policy Characteristics'!$C:$C,0))),"",INDEX('Policy Characteristics'!F:F,MATCH($C749,'Policy Characteristics'!$C:$C,0)))</f>
        <v>0</v>
      </c>
      <c r="M749" s="233">
        <f>IF(ISBLANK(INDEX('Policy Characteristics'!G:G,MATCH($C749,'Policy Characteristics'!$C:$C,0))),"",INDEX('Policy Characteristics'!G:G,MATCH($C749,'Policy Characteristics'!$C:$C,0)))</f>
        <v>1</v>
      </c>
      <c r="N749" s="233">
        <f>IF(ISBLANK(INDEX('Policy Characteristics'!H:H,MATCH($C749,'Policy Characteristics'!$C:$C,0))),"",INDEX('Policy Characteristics'!H:H,MATCH($C749,'Policy Characteristics'!$C:$C,0)))</f>
        <v>0.01</v>
      </c>
      <c r="O749" s="226" t="str">
        <f>IF(ISBLANK(INDEX('Policy Characteristics'!I:I,MATCH($C749,'Policy Characteristics'!$C:$C,0))),"",INDEX('Policy Characteristics'!I:I,MATCH($C749,'Policy Characteristics'!$C:$C,0)))</f>
        <v>% of fuel shifted</v>
      </c>
      <c r="P749" s="226" t="str">
        <f>IF(ISBLANK(INDEX('Policy Characteristics'!J:J,MATCH($C749,'Policy Characteristics'!$C:$C,0))),"",INDEX('Policy Characteristics'!J:J,MATCH($C749,'Policy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49" s="226" t="str">
        <f>IF(ISBLANK(INDEX('Policy Characteristics'!K:K,MATCH($C749,'Policy Characteristics'!$C:$C,0))),"",INDEX('Policy Characteristics'!K:K,MATCH($C749,'Policy Characteristics'!$C:$C,0)))</f>
        <v>industry-ag-main.html#fuel-switching</v>
      </c>
      <c r="R749" s="226" t="str">
        <f>IF(ISBLANK(INDEX('Policy Characteristics'!L:L,MATCH($C749,'Policy Characteristics'!$C:$C,0))),"",INDEX('Policy Characteristics'!L:L,MATCH($C749,'Policy Characteristics'!$C:$C,0)))</f>
        <v>industry-elec-and-hydrogen.html</v>
      </c>
    </row>
    <row r="750" spans="1:18">
      <c r="A750" s="226" t="str">
        <f>IF(ISBLANK(INDEX('Policy Characteristics'!A:A,MATCH($C750,'Policy Characteristics'!$C:$C,0))),"",INDEX('Policy Characteristics'!A:A,MATCH($C750,'Policy Characteristics'!$C:$C,0)))</f>
        <v>Industry</v>
      </c>
      <c r="B750" s="234" t="str">
        <f>IF(ISBLANK(INDEX('Policy Characteristics'!B:B,MATCH($C750,'Policy Characteristics'!$C:$C,0))),"",INDEX('Policy Characteristics'!B:B,MATCH($C750,'Policy Characteristics'!$C:$C,0)))</f>
        <v>Electrification</v>
      </c>
      <c r="C750" s="226" t="str">
        <f t="shared" si="38"/>
        <v>Fraction of Eligible Industrial Energy Use Shifted to Electricity</v>
      </c>
      <c r="D750" s="6" t="s">
        <v>864</v>
      </c>
      <c r="E750" s="1" t="s">
        <v>902</v>
      </c>
      <c r="F750" t="s">
        <v>865</v>
      </c>
      <c r="G750" s="45" t="s">
        <v>903</v>
      </c>
      <c r="H750" s="43">
        <v>1925</v>
      </c>
      <c r="I750" s="261" t="s">
        <v>728</v>
      </c>
      <c r="J750" s="227" t="str">
        <f>IF(ISBLANK(INDEX('Policy Characteristics'!D:D,MATCH($C750,'Policy Characteristics'!$C:$C,0))),"",INDEX('Policy Characteristics'!D:D,MATCH($C750,'Policy Characteristics'!$C:$C,0)))</f>
        <v>Electrification</v>
      </c>
      <c r="K750" s="226" t="str">
        <f>IF(ISBLANK(INDEX('Policy Characteristics'!E:E,MATCH($C750,'Policy Characteristics'!$C:$C,0))),"",INDEX('Policy Characteristics'!E:E,MATCH($C750,'Policy Characteristics'!$C:$C,0)))</f>
        <v>indst shift to electricity</v>
      </c>
      <c r="L750" s="233">
        <f>IF(ISBLANK(INDEX('Policy Characteristics'!F:F,MATCH($C750,'Policy Characteristics'!$C:$C,0))),"",INDEX('Policy Characteristics'!F:F,MATCH($C750,'Policy Characteristics'!$C:$C,0)))</f>
        <v>0</v>
      </c>
      <c r="M750" s="233">
        <f>IF(ISBLANK(INDEX('Policy Characteristics'!G:G,MATCH($C750,'Policy Characteristics'!$C:$C,0))),"",INDEX('Policy Characteristics'!G:G,MATCH($C750,'Policy Characteristics'!$C:$C,0)))</f>
        <v>1</v>
      </c>
      <c r="N750" s="233">
        <f>IF(ISBLANK(INDEX('Policy Characteristics'!H:H,MATCH($C750,'Policy Characteristics'!$C:$C,0))),"",INDEX('Policy Characteristics'!H:H,MATCH($C750,'Policy Characteristics'!$C:$C,0)))</f>
        <v>0.01</v>
      </c>
      <c r="O750" s="226" t="str">
        <f>IF(ISBLANK(INDEX('Policy Characteristics'!I:I,MATCH($C750,'Policy Characteristics'!$C:$C,0))),"",INDEX('Policy Characteristics'!I:I,MATCH($C750,'Policy Characteristics'!$C:$C,0)))</f>
        <v>% of fuel shifted</v>
      </c>
      <c r="P750" s="226" t="str">
        <f>IF(ISBLANK(INDEX('Policy Characteristics'!J:J,MATCH($C750,'Policy Characteristics'!$C:$C,0))),"",INDEX('Policy Characteristics'!J:J,MATCH($C750,'Policy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0" s="226" t="str">
        <f>IF(ISBLANK(INDEX('Policy Characteristics'!K:K,MATCH($C750,'Policy Characteristics'!$C:$C,0))),"",INDEX('Policy Characteristics'!K:K,MATCH($C750,'Policy Characteristics'!$C:$C,0)))</f>
        <v>industry-ag-main.html#fuel-switching</v>
      </c>
      <c r="R750" s="226" t="str">
        <f>IF(ISBLANK(INDEX('Policy Characteristics'!L:L,MATCH($C750,'Policy Characteristics'!$C:$C,0))),"",INDEX('Policy Characteristics'!L:L,MATCH($C750,'Policy Characteristics'!$C:$C,0)))</f>
        <v>industry-elec-and-hydrogen.html</v>
      </c>
    </row>
    <row r="751" spans="1:18">
      <c r="A751" s="226" t="str">
        <f>IF(ISBLANK(INDEX('Policy Characteristics'!A:A,MATCH($C751,'Policy Characteristics'!$C:$C,0))),"",INDEX('Policy Characteristics'!A:A,MATCH($C751,'Policy Characteristics'!$C:$C,0)))</f>
        <v>Industry</v>
      </c>
      <c r="B751" s="234" t="str">
        <f>IF(ISBLANK(INDEX('Policy Characteristics'!B:B,MATCH($C751,'Policy Characteristics'!$C:$C,0))),"",INDEX('Policy Characteristics'!B:B,MATCH($C751,'Policy Characteristics'!$C:$C,0)))</f>
        <v>Electrification</v>
      </c>
      <c r="C751" s="226" t="str">
        <f t="shared" si="38"/>
        <v>Fraction of Eligible Industrial Energy Use Shifted to Electricity</v>
      </c>
      <c r="D751" s="6" t="s">
        <v>864</v>
      </c>
      <c r="E751" s="1" t="s">
        <v>904</v>
      </c>
      <c r="F751" t="s">
        <v>865</v>
      </c>
      <c r="G751" s="45" t="s">
        <v>905</v>
      </c>
      <c r="H751" s="43">
        <v>1926</v>
      </c>
      <c r="I751" s="261" t="s">
        <v>728</v>
      </c>
      <c r="J751" s="227" t="str">
        <f>IF(ISBLANK(INDEX('Policy Characteristics'!D:D,MATCH($C751,'Policy Characteristics'!$C:$C,0))),"",INDEX('Policy Characteristics'!D:D,MATCH($C751,'Policy Characteristics'!$C:$C,0)))</f>
        <v>Electrification</v>
      </c>
      <c r="K751" s="226" t="str">
        <f>IF(ISBLANK(INDEX('Policy Characteristics'!E:E,MATCH($C751,'Policy Characteristics'!$C:$C,0))),"",INDEX('Policy Characteristics'!E:E,MATCH($C751,'Policy Characteristics'!$C:$C,0)))</f>
        <v>indst shift to electricity</v>
      </c>
      <c r="L751" s="233">
        <f>IF(ISBLANK(INDEX('Policy Characteristics'!F:F,MATCH($C751,'Policy Characteristics'!$C:$C,0))),"",INDEX('Policy Characteristics'!F:F,MATCH($C751,'Policy Characteristics'!$C:$C,0)))</f>
        <v>0</v>
      </c>
      <c r="M751" s="233">
        <f>IF(ISBLANK(INDEX('Policy Characteristics'!G:G,MATCH($C751,'Policy Characteristics'!$C:$C,0))),"",INDEX('Policy Characteristics'!G:G,MATCH($C751,'Policy Characteristics'!$C:$C,0)))</f>
        <v>1</v>
      </c>
      <c r="N751" s="233">
        <f>IF(ISBLANK(INDEX('Policy Characteristics'!H:H,MATCH($C751,'Policy Characteristics'!$C:$C,0))),"",INDEX('Policy Characteristics'!H:H,MATCH($C751,'Policy Characteristics'!$C:$C,0)))</f>
        <v>0.01</v>
      </c>
      <c r="O751" s="226" t="str">
        <f>IF(ISBLANK(INDEX('Policy Characteristics'!I:I,MATCH($C751,'Policy Characteristics'!$C:$C,0))),"",INDEX('Policy Characteristics'!I:I,MATCH($C751,'Policy Characteristics'!$C:$C,0)))</f>
        <v>% of fuel shifted</v>
      </c>
      <c r="P751" s="226" t="str">
        <f>IF(ISBLANK(INDEX('Policy Characteristics'!J:J,MATCH($C751,'Policy Characteristics'!$C:$C,0))),"",INDEX('Policy Characteristics'!J:J,MATCH($C751,'Policy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1" s="226" t="str">
        <f>IF(ISBLANK(INDEX('Policy Characteristics'!K:K,MATCH($C751,'Policy Characteristics'!$C:$C,0))),"",INDEX('Policy Characteristics'!K:K,MATCH($C751,'Policy Characteristics'!$C:$C,0)))</f>
        <v>industry-ag-main.html#fuel-switching</v>
      </c>
      <c r="R751" s="226" t="str">
        <f>IF(ISBLANK(INDEX('Policy Characteristics'!L:L,MATCH($C751,'Policy Characteristics'!$C:$C,0))),"",INDEX('Policy Characteristics'!L:L,MATCH($C751,'Policy Characteristics'!$C:$C,0)))</f>
        <v>industry-elec-and-hydrogen.html</v>
      </c>
    </row>
    <row r="752" spans="1:18">
      <c r="A752" s="226" t="str">
        <f>IF(ISBLANK(INDEX('Policy Characteristics'!A:A,MATCH($C752,'Policy Characteristics'!$C:$C,0))),"",INDEX('Policy Characteristics'!A:A,MATCH($C752,'Policy Characteristics'!$C:$C,0)))</f>
        <v>Industry</v>
      </c>
      <c r="B752" s="234" t="str">
        <f>IF(ISBLANK(INDEX('Policy Characteristics'!B:B,MATCH($C752,'Policy Characteristics'!$C:$C,0))),"",INDEX('Policy Characteristics'!B:B,MATCH($C752,'Policy Characteristics'!$C:$C,0)))</f>
        <v>Electrification</v>
      </c>
      <c r="C752" s="226" t="str">
        <f t="shared" si="38"/>
        <v>Fraction of Eligible Industrial Energy Use Shifted to Electricity</v>
      </c>
      <c r="D752" s="6" t="s">
        <v>864</v>
      </c>
      <c r="E752" s="1" t="s">
        <v>906</v>
      </c>
      <c r="F752" t="s">
        <v>865</v>
      </c>
      <c r="G752" s="45" t="s">
        <v>907</v>
      </c>
      <c r="H752" s="43">
        <v>1927</v>
      </c>
      <c r="I752" s="261" t="s">
        <v>728</v>
      </c>
      <c r="J752" s="227" t="str">
        <f>IF(ISBLANK(INDEX('Policy Characteristics'!D:D,MATCH($C752,'Policy Characteristics'!$C:$C,0))),"",INDEX('Policy Characteristics'!D:D,MATCH($C752,'Policy Characteristics'!$C:$C,0)))</f>
        <v>Electrification</v>
      </c>
      <c r="K752" s="226" t="str">
        <f>IF(ISBLANK(INDEX('Policy Characteristics'!E:E,MATCH($C752,'Policy Characteristics'!$C:$C,0))),"",INDEX('Policy Characteristics'!E:E,MATCH($C752,'Policy Characteristics'!$C:$C,0)))</f>
        <v>indst shift to electricity</v>
      </c>
      <c r="L752" s="233">
        <f>IF(ISBLANK(INDEX('Policy Characteristics'!F:F,MATCH($C752,'Policy Characteristics'!$C:$C,0))),"",INDEX('Policy Characteristics'!F:F,MATCH($C752,'Policy Characteristics'!$C:$C,0)))</f>
        <v>0</v>
      </c>
      <c r="M752" s="233">
        <f>IF(ISBLANK(INDEX('Policy Characteristics'!G:G,MATCH($C752,'Policy Characteristics'!$C:$C,0))),"",INDEX('Policy Characteristics'!G:G,MATCH($C752,'Policy Characteristics'!$C:$C,0)))</f>
        <v>1</v>
      </c>
      <c r="N752" s="233">
        <f>IF(ISBLANK(INDEX('Policy Characteristics'!H:H,MATCH($C752,'Policy Characteristics'!$C:$C,0))),"",INDEX('Policy Characteristics'!H:H,MATCH($C752,'Policy Characteristics'!$C:$C,0)))</f>
        <v>0.01</v>
      </c>
      <c r="O752" s="226" t="str">
        <f>IF(ISBLANK(INDEX('Policy Characteristics'!I:I,MATCH($C752,'Policy Characteristics'!$C:$C,0))),"",INDEX('Policy Characteristics'!I:I,MATCH($C752,'Policy Characteristics'!$C:$C,0)))</f>
        <v>% of fuel shifted</v>
      </c>
      <c r="P752" s="226" t="str">
        <f>IF(ISBLANK(INDEX('Policy Characteristics'!J:J,MATCH($C752,'Policy Characteristics'!$C:$C,0))),"",INDEX('Policy Characteristics'!J:J,MATCH($C752,'Policy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2" s="226" t="str">
        <f>IF(ISBLANK(INDEX('Policy Characteristics'!K:K,MATCH($C752,'Policy Characteristics'!$C:$C,0))),"",INDEX('Policy Characteristics'!K:K,MATCH($C752,'Policy Characteristics'!$C:$C,0)))</f>
        <v>industry-ag-main.html#fuel-switching</v>
      </c>
      <c r="R752" s="226" t="str">
        <f>IF(ISBLANK(INDEX('Policy Characteristics'!L:L,MATCH($C752,'Policy Characteristics'!$C:$C,0))),"",INDEX('Policy Characteristics'!L:L,MATCH($C752,'Policy Characteristics'!$C:$C,0)))</f>
        <v>industry-elec-and-hydrogen.html</v>
      </c>
    </row>
    <row r="753" spans="1:18">
      <c r="A753" s="226" t="str">
        <f>IF(ISBLANK(INDEX('Policy Characteristics'!A:A,MATCH($C753,'Policy Characteristics'!$C:$C,0))),"",INDEX('Policy Characteristics'!A:A,MATCH($C753,'Policy Characteristics'!$C:$C,0)))</f>
        <v>Industry</v>
      </c>
      <c r="B753" s="234" t="str">
        <f>IF(ISBLANK(INDEX('Policy Characteristics'!B:B,MATCH($C753,'Policy Characteristics'!$C:$C,0))),"",INDEX('Policy Characteristics'!B:B,MATCH($C753,'Policy Characteristics'!$C:$C,0)))</f>
        <v>Electrification</v>
      </c>
      <c r="C753" s="226" t="str">
        <f t="shared" si="38"/>
        <v>Fraction of Eligible Industrial Energy Use Shifted to Electricity</v>
      </c>
      <c r="D753" s="6" t="s">
        <v>864</v>
      </c>
      <c r="E753" s="1" t="s">
        <v>908</v>
      </c>
      <c r="F753" t="s">
        <v>865</v>
      </c>
      <c r="G753" s="45" t="s">
        <v>909</v>
      </c>
      <c r="H753" s="43">
        <v>1928</v>
      </c>
      <c r="I753" s="261" t="s">
        <v>728</v>
      </c>
      <c r="J753" s="227" t="str">
        <f>IF(ISBLANK(INDEX('Policy Characteristics'!D:D,MATCH($C753,'Policy Characteristics'!$C:$C,0))),"",INDEX('Policy Characteristics'!D:D,MATCH($C753,'Policy Characteristics'!$C:$C,0)))</f>
        <v>Electrification</v>
      </c>
      <c r="K753" s="226" t="str">
        <f>IF(ISBLANK(INDEX('Policy Characteristics'!E:E,MATCH($C753,'Policy Characteristics'!$C:$C,0))),"",INDEX('Policy Characteristics'!E:E,MATCH($C753,'Policy Characteristics'!$C:$C,0)))</f>
        <v>indst shift to electricity</v>
      </c>
      <c r="L753" s="233">
        <f>IF(ISBLANK(INDEX('Policy Characteristics'!F:F,MATCH($C753,'Policy Characteristics'!$C:$C,0))),"",INDEX('Policy Characteristics'!F:F,MATCH($C753,'Policy Characteristics'!$C:$C,0)))</f>
        <v>0</v>
      </c>
      <c r="M753" s="233">
        <f>IF(ISBLANK(INDEX('Policy Characteristics'!G:G,MATCH($C753,'Policy Characteristics'!$C:$C,0))),"",INDEX('Policy Characteristics'!G:G,MATCH($C753,'Policy Characteristics'!$C:$C,0)))</f>
        <v>1</v>
      </c>
      <c r="N753" s="233">
        <f>IF(ISBLANK(INDEX('Policy Characteristics'!H:H,MATCH($C753,'Policy Characteristics'!$C:$C,0))),"",INDEX('Policy Characteristics'!H:H,MATCH($C753,'Policy Characteristics'!$C:$C,0)))</f>
        <v>0.01</v>
      </c>
      <c r="O753" s="226" t="str">
        <f>IF(ISBLANK(INDEX('Policy Characteristics'!I:I,MATCH($C753,'Policy Characteristics'!$C:$C,0))),"",INDEX('Policy Characteristics'!I:I,MATCH($C753,'Policy Characteristics'!$C:$C,0)))</f>
        <v>% of fuel shifted</v>
      </c>
      <c r="P753" s="226" t="str">
        <f>IF(ISBLANK(INDEX('Policy Characteristics'!J:J,MATCH($C753,'Policy Characteristics'!$C:$C,0))),"",INDEX('Policy Characteristics'!J:J,MATCH($C753,'Policy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3" s="226" t="str">
        <f>IF(ISBLANK(INDEX('Policy Characteristics'!K:K,MATCH($C753,'Policy Characteristics'!$C:$C,0))),"",INDEX('Policy Characteristics'!K:K,MATCH($C753,'Policy Characteristics'!$C:$C,0)))</f>
        <v>industry-ag-main.html#fuel-switching</v>
      </c>
      <c r="R753" s="226" t="str">
        <f>IF(ISBLANK(INDEX('Policy Characteristics'!L:L,MATCH($C753,'Policy Characteristics'!$C:$C,0))),"",INDEX('Policy Characteristics'!L:L,MATCH($C753,'Policy Characteristics'!$C:$C,0)))</f>
        <v>industry-elec-and-hydrogen.html</v>
      </c>
    </row>
    <row r="754" spans="1:18">
      <c r="A754" s="226" t="str">
        <f>IF(ISBLANK(INDEX('Policy Characteristics'!A:A,MATCH($C754,'Policy Characteristics'!$C:$C,0))),"",INDEX('Policy Characteristics'!A:A,MATCH($C754,'Policy Characteristics'!$C:$C,0)))</f>
        <v>Industry</v>
      </c>
      <c r="B754" s="234" t="str">
        <f>IF(ISBLANK(INDEX('Policy Characteristics'!B:B,MATCH($C754,'Policy Characteristics'!$C:$C,0))),"",INDEX('Policy Characteristics'!B:B,MATCH($C754,'Policy Characteristics'!$C:$C,0)))</f>
        <v>Electrification</v>
      </c>
      <c r="C754" s="226" t="str">
        <f t="shared" si="38"/>
        <v>Fraction of Eligible Industrial Energy Use Shifted to Electricity</v>
      </c>
      <c r="D754" s="6" t="s">
        <v>864</v>
      </c>
      <c r="E754" s="1" t="s">
        <v>910</v>
      </c>
      <c r="F754" t="s">
        <v>865</v>
      </c>
      <c r="G754" s="45" t="s">
        <v>910</v>
      </c>
      <c r="H754" s="43">
        <v>1929</v>
      </c>
      <c r="I754" s="261" t="s">
        <v>728</v>
      </c>
      <c r="J754" s="227" t="str">
        <f>IF(ISBLANK(INDEX('Policy Characteristics'!D:D,MATCH($C754,'Policy Characteristics'!$C:$C,0))),"",INDEX('Policy Characteristics'!D:D,MATCH($C754,'Policy Characteristics'!$C:$C,0)))</f>
        <v>Electrification</v>
      </c>
      <c r="K754" s="226" t="str">
        <f>IF(ISBLANK(INDEX('Policy Characteristics'!E:E,MATCH($C754,'Policy Characteristics'!$C:$C,0))),"",INDEX('Policy Characteristics'!E:E,MATCH($C754,'Policy Characteristics'!$C:$C,0)))</f>
        <v>indst shift to electricity</v>
      </c>
      <c r="L754" s="233">
        <f>IF(ISBLANK(INDEX('Policy Characteristics'!F:F,MATCH($C754,'Policy Characteristics'!$C:$C,0))),"",INDEX('Policy Characteristics'!F:F,MATCH($C754,'Policy Characteristics'!$C:$C,0)))</f>
        <v>0</v>
      </c>
      <c r="M754" s="233">
        <f>IF(ISBLANK(INDEX('Policy Characteristics'!G:G,MATCH($C754,'Policy Characteristics'!$C:$C,0))),"",INDEX('Policy Characteristics'!G:G,MATCH($C754,'Policy Characteristics'!$C:$C,0)))</f>
        <v>1</v>
      </c>
      <c r="N754" s="233">
        <f>IF(ISBLANK(INDEX('Policy Characteristics'!H:H,MATCH($C754,'Policy Characteristics'!$C:$C,0))),"",INDEX('Policy Characteristics'!H:H,MATCH($C754,'Policy Characteristics'!$C:$C,0)))</f>
        <v>0.01</v>
      </c>
      <c r="O754" s="226" t="str">
        <f>IF(ISBLANK(INDEX('Policy Characteristics'!I:I,MATCH($C754,'Policy Characteristics'!$C:$C,0))),"",INDEX('Policy Characteristics'!I:I,MATCH($C754,'Policy Characteristics'!$C:$C,0)))</f>
        <v>% of fuel shifted</v>
      </c>
      <c r="P754" s="226" t="str">
        <f>IF(ISBLANK(INDEX('Policy Characteristics'!J:J,MATCH($C754,'Policy Characteristics'!$C:$C,0))),"",INDEX('Policy Characteristics'!J:J,MATCH($C754,'Policy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4" s="226" t="str">
        <f>IF(ISBLANK(INDEX('Policy Characteristics'!K:K,MATCH($C754,'Policy Characteristics'!$C:$C,0))),"",INDEX('Policy Characteristics'!K:K,MATCH($C754,'Policy Characteristics'!$C:$C,0)))</f>
        <v>industry-ag-main.html#fuel-switching</v>
      </c>
      <c r="R754" s="226" t="str">
        <f>IF(ISBLANK(INDEX('Policy Characteristics'!L:L,MATCH($C754,'Policy Characteristics'!$C:$C,0))),"",INDEX('Policy Characteristics'!L:L,MATCH($C754,'Policy Characteristics'!$C:$C,0)))</f>
        <v>industry-elec-and-hydrogen.html</v>
      </c>
    </row>
    <row r="755" spans="1:18">
      <c r="A755" s="226" t="str">
        <f>IF(ISBLANK(INDEX('Policy Characteristics'!A:A,MATCH($C755,'Policy Characteristics'!$C:$C,0))),"",INDEX('Policy Characteristics'!A:A,MATCH($C755,'Policy Characteristics'!$C:$C,0)))</f>
        <v>Industry</v>
      </c>
      <c r="B755" s="234" t="str">
        <f>IF(ISBLANK(INDEX('Policy Characteristics'!B:B,MATCH($C755,'Policy Characteristics'!$C:$C,0))),"",INDEX('Policy Characteristics'!B:B,MATCH($C755,'Policy Characteristics'!$C:$C,0)))</f>
        <v>Electrification</v>
      </c>
      <c r="C755" s="226" t="str">
        <f t="shared" si="38"/>
        <v>Fraction of Eligible Industrial Energy Use Shifted to Electricity</v>
      </c>
      <c r="D755" s="6" t="s">
        <v>866</v>
      </c>
      <c r="E755" s="1" t="s">
        <v>896</v>
      </c>
      <c r="F755" t="s">
        <v>867</v>
      </c>
      <c r="G755" s="45" t="s">
        <v>897</v>
      </c>
      <c r="H755" s="43">
        <v>1930</v>
      </c>
      <c r="I755" s="261" t="s">
        <v>728</v>
      </c>
      <c r="J755" s="227" t="str">
        <f>IF(ISBLANK(INDEX('Policy Characteristics'!D:D,MATCH($C755,'Policy Characteristics'!$C:$C,0))),"",INDEX('Policy Characteristics'!D:D,MATCH($C755,'Policy Characteristics'!$C:$C,0)))</f>
        <v>Electrification</v>
      </c>
      <c r="K755" s="226" t="str">
        <f>IF(ISBLANK(INDEX('Policy Characteristics'!E:E,MATCH($C755,'Policy Characteristics'!$C:$C,0))),"",INDEX('Policy Characteristics'!E:E,MATCH($C755,'Policy Characteristics'!$C:$C,0)))</f>
        <v>indst shift to electricity</v>
      </c>
      <c r="L755" s="233">
        <f>IF(ISBLANK(INDEX('Policy Characteristics'!F:F,MATCH($C755,'Policy Characteristics'!$C:$C,0))),"",INDEX('Policy Characteristics'!F:F,MATCH($C755,'Policy Characteristics'!$C:$C,0)))</f>
        <v>0</v>
      </c>
      <c r="M755" s="233">
        <f>IF(ISBLANK(INDEX('Policy Characteristics'!G:G,MATCH($C755,'Policy Characteristics'!$C:$C,0))),"",INDEX('Policy Characteristics'!G:G,MATCH($C755,'Policy Characteristics'!$C:$C,0)))</f>
        <v>1</v>
      </c>
      <c r="N755" s="233">
        <f>IF(ISBLANK(INDEX('Policy Characteristics'!H:H,MATCH($C755,'Policy Characteristics'!$C:$C,0))),"",INDEX('Policy Characteristics'!H:H,MATCH($C755,'Policy Characteristics'!$C:$C,0)))</f>
        <v>0.01</v>
      </c>
      <c r="O755" s="226" t="str">
        <f>IF(ISBLANK(INDEX('Policy Characteristics'!I:I,MATCH($C755,'Policy Characteristics'!$C:$C,0))),"",INDEX('Policy Characteristics'!I:I,MATCH($C755,'Policy Characteristics'!$C:$C,0)))</f>
        <v>% of fuel shifted</v>
      </c>
      <c r="P755" s="226" t="str">
        <f>IF(ISBLANK(INDEX('Policy Characteristics'!J:J,MATCH($C755,'Policy Characteristics'!$C:$C,0))),"",INDEX('Policy Characteristics'!J:J,MATCH($C755,'Policy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5" s="226" t="str">
        <f>IF(ISBLANK(INDEX('Policy Characteristics'!K:K,MATCH($C755,'Policy Characteristics'!$C:$C,0))),"",INDEX('Policy Characteristics'!K:K,MATCH($C755,'Policy Characteristics'!$C:$C,0)))</f>
        <v>industry-ag-main.html#fuel-switching</v>
      </c>
      <c r="R755" s="226" t="str">
        <f>IF(ISBLANK(INDEX('Policy Characteristics'!L:L,MATCH($C755,'Policy Characteristics'!$C:$C,0))),"",INDEX('Policy Characteristics'!L:L,MATCH($C755,'Policy Characteristics'!$C:$C,0)))</f>
        <v>industry-elec-and-hydrogen.html</v>
      </c>
    </row>
    <row r="756" spans="1:18">
      <c r="A756" s="226" t="str">
        <f>IF(ISBLANK(INDEX('Policy Characteristics'!A:A,MATCH($C756,'Policy Characteristics'!$C:$C,0))),"",INDEX('Policy Characteristics'!A:A,MATCH($C756,'Policy Characteristics'!$C:$C,0)))</f>
        <v>Industry</v>
      </c>
      <c r="B756" s="234" t="str">
        <f>IF(ISBLANK(INDEX('Policy Characteristics'!B:B,MATCH($C756,'Policy Characteristics'!$C:$C,0))),"",INDEX('Policy Characteristics'!B:B,MATCH($C756,'Policy Characteristics'!$C:$C,0)))</f>
        <v>Electrification</v>
      </c>
      <c r="C756" s="226" t="str">
        <f t="shared" si="38"/>
        <v>Fraction of Eligible Industrial Energy Use Shifted to Electricity</v>
      </c>
      <c r="D756" s="6" t="s">
        <v>866</v>
      </c>
      <c r="E756" s="1" t="s">
        <v>898</v>
      </c>
      <c r="F756" t="s">
        <v>867</v>
      </c>
      <c r="G756" s="45" t="s">
        <v>899</v>
      </c>
      <c r="H756" s="43">
        <v>1931</v>
      </c>
      <c r="I756" s="261" t="s">
        <v>728</v>
      </c>
      <c r="J756" s="227" t="str">
        <f>IF(ISBLANK(INDEX('Policy Characteristics'!D:D,MATCH($C756,'Policy Characteristics'!$C:$C,0))),"",INDEX('Policy Characteristics'!D:D,MATCH($C756,'Policy Characteristics'!$C:$C,0)))</f>
        <v>Electrification</v>
      </c>
      <c r="K756" s="226" t="str">
        <f>IF(ISBLANK(INDEX('Policy Characteristics'!E:E,MATCH($C756,'Policy Characteristics'!$C:$C,0))),"",INDEX('Policy Characteristics'!E:E,MATCH($C756,'Policy Characteristics'!$C:$C,0)))</f>
        <v>indst shift to electricity</v>
      </c>
      <c r="L756" s="233">
        <f>IF(ISBLANK(INDEX('Policy Characteristics'!F:F,MATCH($C756,'Policy Characteristics'!$C:$C,0))),"",INDEX('Policy Characteristics'!F:F,MATCH($C756,'Policy Characteristics'!$C:$C,0)))</f>
        <v>0</v>
      </c>
      <c r="M756" s="233">
        <f>IF(ISBLANK(INDEX('Policy Characteristics'!G:G,MATCH($C756,'Policy Characteristics'!$C:$C,0))),"",INDEX('Policy Characteristics'!G:G,MATCH($C756,'Policy Characteristics'!$C:$C,0)))</f>
        <v>1</v>
      </c>
      <c r="N756" s="233">
        <f>IF(ISBLANK(INDEX('Policy Characteristics'!H:H,MATCH($C756,'Policy Characteristics'!$C:$C,0))),"",INDEX('Policy Characteristics'!H:H,MATCH($C756,'Policy Characteristics'!$C:$C,0)))</f>
        <v>0.01</v>
      </c>
      <c r="O756" s="226" t="str">
        <f>IF(ISBLANK(INDEX('Policy Characteristics'!I:I,MATCH($C756,'Policy Characteristics'!$C:$C,0))),"",INDEX('Policy Characteristics'!I:I,MATCH($C756,'Policy Characteristics'!$C:$C,0)))</f>
        <v>% of fuel shifted</v>
      </c>
      <c r="P756" s="226" t="str">
        <f>IF(ISBLANK(INDEX('Policy Characteristics'!J:J,MATCH($C756,'Policy Characteristics'!$C:$C,0))),"",INDEX('Policy Characteristics'!J:J,MATCH($C756,'Policy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6" s="226" t="str">
        <f>IF(ISBLANK(INDEX('Policy Characteristics'!K:K,MATCH($C756,'Policy Characteristics'!$C:$C,0))),"",INDEX('Policy Characteristics'!K:K,MATCH($C756,'Policy Characteristics'!$C:$C,0)))</f>
        <v>industry-ag-main.html#fuel-switching</v>
      </c>
      <c r="R756" s="226" t="str">
        <f>IF(ISBLANK(INDEX('Policy Characteristics'!L:L,MATCH($C756,'Policy Characteristics'!$C:$C,0))),"",INDEX('Policy Characteristics'!L:L,MATCH($C756,'Policy Characteristics'!$C:$C,0)))</f>
        <v>industry-elec-and-hydrogen.html</v>
      </c>
    </row>
    <row r="757" spans="1:18">
      <c r="A757" s="226" t="str">
        <f>IF(ISBLANK(INDEX('Policy Characteristics'!A:A,MATCH($C757,'Policy Characteristics'!$C:$C,0))),"",INDEX('Policy Characteristics'!A:A,MATCH($C757,'Policy Characteristics'!$C:$C,0)))</f>
        <v>Industry</v>
      </c>
      <c r="B757" s="234" t="str">
        <f>IF(ISBLANK(INDEX('Policy Characteristics'!B:B,MATCH($C757,'Policy Characteristics'!$C:$C,0))),"",INDEX('Policy Characteristics'!B:B,MATCH($C757,'Policy Characteristics'!$C:$C,0)))</f>
        <v>Electrification</v>
      </c>
      <c r="C757" s="226" t="str">
        <f t="shared" si="38"/>
        <v>Fraction of Eligible Industrial Energy Use Shifted to Electricity</v>
      </c>
      <c r="D757" s="6" t="s">
        <v>866</v>
      </c>
      <c r="E757" s="1" t="s">
        <v>900</v>
      </c>
      <c r="F757" t="s">
        <v>867</v>
      </c>
      <c r="G757" s="45" t="s">
        <v>901</v>
      </c>
      <c r="H757" s="43">
        <v>1932</v>
      </c>
      <c r="I757" s="261" t="s">
        <v>728</v>
      </c>
      <c r="J757" s="227" t="str">
        <f>IF(ISBLANK(INDEX('Policy Characteristics'!D:D,MATCH($C757,'Policy Characteristics'!$C:$C,0))),"",INDEX('Policy Characteristics'!D:D,MATCH($C757,'Policy Characteristics'!$C:$C,0)))</f>
        <v>Electrification</v>
      </c>
      <c r="K757" s="226" t="str">
        <f>IF(ISBLANK(INDEX('Policy Characteristics'!E:E,MATCH($C757,'Policy Characteristics'!$C:$C,0))),"",INDEX('Policy Characteristics'!E:E,MATCH($C757,'Policy Characteristics'!$C:$C,0)))</f>
        <v>indst shift to electricity</v>
      </c>
      <c r="L757" s="233">
        <f>IF(ISBLANK(INDEX('Policy Characteristics'!F:F,MATCH($C757,'Policy Characteristics'!$C:$C,0))),"",INDEX('Policy Characteristics'!F:F,MATCH($C757,'Policy Characteristics'!$C:$C,0)))</f>
        <v>0</v>
      </c>
      <c r="M757" s="233">
        <f>IF(ISBLANK(INDEX('Policy Characteristics'!G:G,MATCH($C757,'Policy Characteristics'!$C:$C,0))),"",INDEX('Policy Characteristics'!G:G,MATCH($C757,'Policy Characteristics'!$C:$C,0)))</f>
        <v>1</v>
      </c>
      <c r="N757" s="233">
        <f>IF(ISBLANK(INDEX('Policy Characteristics'!H:H,MATCH($C757,'Policy Characteristics'!$C:$C,0))),"",INDEX('Policy Characteristics'!H:H,MATCH($C757,'Policy Characteristics'!$C:$C,0)))</f>
        <v>0.01</v>
      </c>
      <c r="O757" s="226" t="str">
        <f>IF(ISBLANK(INDEX('Policy Characteristics'!I:I,MATCH($C757,'Policy Characteristics'!$C:$C,0))),"",INDEX('Policy Characteristics'!I:I,MATCH($C757,'Policy Characteristics'!$C:$C,0)))</f>
        <v>% of fuel shifted</v>
      </c>
      <c r="P757" s="226" t="str">
        <f>IF(ISBLANK(INDEX('Policy Characteristics'!J:J,MATCH($C757,'Policy Characteristics'!$C:$C,0))),"",INDEX('Policy Characteristics'!J:J,MATCH($C757,'Policy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7" s="226" t="str">
        <f>IF(ISBLANK(INDEX('Policy Characteristics'!K:K,MATCH($C757,'Policy Characteristics'!$C:$C,0))),"",INDEX('Policy Characteristics'!K:K,MATCH($C757,'Policy Characteristics'!$C:$C,0)))</f>
        <v>industry-ag-main.html#fuel-switching</v>
      </c>
      <c r="R757" s="226" t="str">
        <f>IF(ISBLANK(INDEX('Policy Characteristics'!L:L,MATCH($C757,'Policy Characteristics'!$C:$C,0))),"",INDEX('Policy Characteristics'!L:L,MATCH($C757,'Policy Characteristics'!$C:$C,0)))</f>
        <v>industry-elec-and-hydrogen.html</v>
      </c>
    </row>
    <row r="758" spans="1:18">
      <c r="A758" s="226" t="str">
        <f>IF(ISBLANK(INDEX('Policy Characteristics'!A:A,MATCH($C758,'Policy Characteristics'!$C:$C,0))),"",INDEX('Policy Characteristics'!A:A,MATCH($C758,'Policy Characteristics'!$C:$C,0)))</f>
        <v>Industry</v>
      </c>
      <c r="B758" s="234" t="str">
        <f>IF(ISBLANK(INDEX('Policy Characteristics'!B:B,MATCH($C758,'Policy Characteristics'!$C:$C,0))),"",INDEX('Policy Characteristics'!B:B,MATCH($C758,'Policy Characteristics'!$C:$C,0)))</f>
        <v>Electrification</v>
      </c>
      <c r="C758" s="226" t="str">
        <f t="shared" si="38"/>
        <v>Fraction of Eligible Industrial Energy Use Shifted to Electricity</v>
      </c>
      <c r="D758" s="6" t="s">
        <v>866</v>
      </c>
      <c r="E758" s="1" t="s">
        <v>902</v>
      </c>
      <c r="F758" t="s">
        <v>867</v>
      </c>
      <c r="G758" s="45" t="s">
        <v>903</v>
      </c>
      <c r="H758" s="43">
        <v>1933</v>
      </c>
      <c r="I758" s="261" t="s">
        <v>728</v>
      </c>
      <c r="J758" s="227" t="str">
        <f>IF(ISBLANK(INDEX('Policy Characteristics'!D:D,MATCH($C758,'Policy Characteristics'!$C:$C,0))),"",INDEX('Policy Characteristics'!D:D,MATCH($C758,'Policy Characteristics'!$C:$C,0)))</f>
        <v>Electrification</v>
      </c>
      <c r="K758" s="226" t="str">
        <f>IF(ISBLANK(INDEX('Policy Characteristics'!E:E,MATCH($C758,'Policy Characteristics'!$C:$C,0))),"",INDEX('Policy Characteristics'!E:E,MATCH($C758,'Policy Characteristics'!$C:$C,0)))</f>
        <v>indst shift to electricity</v>
      </c>
      <c r="L758" s="233">
        <f>IF(ISBLANK(INDEX('Policy Characteristics'!F:F,MATCH($C758,'Policy Characteristics'!$C:$C,0))),"",INDEX('Policy Characteristics'!F:F,MATCH($C758,'Policy Characteristics'!$C:$C,0)))</f>
        <v>0</v>
      </c>
      <c r="M758" s="233">
        <f>IF(ISBLANK(INDEX('Policy Characteristics'!G:G,MATCH($C758,'Policy Characteristics'!$C:$C,0))),"",INDEX('Policy Characteristics'!G:G,MATCH($C758,'Policy Characteristics'!$C:$C,0)))</f>
        <v>1</v>
      </c>
      <c r="N758" s="233">
        <f>IF(ISBLANK(INDEX('Policy Characteristics'!H:H,MATCH($C758,'Policy Characteristics'!$C:$C,0))),"",INDEX('Policy Characteristics'!H:H,MATCH($C758,'Policy Characteristics'!$C:$C,0)))</f>
        <v>0.01</v>
      </c>
      <c r="O758" s="226" t="str">
        <f>IF(ISBLANK(INDEX('Policy Characteristics'!I:I,MATCH($C758,'Policy Characteristics'!$C:$C,0))),"",INDEX('Policy Characteristics'!I:I,MATCH($C758,'Policy Characteristics'!$C:$C,0)))</f>
        <v>% of fuel shifted</v>
      </c>
      <c r="P758" s="226" t="str">
        <f>IF(ISBLANK(INDEX('Policy Characteristics'!J:J,MATCH($C758,'Policy Characteristics'!$C:$C,0))),"",INDEX('Policy Characteristics'!J:J,MATCH($C758,'Policy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8" s="226" t="str">
        <f>IF(ISBLANK(INDEX('Policy Characteristics'!K:K,MATCH($C758,'Policy Characteristics'!$C:$C,0))),"",INDEX('Policy Characteristics'!K:K,MATCH($C758,'Policy Characteristics'!$C:$C,0)))</f>
        <v>industry-ag-main.html#fuel-switching</v>
      </c>
      <c r="R758" s="226" t="str">
        <f>IF(ISBLANK(INDEX('Policy Characteristics'!L:L,MATCH($C758,'Policy Characteristics'!$C:$C,0))),"",INDEX('Policy Characteristics'!L:L,MATCH($C758,'Policy Characteristics'!$C:$C,0)))</f>
        <v>industry-elec-and-hydrogen.html</v>
      </c>
    </row>
    <row r="759" spans="1:18">
      <c r="A759" s="226" t="str">
        <f>IF(ISBLANK(INDEX('Policy Characteristics'!A:A,MATCH($C759,'Policy Characteristics'!$C:$C,0))),"",INDEX('Policy Characteristics'!A:A,MATCH($C759,'Policy Characteristics'!$C:$C,0)))</f>
        <v>Industry</v>
      </c>
      <c r="B759" s="234" t="str">
        <f>IF(ISBLANK(INDEX('Policy Characteristics'!B:B,MATCH($C759,'Policy Characteristics'!$C:$C,0))),"",INDEX('Policy Characteristics'!B:B,MATCH($C759,'Policy Characteristics'!$C:$C,0)))</f>
        <v>Electrification</v>
      </c>
      <c r="C759" s="226" t="str">
        <f t="shared" si="38"/>
        <v>Fraction of Eligible Industrial Energy Use Shifted to Electricity</v>
      </c>
      <c r="D759" s="6" t="s">
        <v>866</v>
      </c>
      <c r="E759" s="1" t="s">
        <v>904</v>
      </c>
      <c r="F759" t="s">
        <v>867</v>
      </c>
      <c r="G759" s="45" t="s">
        <v>905</v>
      </c>
      <c r="H759" s="43">
        <v>1934</v>
      </c>
      <c r="I759" s="261" t="s">
        <v>728</v>
      </c>
      <c r="J759" s="227" t="str">
        <f>IF(ISBLANK(INDEX('Policy Characteristics'!D:D,MATCH($C759,'Policy Characteristics'!$C:$C,0))),"",INDEX('Policy Characteristics'!D:D,MATCH($C759,'Policy Characteristics'!$C:$C,0)))</f>
        <v>Electrification</v>
      </c>
      <c r="K759" s="226" t="str">
        <f>IF(ISBLANK(INDEX('Policy Characteristics'!E:E,MATCH($C759,'Policy Characteristics'!$C:$C,0))),"",INDEX('Policy Characteristics'!E:E,MATCH($C759,'Policy Characteristics'!$C:$C,0)))</f>
        <v>indst shift to electricity</v>
      </c>
      <c r="L759" s="233">
        <f>IF(ISBLANK(INDEX('Policy Characteristics'!F:F,MATCH($C759,'Policy Characteristics'!$C:$C,0))),"",INDEX('Policy Characteristics'!F:F,MATCH($C759,'Policy Characteristics'!$C:$C,0)))</f>
        <v>0</v>
      </c>
      <c r="M759" s="233">
        <f>IF(ISBLANK(INDEX('Policy Characteristics'!G:G,MATCH($C759,'Policy Characteristics'!$C:$C,0))),"",INDEX('Policy Characteristics'!G:G,MATCH($C759,'Policy Characteristics'!$C:$C,0)))</f>
        <v>1</v>
      </c>
      <c r="N759" s="233">
        <f>IF(ISBLANK(INDEX('Policy Characteristics'!H:H,MATCH($C759,'Policy Characteristics'!$C:$C,0))),"",INDEX('Policy Characteristics'!H:H,MATCH($C759,'Policy Characteristics'!$C:$C,0)))</f>
        <v>0.01</v>
      </c>
      <c r="O759" s="226" t="str">
        <f>IF(ISBLANK(INDEX('Policy Characteristics'!I:I,MATCH($C759,'Policy Characteristics'!$C:$C,0))),"",INDEX('Policy Characteristics'!I:I,MATCH($C759,'Policy Characteristics'!$C:$C,0)))</f>
        <v>% of fuel shifted</v>
      </c>
      <c r="P759" s="226" t="str">
        <f>IF(ISBLANK(INDEX('Policy Characteristics'!J:J,MATCH($C759,'Policy Characteristics'!$C:$C,0))),"",INDEX('Policy Characteristics'!J:J,MATCH($C759,'Policy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59" s="226" t="str">
        <f>IF(ISBLANK(INDEX('Policy Characteristics'!K:K,MATCH($C759,'Policy Characteristics'!$C:$C,0))),"",INDEX('Policy Characteristics'!K:K,MATCH($C759,'Policy Characteristics'!$C:$C,0)))</f>
        <v>industry-ag-main.html#fuel-switching</v>
      </c>
      <c r="R759" s="226" t="str">
        <f>IF(ISBLANK(INDEX('Policy Characteristics'!L:L,MATCH($C759,'Policy Characteristics'!$C:$C,0))),"",INDEX('Policy Characteristics'!L:L,MATCH($C759,'Policy Characteristics'!$C:$C,0)))</f>
        <v>industry-elec-and-hydrogen.html</v>
      </c>
    </row>
    <row r="760" spans="1:18">
      <c r="A760" s="226" t="str">
        <f>IF(ISBLANK(INDEX('Policy Characteristics'!A:A,MATCH($C760,'Policy Characteristics'!$C:$C,0))),"",INDEX('Policy Characteristics'!A:A,MATCH($C760,'Policy Characteristics'!$C:$C,0)))</f>
        <v>Industry</v>
      </c>
      <c r="B760" s="234" t="str">
        <f>IF(ISBLANK(INDEX('Policy Characteristics'!B:B,MATCH($C760,'Policy Characteristics'!$C:$C,0))),"",INDEX('Policy Characteristics'!B:B,MATCH($C760,'Policy Characteristics'!$C:$C,0)))</f>
        <v>Electrification</v>
      </c>
      <c r="C760" s="226" t="str">
        <f t="shared" si="38"/>
        <v>Fraction of Eligible Industrial Energy Use Shifted to Electricity</v>
      </c>
      <c r="D760" s="6" t="s">
        <v>866</v>
      </c>
      <c r="E760" s="1" t="s">
        <v>906</v>
      </c>
      <c r="F760" t="s">
        <v>867</v>
      </c>
      <c r="G760" s="45" t="s">
        <v>907</v>
      </c>
      <c r="H760" s="43">
        <v>1935</v>
      </c>
      <c r="I760" s="261" t="s">
        <v>728</v>
      </c>
      <c r="J760" s="227" t="str">
        <f>IF(ISBLANK(INDEX('Policy Characteristics'!D:D,MATCH($C760,'Policy Characteristics'!$C:$C,0))),"",INDEX('Policy Characteristics'!D:D,MATCH($C760,'Policy Characteristics'!$C:$C,0)))</f>
        <v>Electrification</v>
      </c>
      <c r="K760" s="226" t="str">
        <f>IF(ISBLANK(INDEX('Policy Characteristics'!E:E,MATCH($C760,'Policy Characteristics'!$C:$C,0))),"",INDEX('Policy Characteristics'!E:E,MATCH($C760,'Policy Characteristics'!$C:$C,0)))</f>
        <v>indst shift to electricity</v>
      </c>
      <c r="L760" s="233">
        <f>IF(ISBLANK(INDEX('Policy Characteristics'!F:F,MATCH($C760,'Policy Characteristics'!$C:$C,0))),"",INDEX('Policy Characteristics'!F:F,MATCH($C760,'Policy Characteristics'!$C:$C,0)))</f>
        <v>0</v>
      </c>
      <c r="M760" s="233">
        <f>IF(ISBLANK(INDEX('Policy Characteristics'!G:G,MATCH($C760,'Policy Characteristics'!$C:$C,0))),"",INDEX('Policy Characteristics'!G:G,MATCH($C760,'Policy Characteristics'!$C:$C,0)))</f>
        <v>1</v>
      </c>
      <c r="N760" s="233">
        <f>IF(ISBLANK(INDEX('Policy Characteristics'!H:H,MATCH($C760,'Policy Characteristics'!$C:$C,0))),"",INDEX('Policy Characteristics'!H:H,MATCH($C760,'Policy Characteristics'!$C:$C,0)))</f>
        <v>0.01</v>
      </c>
      <c r="O760" s="226" t="str">
        <f>IF(ISBLANK(INDEX('Policy Characteristics'!I:I,MATCH($C760,'Policy Characteristics'!$C:$C,0))),"",INDEX('Policy Characteristics'!I:I,MATCH($C760,'Policy Characteristics'!$C:$C,0)))</f>
        <v>% of fuel shifted</v>
      </c>
      <c r="P760" s="226" t="str">
        <f>IF(ISBLANK(INDEX('Policy Characteristics'!J:J,MATCH($C760,'Policy Characteristics'!$C:$C,0))),"",INDEX('Policy Characteristics'!J:J,MATCH($C760,'Policy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0" s="226" t="str">
        <f>IF(ISBLANK(INDEX('Policy Characteristics'!K:K,MATCH($C760,'Policy Characteristics'!$C:$C,0))),"",INDEX('Policy Characteristics'!K:K,MATCH($C760,'Policy Characteristics'!$C:$C,0)))</f>
        <v>industry-ag-main.html#fuel-switching</v>
      </c>
      <c r="R760" s="226" t="str">
        <f>IF(ISBLANK(INDEX('Policy Characteristics'!L:L,MATCH($C760,'Policy Characteristics'!$C:$C,0))),"",INDEX('Policy Characteristics'!L:L,MATCH($C760,'Policy Characteristics'!$C:$C,0)))</f>
        <v>industry-elec-and-hydrogen.html</v>
      </c>
    </row>
    <row r="761" spans="1:18">
      <c r="A761" s="226" t="str">
        <f>IF(ISBLANK(INDEX('Policy Characteristics'!A:A,MATCH($C761,'Policy Characteristics'!$C:$C,0))),"",INDEX('Policy Characteristics'!A:A,MATCH($C761,'Policy Characteristics'!$C:$C,0)))</f>
        <v>Industry</v>
      </c>
      <c r="B761" s="234" t="str">
        <f>IF(ISBLANK(INDEX('Policy Characteristics'!B:B,MATCH($C761,'Policy Characteristics'!$C:$C,0))),"",INDEX('Policy Characteristics'!B:B,MATCH($C761,'Policy Characteristics'!$C:$C,0)))</f>
        <v>Electrification</v>
      </c>
      <c r="C761" s="226" t="str">
        <f t="shared" si="38"/>
        <v>Fraction of Eligible Industrial Energy Use Shifted to Electricity</v>
      </c>
      <c r="D761" s="6" t="s">
        <v>866</v>
      </c>
      <c r="E761" s="1" t="s">
        <v>908</v>
      </c>
      <c r="F761" t="s">
        <v>867</v>
      </c>
      <c r="G761" s="45" t="s">
        <v>909</v>
      </c>
      <c r="H761" s="43">
        <v>1936</v>
      </c>
      <c r="I761" s="261" t="s">
        <v>728</v>
      </c>
      <c r="J761" s="227" t="str">
        <f>IF(ISBLANK(INDEX('Policy Characteristics'!D:D,MATCH($C761,'Policy Characteristics'!$C:$C,0))),"",INDEX('Policy Characteristics'!D:D,MATCH($C761,'Policy Characteristics'!$C:$C,0)))</f>
        <v>Electrification</v>
      </c>
      <c r="K761" s="226" t="str">
        <f>IF(ISBLANK(INDEX('Policy Characteristics'!E:E,MATCH($C761,'Policy Characteristics'!$C:$C,0))),"",INDEX('Policy Characteristics'!E:E,MATCH($C761,'Policy Characteristics'!$C:$C,0)))</f>
        <v>indst shift to electricity</v>
      </c>
      <c r="L761" s="233">
        <f>IF(ISBLANK(INDEX('Policy Characteristics'!F:F,MATCH($C761,'Policy Characteristics'!$C:$C,0))),"",INDEX('Policy Characteristics'!F:F,MATCH($C761,'Policy Characteristics'!$C:$C,0)))</f>
        <v>0</v>
      </c>
      <c r="M761" s="233">
        <f>IF(ISBLANK(INDEX('Policy Characteristics'!G:G,MATCH($C761,'Policy Characteristics'!$C:$C,0))),"",INDEX('Policy Characteristics'!G:G,MATCH($C761,'Policy Characteristics'!$C:$C,0)))</f>
        <v>1</v>
      </c>
      <c r="N761" s="233">
        <f>IF(ISBLANK(INDEX('Policy Characteristics'!H:H,MATCH($C761,'Policy Characteristics'!$C:$C,0))),"",INDEX('Policy Characteristics'!H:H,MATCH($C761,'Policy Characteristics'!$C:$C,0)))</f>
        <v>0.01</v>
      </c>
      <c r="O761" s="226" t="str">
        <f>IF(ISBLANK(INDEX('Policy Characteristics'!I:I,MATCH($C761,'Policy Characteristics'!$C:$C,0))),"",INDEX('Policy Characteristics'!I:I,MATCH($C761,'Policy Characteristics'!$C:$C,0)))</f>
        <v>% of fuel shifted</v>
      </c>
      <c r="P761" s="226" t="str">
        <f>IF(ISBLANK(INDEX('Policy Characteristics'!J:J,MATCH($C761,'Policy Characteristics'!$C:$C,0))),"",INDEX('Policy Characteristics'!J:J,MATCH($C761,'Policy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1" s="226" t="str">
        <f>IF(ISBLANK(INDEX('Policy Characteristics'!K:K,MATCH($C761,'Policy Characteristics'!$C:$C,0))),"",INDEX('Policy Characteristics'!K:K,MATCH($C761,'Policy Characteristics'!$C:$C,0)))</f>
        <v>industry-ag-main.html#fuel-switching</v>
      </c>
      <c r="R761" s="226" t="str">
        <f>IF(ISBLANK(INDEX('Policy Characteristics'!L:L,MATCH($C761,'Policy Characteristics'!$C:$C,0))),"",INDEX('Policy Characteristics'!L:L,MATCH($C761,'Policy Characteristics'!$C:$C,0)))</f>
        <v>industry-elec-and-hydrogen.html</v>
      </c>
    </row>
    <row r="762" spans="1:18">
      <c r="A762" s="226" t="str">
        <f>IF(ISBLANK(INDEX('Policy Characteristics'!A:A,MATCH($C762,'Policy Characteristics'!$C:$C,0))),"",INDEX('Policy Characteristics'!A:A,MATCH($C762,'Policy Characteristics'!$C:$C,0)))</f>
        <v>Industry</v>
      </c>
      <c r="B762" s="234" t="str">
        <f>IF(ISBLANK(INDEX('Policy Characteristics'!B:B,MATCH($C762,'Policy Characteristics'!$C:$C,0))),"",INDEX('Policy Characteristics'!B:B,MATCH($C762,'Policy Characteristics'!$C:$C,0)))</f>
        <v>Electrification</v>
      </c>
      <c r="C762" s="226" t="str">
        <f t="shared" si="38"/>
        <v>Fraction of Eligible Industrial Energy Use Shifted to Electricity</v>
      </c>
      <c r="D762" s="6" t="s">
        <v>866</v>
      </c>
      <c r="E762" s="1" t="s">
        <v>910</v>
      </c>
      <c r="F762" t="s">
        <v>867</v>
      </c>
      <c r="G762" s="45" t="s">
        <v>910</v>
      </c>
      <c r="H762" s="43">
        <v>1937</v>
      </c>
      <c r="I762" s="261" t="s">
        <v>728</v>
      </c>
      <c r="J762" s="227" t="str">
        <f>IF(ISBLANK(INDEX('Policy Characteristics'!D:D,MATCH($C762,'Policy Characteristics'!$C:$C,0))),"",INDEX('Policy Characteristics'!D:D,MATCH($C762,'Policy Characteristics'!$C:$C,0)))</f>
        <v>Electrification</v>
      </c>
      <c r="K762" s="226" t="str">
        <f>IF(ISBLANK(INDEX('Policy Characteristics'!E:E,MATCH($C762,'Policy Characteristics'!$C:$C,0))),"",INDEX('Policy Characteristics'!E:E,MATCH($C762,'Policy Characteristics'!$C:$C,0)))</f>
        <v>indst shift to electricity</v>
      </c>
      <c r="L762" s="233">
        <f>IF(ISBLANK(INDEX('Policy Characteristics'!F:F,MATCH($C762,'Policy Characteristics'!$C:$C,0))),"",INDEX('Policy Characteristics'!F:F,MATCH($C762,'Policy Characteristics'!$C:$C,0)))</f>
        <v>0</v>
      </c>
      <c r="M762" s="233">
        <f>IF(ISBLANK(INDEX('Policy Characteristics'!G:G,MATCH($C762,'Policy Characteristics'!$C:$C,0))),"",INDEX('Policy Characteristics'!G:G,MATCH($C762,'Policy Characteristics'!$C:$C,0)))</f>
        <v>1</v>
      </c>
      <c r="N762" s="233">
        <f>IF(ISBLANK(INDEX('Policy Characteristics'!H:H,MATCH($C762,'Policy Characteristics'!$C:$C,0))),"",INDEX('Policy Characteristics'!H:H,MATCH($C762,'Policy Characteristics'!$C:$C,0)))</f>
        <v>0.01</v>
      </c>
      <c r="O762" s="226" t="str">
        <f>IF(ISBLANK(INDEX('Policy Characteristics'!I:I,MATCH($C762,'Policy Characteristics'!$C:$C,0))),"",INDEX('Policy Characteristics'!I:I,MATCH($C762,'Policy Characteristics'!$C:$C,0)))</f>
        <v>% of fuel shifted</v>
      </c>
      <c r="P762" s="226" t="str">
        <f>IF(ISBLANK(INDEX('Policy Characteristics'!J:J,MATCH($C762,'Policy Characteristics'!$C:$C,0))),"",INDEX('Policy Characteristics'!J:J,MATCH($C762,'Policy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2" s="226" t="str">
        <f>IF(ISBLANK(INDEX('Policy Characteristics'!K:K,MATCH($C762,'Policy Characteristics'!$C:$C,0))),"",INDEX('Policy Characteristics'!K:K,MATCH($C762,'Policy Characteristics'!$C:$C,0)))</f>
        <v>industry-ag-main.html#fuel-switching</v>
      </c>
      <c r="R762" s="226" t="str">
        <f>IF(ISBLANK(INDEX('Policy Characteristics'!L:L,MATCH($C762,'Policy Characteristics'!$C:$C,0))),"",INDEX('Policy Characteristics'!L:L,MATCH($C762,'Policy Characteristics'!$C:$C,0)))</f>
        <v>industry-elec-and-hydrogen.html</v>
      </c>
    </row>
    <row r="763" spans="1:18">
      <c r="A763" s="226" t="str">
        <f>IF(ISBLANK(INDEX('Policy Characteristics'!A:A,MATCH($C763,'Policy Characteristics'!$C:$C,0))),"",INDEX('Policy Characteristics'!A:A,MATCH($C763,'Policy Characteristics'!$C:$C,0)))</f>
        <v>Industry</v>
      </c>
      <c r="B763" s="234" t="str">
        <f>IF(ISBLANK(INDEX('Policy Characteristics'!B:B,MATCH($C763,'Policy Characteristics'!$C:$C,0))),"",INDEX('Policy Characteristics'!B:B,MATCH($C763,'Policy Characteristics'!$C:$C,0)))</f>
        <v>Electrification</v>
      </c>
      <c r="C763" s="226" t="str">
        <f t="shared" si="38"/>
        <v>Fraction of Eligible Industrial Energy Use Shifted to Electricity</v>
      </c>
      <c r="D763" s="6" t="s">
        <v>868</v>
      </c>
      <c r="E763" s="1" t="s">
        <v>896</v>
      </c>
      <c r="F763" t="s">
        <v>869</v>
      </c>
      <c r="G763" s="45" t="s">
        <v>897</v>
      </c>
      <c r="H763" s="43">
        <v>1938</v>
      </c>
      <c r="I763" s="261" t="s">
        <v>728</v>
      </c>
      <c r="J763" s="227" t="str">
        <f>IF(ISBLANK(INDEX('Policy Characteristics'!D:D,MATCH($C763,'Policy Characteristics'!$C:$C,0))),"",INDEX('Policy Characteristics'!D:D,MATCH($C763,'Policy Characteristics'!$C:$C,0)))</f>
        <v>Electrification</v>
      </c>
      <c r="K763" s="226" t="str">
        <f>IF(ISBLANK(INDEX('Policy Characteristics'!E:E,MATCH($C763,'Policy Characteristics'!$C:$C,0))),"",INDEX('Policy Characteristics'!E:E,MATCH($C763,'Policy Characteristics'!$C:$C,0)))</f>
        <v>indst shift to electricity</v>
      </c>
      <c r="L763" s="233">
        <f>IF(ISBLANK(INDEX('Policy Characteristics'!F:F,MATCH($C763,'Policy Characteristics'!$C:$C,0))),"",INDEX('Policy Characteristics'!F:F,MATCH($C763,'Policy Characteristics'!$C:$C,0)))</f>
        <v>0</v>
      </c>
      <c r="M763" s="233">
        <f>IF(ISBLANK(INDEX('Policy Characteristics'!G:G,MATCH($C763,'Policy Characteristics'!$C:$C,0))),"",INDEX('Policy Characteristics'!G:G,MATCH($C763,'Policy Characteristics'!$C:$C,0)))</f>
        <v>1</v>
      </c>
      <c r="N763" s="233">
        <f>IF(ISBLANK(INDEX('Policy Characteristics'!H:H,MATCH($C763,'Policy Characteristics'!$C:$C,0))),"",INDEX('Policy Characteristics'!H:H,MATCH($C763,'Policy Characteristics'!$C:$C,0)))</f>
        <v>0.01</v>
      </c>
      <c r="O763" s="226" t="str">
        <f>IF(ISBLANK(INDEX('Policy Characteristics'!I:I,MATCH($C763,'Policy Characteristics'!$C:$C,0))),"",INDEX('Policy Characteristics'!I:I,MATCH($C763,'Policy Characteristics'!$C:$C,0)))</f>
        <v>% of fuel shifted</v>
      </c>
      <c r="P763" s="226" t="str">
        <f>IF(ISBLANK(INDEX('Policy Characteristics'!J:J,MATCH($C763,'Policy Characteristics'!$C:$C,0))),"",INDEX('Policy Characteristics'!J:J,MATCH($C763,'Policy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3" s="226" t="str">
        <f>IF(ISBLANK(INDEX('Policy Characteristics'!K:K,MATCH($C763,'Policy Characteristics'!$C:$C,0))),"",INDEX('Policy Characteristics'!K:K,MATCH($C763,'Policy Characteristics'!$C:$C,0)))</f>
        <v>industry-ag-main.html#fuel-switching</v>
      </c>
      <c r="R763" s="226" t="str">
        <f>IF(ISBLANK(INDEX('Policy Characteristics'!L:L,MATCH($C763,'Policy Characteristics'!$C:$C,0))),"",INDEX('Policy Characteristics'!L:L,MATCH($C763,'Policy Characteristics'!$C:$C,0)))</f>
        <v>industry-elec-and-hydrogen.html</v>
      </c>
    </row>
    <row r="764" spans="1:18">
      <c r="A764" s="226" t="str">
        <f>IF(ISBLANK(INDEX('Policy Characteristics'!A:A,MATCH($C764,'Policy Characteristics'!$C:$C,0))),"",INDEX('Policy Characteristics'!A:A,MATCH($C764,'Policy Characteristics'!$C:$C,0)))</f>
        <v>Industry</v>
      </c>
      <c r="B764" s="234" t="str">
        <f>IF(ISBLANK(INDEX('Policy Characteristics'!B:B,MATCH($C764,'Policy Characteristics'!$C:$C,0))),"",INDEX('Policy Characteristics'!B:B,MATCH($C764,'Policy Characteristics'!$C:$C,0)))</f>
        <v>Electrification</v>
      </c>
      <c r="C764" s="226" t="str">
        <f t="shared" si="38"/>
        <v>Fraction of Eligible Industrial Energy Use Shifted to Electricity</v>
      </c>
      <c r="D764" s="6" t="s">
        <v>868</v>
      </c>
      <c r="E764" s="1" t="s">
        <v>898</v>
      </c>
      <c r="F764" t="s">
        <v>869</v>
      </c>
      <c r="G764" s="45" t="s">
        <v>899</v>
      </c>
      <c r="H764" s="43">
        <v>1939</v>
      </c>
      <c r="I764" s="261" t="s">
        <v>728</v>
      </c>
      <c r="J764" s="227" t="str">
        <f>IF(ISBLANK(INDEX('Policy Characteristics'!D:D,MATCH($C764,'Policy Characteristics'!$C:$C,0))),"",INDEX('Policy Characteristics'!D:D,MATCH($C764,'Policy Characteristics'!$C:$C,0)))</f>
        <v>Electrification</v>
      </c>
      <c r="K764" s="226" t="str">
        <f>IF(ISBLANK(INDEX('Policy Characteristics'!E:E,MATCH($C764,'Policy Characteristics'!$C:$C,0))),"",INDEX('Policy Characteristics'!E:E,MATCH($C764,'Policy Characteristics'!$C:$C,0)))</f>
        <v>indst shift to electricity</v>
      </c>
      <c r="L764" s="233">
        <f>IF(ISBLANK(INDEX('Policy Characteristics'!F:F,MATCH($C764,'Policy Characteristics'!$C:$C,0))),"",INDEX('Policy Characteristics'!F:F,MATCH($C764,'Policy Characteristics'!$C:$C,0)))</f>
        <v>0</v>
      </c>
      <c r="M764" s="233">
        <f>IF(ISBLANK(INDEX('Policy Characteristics'!G:G,MATCH($C764,'Policy Characteristics'!$C:$C,0))),"",INDEX('Policy Characteristics'!G:G,MATCH($C764,'Policy Characteristics'!$C:$C,0)))</f>
        <v>1</v>
      </c>
      <c r="N764" s="233">
        <f>IF(ISBLANK(INDEX('Policy Characteristics'!H:H,MATCH($C764,'Policy Characteristics'!$C:$C,0))),"",INDEX('Policy Characteristics'!H:H,MATCH($C764,'Policy Characteristics'!$C:$C,0)))</f>
        <v>0.01</v>
      </c>
      <c r="O764" s="226" t="str">
        <f>IF(ISBLANK(INDEX('Policy Characteristics'!I:I,MATCH($C764,'Policy Characteristics'!$C:$C,0))),"",INDEX('Policy Characteristics'!I:I,MATCH($C764,'Policy Characteristics'!$C:$C,0)))</f>
        <v>% of fuel shifted</v>
      </c>
      <c r="P764" s="226" t="str">
        <f>IF(ISBLANK(INDEX('Policy Characteristics'!J:J,MATCH($C764,'Policy Characteristics'!$C:$C,0))),"",INDEX('Policy Characteristics'!J:J,MATCH($C764,'Policy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4" s="226" t="str">
        <f>IF(ISBLANK(INDEX('Policy Characteristics'!K:K,MATCH($C764,'Policy Characteristics'!$C:$C,0))),"",INDEX('Policy Characteristics'!K:K,MATCH($C764,'Policy Characteristics'!$C:$C,0)))</f>
        <v>industry-ag-main.html#fuel-switching</v>
      </c>
      <c r="R764" s="226" t="str">
        <f>IF(ISBLANK(INDEX('Policy Characteristics'!L:L,MATCH($C764,'Policy Characteristics'!$C:$C,0))),"",INDEX('Policy Characteristics'!L:L,MATCH($C764,'Policy Characteristics'!$C:$C,0)))</f>
        <v>industry-elec-and-hydrogen.html</v>
      </c>
    </row>
    <row r="765" spans="1:18">
      <c r="A765" s="226" t="str">
        <f>IF(ISBLANK(INDEX('Policy Characteristics'!A:A,MATCH($C765,'Policy Characteristics'!$C:$C,0))),"",INDEX('Policy Characteristics'!A:A,MATCH($C765,'Policy Characteristics'!$C:$C,0)))</f>
        <v>Industry</v>
      </c>
      <c r="B765" s="234" t="str">
        <f>IF(ISBLANK(INDEX('Policy Characteristics'!B:B,MATCH($C765,'Policy Characteristics'!$C:$C,0))),"",INDEX('Policy Characteristics'!B:B,MATCH($C765,'Policy Characteristics'!$C:$C,0)))</f>
        <v>Electrification</v>
      </c>
      <c r="C765" s="226" t="str">
        <f t="shared" si="38"/>
        <v>Fraction of Eligible Industrial Energy Use Shifted to Electricity</v>
      </c>
      <c r="D765" s="6" t="s">
        <v>868</v>
      </c>
      <c r="E765" s="1" t="s">
        <v>900</v>
      </c>
      <c r="F765" t="s">
        <v>869</v>
      </c>
      <c r="G765" s="45" t="s">
        <v>901</v>
      </c>
      <c r="H765" s="43">
        <v>1940</v>
      </c>
      <c r="I765" s="261" t="s">
        <v>728</v>
      </c>
      <c r="J765" s="227" t="str">
        <f>IF(ISBLANK(INDEX('Policy Characteristics'!D:D,MATCH($C765,'Policy Characteristics'!$C:$C,0))),"",INDEX('Policy Characteristics'!D:D,MATCH($C765,'Policy Characteristics'!$C:$C,0)))</f>
        <v>Electrification</v>
      </c>
      <c r="K765" s="226" t="str">
        <f>IF(ISBLANK(INDEX('Policy Characteristics'!E:E,MATCH($C765,'Policy Characteristics'!$C:$C,0))),"",INDEX('Policy Characteristics'!E:E,MATCH($C765,'Policy Characteristics'!$C:$C,0)))</f>
        <v>indst shift to electricity</v>
      </c>
      <c r="L765" s="233">
        <f>IF(ISBLANK(INDEX('Policy Characteristics'!F:F,MATCH($C765,'Policy Characteristics'!$C:$C,0))),"",INDEX('Policy Characteristics'!F:F,MATCH($C765,'Policy Characteristics'!$C:$C,0)))</f>
        <v>0</v>
      </c>
      <c r="M765" s="233">
        <f>IF(ISBLANK(INDEX('Policy Characteristics'!G:G,MATCH($C765,'Policy Characteristics'!$C:$C,0))),"",INDEX('Policy Characteristics'!G:G,MATCH($C765,'Policy Characteristics'!$C:$C,0)))</f>
        <v>1</v>
      </c>
      <c r="N765" s="233">
        <f>IF(ISBLANK(INDEX('Policy Characteristics'!H:H,MATCH($C765,'Policy Characteristics'!$C:$C,0))),"",INDEX('Policy Characteristics'!H:H,MATCH($C765,'Policy Characteristics'!$C:$C,0)))</f>
        <v>0.01</v>
      </c>
      <c r="O765" s="226" t="str">
        <f>IF(ISBLANK(INDEX('Policy Characteristics'!I:I,MATCH($C765,'Policy Characteristics'!$C:$C,0))),"",INDEX('Policy Characteristics'!I:I,MATCH($C765,'Policy Characteristics'!$C:$C,0)))</f>
        <v>% of fuel shifted</v>
      </c>
      <c r="P765" s="226" t="str">
        <f>IF(ISBLANK(INDEX('Policy Characteristics'!J:J,MATCH($C765,'Policy Characteristics'!$C:$C,0))),"",INDEX('Policy Characteristics'!J:J,MATCH($C765,'Policy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5" s="226" t="str">
        <f>IF(ISBLANK(INDEX('Policy Characteristics'!K:K,MATCH($C765,'Policy Characteristics'!$C:$C,0))),"",INDEX('Policy Characteristics'!K:K,MATCH($C765,'Policy Characteristics'!$C:$C,0)))</f>
        <v>industry-ag-main.html#fuel-switching</v>
      </c>
      <c r="R765" s="226" t="str">
        <f>IF(ISBLANK(INDEX('Policy Characteristics'!L:L,MATCH($C765,'Policy Characteristics'!$C:$C,0))),"",INDEX('Policy Characteristics'!L:L,MATCH($C765,'Policy Characteristics'!$C:$C,0)))</f>
        <v>industry-elec-and-hydrogen.html</v>
      </c>
    </row>
    <row r="766" spans="1:18">
      <c r="A766" s="226" t="str">
        <f>IF(ISBLANK(INDEX('Policy Characteristics'!A:A,MATCH($C766,'Policy Characteristics'!$C:$C,0))),"",INDEX('Policy Characteristics'!A:A,MATCH($C766,'Policy Characteristics'!$C:$C,0)))</f>
        <v>Industry</v>
      </c>
      <c r="B766" s="234" t="str">
        <f>IF(ISBLANK(INDEX('Policy Characteristics'!B:B,MATCH($C766,'Policy Characteristics'!$C:$C,0))),"",INDEX('Policy Characteristics'!B:B,MATCH($C766,'Policy Characteristics'!$C:$C,0)))</f>
        <v>Electrification</v>
      </c>
      <c r="C766" s="226" t="str">
        <f t="shared" si="38"/>
        <v>Fraction of Eligible Industrial Energy Use Shifted to Electricity</v>
      </c>
      <c r="D766" s="6" t="s">
        <v>868</v>
      </c>
      <c r="E766" s="1" t="s">
        <v>902</v>
      </c>
      <c r="F766" t="s">
        <v>869</v>
      </c>
      <c r="G766" s="45" t="s">
        <v>903</v>
      </c>
      <c r="H766" s="43">
        <v>1941</v>
      </c>
      <c r="I766" s="261" t="s">
        <v>728</v>
      </c>
      <c r="J766" s="227" t="str">
        <f>IF(ISBLANK(INDEX('Policy Characteristics'!D:D,MATCH($C766,'Policy Characteristics'!$C:$C,0))),"",INDEX('Policy Characteristics'!D:D,MATCH($C766,'Policy Characteristics'!$C:$C,0)))</f>
        <v>Electrification</v>
      </c>
      <c r="K766" s="226" t="str">
        <f>IF(ISBLANK(INDEX('Policy Characteristics'!E:E,MATCH($C766,'Policy Characteristics'!$C:$C,0))),"",INDEX('Policy Characteristics'!E:E,MATCH($C766,'Policy Characteristics'!$C:$C,0)))</f>
        <v>indst shift to electricity</v>
      </c>
      <c r="L766" s="233">
        <f>IF(ISBLANK(INDEX('Policy Characteristics'!F:F,MATCH($C766,'Policy Characteristics'!$C:$C,0))),"",INDEX('Policy Characteristics'!F:F,MATCH($C766,'Policy Characteristics'!$C:$C,0)))</f>
        <v>0</v>
      </c>
      <c r="M766" s="233">
        <f>IF(ISBLANK(INDEX('Policy Characteristics'!G:G,MATCH($C766,'Policy Characteristics'!$C:$C,0))),"",INDEX('Policy Characteristics'!G:G,MATCH($C766,'Policy Characteristics'!$C:$C,0)))</f>
        <v>1</v>
      </c>
      <c r="N766" s="233">
        <f>IF(ISBLANK(INDEX('Policy Characteristics'!H:H,MATCH($C766,'Policy Characteristics'!$C:$C,0))),"",INDEX('Policy Characteristics'!H:H,MATCH($C766,'Policy Characteristics'!$C:$C,0)))</f>
        <v>0.01</v>
      </c>
      <c r="O766" s="226" t="str">
        <f>IF(ISBLANK(INDEX('Policy Characteristics'!I:I,MATCH($C766,'Policy Characteristics'!$C:$C,0))),"",INDEX('Policy Characteristics'!I:I,MATCH($C766,'Policy Characteristics'!$C:$C,0)))</f>
        <v>% of fuel shifted</v>
      </c>
      <c r="P766" s="226" t="str">
        <f>IF(ISBLANK(INDEX('Policy Characteristics'!J:J,MATCH($C766,'Policy Characteristics'!$C:$C,0))),"",INDEX('Policy Characteristics'!J:J,MATCH($C766,'Policy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6" s="226" t="str">
        <f>IF(ISBLANK(INDEX('Policy Characteristics'!K:K,MATCH($C766,'Policy Characteristics'!$C:$C,0))),"",INDEX('Policy Characteristics'!K:K,MATCH($C766,'Policy Characteristics'!$C:$C,0)))</f>
        <v>industry-ag-main.html#fuel-switching</v>
      </c>
      <c r="R766" s="226" t="str">
        <f>IF(ISBLANK(INDEX('Policy Characteristics'!L:L,MATCH($C766,'Policy Characteristics'!$C:$C,0))),"",INDEX('Policy Characteristics'!L:L,MATCH($C766,'Policy Characteristics'!$C:$C,0)))</f>
        <v>industry-elec-and-hydrogen.html</v>
      </c>
    </row>
    <row r="767" spans="1:18">
      <c r="A767" s="226" t="str">
        <f>IF(ISBLANK(INDEX('Policy Characteristics'!A:A,MATCH($C767,'Policy Characteristics'!$C:$C,0))),"",INDEX('Policy Characteristics'!A:A,MATCH($C767,'Policy Characteristics'!$C:$C,0)))</f>
        <v>Industry</v>
      </c>
      <c r="B767" s="234" t="str">
        <f>IF(ISBLANK(INDEX('Policy Characteristics'!B:B,MATCH($C767,'Policy Characteristics'!$C:$C,0))),"",INDEX('Policy Characteristics'!B:B,MATCH($C767,'Policy Characteristics'!$C:$C,0)))</f>
        <v>Electrification</v>
      </c>
      <c r="C767" s="226" t="str">
        <f t="shared" si="38"/>
        <v>Fraction of Eligible Industrial Energy Use Shifted to Electricity</v>
      </c>
      <c r="D767" s="6" t="s">
        <v>868</v>
      </c>
      <c r="E767" s="1" t="s">
        <v>904</v>
      </c>
      <c r="F767" t="s">
        <v>869</v>
      </c>
      <c r="G767" s="45" t="s">
        <v>905</v>
      </c>
      <c r="H767" s="43">
        <v>1942</v>
      </c>
      <c r="I767" s="261" t="s">
        <v>728</v>
      </c>
      <c r="J767" s="227" t="str">
        <f>IF(ISBLANK(INDEX('Policy Characteristics'!D:D,MATCH($C767,'Policy Characteristics'!$C:$C,0))),"",INDEX('Policy Characteristics'!D:D,MATCH($C767,'Policy Characteristics'!$C:$C,0)))</f>
        <v>Electrification</v>
      </c>
      <c r="K767" s="226" t="str">
        <f>IF(ISBLANK(INDEX('Policy Characteristics'!E:E,MATCH($C767,'Policy Characteristics'!$C:$C,0))),"",INDEX('Policy Characteristics'!E:E,MATCH($C767,'Policy Characteristics'!$C:$C,0)))</f>
        <v>indst shift to electricity</v>
      </c>
      <c r="L767" s="233">
        <f>IF(ISBLANK(INDEX('Policy Characteristics'!F:F,MATCH($C767,'Policy Characteristics'!$C:$C,0))),"",INDEX('Policy Characteristics'!F:F,MATCH($C767,'Policy Characteristics'!$C:$C,0)))</f>
        <v>0</v>
      </c>
      <c r="M767" s="233">
        <f>IF(ISBLANK(INDEX('Policy Characteristics'!G:G,MATCH($C767,'Policy Characteristics'!$C:$C,0))),"",INDEX('Policy Characteristics'!G:G,MATCH($C767,'Policy Characteristics'!$C:$C,0)))</f>
        <v>1</v>
      </c>
      <c r="N767" s="233">
        <f>IF(ISBLANK(INDEX('Policy Characteristics'!H:H,MATCH($C767,'Policy Characteristics'!$C:$C,0))),"",INDEX('Policy Characteristics'!H:H,MATCH($C767,'Policy Characteristics'!$C:$C,0)))</f>
        <v>0.01</v>
      </c>
      <c r="O767" s="226" t="str">
        <f>IF(ISBLANK(INDEX('Policy Characteristics'!I:I,MATCH($C767,'Policy Characteristics'!$C:$C,0))),"",INDEX('Policy Characteristics'!I:I,MATCH($C767,'Policy Characteristics'!$C:$C,0)))</f>
        <v>% of fuel shifted</v>
      </c>
      <c r="P767" s="226" t="str">
        <f>IF(ISBLANK(INDEX('Policy Characteristics'!J:J,MATCH($C767,'Policy Characteristics'!$C:$C,0))),"",INDEX('Policy Characteristics'!J:J,MATCH($C767,'Policy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7" s="226" t="str">
        <f>IF(ISBLANK(INDEX('Policy Characteristics'!K:K,MATCH($C767,'Policy Characteristics'!$C:$C,0))),"",INDEX('Policy Characteristics'!K:K,MATCH($C767,'Policy Characteristics'!$C:$C,0)))</f>
        <v>industry-ag-main.html#fuel-switching</v>
      </c>
      <c r="R767" s="226" t="str">
        <f>IF(ISBLANK(INDEX('Policy Characteristics'!L:L,MATCH($C767,'Policy Characteristics'!$C:$C,0))),"",INDEX('Policy Characteristics'!L:L,MATCH($C767,'Policy Characteristics'!$C:$C,0)))</f>
        <v>industry-elec-and-hydrogen.html</v>
      </c>
    </row>
    <row r="768" spans="1:18">
      <c r="A768" s="226" t="str">
        <f>IF(ISBLANK(INDEX('Policy Characteristics'!A:A,MATCH($C768,'Policy Characteristics'!$C:$C,0))),"",INDEX('Policy Characteristics'!A:A,MATCH($C768,'Policy Characteristics'!$C:$C,0)))</f>
        <v>Industry</v>
      </c>
      <c r="B768" s="234" t="str">
        <f>IF(ISBLANK(INDEX('Policy Characteristics'!B:B,MATCH($C768,'Policy Characteristics'!$C:$C,0))),"",INDEX('Policy Characteristics'!B:B,MATCH($C768,'Policy Characteristics'!$C:$C,0)))</f>
        <v>Electrification</v>
      </c>
      <c r="C768" s="226" t="str">
        <f t="shared" si="38"/>
        <v>Fraction of Eligible Industrial Energy Use Shifted to Electricity</v>
      </c>
      <c r="D768" s="6" t="s">
        <v>868</v>
      </c>
      <c r="E768" s="1" t="s">
        <v>906</v>
      </c>
      <c r="F768" t="s">
        <v>869</v>
      </c>
      <c r="G768" s="45" t="s">
        <v>907</v>
      </c>
      <c r="H768" s="43">
        <v>1943</v>
      </c>
      <c r="I768" s="261" t="s">
        <v>728</v>
      </c>
      <c r="J768" s="227" t="str">
        <f>IF(ISBLANK(INDEX('Policy Characteristics'!D:D,MATCH($C768,'Policy Characteristics'!$C:$C,0))),"",INDEX('Policy Characteristics'!D:D,MATCH($C768,'Policy Characteristics'!$C:$C,0)))</f>
        <v>Electrification</v>
      </c>
      <c r="K768" s="226" t="str">
        <f>IF(ISBLANK(INDEX('Policy Characteristics'!E:E,MATCH($C768,'Policy Characteristics'!$C:$C,0))),"",INDEX('Policy Characteristics'!E:E,MATCH($C768,'Policy Characteristics'!$C:$C,0)))</f>
        <v>indst shift to electricity</v>
      </c>
      <c r="L768" s="233">
        <f>IF(ISBLANK(INDEX('Policy Characteristics'!F:F,MATCH($C768,'Policy Characteristics'!$C:$C,0))),"",INDEX('Policy Characteristics'!F:F,MATCH($C768,'Policy Characteristics'!$C:$C,0)))</f>
        <v>0</v>
      </c>
      <c r="M768" s="233">
        <f>IF(ISBLANK(INDEX('Policy Characteristics'!G:G,MATCH($C768,'Policy Characteristics'!$C:$C,0))),"",INDEX('Policy Characteristics'!G:G,MATCH($C768,'Policy Characteristics'!$C:$C,0)))</f>
        <v>1</v>
      </c>
      <c r="N768" s="233">
        <f>IF(ISBLANK(INDEX('Policy Characteristics'!H:H,MATCH($C768,'Policy Characteristics'!$C:$C,0))),"",INDEX('Policy Characteristics'!H:H,MATCH($C768,'Policy Characteristics'!$C:$C,0)))</f>
        <v>0.01</v>
      </c>
      <c r="O768" s="226" t="str">
        <f>IF(ISBLANK(INDEX('Policy Characteristics'!I:I,MATCH($C768,'Policy Characteristics'!$C:$C,0))),"",INDEX('Policy Characteristics'!I:I,MATCH($C768,'Policy Characteristics'!$C:$C,0)))</f>
        <v>% of fuel shifted</v>
      </c>
      <c r="P768" s="226" t="str">
        <f>IF(ISBLANK(INDEX('Policy Characteristics'!J:J,MATCH($C768,'Policy Characteristics'!$C:$C,0))),"",INDEX('Policy Characteristics'!J:J,MATCH($C768,'Policy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8" s="226" t="str">
        <f>IF(ISBLANK(INDEX('Policy Characteristics'!K:K,MATCH($C768,'Policy Characteristics'!$C:$C,0))),"",INDEX('Policy Characteristics'!K:K,MATCH($C768,'Policy Characteristics'!$C:$C,0)))</f>
        <v>industry-ag-main.html#fuel-switching</v>
      </c>
      <c r="R768" s="226" t="str">
        <f>IF(ISBLANK(INDEX('Policy Characteristics'!L:L,MATCH($C768,'Policy Characteristics'!$C:$C,0))),"",INDEX('Policy Characteristics'!L:L,MATCH($C768,'Policy Characteristics'!$C:$C,0)))</f>
        <v>industry-elec-and-hydrogen.html</v>
      </c>
    </row>
    <row r="769" spans="1:18">
      <c r="A769" s="226" t="str">
        <f>IF(ISBLANK(INDEX('Policy Characteristics'!A:A,MATCH($C769,'Policy Characteristics'!$C:$C,0))),"",INDEX('Policy Characteristics'!A:A,MATCH($C769,'Policy Characteristics'!$C:$C,0)))</f>
        <v>Industry</v>
      </c>
      <c r="B769" s="234" t="str">
        <f>IF(ISBLANK(INDEX('Policy Characteristics'!B:B,MATCH($C769,'Policy Characteristics'!$C:$C,0))),"",INDEX('Policy Characteristics'!B:B,MATCH($C769,'Policy Characteristics'!$C:$C,0)))</f>
        <v>Electrification</v>
      </c>
      <c r="C769" s="226" t="str">
        <f t="shared" si="38"/>
        <v>Fraction of Eligible Industrial Energy Use Shifted to Electricity</v>
      </c>
      <c r="D769" s="6" t="s">
        <v>868</v>
      </c>
      <c r="E769" s="1" t="s">
        <v>908</v>
      </c>
      <c r="F769" t="s">
        <v>869</v>
      </c>
      <c r="G769" s="45" t="s">
        <v>909</v>
      </c>
      <c r="H769" s="43">
        <v>1944</v>
      </c>
      <c r="I769" s="261" t="s">
        <v>728</v>
      </c>
      <c r="J769" s="227" t="str">
        <f>IF(ISBLANK(INDEX('Policy Characteristics'!D:D,MATCH($C769,'Policy Characteristics'!$C:$C,0))),"",INDEX('Policy Characteristics'!D:D,MATCH($C769,'Policy Characteristics'!$C:$C,0)))</f>
        <v>Electrification</v>
      </c>
      <c r="K769" s="226" t="str">
        <f>IF(ISBLANK(INDEX('Policy Characteristics'!E:E,MATCH($C769,'Policy Characteristics'!$C:$C,0))),"",INDEX('Policy Characteristics'!E:E,MATCH($C769,'Policy Characteristics'!$C:$C,0)))</f>
        <v>indst shift to electricity</v>
      </c>
      <c r="L769" s="233">
        <f>IF(ISBLANK(INDEX('Policy Characteristics'!F:F,MATCH($C769,'Policy Characteristics'!$C:$C,0))),"",INDEX('Policy Characteristics'!F:F,MATCH($C769,'Policy Characteristics'!$C:$C,0)))</f>
        <v>0</v>
      </c>
      <c r="M769" s="233">
        <f>IF(ISBLANK(INDEX('Policy Characteristics'!G:G,MATCH($C769,'Policy Characteristics'!$C:$C,0))),"",INDEX('Policy Characteristics'!G:G,MATCH($C769,'Policy Characteristics'!$C:$C,0)))</f>
        <v>1</v>
      </c>
      <c r="N769" s="233">
        <f>IF(ISBLANK(INDEX('Policy Characteristics'!H:H,MATCH($C769,'Policy Characteristics'!$C:$C,0))),"",INDEX('Policy Characteristics'!H:H,MATCH($C769,'Policy Characteristics'!$C:$C,0)))</f>
        <v>0.01</v>
      </c>
      <c r="O769" s="226" t="str">
        <f>IF(ISBLANK(INDEX('Policy Characteristics'!I:I,MATCH($C769,'Policy Characteristics'!$C:$C,0))),"",INDEX('Policy Characteristics'!I:I,MATCH($C769,'Policy Characteristics'!$C:$C,0)))</f>
        <v>% of fuel shifted</v>
      </c>
      <c r="P769" s="226" t="str">
        <f>IF(ISBLANK(INDEX('Policy Characteristics'!J:J,MATCH($C769,'Policy Characteristics'!$C:$C,0))),"",INDEX('Policy Characteristics'!J:J,MATCH($C769,'Policy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69" s="226" t="str">
        <f>IF(ISBLANK(INDEX('Policy Characteristics'!K:K,MATCH($C769,'Policy Characteristics'!$C:$C,0))),"",INDEX('Policy Characteristics'!K:K,MATCH($C769,'Policy Characteristics'!$C:$C,0)))</f>
        <v>industry-ag-main.html#fuel-switching</v>
      </c>
      <c r="R769" s="226" t="str">
        <f>IF(ISBLANK(INDEX('Policy Characteristics'!L:L,MATCH($C769,'Policy Characteristics'!$C:$C,0))),"",INDEX('Policy Characteristics'!L:L,MATCH($C769,'Policy Characteristics'!$C:$C,0)))</f>
        <v>industry-elec-and-hydrogen.html</v>
      </c>
    </row>
    <row r="770" spans="1:18">
      <c r="A770" s="226" t="str">
        <f>IF(ISBLANK(INDEX('Policy Characteristics'!A:A,MATCH($C770,'Policy Characteristics'!$C:$C,0))),"",INDEX('Policy Characteristics'!A:A,MATCH($C770,'Policy Characteristics'!$C:$C,0)))</f>
        <v>Industry</v>
      </c>
      <c r="B770" s="234" t="str">
        <f>IF(ISBLANK(INDEX('Policy Characteristics'!B:B,MATCH($C770,'Policy Characteristics'!$C:$C,0))),"",INDEX('Policy Characteristics'!B:B,MATCH($C770,'Policy Characteristics'!$C:$C,0)))</f>
        <v>Electrification</v>
      </c>
      <c r="C770" s="226" t="str">
        <f t="shared" si="38"/>
        <v>Fraction of Eligible Industrial Energy Use Shifted to Electricity</v>
      </c>
      <c r="D770" s="6" t="s">
        <v>868</v>
      </c>
      <c r="E770" s="1" t="s">
        <v>910</v>
      </c>
      <c r="F770" t="s">
        <v>869</v>
      </c>
      <c r="G770" s="45" t="s">
        <v>910</v>
      </c>
      <c r="H770" s="43">
        <v>1945</v>
      </c>
      <c r="I770" s="261" t="s">
        <v>728</v>
      </c>
      <c r="J770" s="227" t="str">
        <f>IF(ISBLANK(INDEX('Policy Characteristics'!D:D,MATCH($C770,'Policy Characteristics'!$C:$C,0))),"",INDEX('Policy Characteristics'!D:D,MATCH($C770,'Policy Characteristics'!$C:$C,0)))</f>
        <v>Electrification</v>
      </c>
      <c r="K770" s="226" t="str">
        <f>IF(ISBLANK(INDEX('Policy Characteristics'!E:E,MATCH($C770,'Policy Characteristics'!$C:$C,0))),"",INDEX('Policy Characteristics'!E:E,MATCH($C770,'Policy Characteristics'!$C:$C,0)))</f>
        <v>indst shift to electricity</v>
      </c>
      <c r="L770" s="233">
        <f>IF(ISBLANK(INDEX('Policy Characteristics'!F:F,MATCH($C770,'Policy Characteristics'!$C:$C,0))),"",INDEX('Policy Characteristics'!F:F,MATCH($C770,'Policy Characteristics'!$C:$C,0)))</f>
        <v>0</v>
      </c>
      <c r="M770" s="233">
        <f>IF(ISBLANK(INDEX('Policy Characteristics'!G:G,MATCH($C770,'Policy Characteristics'!$C:$C,0))),"",INDEX('Policy Characteristics'!G:G,MATCH($C770,'Policy Characteristics'!$C:$C,0)))</f>
        <v>1</v>
      </c>
      <c r="N770" s="233">
        <f>IF(ISBLANK(INDEX('Policy Characteristics'!H:H,MATCH($C770,'Policy Characteristics'!$C:$C,0))),"",INDEX('Policy Characteristics'!H:H,MATCH($C770,'Policy Characteristics'!$C:$C,0)))</f>
        <v>0.01</v>
      </c>
      <c r="O770" s="226" t="str">
        <f>IF(ISBLANK(INDEX('Policy Characteristics'!I:I,MATCH($C770,'Policy Characteristics'!$C:$C,0))),"",INDEX('Policy Characteristics'!I:I,MATCH($C770,'Policy Characteristics'!$C:$C,0)))</f>
        <v>% of fuel shifted</v>
      </c>
      <c r="P770" s="226" t="str">
        <f>IF(ISBLANK(INDEX('Policy Characteristics'!J:J,MATCH($C770,'Policy Characteristics'!$C:$C,0))),"",INDEX('Policy Characteristics'!J:J,MATCH($C770,'Policy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0" s="226" t="str">
        <f>IF(ISBLANK(INDEX('Policy Characteristics'!K:K,MATCH($C770,'Policy Characteristics'!$C:$C,0))),"",INDEX('Policy Characteristics'!K:K,MATCH($C770,'Policy Characteristics'!$C:$C,0)))</f>
        <v>industry-ag-main.html#fuel-switching</v>
      </c>
      <c r="R770" s="226" t="str">
        <f>IF(ISBLANK(INDEX('Policy Characteristics'!L:L,MATCH($C770,'Policy Characteristics'!$C:$C,0))),"",INDEX('Policy Characteristics'!L:L,MATCH($C770,'Policy Characteristics'!$C:$C,0)))</f>
        <v>industry-elec-and-hydrogen.html</v>
      </c>
    </row>
    <row r="771" spans="1:18">
      <c r="A771" s="226" t="str">
        <f>IF(ISBLANK(INDEX('Policy Characteristics'!A:A,MATCH($C771,'Policy Characteristics'!$C:$C,0))),"",INDEX('Policy Characteristics'!A:A,MATCH($C771,'Policy Characteristics'!$C:$C,0)))</f>
        <v>Industry</v>
      </c>
      <c r="B771" s="234" t="str">
        <f>IF(ISBLANK(INDEX('Policy Characteristics'!B:B,MATCH($C771,'Policy Characteristics'!$C:$C,0))),"",INDEX('Policy Characteristics'!B:B,MATCH($C771,'Policy Characteristics'!$C:$C,0)))</f>
        <v>Electrification</v>
      </c>
      <c r="C771" s="226" t="str">
        <f t="shared" si="38"/>
        <v>Fraction of Eligible Industrial Energy Use Shifted to Electricity</v>
      </c>
      <c r="D771" s="6" t="s">
        <v>870</v>
      </c>
      <c r="E771" s="1" t="s">
        <v>896</v>
      </c>
      <c r="F771" t="s">
        <v>871</v>
      </c>
      <c r="G771" s="45" t="s">
        <v>897</v>
      </c>
      <c r="H771" s="43">
        <v>1946</v>
      </c>
      <c r="I771" s="261" t="s">
        <v>728</v>
      </c>
      <c r="J771" s="227" t="str">
        <f>IF(ISBLANK(INDEX('Policy Characteristics'!D:D,MATCH($C771,'Policy Characteristics'!$C:$C,0))),"",INDEX('Policy Characteristics'!D:D,MATCH($C771,'Policy Characteristics'!$C:$C,0)))</f>
        <v>Electrification</v>
      </c>
      <c r="K771" s="226" t="str">
        <f>IF(ISBLANK(INDEX('Policy Characteristics'!E:E,MATCH($C771,'Policy Characteristics'!$C:$C,0))),"",INDEX('Policy Characteristics'!E:E,MATCH($C771,'Policy Characteristics'!$C:$C,0)))</f>
        <v>indst shift to electricity</v>
      </c>
      <c r="L771" s="233">
        <f>IF(ISBLANK(INDEX('Policy Characteristics'!F:F,MATCH($C771,'Policy Characteristics'!$C:$C,0))),"",INDEX('Policy Characteristics'!F:F,MATCH($C771,'Policy Characteristics'!$C:$C,0)))</f>
        <v>0</v>
      </c>
      <c r="M771" s="233">
        <f>IF(ISBLANK(INDEX('Policy Characteristics'!G:G,MATCH($C771,'Policy Characteristics'!$C:$C,0))),"",INDEX('Policy Characteristics'!G:G,MATCH($C771,'Policy Characteristics'!$C:$C,0)))</f>
        <v>1</v>
      </c>
      <c r="N771" s="233">
        <f>IF(ISBLANK(INDEX('Policy Characteristics'!H:H,MATCH($C771,'Policy Characteristics'!$C:$C,0))),"",INDEX('Policy Characteristics'!H:H,MATCH($C771,'Policy Characteristics'!$C:$C,0)))</f>
        <v>0.01</v>
      </c>
      <c r="O771" s="226" t="str">
        <f>IF(ISBLANK(INDEX('Policy Characteristics'!I:I,MATCH($C771,'Policy Characteristics'!$C:$C,0))),"",INDEX('Policy Characteristics'!I:I,MATCH($C771,'Policy Characteristics'!$C:$C,0)))</f>
        <v>% of fuel shifted</v>
      </c>
      <c r="P771" s="226" t="str">
        <f>IF(ISBLANK(INDEX('Policy Characteristics'!J:J,MATCH($C771,'Policy Characteristics'!$C:$C,0))),"",INDEX('Policy Characteristics'!J:J,MATCH($C771,'Policy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1" s="226" t="str">
        <f>IF(ISBLANK(INDEX('Policy Characteristics'!K:K,MATCH($C771,'Policy Characteristics'!$C:$C,0))),"",INDEX('Policy Characteristics'!K:K,MATCH($C771,'Policy Characteristics'!$C:$C,0)))</f>
        <v>industry-ag-main.html#fuel-switching</v>
      </c>
      <c r="R771" s="226" t="str">
        <f>IF(ISBLANK(INDEX('Policy Characteristics'!L:L,MATCH($C771,'Policy Characteristics'!$C:$C,0))),"",INDEX('Policy Characteristics'!L:L,MATCH($C771,'Policy Characteristics'!$C:$C,0)))</f>
        <v>industry-elec-and-hydrogen.html</v>
      </c>
    </row>
    <row r="772" spans="1:18">
      <c r="A772" s="226" t="str">
        <f>IF(ISBLANK(INDEX('Policy Characteristics'!A:A,MATCH($C772,'Policy Characteristics'!$C:$C,0))),"",INDEX('Policy Characteristics'!A:A,MATCH($C772,'Policy Characteristics'!$C:$C,0)))</f>
        <v>Industry</v>
      </c>
      <c r="B772" s="234" t="str">
        <f>IF(ISBLANK(INDEX('Policy Characteristics'!B:B,MATCH($C772,'Policy Characteristics'!$C:$C,0))),"",INDEX('Policy Characteristics'!B:B,MATCH($C772,'Policy Characteristics'!$C:$C,0)))</f>
        <v>Electrification</v>
      </c>
      <c r="C772" s="226" t="str">
        <f t="shared" si="38"/>
        <v>Fraction of Eligible Industrial Energy Use Shifted to Electricity</v>
      </c>
      <c r="D772" s="6" t="s">
        <v>870</v>
      </c>
      <c r="E772" s="1" t="s">
        <v>898</v>
      </c>
      <c r="F772" t="s">
        <v>871</v>
      </c>
      <c r="G772" s="45" t="s">
        <v>899</v>
      </c>
      <c r="H772" s="43">
        <v>1947</v>
      </c>
      <c r="I772" s="261" t="s">
        <v>728</v>
      </c>
      <c r="J772" s="227" t="str">
        <f>IF(ISBLANK(INDEX('Policy Characteristics'!D:D,MATCH($C772,'Policy Characteristics'!$C:$C,0))),"",INDEX('Policy Characteristics'!D:D,MATCH($C772,'Policy Characteristics'!$C:$C,0)))</f>
        <v>Electrification</v>
      </c>
      <c r="K772" s="226" t="str">
        <f>IF(ISBLANK(INDEX('Policy Characteristics'!E:E,MATCH($C772,'Policy Characteristics'!$C:$C,0))),"",INDEX('Policy Characteristics'!E:E,MATCH($C772,'Policy Characteristics'!$C:$C,0)))</f>
        <v>indst shift to electricity</v>
      </c>
      <c r="L772" s="233">
        <f>IF(ISBLANK(INDEX('Policy Characteristics'!F:F,MATCH($C772,'Policy Characteristics'!$C:$C,0))),"",INDEX('Policy Characteristics'!F:F,MATCH($C772,'Policy Characteristics'!$C:$C,0)))</f>
        <v>0</v>
      </c>
      <c r="M772" s="233">
        <f>IF(ISBLANK(INDEX('Policy Characteristics'!G:G,MATCH($C772,'Policy Characteristics'!$C:$C,0))),"",INDEX('Policy Characteristics'!G:G,MATCH($C772,'Policy Characteristics'!$C:$C,0)))</f>
        <v>1</v>
      </c>
      <c r="N772" s="233">
        <f>IF(ISBLANK(INDEX('Policy Characteristics'!H:H,MATCH($C772,'Policy Characteristics'!$C:$C,0))),"",INDEX('Policy Characteristics'!H:H,MATCH($C772,'Policy Characteristics'!$C:$C,0)))</f>
        <v>0.01</v>
      </c>
      <c r="O772" s="226" t="str">
        <f>IF(ISBLANK(INDEX('Policy Characteristics'!I:I,MATCH($C772,'Policy Characteristics'!$C:$C,0))),"",INDEX('Policy Characteristics'!I:I,MATCH($C772,'Policy Characteristics'!$C:$C,0)))</f>
        <v>% of fuel shifted</v>
      </c>
      <c r="P772" s="226" t="str">
        <f>IF(ISBLANK(INDEX('Policy Characteristics'!J:J,MATCH($C772,'Policy Characteristics'!$C:$C,0))),"",INDEX('Policy Characteristics'!J:J,MATCH($C772,'Policy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2" s="226" t="str">
        <f>IF(ISBLANK(INDEX('Policy Characteristics'!K:K,MATCH($C772,'Policy Characteristics'!$C:$C,0))),"",INDEX('Policy Characteristics'!K:K,MATCH($C772,'Policy Characteristics'!$C:$C,0)))</f>
        <v>industry-ag-main.html#fuel-switching</v>
      </c>
      <c r="R772" s="226" t="str">
        <f>IF(ISBLANK(INDEX('Policy Characteristics'!L:L,MATCH($C772,'Policy Characteristics'!$C:$C,0))),"",INDEX('Policy Characteristics'!L:L,MATCH($C772,'Policy Characteristics'!$C:$C,0)))</f>
        <v>industry-elec-and-hydrogen.html</v>
      </c>
    </row>
    <row r="773" spans="1:18">
      <c r="A773" s="226" t="str">
        <f>IF(ISBLANK(INDEX('Policy Characteristics'!A:A,MATCH($C773,'Policy Characteristics'!$C:$C,0))),"",INDEX('Policy Characteristics'!A:A,MATCH($C773,'Policy Characteristics'!$C:$C,0)))</f>
        <v>Industry</v>
      </c>
      <c r="B773" s="234" t="str">
        <f>IF(ISBLANK(INDEX('Policy Characteristics'!B:B,MATCH($C773,'Policy Characteristics'!$C:$C,0))),"",INDEX('Policy Characteristics'!B:B,MATCH($C773,'Policy Characteristics'!$C:$C,0)))</f>
        <v>Electrification</v>
      </c>
      <c r="C773" s="226" t="str">
        <f t="shared" si="38"/>
        <v>Fraction of Eligible Industrial Energy Use Shifted to Electricity</v>
      </c>
      <c r="D773" s="6" t="s">
        <v>870</v>
      </c>
      <c r="E773" s="1" t="s">
        <v>900</v>
      </c>
      <c r="F773" t="s">
        <v>871</v>
      </c>
      <c r="G773" s="45" t="s">
        <v>901</v>
      </c>
      <c r="H773" s="43">
        <v>1948</v>
      </c>
      <c r="I773" s="261" t="s">
        <v>728</v>
      </c>
      <c r="J773" s="227" t="str">
        <f>IF(ISBLANK(INDEX('Policy Characteristics'!D:D,MATCH($C773,'Policy Characteristics'!$C:$C,0))),"",INDEX('Policy Characteristics'!D:D,MATCH($C773,'Policy Characteristics'!$C:$C,0)))</f>
        <v>Electrification</v>
      </c>
      <c r="K773" s="226" t="str">
        <f>IF(ISBLANK(INDEX('Policy Characteristics'!E:E,MATCH($C773,'Policy Characteristics'!$C:$C,0))),"",INDEX('Policy Characteristics'!E:E,MATCH($C773,'Policy Characteristics'!$C:$C,0)))</f>
        <v>indst shift to electricity</v>
      </c>
      <c r="L773" s="233">
        <f>IF(ISBLANK(INDEX('Policy Characteristics'!F:F,MATCH($C773,'Policy Characteristics'!$C:$C,0))),"",INDEX('Policy Characteristics'!F:F,MATCH($C773,'Policy Characteristics'!$C:$C,0)))</f>
        <v>0</v>
      </c>
      <c r="M773" s="233">
        <f>IF(ISBLANK(INDEX('Policy Characteristics'!G:G,MATCH($C773,'Policy Characteristics'!$C:$C,0))),"",INDEX('Policy Characteristics'!G:G,MATCH($C773,'Policy Characteristics'!$C:$C,0)))</f>
        <v>1</v>
      </c>
      <c r="N773" s="233">
        <f>IF(ISBLANK(INDEX('Policy Characteristics'!H:H,MATCH($C773,'Policy Characteristics'!$C:$C,0))),"",INDEX('Policy Characteristics'!H:H,MATCH($C773,'Policy Characteristics'!$C:$C,0)))</f>
        <v>0.01</v>
      </c>
      <c r="O773" s="226" t="str">
        <f>IF(ISBLANK(INDEX('Policy Characteristics'!I:I,MATCH($C773,'Policy Characteristics'!$C:$C,0))),"",INDEX('Policy Characteristics'!I:I,MATCH($C773,'Policy Characteristics'!$C:$C,0)))</f>
        <v>% of fuel shifted</v>
      </c>
      <c r="P773" s="226" t="str">
        <f>IF(ISBLANK(INDEX('Policy Characteristics'!J:J,MATCH($C773,'Policy Characteristics'!$C:$C,0))),"",INDEX('Policy Characteristics'!J:J,MATCH($C773,'Policy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3" s="226" t="str">
        <f>IF(ISBLANK(INDEX('Policy Characteristics'!K:K,MATCH($C773,'Policy Characteristics'!$C:$C,0))),"",INDEX('Policy Characteristics'!K:K,MATCH($C773,'Policy Characteristics'!$C:$C,0)))</f>
        <v>industry-ag-main.html#fuel-switching</v>
      </c>
      <c r="R773" s="226" t="str">
        <f>IF(ISBLANK(INDEX('Policy Characteristics'!L:L,MATCH($C773,'Policy Characteristics'!$C:$C,0))),"",INDEX('Policy Characteristics'!L:L,MATCH($C773,'Policy Characteristics'!$C:$C,0)))</f>
        <v>industry-elec-and-hydrogen.html</v>
      </c>
    </row>
    <row r="774" spans="1:18">
      <c r="A774" s="226" t="str">
        <f>IF(ISBLANK(INDEX('Policy Characteristics'!A:A,MATCH($C774,'Policy Characteristics'!$C:$C,0))),"",INDEX('Policy Characteristics'!A:A,MATCH($C774,'Policy Characteristics'!$C:$C,0)))</f>
        <v>Industry</v>
      </c>
      <c r="B774" s="234" t="str">
        <f>IF(ISBLANK(INDEX('Policy Characteristics'!B:B,MATCH($C774,'Policy Characteristics'!$C:$C,0))),"",INDEX('Policy Characteristics'!B:B,MATCH($C774,'Policy Characteristics'!$C:$C,0)))</f>
        <v>Electrification</v>
      </c>
      <c r="C774" s="226" t="str">
        <f t="shared" si="38"/>
        <v>Fraction of Eligible Industrial Energy Use Shifted to Electricity</v>
      </c>
      <c r="D774" s="6" t="s">
        <v>870</v>
      </c>
      <c r="E774" s="1" t="s">
        <v>902</v>
      </c>
      <c r="F774" t="s">
        <v>871</v>
      </c>
      <c r="G774" s="45" t="s">
        <v>903</v>
      </c>
      <c r="H774" s="43">
        <v>1949</v>
      </c>
      <c r="I774" s="261" t="s">
        <v>728</v>
      </c>
      <c r="J774" s="227" t="str">
        <f>IF(ISBLANK(INDEX('Policy Characteristics'!D:D,MATCH($C774,'Policy Characteristics'!$C:$C,0))),"",INDEX('Policy Characteristics'!D:D,MATCH($C774,'Policy Characteristics'!$C:$C,0)))</f>
        <v>Electrification</v>
      </c>
      <c r="K774" s="226" t="str">
        <f>IF(ISBLANK(INDEX('Policy Characteristics'!E:E,MATCH($C774,'Policy Characteristics'!$C:$C,0))),"",INDEX('Policy Characteristics'!E:E,MATCH($C774,'Policy Characteristics'!$C:$C,0)))</f>
        <v>indst shift to electricity</v>
      </c>
      <c r="L774" s="233">
        <f>IF(ISBLANK(INDEX('Policy Characteristics'!F:F,MATCH($C774,'Policy Characteristics'!$C:$C,0))),"",INDEX('Policy Characteristics'!F:F,MATCH($C774,'Policy Characteristics'!$C:$C,0)))</f>
        <v>0</v>
      </c>
      <c r="M774" s="233">
        <f>IF(ISBLANK(INDEX('Policy Characteristics'!G:G,MATCH($C774,'Policy Characteristics'!$C:$C,0))),"",INDEX('Policy Characteristics'!G:G,MATCH($C774,'Policy Characteristics'!$C:$C,0)))</f>
        <v>1</v>
      </c>
      <c r="N774" s="233">
        <f>IF(ISBLANK(INDEX('Policy Characteristics'!H:H,MATCH($C774,'Policy Characteristics'!$C:$C,0))),"",INDEX('Policy Characteristics'!H:H,MATCH($C774,'Policy Characteristics'!$C:$C,0)))</f>
        <v>0.01</v>
      </c>
      <c r="O774" s="226" t="str">
        <f>IF(ISBLANK(INDEX('Policy Characteristics'!I:I,MATCH($C774,'Policy Characteristics'!$C:$C,0))),"",INDEX('Policy Characteristics'!I:I,MATCH($C774,'Policy Characteristics'!$C:$C,0)))</f>
        <v>% of fuel shifted</v>
      </c>
      <c r="P774" s="226" t="str">
        <f>IF(ISBLANK(INDEX('Policy Characteristics'!J:J,MATCH($C774,'Policy Characteristics'!$C:$C,0))),"",INDEX('Policy Characteristics'!J:J,MATCH($C774,'Policy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4" s="226" t="str">
        <f>IF(ISBLANK(INDEX('Policy Characteristics'!K:K,MATCH($C774,'Policy Characteristics'!$C:$C,0))),"",INDEX('Policy Characteristics'!K:K,MATCH($C774,'Policy Characteristics'!$C:$C,0)))</f>
        <v>industry-ag-main.html#fuel-switching</v>
      </c>
      <c r="R774" s="226" t="str">
        <f>IF(ISBLANK(INDEX('Policy Characteristics'!L:L,MATCH($C774,'Policy Characteristics'!$C:$C,0))),"",INDEX('Policy Characteristics'!L:L,MATCH($C774,'Policy Characteristics'!$C:$C,0)))</f>
        <v>industry-elec-and-hydrogen.html</v>
      </c>
    </row>
    <row r="775" spans="1:18">
      <c r="A775" s="226" t="str">
        <f>IF(ISBLANK(INDEX('Policy Characteristics'!A:A,MATCH($C775,'Policy Characteristics'!$C:$C,0))),"",INDEX('Policy Characteristics'!A:A,MATCH($C775,'Policy Characteristics'!$C:$C,0)))</f>
        <v>Industry</v>
      </c>
      <c r="B775" s="234" t="str">
        <f>IF(ISBLANK(INDEX('Policy Characteristics'!B:B,MATCH($C775,'Policy Characteristics'!$C:$C,0))),"",INDEX('Policy Characteristics'!B:B,MATCH($C775,'Policy Characteristics'!$C:$C,0)))</f>
        <v>Electrification</v>
      </c>
      <c r="C775" s="226" t="str">
        <f t="shared" si="38"/>
        <v>Fraction of Eligible Industrial Energy Use Shifted to Electricity</v>
      </c>
      <c r="D775" s="6" t="s">
        <v>870</v>
      </c>
      <c r="E775" s="1" t="s">
        <v>904</v>
      </c>
      <c r="F775" t="s">
        <v>871</v>
      </c>
      <c r="G775" s="45" t="s">
        <v>905</v>
      </c>
      <c r="H775" s="43">
        <v>1950</v>
      </c>
      <c r="I775" s="261" t="s">
        <v>728</v>
      </c>
      <c r="J775" s="227" t="str">
        <f>IF(ISBLANK(INDEX('Policy Characteristics'!D:D,MATCH($C775,'Policy Characteristics'!$C:$C,0))),"",INDEX('Policy Characteristics'!D:D,MATCH($C775,'Policy Characteristics'!$C:$C,0)))</f>
        <v>Electrification</v>
      </c>
      <c r="K775" s="226" t="str">
        <f>IF(ISBLANK(INDEX('Policy Characteristics'!E:E,MATCH($C775,'Policy Characteristics'!$C:$C,0))),"",INDEX('Policy Characteristics'!E:E,MATCH($C775,'Policy Characteristics'!$C:$C,0)))</f>
        <v>indst shift to electricity</v>
      </c>
      <c r="L775" s="233">
        <f>IF(ISBLANK(INDEX('Policy Characteristics'!F:F,MATCH($C775,'Policy Characteristics'!$C:$C,0))),"",INDEX('Policy Characteristics'!F:F,MATCH($C775,'Policy Characteristics'!$C:$C,0)))</f>
        <v>0</v>
      </c>
      <c r="M775" s="233">
        <f>IF(ISBLANK(INDEX('Policy Characteristics'!G:G,MATCH($C775,'Policy Characteristics'!$C:$C,0))),"",INDEX('Policy Characteristics'!G:G,MATCH($C775,'Policy Characteristics'!$C:$C,0)))</f>
        <v>1</v>
      </c>
      <c r="N775" s="233">
        <f>IF(ISBLANK(INDEX('Policy Characteristics'!H:H,MATCH($C775,'Policy Characteristics'!$C:$C,0))),"",INDEX('Policy Characteristics'!H:H,MATCH($C775,'Policy Characteristics'!$C:$C,0)))</f>
        <v>0.01</v>
      </c>
      <c r="O775" s="226" t="str">
        <f>IF(ISBLANK(INDEX('Policy Characteristics'!I:I,MATCH($C775,'Policy Characteristics'!$C:$C,0))),"",INDEX('Policy Characteristics'!I:I,MATCH($C775,'Policy Characteristics'!$C:$C,0)))</f>
        <v>% of fuel shifted</v>
      </c>
      <c r="P775" s="226" t="str">
        <f>IF(ISBLANK(INDEX('Policy Characteristics'!J:J,MATCH($C775,'Policy Characteristics'!$C:$C,0))),"",INDEX('Policy Characteristics'!J:J,MATCH($C775,'Policy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5" s="226" t="str">
        <f>IF(ISBLANK(INDEX('Policy Characteristics'!K:K,MATCH($C775,'Policy Characteristics'!$C:$C,0))),"",INDEX('Policy Characteristics'!K:K,MATCH($C775,'Policy Characteristics'!$C:$C,0)))</f>
        <v>industry-ag-main.html#fuel-switching</v>
      </c>
      <c r="R775" s="226" t="str">
        <f>IF(ISBLANK(INDEX('Policy Characteristics'!L:L,MATCH($C775,'Policy Characteristics'!$C:$C,0))),"",INDEX('Policy Characteristics'!L:L,MATCH($C775,'Policy Characteristics'!$C:$C,0)))</f>
        <v>industry-elec-and-hydrogen.html</v>
      </c>
    </row>
    <row r="776" spans="1:18">
      <c r="A776" s="226" t="str">
        <f>IF(ISBLANK(INDEX('Policy Characteristics'!A:A,MATCH($C776,'Policy Characteristics'!$C:$C,0))),"",INDEX('Policy Characteristics'!A:A,MATCH($C776,'Policy Characteristics'!$C:$C,0)))</f>
        <v>Industry</v>
      </c>
      <c r="B776" s="234" t="str">
        <f>IF(ISBLANK(INDEX('Policy Characteristics'!B:B,MATCH($C776,'Policy Characteristics'!$C:$C,0))),"",INDEX('Policy Characteristics'!B:B,MATCH($C776,'Policy Characteristics'!$C:$C,0)))</f>
        <v>Electrification</v>
      </c>
      <c r="C776" s="226" t="str">
        <f t="shared" ref="C776:C826" si="39">C$659</f>
        <v>Fraction of Eligible Industrial Energy Use Shifted to Electricity</v>
      </c>
      <c r="D776" s="6" t="s">
        <v>870</v>
      </c>
      <c r="E776" s="1" t="s">
        <v>906</v>
      </c>
      <c r="F776" t="s">
        <v>871</v>
      </c>
      <c r="G776" s="45" t="s">
        <v>907</v>
      </c>
      <c r="H776" s="43">
        <v>1951</v>
      </c>
      <c r="I776" s="261" t="s">
        <v>728</v>
      </c>
      <c r="J776" s="227" t="str">
        <f>IF(ISBLANK(INDEX('Policy Characteristics'!D:D,MATCH($C776,'Policy Characteristics'!$C:$C,0))),"",INDEX('Policy Characteristics'!D:D,MATCH($C776,'Policy Characteristics'!$C:$C,0)))</f>
        <v>Electrification</v>
      </c>
      <c r="K776" s="226" t="str">
        <f>IF(ISBLANK(INDEX('Policy Characteristics'!E:E,MATCH($C776,'Policy Characteristics'!$C:$C,0))),"",INDEX('Policy Characteristics'!E:E,MATCH($C776,'Policy Characteristics'!$C:$C,0)))</f>
        <v>indst shift to electricity</v>
      </c>
      <c r="L776" s="233">
        <f>IF(ISBLANK(INDEX('Policy Characteristics'!F:F,MATCH($C776,'Policy Characteristics'!$C:$C,0))),"",INDEX('Policy Characteristics'!F:F,MATCH($C776,'Policy Characteristics'!$C:$C,0)))</f>
        <v>0</v>
      </c>
      <c r="M776" s="233">
        <f>IF(ISBLANK(INDEX('Policy Characteristics'!G:G,MATCH($C776,'Policy Characteristics'!$C:$C,0))),"",INDEX('Policy Characteristics'!G:G,MATCH($C776,'Policy Characteristics'!$C:$C,0)))</f>
        <v>1</v>
      </c>
      <c r="N776" s="233">
        <f>IF(ISBLANK(INDEX('Policy Characteristics'!H:H,MATCH($C776,'Policy Characteristics'!$C:$C,0))),"",INDEX('Policy Characteristics'!H:H,MATCH($C776,'Policy Characteristics'!$C:$C,0)))</f>
        <v>0.01</v>
      </c>
      <c r="O776" s="226" t="str">
        <f>IF(ISBLANK(INDEX('Policy Characteristics'!I:I,MATCH($C776,'Policy Characteristics'!$C:$C,0))),"",INDEX('Policy Characteristics'!I:I,MATCH($C776,'Policy Characteristics'!$C:$C,0)))</f>
        <v>% of fuel shifted</v>
      </c>
      <c r="P776" s="226" t="str">
        <f>IF(ISBLANK(INDEX('Policy Characteristics'!J:J,MATCH($C776,'Policy Characteristics'!$C:$C,0))),"",INDEX('Policy Characteristics'!J:J,MATCH($C776,'Policy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6" s="226" t="str">
        <f>IF(ISBLANK(INDEX('Policy Characteristics'!K:K,MATCH($C776,'Policy Characteristics'!$C:$C,0))),"",INDEX('Policy Characteristics'!K:K,MATCH($C776,'Policy Characteristics'!$C:$C,0)))</f>
        <v>industry-ag-main.html#fuel-switching</v>
      </c>
      <c r="R776" s="226" t="str">
        <f>IF(ISBLANK(INDEX('Policy Characteristics'!L:L,MATCH($C776,'Policy Characteristics'!$C:$C,0))),"",INDEX('Policy Characteristics'!L:L,MATCH($C776,'Policy Characteristics'!$C:$C,0)))</f>
        <v>industry-elec-and-hydrogen.html</v>
      </c>
    </row>
    <row r="777" spans="1:18">
      <c r="A777" s="226" t="str">
        <f>IF(ISBLANK(INDEX('Policy Characteristics'!A:A,MATCH($C777,'Policy Characteristics'!$C:$C,0))),"",INDEX('Policy Characteristics'!A:A,MATCH($C777,'Policy Characteristics'!$C:$C,0)))</f>
        <v>Industry</v>
      </c>
      <c r="B777" s="234" t="str">
        <f>IF(ISBLANK(INDEX('Policy Characteristics'!B:B,MATCH($C777,'Policy Characteristics'!$C:$C,0))),"",INDEX('Policy Characteristics'!B:B,MATCH($C777,'Policy Characteristics'!$C:$C,0)))</f>
        <v>Electrification</v>
      </c>
      <c r="C777" s="226" t="str">
        <f t="shared" si="39"/>
        <v>Fraction of Eligible Industrial Energy Use Shifted to Electricity</v>
      </c>
      <c r="D777" s="6" t="s">
        <v>870</v>
      </c>
      <c r="E777" s="1" t="s">
        <v>908</v>
      </c>
      <c r="F777" t="s">
        <v>871</v>
      </c>
      <c r="G777" s="45" t="s">
        <v>909</v>
      </c>
      <c r="H777" s="43">
        <v>1952</v>
      </c>
      <c r="I777" s="261" t="s">
        <v>728</v>
      </c>
      <c r="J777" s="227" t="str">
        <f>IF(ISBLANK(INDEX('Policy Characteristics'!D:D,MATCH($C777,'Policy Characteristics'!$C:$C,0))),"",INDEX('Policy Characteristics'!D:D,MATCH($C777,'Policy Characteristics'!$C:$C,0)))</f>
        <v>Electrification</v>
      </c>
      <c r="K777" s="226" t="str">
        <f>IF(ISBLANK(INDEX('Policy Characteristics'!E:E,MATCH($C777,'Policy Characteristics'!$C:$C,0))),"",INDEX('Policy Characteristics'!E:E,MATCH($C777,'Policy Characteristics'!$C:$C,0)))</f>
        <v>indst shift to electricity</v>
      </c>
      <c r="L777" s="233">
        <f>IF(ISBLANK(INDEX('Policy Characteristics'!F:F,MATCH($C777,'Policy Characteristics'!$C:$C,0))),"",INDEX('Policy Characteristics'!F:F,MATCH($C777,'Policy Characteristics'!$C:$C,0)))</f>
        <v>0</v>
      </c>
      <c r="M777" s="233">
        <f>IF(ISBLANK(INDEX('Policy Characteristics'!G:G,MATCH($C777,'Policy Characteristics'!$C:$C,0))),"",INDEX('Policy Characteristics'!G:G,MATCH($C777,'Policy Characteristics'!$C:$C,0)))</f>
        <v>1</v>
      </c>
      <c r="N777" s="233">
        <f>IF(ISBLANK(INDEX('Policy Characteristics'!H:H,MATCH($C777,'Policy Characteristics'!$C:$C,0))),"",INDEX('Policy Characteristics'!H:H,MATCH($C777,'Policy Characteristics'!$C:$C,0)))</f>
        <v>0.01</v>
      </c>
      <c r="O777" s="226" t="str">
        <f>IF(ISBLANK(INDEX('Policy Characteristics'!I:I,MATCH($C777,'Policy Characteristics'!$C:$C,0))),"",INDEX('Policy Characteristics'!I:I,MATCH($C777,'Policy Characteristics'!$C:$C,0)))</f>
        <v>% of fuel shifted</v>
      </c>
      <c r="P777" s="226" t="str">
        <f>IF(ISBLANK(INDEX('Policy Characteristics'!J:J,MATCH($C777,'Policy Characteristics'!$C:$C,0))),"",INDEX('Policy Characteristics'!J:J,MATCH($C777,'Policy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7" s="226" t="str">
        <f>IF(ISBLANK(INDEX('Policy Characteristics'!K:K,MATCH($C777,'Policy Characteristics'!$C:$C,0))),"",INDEX('Policy Characteristics'!K:K,MATCH($C777,'Policy Characteristics'!$C:$C,0)))</f>
        <v>industry-ag-main.html#fuel-switching</v>
      </c>
      <c r="R777" s="226" t="str">
        <f>IF(ISBLANK(INDEX('Policy Characteristics'!L:L,MATCH($C777,'Policy Characteristics'!$C:$C,0))),"",INDEX('Policy Characteristics'!L:L,MATCH($C777,'Policy Characteristics'!$C:$C,0)))</f>
        <v>industry-elec-and-hydrogen.html</v>
      </c>
    </row>
    <row r="778" spans="1:18">
      <c r="A778" s="226" t="str">
        <f>IF(ISBLANK(INDEX('Policy Characteristics'!A:A,MATCH($C778,'Policy Characteristics'!$C:$C,0))),"",INDEX('Policy Characteristics'!A:A,MATCH($C778,'Policy Characteristics'!$C:$C,0)))</f>
        <v>Industry</v>
      </c>
      <c r="B778" s="234" t="str">
        <f>IF(ISBLANK(INDEX('Policy Characteristics'!B:B,MATCH($C778,'Policy Characteristics'!$C:$C,0))),"",INDEX('Policy Characteristics'!B:B,MATCH($C778,'Policy Characteristics'!$C:$C,0)))</f>
        <v>Electrification</v>
      </c>
      <c r="C778" s="226" t="str">
        <f t="shared" si="39"/>
        <v>Fraction of Eligible Industrial Energy Use Shifted to Electricity</v>
      </c>
      <c r="D778" s="6" t="s">
        <v>870</v>
      </c>
      <c r="E778" s="1" t="s">
        <v>910</v>
      </c>
      <c r="F778" t="s">
        <v>871</v>
      </c>
      <c r="G778" s="45" t="s">
        <v>910</v>
      </c>
      <c r="H778" s="43">
        <v>1953</v>
      </c>
      <c r="I778" s="261" t="s">
        <v>728</v>
      </c>
      <c r="J778" s="227" t="str">
        <f>IF(ISBLANK(INDEX('Policy Characteristics'!D:D,MATCH($C778,'Policy Characteristics'!$C:$C,0))),"",INDEX('Policy Characteristics'!D:D,MATCH($C778,'Policy Characteristics'!$C:$C,0)))</f>
        <v>Electrification</v>
      </c>
      <c r="K778" s="226" t="str">
        <f>IF(ISBLANK(INDEX('Policy Characteristics'!E:E,MATCH($C778,'Policy Characteristics'!$C:$C,0))),"",INDEX('Policy Characteristics'!E:E,MATCH($C778,'Policy Characteristics'!$C:$C,0)))</f>
        <v>indst shift to electricity</v>
      </c>
      <c r="L778" s="233">
        <f>IF(ISBLANK(INDEX('Policy Characteristics'!F:F,MATCH($C778,'Policy Characteristics'!$C:$C,0))),"",INDEX('Policy Characteristics'!F:F,MATCH($C778,'Policy Characteristics'!$C:$C,0)))</f>
        <v>0</v>
      </c>
      <c r="M778" s="233">
        <f>IF(ISBLANK(INDEX('Policy Characteristics'!G:G,MATCH($C778,'Policy Characteristics'!$C:$C,0))),"",INDEX('Policy Characteristics'!G:G,MATCH($C778,'Policy Characteristics'!$C:$C,0)))</f>
        <v>1</v>
      </c>
      <c r="N778" s="233">
        <f>IF(ISBLANK(INDEX('Policy Characteristics'!H:H,MATCH($C778,'Policy Characteristics'!$C:$C,0))),"",INDEX('Policy Characteristics'!H:H,MATCH($C778,'Policy Characteristics'!$C:$C,0)))</f>
        <v>0.01</v>
      </c>
      <c r="O778" s="226" t="str">
        <f>IF(ISBLANK(INDEX('Policy Characteristics'!I:I,MATCH($C778,'Policy Characteristics'!$C:$C,0))),"",INDEX('Policy Characteristics'!I:I,MATCH($C778,'Policy Characteristics'!$C:$C,0)))</f>
        <v>% of fuel shifted</v>
      </c>
      <c r="P778" s="226" t="str">
        <f>IF(ISBLANK(INDEX('Policy Characteristics'!J:J,MATCH($C778,'Policy Characteristics'!$C:$C,0))),"",INDEX('Policy Characteristics'!J:J,MATCH($C778,'Policy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8" s="226" t="str">
        <f>IF(ISBLANK(INDEX('Policy Characteristics'!K:K,MATCH($C778,'Policy Characteristics'!$C:$C,0))),"",INDEX('Policy Characteristics'!K:K,MATCH($C778,'Policy Characteristics'!$C:$C,0)))</f>
        <v>industry-ag-main.html#fuel-switching</v>
      </c>
      <c r="R778" s="226" t="str">
        <f>IF(ISBLANK(INDEX('Policy Characteristics'!L:L,MATCH($C778,'Policy Characteristics'!$C:$C,0))),"",INDEX('Policy Characteristics'!L:L,MATCH($C778,'Policy Characteristics'!$C:$C,0)))</f>
        <v>industry-elec-and-hydrogen.html</v>
      </c>
    </row>
    <row r="779" spans="1:18">
      <c r="A779" s="226" t="str">
        <f>IF(ISBLANK(INDEX('Policy Characteristics'!A:A,MATCH($C779,'Policy Characteristics'!$C:$C,0))),"",INDEX('Policy Characteristics'!A:A,MATCH($C779,'Policy Characteristics'!$C:$C,0)))</f>
        <v>Industry</v>
      </c>
      <c r="B779" s="234" t="str">
        <f>IF(ISBLANK(INDEX('Policy Characteristics'!B:B,MATCH($C779,'Policy Characteristics'!$C:$C,0))),"",INDEX('Policy Characteristics'!B:B,MATCH($C779,'Policy Characteristics'!$C:$C,0)))</f>
        <v>Electrification</v>
      </c>
      <c r="C779" s="226" t="str">
        <f t="shared" si="39"/>
        <v>Fraction of Eligible Industrial Energy Use Shifted to Electricity</v>
      </c>
      <c r="D779" s="6" t="s">
        <v>872</v>
      </c>
      <c r="E779" s="1" t="s">
        <v>896</v>
      </c>
      <c r="F779" t="s">
        <v>873</v>
      </c>
      <c r="G779" s="45" t="s">
        <v>897</v>
      </c>
      <c r="H779" s="43">
        <v>1954</v>
      </c>
      <c r="I779" s="261" t="s">
        <v>728</v>
      </c>
      <c r="J779" s="227" t="str">
        <f>IF(ISBLANK(INDEX('Policy Characteristics'!D:D,MATCH($C779,'Policy Characteristics'!$C:$C,0))),"",INDEX('Policy Characteristics'!D:D,MATCH($C779,'Policy Characteristics'!$C:$C,0)))</f>
        <v>Electrification</v>
      </c>
      <c r="K779" s="226" t="str">
        <f>IF(ISBLANK(INDEX('Policy Characteristics'!E:E,MATCH($C779,'Policy Characteristics'!$C:$C,0))),"",INDEX('Policy Characteristics'!E:E,MATCH($C779,'Policy Characteristics'!$C:$C,0)))</f>
        <v>indst shift to electricity</v>
      </c>
      <c r="L779" s="233">
        <f>IF(ISBLANK(INDEX('Policy Characteristics'!F:F,MATCH($C779,'Policy Characteristics'!$C:$C,0))),"",INDEX('Policy Characteristics'!F:F,MATCH($C779,'Policy Characteristics'!$C:$C,0)))</f>
        <v>0</v>
      </c>
      <c r="M779" s="233">
        <f>IF(ISBLANK(INDEX('Policy Characteristics'!G:G,MATCH($C779,'Policy Characteristics'!$C:$C,0))),"",INDEX('Policy Characteristics'!G:G,MATCH($C779,'Policy Characteristics'!$C:$C,0)))</f>
        <v>1</v>
      </c>
      <c r="N779" s="233">
        <f>IF(ISBLANK(INDEX('Policy Characteristics'!H:H,MATCH($C779,'Policy Characteristics'!$C:$C,0))),"",INDEX('Policy Characteristics'!H:H,MATCH($C779,'Policy Characteristics'!$C:$C,0)))</f>
        <v>0.01</v>
      </c>
      <c r="O779" s="226" t="str">
        <f>IF(ISBLANK(INDEX('Policy Characteristics'!I:I,MATCH($C779,'Policy Characteristics'!$C:$C,0))),"",INDEX('Policy Characteristics'!I:I,MATCH($C779,'Policy Characteristics'!$C:$C,0)))</f>
        <v>% of fuel shifted</v>
      </c>
      <c r="P779" s="226" t="str">
        <f>IF(ISBLANK(INDEX('Policy Characteristics'!J:J,MATCH($C779,'Policy Characteristics'!$C:$C,0))),"",INDEX('Policy Characteristics'!J:J,MATCH($C779,'Policy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79" s="226" t="str">
        <f>IF(ISBLANK(INDEX('Policy Characteristics'!K:K,MATCH($C779,'Policy Characteristics'!$C:$C,0))),"",INDEX('Policy Characteristics'!K:K,MATCH($C779,'Policy Characteristics'!$C:$C,0)))</f>
        <v>industry-ag-main.html#fuel-switching</v>
      </c>
      <c r="R779" s="226" t="str">
        <f>IF(ISBLANK(INDEX('Policy Characteristics'!L:L,MATCH($C779,'Policy Characteristics'!$C:$C,0))),"",INDEX('Policy Characteristics'!L:L,MATCH($C779,'Policy Characteristics'!$C:$C,0)))</f>
        <v>industry-elec-and-hydrogen.html</v>
      </c>
    </row>
    <row r="780" spans="1:18">
      <c r="A780" s="226" t="str">
        <f>IF(ISBLANK(INDEX('Policy Characteristics'!A:A,MATCH($C780,'Policy Characteristics'!$C:$C,0))),"",INDEX('Policy Characteristics'!A:A,MATCH($C780,'Policy Characteristics'!$C:$C,0)))</f>
        <v>Industry</v>
      </c>
      <c r="B780" s="234" t="str">
        <f>IF(ISBLANK(INDEX('Policy Characteristics'!B:B,MATCH($C780,'Policy Characteristics'!$C:$C,0))),"",INDEX('Policy Characteristics'!B:B,MATCH($C780,'Policy Characteristics'!$C:$C,0)))</f>
        <v>Electrification</v>
      </c>
      <c r="C780" s="226" t="str">
        <f t="shared" si="39"/>
        <v>Fraction of Eligible Industrial Energy Use Shifted to Electricity</v>
      </c>
      <c r="D780" s="6" t="s">
        <v>872</v>
      </c>
      <c r="E780" s="1" t="s">
        <v>898</v>
      </c>
      <c r="F780" t="s">
        <v>873</v>
      </c>
      <c r="G780" s="45" t="s">
        <v>899</v>
      </c>
      <c r="H780" s="43">
        <v>1955</v>
      </c>
      <c r="I780" s="261" t="s">
        <v>728</v>
      </c>
      <c r="J780" s="227" t="str">
        <f>IF(ISBLANK(INDEX('Policy Characteristics'!D:D,MATCH($C780,'Policy Characteristics'!$C:$C,0))),"",INDEX('Policy Characteristics'!D:D,MATCH($C780,'Policy Characteristics'!$C:$C,0)))</f>
        <v>Electrification</v>
      </c>
      <c r="K780" s="226" t="str">
        <f>IF(ISBLANK(INDEX('Policy Characteristics'!E:E,MATCH($C780,'Policy Characteristics'!$C:$C,0))),"",INDEX('Policy Characteristics'!E:E,MATCH($C780,'Policy Characteristics'!$C:$C,0)))</f>
        <v>indst shift to electricity</v>
      </c>
      <c r="L780" s="233">
        <f>IF(ISBLANK(INDEX('Policy Characteristics'!F:F,MATCH($C780,'Policy Characteristics'!$C:$C,0))),"",INDEX('Policy Characteristics'!F:F,MATCH($C780,'Policy Characteristics'!$C:$C,0)))</f>
        <v>0</v>
      </c>
      <c r="M780" s="233">
        <f>IF(ISBLANK(INDEX('Policy Characteristics'!G:G,MATCH($C780,'Policy Characteristics'!$C:$C,0))),"",INDEX('Policy Characteristics'!G:G,MATCH($C780,'Policy Characteristics'!$C:$C,0)))</f>
        <v>1</v>
      </c>
      <c r="N780" s="233">
        <f>IF(ISBLANK(INDEX('Policy Characteristics'!H:H,MATCH($C780,'Policy Characteristics'!$C:$C,0))),"",INDEX('Policy Characteristics'!H:H,MATCH($C780,'Policy Characteristics'!$C:$C,0)))</f>
        <v>0.01</v>
      </c>
      <c r="O780" s="226" t="str">
        <f>IF(ISBLANK(INDEX('Policy Characteristics'!I:I,MATCH($C780,'Policy Characteristics'!$C:$C,0))),"",INDEX('Policy Characteristics'!I:I,MATCH($C780,'Policy Characteristics'!$C:$C,0)))</f>
        <v>% of fuel shifted</v>
      </c>
      <c r="P780" s="226" t="str">
        <f>IF(ISBLANK(INDEX('Policy Characteristics'!J:J,MATCH($C780,'Policy Characteristics'!$C:$C,0))),"",INDEX('Policy Characteristics'!J:J,MATCH($C780,'Policy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0" s="226" t="str">
        <f>IF(ISBLANK(INDEX('Policy Characteristics'!K:K,MATCH($C780,'Policy Characteristics'!$C:$C,0))),"",INDEX('Policy Characteristics'!K:K,MATCH($C780,'Policy Characteristics'!$C:$C,0)))</f>
        <v>industry-ag-main.html#fuel-switching</v>
      </c>
      <c r="R780" s="226" t="str">
        <f>IF(ISBLANK(INDEX('Policy Characteristics'!L:L,MATCH($C780,'Policy Characteristics'!$C:$C,0))),"",INDEX('Policy Characteristics'!L:L,MATCH($C780,'Policy Characteristics'!$C:$C,0)))</f>
        <v>industry-elec-and-hydrogen.html</v>
      </c>
    </row>
    <row r="781" spans="1:18">
      <c r="A781" s="226" t="str">
        <f>IF(ISBLANK(INDEX('Policy Characteristics'!A:A,MATCH($C781,'Policy Characteristics'!$C:$C,0))),"",INDEX('Policy Characteristics'!A:A,MATCH($C781,'Policy Characteristics'!$C:$C,0)))</f>
        <v>Industry</v>
      </c>
      <c r="B781" s="234" t="str">
        <f>IF(ISBLANK(INDEX('Policy Characteristics'!B:B,MATCH($C781,'Policy Characteristics'!$C:$C,0))),"",INDEX('Policy Characteristics'!B:B,MATCH($C781,'Policy Characteristics'!$C:$C,0)))</f>
        <v>Electrification</v>
      </c>
      <c r="C781" s="226" t="str">
        <f t="shared" si="39"/>
        <v>Fraction of Eligible Industrial Energy Use Shifted to Electricity</v>
      </c>
      <c r="D781" s="6" t="s">
        <v>872</v>
      </c>
      <c r="E781" s="1" t="s">
        <v>900</v>
      </c>
      <c r="F781" t="s">
        <v>873</v>
      </c>
      <c r="G781" s="45" t="s">
        <v>901</v>
      </c>
      <c r="H781" s="43">
        <v>1956</v>
      </c>
      <c r="I781" s="261" t="s">
        <v>728</v>
      </c>
      <c r="J781" s="227" t="str">
        <f>IF(ISBLANK(INDEX('Policy Characteristics'!D:D,MATCH($C781,'Policy Characteristics'!$C:$C,0))),"",INDEX('Policy Characteristics'!D:D,MATCH($C781,'Policy Characteristics'!$C:$C,0)))</f>
        <v>Electrification</v>
      </c>
      <c r="K781" s="226" t="str">
        <f>IF(ISBLANK(INDEX('Policy Characteristics'!E:E,MATCH($C781,'Policy Characteristics'!$C:$C,0))),"",INDEX('Policy Characteristics'!E:E,MATCH($C781,'Policy Characteristics'!$C:$C,0)))</f>
        <v>indst shift to electricity</v>
      </c>
      <c r="L781" s="233">
        <f>IF(ISBLANK(INDEX('Policy Characteristics'!F:F,MATCH($C781,'Policy Characteristics'!$C:$C,0))),"",INDEX('Policy Characteristics'!F:F,MATCH($C781,'Policy Characteristics'!$C:$C,0)))</f>
        <v>0</v>
      </c>
      <c r="M781" s="233">
        <f>IF(ISBLANK(INDEX('Policy Characteristics'!G:G,MATCH($C781,'Policy Characteristics'!$C:$C,0))),"",INDEX('Policy Characteristics'!G:G,MATCH($C781,'Policy Characteristics'!$C:$C,0)))</f>
        <v>1</v>
      </c>
      <c r="N781" s="233">
        <f>IF(ISBLANK(INDEX('Policy Characteristics'!H:H,MATCH($C781,'Policy Characteristics'!$C:$C,0))),"",INDEX('Policy Characteristics'!H:H,MATCH($C781,'Policy Characteristics'!$C:$C,0)))</f>
        <v>0.01</v>
      </c>
      <c r="O781" s="226" t="str">
        <f>IF(ISBLANK(INDEX('Policy Characteristics'!I:I,MATCH($C781,'Policy Characteristics'!$C:$C,0))),"",INDEX('Policy Characteristics'!I:I,MATCH($C781,'Policy Characteristics'!$C:$C,0)))</f>
        <v>% of fuel shifted</v>
      </c>
      <c r="P781" s="226" t="str">
        <f>IF(ISBLANK(INDEX('Policy Characteristics'!J:J,MATCH($C781,'Policy Characteristics'!$C:$C,0))),"",INDEX('Policy Characteristics'!J:J,MATCH($C781,'Policy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1" s="226" t="str">
        <f>IF(ISBLANK(INDEX('Policy Characteristics'!K:K,MATCH($C781,'Policy Characteristics'!$C:$C,0))),"",INDEX('Policy Characteristics'!K:K,MATCH($C781,'Policy Characteristics'!$C:$C,0)))</f>
        <v>industry-ag-main.html#fuel-switching</v>
      </c>
      <c r="R781" s="226" t="str">
        <f>IF(ISBLANK(INDEX('Policy Characteristics'!L:L,MATCH($C781,'Policy Characteristics'!$C:$C,0))),"",INDEX('Policy Characteristics'!L:L,MATCH($C781,'Policy Characteristics'!$C:$C,0)))</f>
        <v>industry-elec-and-hydrogen.html</v>
      </c>
    </row>
    <row r="782" spans="1:18">
      <c r="A782" s="226" t="str">
        <f>IF(ISBLANK(INDEX('Policy Characteristics'!A:A,MATCH($C782,'Policy Characteristics'!$C:$C,0))),"",INDEX('Policy Characteristics'!A:A,MATCH($C782,'Policy Characteristics'!$C:$C,0)))</f>
        <v>Industry</v>
      </c>
      <c r="B782" s="234" t="str">
        <f>IF(ISBLANK(INDEX('Policy Characteristics'!B:B,MATCH($C782,'Policy Characteristics'!$C:$C,0))),"",INDEX('Policy Characteristics'!B:B,MATCH($C782,'Policy Characteristics'!$C:$C,0)))</f>
        <v>Electrification</v>
      </c>
      <c r="C782" s="226" t="str">
        <f t="shared" si="39"/>
        <v>Fraction of Eligible Industrial Energy Use Shifted to Electricity</v>
      </c>
      <c r="D782" s="6" t="s">
        <v>872</v>
      </c>
      <c r="E782" s="1" t="s">
        <v>902</v>
      </c>
      <c r="F782" t="s">
        <v>873</v>
      </c>
      <c r="G782" s="45" t="s">
        <v>903</v>
      </c>
      <c r="H782" s="43">
        <v>1957</v>
      </c>
      <c r="I782" s="261" t="s">
        <v>728</v>
      </c>
      <c r="J782" s="227" t="str">
        <f>IF(ISBLANK(INDEX('Policy Characteristics'!D:D,MATCH($C782,'Policy Characteristics'!$C:$C,0))),"",INDEX('Policy Characteristics'!D:D,MATCH($C782,'Policy Characteristics'!$C:$C,0)))</f>
        <v>Electrification</v>
      </c>
      <c r="K782" s="226" t="str">
        <f>IF(ISBLANK(INDEX('Policy Characteristics'!E:E,MATCH($C782,'Policy Characteristics'!$C:$C,0))),"",INDEX('Policy Characteristics'!E:E,MATCH($C782,'Policy Characteristics'!$C:$C,0)))</f>
        <v>indst shift to electricity</v>
      </c>
      <c r="L782" s="233">
        <f>IF(ISBLANK(INDEX('Policy Characteristics'!F:F,MATCH($C782,'Policy Characteristics'!$C:$C,0))),"",INDEX('Policy Characteristics'!F:F,MATCH($C782,'Policy Characteristics'!$C:$C,0)))</f>
        <v>0</v>
      </c>
      <c r="M782" s="233">
        <f>IF(ISBLANK(INDEX('Policy Characteristics'!G:G,MATCH($C782,'Policy Characteristics'!$C:$C,0))),"",INDEX('Policy Characteristics'!G:G,MATCH($C782,'Policy Characteristics'!$C:$C,0)))</f>
        <v>1</v>
      </c>
      <c r="N782" s="233">
        <f>IF(ISBLANK(INDEX('Policy Characteristics'!H:H,MATCH($C782,'Policy Characteristics'!$C:$C,0))),"",INDEX('Policy Characteristics'!H:H,MATCH($C782,'Policy Characteristics'!$C:$C,0)))</f>
        <v>0.01</v>
      </c>
      <c r="O782" s="226" t="str">
        <f>IF(ISBLANK(INDEX('Policy Characteristics'!I:I,MATCH($C782,'Policy Characteristics'!$C:$C,0))),"",INDEX('Policy Characteristics'!I:I,MATCH($C782,'Policy Characteristics'!$C:$C,0)))</f>
        <v>% of fuel shifted</v>
      </c>
      <c r="P782" s="226" t="str">
        <f>IF(ISBLANK(INDEX('Policy Characteristics'!J:J,MATCH($C782,'Policy Characteristics'!$C:$C,0))),"",INDEX('Policy Characteristics'!J:J,MATCH($C782,'Policy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2" s="226" t="str">
        <f>IF(ISBLANK(INDEX('Policy Characteristics'!K:K,MATCH($C782,'Policy Characteristics'!$C:$C,0))),"",INDEX('Policy Characteristics'!K:K,MATCH($C782,'Policy Characteristics'!$C:$C,0)))</f>
        <v>industry-ag-main.html#fuel-switching</v>
      </c>
      <c r="R782" s="226" t="str">
        <f>IF(ISBLANK(INDEX('Policy Characteristics'!L:L,MATCH($C782,'Policy Characteristics'!$C:$C,0))),"",INDEX('Policy Characteristics'!L:L,MATCH($C782,'Policy Characteristics'!$C:$C,0)))</f>
        <v>industry-elec-and-hydrogen.html</v>
      </c>
    </row>
    <row r="783" spans="1:18">
      <c r="A783" s="226" t="str">
        <f>IF(ISBLANK(INDEX('Policy Characteristics'!A:A,MATCH($C783,'Policy Characteristics'!$C:$C,0))),"",INDEX('Policy Characteristics'!A:A,MATCH($C783,'Policy Characteristics'!$C:$C,0)))</f>
        <v>Industry</v>
      </c>
      <c r="B783" s="234" t="str">
        <f>IF(ISBLANK(INDEX('Policy Characteristics'!B:B,MATCH($C783,'Policy Characteristics'!$C:$C,0))),"",INDEX('Policy Characteristics'!B:B,MATCH($C783,'Policy Characteristics'!$C:$C,0)))</f>
        <v>Electrification</v>
      </c>
      <c r="C783" s="226" t="str">
        <f t="shared" si="39"/>
        <v>Fraction of Eligible Industrial Energy Use Shifted to Electricity</v>
      </c>
      <c r="D783" s="6" t="s">
        <v>872</v>
      </c>
      <c r="E783" s="1" t="s">
        <v>904</v>
      </c>
      <c r="F783" t="s">
        <v>873</v>
      </c>
      <c r="G783" s="45" t="s">
        <v>905</v>
      </c>
      <c r="H783" s="43">
        <v>1958</v>
      </c>
      <c r="I783" s="261" t="s">
        <v>728</v>
      </c>
      <c r="J783" s="227" t="str">
        <f>IF(ISBLANK(INDEX('Policy Characteristics'!D:D,MATCH($C783,'Policy Characteristics'!$C:$C,0))),"",INDEX('Policy Characteristics'!D:D,MATCH($C783,'Policy Characteristics'!$C:$C,0)))</f>
        <v>Electrification</v>
      </c>
      <c r="K783" s="226" t="str">
        <f>IF(ISBLANK(INDEX('Policy Characteristics'!E:E,MATCH($C783,'Policy Characteristics'!$C:$C,0))),"",INDEX('Policy Characteristics'!E:E,MATCH($C783,'Policy Characteristics'!$C:$C,0)))</f>
        <v>indst shift to electricity</v>
      </c>
      <c r="L783" s="233">
        <f>IF(ISBLANK(INDEX('Policy Characteristics'!F:F,MATCH($C783,'Policy Characteristics'!$C:$C,0))),"",INDEX('Policy Characteristics'!F:F,MATCH($C783,'Policy Characteristics'!$C:$C,0)))</f>
        <v>0</v>
      </c>
      <c r="M783" s="233">
        <f>IF(ISBLANK(INDEX('Policy Characteristics'!G:G,MATCH($C783,'Policy Characteristics'!$C:$C,0))),"",INDEX('Policy Characteristics'!G:G,MATCH($C783,'Policy Characteristics'!$C:$C,0)))</f>
        <v>1</v>
      </c>
      <c r="N783" s="233">
        <f>IF(ISBLANK(INDEX('Policy Characteristics'!H:H,MATCH($C783,'Policy Characteristics'!$C:$C,0))),"",INDEX('Policy Characteristics'!H:H,MATCH($C783,'Policy Characteristics'!$C:$C,0)))</f>
        <v>0.01</v>
      </c>
      <c r="O783" s="226" t="str">
        <f>IF(ISBLANK(INDEX('Policy Characteristics'!I:I,MATCH($C783,'Policy Characteristics'!$C:$C,0))),"",INDEX('Policy Characteristics'!I:I,MATCH($C783,'Policy Characteristics'!$C:$C,0)))</f>
        <v>% of fuel shifted</v>
      </c>
      <c r="P783" s="226" t="str">
        <f>IF(ISBLANK(INDEX('Policy Characteristics'!J:J,MATCH($C783,'Policy Characteristics'!$C:$C,0))),"",INDEX('Policy Characteristics'!J:J,MATCH($C783,'Policy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3" s="226" t="str">
        <f>IF(ISBLANK(INDEX('Policy Characteristics'!K:K,MATCH($C783,'Policy Characteristics'!$C:$C,0))),"",INDEX('Policy Characteristics'!K:K,MATCH($C783,'Policy Characteristics'!$C:$C,0)))</f>
        <v>industry-ag-main.html#fuel-switching</v>
      </c>
      <c r="R783" s="226" t="str">
        <f>IF(ISBLANK(INDEX('Policy Characteristics'!L:L,MATCH($C783,'Policy Characteristics'!$C:$C,0))),"",INDEX('Policy Characteristics'!L:L,MATCH($C783,'Policy Characteristics'!$C:$C,0)))</f>
        <v>industry-elec-and-hydrogen.html</v>
      </c>
    </row>
    <row r="784" spans="1:18">
      <c r="A784" s="226" t="str">
        <f>IF(ISBLANK(INDEX('Policy Characteristics'!A:A,MATCH($C784,'Policy Characteristics'!$C:$C,0))),"",INDEX('Policy Characteristics'!A:A,MATCH($C784,'Policy Characteristics'!$C:$C,0)))</f>
        <v>Industry</v>
      </c>
      <c r="B784" s="234" t="str">
        <f>IF(ISBLANK(INDEX('Policy Characteristics'!B:B,MATCH($C784,'Policy Characteristics'!$C:$C,0))),"",INDEX('Policy Characteristics'!B:B,MATCH($C784,'Policy Characteristics'!$C:$C,0)))</f>
        <v>Electrification</v>
      </c>
      <c r="C784" s="226" t="str">
        <f t="shared" si="39"/>
        <v>Fraction of Eligible Industrial Energy Use Shifted to Electricity</v>
      </c>
      <c r="D784" s="6" t="s">
        <v>872</v>
      </c>
      <c r="E784" s="1" t="s">
        <v>906</v>
      </c>
      <c r="F784" t="s">
        <v>873</v>
      </c>
      <c r="G784" s="45" t="s">
        <v>907</v>
      </c>
      <c r="H784" s="43">
        <v>1959</v>
      </c>
      <c r="I784" s="261" t="s">
        <v>728</v>
      </c>
      <c r="J784" s="227" t="str">
        <f>IF(ISBLANK(INDEX('Policy Characteristics'!D:D,MATCH($C784,'Policy Characteristics'!$C:$C,0))),"",INDEX('Policy Characteristics'!D:D,MATCH($C784,'Policy Characteristics'!$C:$C,0)))</f>
        <v>Electrification</v>
      </c>
      <c r="K784" s="226" t="str">
        <f>IF(ISBLANK(INDEX('Policy Characteristics'!E:E,MATCH($C784,'Policy Characteristics'!$C:$C,0))),"",INDEX('Policy Characteristics'!E:E,MATCH($C784,'Policy Characteristics'!$C:$C,0)))</f>
        <v>indst shift to electricity</v>
      </c>
      <c r="L784" s="233">
        <f>IF(ISBLANK(INDEX('Policy Characteristics'!F:F,MATCH($C784,'Policy Characteristics'!$C:$C,0))),"",INDEX('Policy Characteristics'!F:F,MATCH($C784,'Policy Characteristics'!$C:$C,0)))</f>
        <v>0</v>
      </c>
      <c r="M784" s="233">
        <f>IF(ISBLANK(INDEX('Policy Characteristics'!G:G,MATCH($C784,'Policy Characteristics'!$C:$C,0))),"",INDEX('Policy Characteristics'!G:G,MATCH($C784,'Policy Characteristics'!$C:$C,0)))</f>
        <v>1</v>
      </c>
      <c r="N784" s="233">
        <f>IF(ISBLANK(INDEX('Policy Characteristics'!H:H,MATCH($C784,'Policy Characteristics'!$C:$C,0))),"",INDEX('Policy Characteristics'!H:H,MATCH($C784,'Policy Characteristics'!$C:$C,0)))</f>
        <v>0.01</v>
      </c>
      <c r="O784" s="226" t="str">
        <f>IF(ISBLANK(INDEX('Policy Characteristics'!I:I,MATCH($C784,'Policy Characteristics'!$C:$C,0))),"",INDEX('Policy Characteristics'!I:I,MATCH($C784,'Policy Characteristics'!$C:$C,0)))</f>
        <v>% of fuel shifted</v>
      </c>
      <c r="P784" s="226" t="str">
        <f>IF(ISBLANK(INDEX('Policy Characteristics'!J:J,MATCH($C784,'Policy Characteristics'!$C:$C,0))),"",INDEX('Policy Characteristics'!J:J,MATCH($C784,'Policy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4" s="226" t="str">
        <f>IF(ISBLANK(INDEX('Policy Characteristics'!K:K,MATCH($C784,'Policy Characteristics'!$C:$C,0))),"",INDEX('Policy Characteristics'!K:K,MATCH($C784,'Policy Characteristics'!$C:$C,0)))</f>
        <v>industry-ag-main.html#fuel-switching</v>
      </c>
      <c r="R784" s="226" t="str">
        <f>IF(ISBLANK(INDEX('Policy Characteristics'!L:L,MATCH($C784,'Policy Characteristics'!$C:$C,0))),"",INDEX('Policy Characteristics'!L:L,MATCH($C784,'Policy Characteristics'!$C:$C,0)))</f>
        <v>industry-elec-and-hydrogen.html</v>
      </c>
    </row>
    <row r="785" spans="1:18">
      <c r="A785" s="226" t="str">
        <f>IF(ISBLANK(INDEX('Policy Characteristics'!A:A,MATCH($C785,'Policy Characteristics'!$C:$C,0))),"",INDEX('Policy Characteristics'!A:A,MATCH($C785,'Policy Characteristics'!$C:$C,0)))</f>
        <v>Industry</v>
      </c>
      <c r="B785" s="234" t="str">
        <f>IF(ISBLANK(INDEX('Policy Characteristics'!B:B,MATCH($C785,'Policy Characteristics'!$C:$C,0))),"",INDEX('Policy Characteristics'!B:B,MATCH($C785,'Policy Characteristics'!$C:$C,0)))</f>
        <v>Electrification</v>
      </c>
      <c r="C785" s="226" t="str">
        <f t="shared" si="39"/>
        <v>Fraction of Eligible Industrial Energy Use Shifted to Electricity</v>
      </c>
      <c r="D785" s="6" t="s">
        <v>872</v>
      </c>
      <c r="E785" s="1" t="s">
        <v>908</v>
      </c>
      <c r="F785" t="s">
        <v>873</v>
      </c>
      <c r="G785" s="45" t="s">
        <v>909</v>
      </c>
      <c r="H785" s="43">
        <v>1960</v>
      </c>
      <c r="I785" s="261" t="s">
        <v>728</v>
      </c>
      <c r="J785" s="227" t="str">
        <f>IF(ISBLANK(INDEX('Policy Characteristics'!D:D,MATCH($C785,'Policy Characteristics'!$C:$C,0))),"",INDEX('Policy Characteristics'!D:D,MATCH($C785,'Policy Characteristics'!$C:$C,0)))</f>
        <v>Electrification</v>
      </c>
      <c r="K785" s="226" t="str">
        <f>IF(ISBLANK(INDEX('Policy Characteristics'!E:E,MATCH($C785,'Policy Characteristics'!$C:$C,0))),"",INDEX('Policy Characteristics'!E:E,MATCH($C785,'Policy Characteristics'!$C:$C,0)))</f>
        <v>indst shift to electricity</v>
      </c>
      <c r="L785" s="233">
        <f>IF(ISBLANK(INDEX('Policy Characteristics'!F:F,MATCH($C785,'Policy Characteristics'!$C:$C,0))),"",INDEX('Policy Characteristics'!F:F,MATCH($C785,'Policy Characteristics'!$C:$C,0)))</f>
        <v>0</v>
      </c>
      <c r="M785" s="233">
        <f>IF(ISBLANK(INDEX('Policy Characteristics'!G:G,MATCH($C785,'Policy Characteristics'!$C:$C,0))),"",INDEX('Policy Characteristics'!G:G,MATCH($C785,'Policy Characteristics'!$C:$C,0)))</f>
        <v>1</v>
      </c>
      <c r="N785" s="233">
        <f>IF(ISBLANK(INDEX('Policy Characteristics'!H:H,MATCH($C785,'Policy Characteristics'!$C:$C,0))),"",INDEX('Policy Characteristics'!H:H,MATCH($C785,'Policy Characteristics'!$C:$C,0)))</f>
        <v>0.01</v>
      </c>
      <c r="O785" s="226" t="str">
        <f>IF(ISBLANK(INDEX('Policy Characteristics'!I:I,MATCH($C785,'Policy Characteristics'!$C:$C,0))),"",INDEX('Policy Characteristics'!I:I,MATCH($C785,'Policy Characteristics'!$C:$C,0)))</f>
        <v>% of fuel shifted</v>
      </c>
      <c r="P785" s="226" t="str">
        <f>IF(ISBLANK(INDEX('Policy Characteristics'!J:J,MATCH($C785,'Policy Characteristics'!$C:$C,0))),"",INDEX('Policy Characteristics'!J:J,MATCH($C785,'Policy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5" s="226" t="str">
        <f>IF(ISBLANK(INDEX('Policy Characteristics'!K:K,MATCH($C785,'Policy Characteristics'!$C:$C,0))),"",INDEX('Policy Characteristics'!K:K,MATCH($C785,'Policy Characteristics'!$C:$C,0)))</f>
        <v>industry-ag-main.html#fuel-switching</v>
      </c>
      <c r="R785" s="226" t="str">
        <f>IF(ISBLANK(INDEX('Policy Characteristics'!L:L,MATCH($C785,'Policy Characteristics'!$C:$C,0))),"",INDEX('Policy Characteristics'!L:L,MATCH($C785,'Policy Characteristics'!$C:$C,0)))</f>
        <v>industry-elec-and-hydrogen.html</v>
      </c>
    </row>
    <row r="786" spans="1:18">
      <c r="A786" s="226" t="str">
        <f>IF(ISBLANK(INDEX('Policy Characteristics'!A:A,MATCH($C786,'Policy Characteristics'!$C:$C,0))),"",INDEX('Policy Characteristics'!A:A,MATCH($C786,'Policy Characteristics'!$C:$C,0)))</f>
        <v>Industry</v>
      </c>
      <c r="B786" s="234" t="str">
        <f>IF(ISBLANK(INDEX('Policy Characteristics'!B:B,MATCH($C786,'Policy Characteristics'!$C:$C,0))),"",INDEX('Policy Characteristics'!B:B,MATCH($C786,'Policy Characteristics'!$C:$C,0)))</f>
        <v>Electrification</v>
      </c>
      <c r="C786" s="226" t="str">
        <f t="shared" si="39"/>
        <v>Fraction of Eligible Industrial Energy Use Shifted to Electricity</v>
      </c>
      <c r="D786" s="6" t="s">
        <v>872</v>
      </c>
      <c r="E786" s="1" t="s">
        <v>910</v>
      </c>
      <c r="F786" t="s">
        <v>873</v>
      </c>
      <c r="G786" s="45" t="s">
        <v>910</v>
      </c>
      <c r="H786" s="43">
        <v>1961</v>
      </c>
      <c r="I786" s="261" t="s">
        <v>728</v>
      </c>
      <c r="J786" s="227" t="str">
        <f>IF(ISBLANK(INDEX('Policy Characteristics'!D:D,MATCH($C786,'Policy Characteristics'!$C:$C,0))),"",INDEX('Policy Characteristics'!D:D,MATCH($C786,'Policy Characteristics'!$C:$C,0)))</f>
        <v>Electrification</v>
      </c>
      <c r="K786" s="226" t="str">
        <f>IF(ISBLANK(INDEX('Policy Characteristics'!E:E,MATCH($C786,'Policy Characteristics'!$C:$C,0))),"",INDEX('Policy Characteristics'!E:E,MATCH($C786,'Policy Characteristics'!$C:$C,0)))</f>
        <v>indst shift to electricity</v>
      </c>
      <c r="L786" s="233">
        <f>IF(ISBLANK(INDEX('Policy Characteristics'!F:F,MATCH($C786,'Policy Characteristics'!$C:$C,0))),"",INDEX('Policy Characteristics'!F:F,MATCH($C786,'Policy Characteristics'!$C:$C,0)))</f>
        <v>0</v>
      </c>
      <c r="M786" s="233">
        <f>IF(ISBLANK(INDEX('Policy Characteristics'!G:G,MATCH($C786,'Policy Characteristics'!$C:$C,0))),"",INDEX('Policy Characteristics'!G:G,MATCH($C786,'Policy Characteristics'!$C:$C,0)))</f>
        <v>1</v>
      </c>
      <c r="N786" s="233">
        <f>IF(ISBLANK(INDEX('Policy Characteristics'!H:H,MATCH($C786,'Policy Characteristics'!$C:$C,0))),"",INDEX('Policy Characteristics'!H:H,MATCH($C786,'Policy Characteristics'!$C:$C,0)))</f>
        <v>0.01</v>
      </c>
      <c r="O786" s="226" t="str">
        <f>IF(ISBLANK(INDEX('Policy Characteristics'!I:I,MATCH($C786,'Policy Characteristics'!$C:$C,0))),"",INDEX('Policy Characteristics'!I:I,MATCH($C786,'Policy Characteristics'!$C:$C,0)))</f>
        <v>% of fuel shifted</v>
      </c>
      <c r="P786" s="226" t="str">
        <f>IF(ISBLANK(INDEX('Policy Characteristics'!J:J,MATCH($C786,'Policy Characteristics'!$C:$C,0))),"",INDEX('Policy Characteristics'!J:J,MATCH($C786,'Policy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6" s="226" t="str">
        <f>IF(ISBLANK(INDEX('Policy Characteristics'!K:K,MATCH($C786,'Policy Characteristics'!$C:$C,0))),"",INDEX('Policy Characteristics'!K:K,MATCH($C786,'Policy Characteristics'!$C:$C,0)))</f>
        <v>industry-ag-main.html#fuel-switching</v>
      </c>
      <c r="R786" s="226" t="str">
        <f>IF(ISBLANK(INDEX('Policy Characteristics'!L:L,MATCH($C786,'Policy Characteristics'!$C:$C,0))),"",INDEX('Policy Characteristics'!L:L,MATCH($C786,'Policy Characteristics'!$C:$C,0)))</f>
        <v>industry-elec-and-hydrogen.html</v>
      </c>
    </row>
    <row r="787" spans="1:18">
      <c r="A787" s="226" t="str">
        <f>IF(ISBLANK(INDEX('Policy Characteristics'!A:A,MATCH($C787,'Policy Characteristics'!$C:$C,0))),"",INDEX('Policy Characteristics'!A:A,MATCH($C787,'Policy Characteristics'!$C:$C,0)))</f>
        <v>Industry</v>
      </c>
      <c r="B787" s="234" t="str">
        <f>IF(ISBLANK(INDEX('Policy Characteristics'!B:B,MATCH($C787,'Policy Characteristics'!$C:$C,0))),"",INDEX('Policy Characteristics'!B:B,MATCH($C787,'Policy Characteristics'!$C:$C,0)))</f>
        <v>Electrification</v>
      </c>
      <c r="C787" s="226" t="str">
        <f t="shared" si="39"/>
        <v>Fraction of Eligible Industrial Energy Use Shifted to Electricity</v>
      </c>
      <c r="D787" s="6" t="s">
        <v>874</v>
      </c>
      <c r="E787" s="1" t="s">
        <v>896</v>
      </c>
      <c r="F787" t="s">
        <v>875</v>
      </c>
      <c r="G787" s="45" t="s">
        <v>897</v>
      </c>
      <c r="H787" s="43">
        <v>1962</v>
      </c>
      <c r="I787" s="261" t="s">
        <v>728</v>
      </c>
      <c r="J787" s="227" t="str">
        <f>IF(ISBLANK(INDEX('Policy Characteristics'!D:D,MATCH($C787,'Policy Characteristics'!$C:$C,0))),"",INDEX('Policy Characteristics'!D:D,MATCH($C787,'Policy Characteristics'!$C:$C,0)))</f>
        <v>Electrification</v>
      </c>
      <c r="K787" s="226" t="str">
        <f>IF(ISBLANK(INDEX('Policy Characteristics'!E:E,MATCH($C787,'Policy Characteristics'!$C:$C,0))),"",INDEX('Policy Characteristics'!E:E,MATCH($C787,'Policy Characteristics'!$C:$C,0)))</f>
        <v>indst shift to electricity</v>
      </c>
      <c r="L787" s="233">
        <f>IF(ISBLANK(INDEX('Policy Characteristics'!F:F,MATCH($C787,'Policy Characteristics'!$C:$C,0))),"",INDEX('Policy Characteristics'!F:F,MATCH($C787,'Policy Characteristics'!$C:$C,0)))</f>
        <v>0</v>
      </c>
      <c r="M787" s="233">
        <f>IF(ISBLANK(INDEX('Policy Characteristics'!G:G,MATCH($C787,'Policy Characteristics'!$C:$C,0))),"",INDEX('Policy Characteristics'!G:G,MATCH($C787,'Policy Characteristics'!$C:$C,0)))</f>
        <v>1</v>
      </c>
      <c r="N787" s="233">
        <f>IF(ISBLANK(INDEX('Policy Characteristics'!H:H,MATCH($C787,'Policy Characteristics'!$C:$C,0))),"",INDEX('Policy Characteristics'!H:H,MATCH($C787,'Policy Characteristics'!$C:$C,0)))</f>
        <v>0.01</v>
      </c>
      <c r="O787" s="226" t="str">
        <f>IF(ISBLANK(INDEX('Policy Characteristics'!I:I,MATCH($C787,'Policy Characteristics'!$C:$C,0))),"",INDEX('Policy Characteristics'!I:I,MATCH($C787,'Policy Characteristics'!$C:$C,0)))</f>
        <v>% of fuel shifted</v>
      </c>
      <c r="P787" s="226" t="str">
        <f>IF(ISBLANK(INDEX('Policy Characteristics'!J:J,MATCH($C787,'Policy Characteristics'!$C:$C,0))),"",INDEX('Policy Characteristics'!J:J,MATCH($C787,'Policy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7" s="226" t="str">
        <f>IF(ISBLANK(INDEX('Policy Characteristics'!K:K,MATCH($C787,'Policy Characteristics'!$C:$C,0))),"",INDEX('Policy Characteristics'!K:K,MATCH($C787,'Policy Characteristics'!$C:$C,0)))</f>
        <v>industry-ag-main.html#fuel-switching</v>
      </c>
      <c r="R787" s="226" t="str">
        <f>IF(ISBLANK(INDEX('Policy Characteristics'!L:L,MATCH($C787,'Policy Characteristics'!$C:$C,0))),"",INDEX('Policy Characteristics'!L:L,MATCH($C787,'Policy Characteristics'!$C:$C,0)))</f>
        <v>industry-elec-and-hydrogen.html</v>
      </c>
    </row>
    <row r="788" spans="1:18">
      <c r="A788" s="226" t="str">
        <f>IF(ISBLANK(INDEX('Policy Characteristics'!A:A,MATCH($C788,'Policy Characteristics'!$C:$C,0))),"",INDEX('Policy Characteristics'!A:A,MATCH($C788,'Policy Characteristics'!$C:$C,0)))</f>
        <v>Industry</v>
      </c>
      <c r="B788" s="234" t="str">
        <f>IF(ISBLANK(INDEX('Policy Characteristics'!B:B,MATCH($C788,'Policy Characteristics'!$C:$C,0))),"",INDEX('Policy Characteristics'!B:B,MATCH($C788,'Policy Characteristics'!$C:$C,0)))</f>
        <v>Electrification</v>
      </c>
      <c r="C788" s="226" t="str">
        <f t="shared" si="39"/>
        <v>Fraction of Eligible Industrial Energy Use Shifted to Electricity</v>
      </c>
      <c r="D788" s="6" t="s">
        <v>874</v>
      </c>
      <c r="E788" s="1" t="s">
        <v>898</v>
      </c>
      <c r="F788" t="s">
        <v>875</v>
      </c>
      <c r="G788" s="45" t="s">
        <v>899</v>
      </c>
      <c r="H788" s="43">
        <v>1963</v>
      </c>
      <c r="I788" s="261" t="s">
        <v>728</v>
      </c>
      <c r="J788" s="227" t="str">
        <f>IF(ISBLANK(INDEX('Policy Characteristics'!D:D,MATCH($C788,'Policy Characteristics'!$C:$C,0))),"",INDEX('Policy Characteristics'!D:D,MATCH($C788,'Policy Characteristics'!$C:$C,0)))</f>
        <v>Electrification</v>
      </c>
      <c r="K788" s="226" t="str">
        <f>IF(ISBLANK(INDEX('Policy Characteristics'!E:E,MATCH($C788,'Policy Characteristics'!$C:$C,0))),"",INDEX('Policy Characteristics'!E:E,MATCH($C788,'Policy Characteristics'!$C:$C,0)))</f>
        <v>indst shift to electricity</v>
      </c>
      <c r="L788" s="233">
        <f>IF(ISBLANK(INDEX('Policy Characteristics'!F:F,MATCH($C788,'Policy Characteristics'!$C:$C,0))),"",INDEX('Policy Characteristics'!F:F,MATCH($C788,'Policy Characteristics'!$C:$C,0)))</f>
        <v>0</v>
      </c>
      <c r="M788" s="233">
        <f>IF(ISBLANK(INDEX('Policy Characteristics'!G:G,MATCH($C788,'Policy Characteristics'!$C:$C,0))),"",INDEX('Policy Characteristics'!G:G,MATCH($C788,'Policy Characteristics'!$C:$C,0)))</f>
        <v>1</v>
      </c>
      <c r="N788" s="233">
        <f>IF(ISBLANK(INDEX('Policy Characteristics'!H:H,MATCH($C788,'Policy Characteristics'!$C:$C,0))),"",INDEX('Policy Characteristics'!H:H,MATCH($C788,'Policy Characteristics'!$C:$C,0)))</f>
        <v>0.01</v>
      </c>
      <c r="O788" s="226" t="str">
        <f>IF(ISBLANK(INDEX('Policy Characteristics'!I:I,MATCH($C788,'Policy Characteristics'!$C:$C,0))),"",INDEX('Policy Characteristics'!I:I,MATCH($C788,'Policy Characteristics'!$C:$C,0)))</f>
        <v>% of fuel shifted</v>
      </c>
      <c r="P788" s="226" t="str">
        <f>IF(ISBLANK(INDEX('Policy Characteristics'!J:J,MATCH($C788,'Policy Characteristics'!$C:$C,0))),"",INDEX('Policy Characteristics'!J:J,MATCH($C788,'Policy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8" s="226" t="str">
        <f>IF(ISBLANK(INDEX('Policy Characteristics'!K:K,MATCH($C788,'Policy Characteristics'!$C:$C,0))),"",INDEX('Policy Characteristics'!K:K,MATCH($C788,'Policy Characteristics'!$C:$C,0)))</f>
        <v>industry-ag-main.html#fuel-switching</v>
      </c>
      <c r="R788" s="226" t="str">
        <f>IF(ISBLANK(INDEX('Policy Characteristics'!L:L,MATCH($C788,'Policy Characteristics'!$C:$C,0))),"",INDEX('Policy Characteristics'!L:L,MATCH($C788,'Policy Characteristics'!$C:$C,0)))</f>
        <v>industry-elec-and-hydrogen.html</v>
      </c>
    </row>
    <row r="789" spans="1:18">
      <c r="A789" s="226" t="str">
        <f>IF(ISBLANK(INDEX('Policy Characteristics'!A:A,MATCH($C789,'Policy Characteristics'!$C:$C,0))),"",INDEX('Policy Characteristics'!A:A,MATCH($C789,'Policy Characteristics'!$C:$C,0)))</f>
        <v>Industry</v>
      </c>
      <c r="B789" s="234" t="str">
        <f>IF(ISBLANK(INDEX('Policy Characteristics'!B:B,MATCH($C789,'Policy Characteristics'!$C:$C,0))),"",INDEX('Policy Characteristics'!B:B,MATCH($C789,'Policy Characteristics'!$C:$C,0)))</f>
        <v>Electrification</v>
      </c>
      <c r="C789" s="226" t="str">
        <f t="shared" si="39"/>
        <v>Fraction of Eligible Industrial Energy Use Shifted to Electricity</v>
      </c>
      <c r="D789" s="6" t="s">
        <v>874</v>
      </c>
      <c r="E789" s="1" t="s">
        <v>900</v>
      </c>
      <c r="F789" t="s">
        <v>875</v>
      </c>
      <c r="G789" s="45" t="s">
        <v>901</v>
      </c>
      <c r="H789" s="43">
        <v>1964</v>
      </c>
      <c r="I789" s="261" t="s">
        <v>728</v>
      </c>
      <c r="J789" s="227" t="str">
        <f>IF(ISBLANK(INDEX('Policy Characteristics'!D:D,MATCH($C789,'Policy Characteristics'!$C:$C,0))),"",INDEX('Policy Characteristics'!D:D,MATCH($C789,'Policy Characteristics'!$C:$C,0)))</f>
        <v>Electrification</v>
      </c>
      <c r="K789" s="226" t="str">
        <f>IF(ISBLANK(INDEX('Policy Characteristics'!E:E,MATCH($C789,'Policy Characteristics'!$C:$C,0))),"",INDEX('Policy Characteristics'!E:E,MATCH($C789,'Policy Characteristics'!$C:$C,0)))</f>
        <v>indst shift to electricity</v>
      </c>
      <c r="L789" s="233">
        <f>IF(ISBLANK(INDEX('Policy Characteristics'!F:F,MATCH($C789,'Policy Characteristics'!$C:$C,0))),"",INDEX('Policy Characteristics'!F:F,MATCH($C789,'Policy Characteristics'!$C:$C,0)))</f>
        <v>0</v>
      </c>
      <c r="M789" s="233">
        <f>IF(ISBLANK(INDEX('Policy Characteristics'!G:G,MATCH($C789,'Policy Characteristics'!$C:$C,0))),"",INDEX('Policy Characteristics'!G:G,MATCH($C789,'Policy Characteristics'!$C:$C,0)))</f>
        <v>1</v>
      </c>
      <c r="N789" s="233">
        <f>IF(ISBLANK(INDEX('Policy Characteristics'!H:H,MATCH($C789,'Policy Characteristics'!$C:$C,0))),"",INDEX('Policy Characteristics'!H:H,MATCH($C789,'Policy Characteristics'!$C:$C,0)))</f>
        <v>0.01</v>
      </c>
      <c r="O789" s="226" t="str">
        <f>IF(ISBLANK(INDEX('Policy Characteristics'!I:I,MATCH($C789,'Policy Characteristics'!$C:$C,0))),"",INDEX('Policy Characteristics'!I:I,MATCH($C789,'Policy Characteristics'!$C:$C,0)))</f>
        <v>% of fuel shifted</v>
      </c>
      <c r="P789" s="226" t="str">
        <f>IF(ISBLANK(INDEX('Policy Characteristics'!J:J,MATCH($C789,'Policy Characteristics'!$C:$C,0))),"",INDEX('Policy Characteristics'!J:J,MATCH($C789,'Policy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89" s="226" t="str">
        <f>IF(ISBLANK(INDEX('Policy Characteristics'!K:K,MATCH($C789,'Policy Characteristics'!$C:$C,0))),"",INDEX('Policy Characteristics'!K:K,MATCH($C789,'Policy Characteristics'!$C:$C,0)))</f>
        <v>industry-ag-main.html#fuel-switching</v>
      </c>
      <c r="R789" s="226" t="str">
        <f>IF(ISBLANK(INDEX('Policy Characteristics'!L:L,MATCH($C789,'Policy Characteristics'!$C:$C,0))),"",INDEX('Policy Characteristics'!L:L,MATCH($C789,'Policy Characteristics'!$C:$C,0)))</f>
        <v>industry-elec-and-hydrogen.html</v>
      </c>
    </row>
    <row r="790" spans="1:18">
      <c r="A790" s="226" t="str">
        <f>IF(ISBLANK(INDEX('Policy Characteristics'!A:A,MATCH($C790,'Policy Characteristics'!$C:$C,0))),"",INDEX('Policy Characteristics'!A:A,MATCH($C790,'Policy Characteristics'!$C:$C,0)))</f>
        <v>Industry</v>
      </c>
      <c r="B790" s="234" t="str">
        <f>IF(ISBLANK(INDEX('Policy Characteristics'!B:B,MATCH($C790,'Policy Characteristics'!$C:$C,0))),"",INDEX('Policy Characteristics'!B:B,MATCH($C790,'Policy Characteristics'!$C:$C,0)))</f>
        <v>Electrification</v>
      </c>
      <c r="C790" s="226" t="str">
        <f t="shared" si="39"/>
        <v>Fraction of Eligible Industrial Energy Use Shifted to Electricity</v>
      </c>
      <c r="D790" s="6" t="s">
        <v>874</v>
      </c>
      <c r="E790" s="1" t="s">
        <v>902</v>
      </c>
      <c r="F790" t="s">
        <v>875</v>
      </c>
      <c r="G790" s="45" t="s">
        <v>903</v>
      </c>
      <c r="H790" s="43">
        <v>1965</v>
      </c>
      <c r="I790" s="261" t="s">
        <v>728</v>
      </c>
      <c r="J790" s="227" t="str">
        <f>IF(ISBLANK(INDEX('Policy Characteristics'!D:D,MATCH($C790,'Policy Characteristics'!$C:$C,0))),"",INDEX('Policy Characteristics'!D:D,MATCH($C790,'Policy Characteristics'!$C:$C,0)))</f>
        <v>Electrification</v>
      </c>
      <c r="K790" s="226" t="str">
        <f>IF(ISBLANK(INDEX('Policy Characteristics'!E:E,MATCH($C790,'Policy Characteristics'!$C:$C,0))),"",INDEX('Policy Characteristics'!E:E,MATCH($C790,'Policy Characteristics'!$C:$C,0)))</f>
        <v>indst shift to electricity</v>
      </c>
      <c r="L790" s="233">
        <f>IF(ISBLANK(INDEX('Policy Characteristics'!F:F,MATCH($C790,'Policy Characteristics'!$C:$C,0))),"",INDEX('Policy Characteristics'!F:F,MATCH($C790,'Policy Characteristics'!$C:$C,0)))</f>
        <v>0</v>
      </c>
      <c r="M790" s="233">
        <f>IF(ISBLANK(INDEX('Policy Characteristics'!G:G,MATCH($C790,'Policy Characteristics'!$C:$C,0))),"",INDEX('Policy Characteristics'!G:G,MATCH($C790,'Policy Characteristics'!$C:$C,0)))</f>
        <v>1</v>
      </c>
      <c r="N790" s="233">
        <f>IF(ISBLANK(INDEX('Policy Characteristics'!H:H,MATCH($C790,'Policy Characteristics'!$C:$C,0))),"",INDEX('Policy Characteristics'!H:H,MATCH($C790,'Policy Characteristics'!$C:$C,0)))</f>
        <v>0.01</v>
      </c>
      <c r="O790" s="226" t="str">
        <f>IF(ISBLANK(INDEX('Policy Characteristics'!I:I,MATCH($C790,'Policy Characteristics'!$C:$C,0))),"",INDEX('Policy Characteristics'!I:I,MATCH($C790,'Policy Characteristics'!$C:$C,0)))</f>
        <v>% of fuel shifted</v>
      </c>
      <c r="P790" s="226" t="str">
        <f>IF(ISBLANK(INDEX('Policy Characteristics'!J:J,MATCH($C790,'Policy Characteristics'!$C:$C,0))),"",INDEX('Policy Characteristics'!J:J,MATCH($C790,'Policy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0" s="226" t="str">
        <f>IF(ISBLANK(INDEX('Policy Characteristics'!K:K,MATCH($C790,'Policy Characteristics'!$C:$C,0))),"",INDEX('Policy Characteristics'!K:K,MATCH($C790,'Policy Characteristics'!$C:$C,0)))</f>
        <v>industry-ag-main.html#fuel-switching</v>
      </c>
      <c r="R790" s="226" t="str">
        <f>IF(ISBLANK(INDEX('Policy Characteristics'!L:L,MATCH($C790,'Policy Characteristics'!$C:$C,0))),"",INDEX('Policy Characteristics'!L:L,MATCH($C790,'Policy Characteristics'!$C:$C,0)))</f>
        <v>industry-elec-and-hydrogen.html</v>
      </c>
    </row>
    <row r="791" spans="1:18">
      <c r="A791" s="226" t="str">
        <f>IF(ISBLANK(INDEX('Policy Characteristics'!A:A,MATCH($C791,'Policy Characteristics'!$C:$C,0))),"",INDEX('Policy Characteristics'!A:A,MATCH($C791,'Policy Characteristics'!$C:$C,0)))</f>
        <v>Industry</v>
      </c>
      <c r="B791" s="234" t="str">
        <f>IF(ISBLANK(INDEX('Policy Characteristics'!B:B,MATCH($C791,'Policy Characteristics'!$C:$C,0))),"",INDEX('Policy Characteristics'!B:B,MATCH($C791,'Policy Characteristics'!$C:$C,0)))</f>
        <v>Electrification</v>
      </c>
      <c r="C791" s="226" t="str">
        <f t="shared" si="39"/>
        <v>Fraction of Eligible Industrial Energy Use Shifted to Electricity</v>
      </c>
      <c r="D791" s="6" t="s">
        <v>874</v>
      </c>
      <c r="E791" s="1" t="s">
        <v>904</v>
      </c>
      <c r="F791" t="s">
        <v>875</v>
      </c>
      <c r="G791" s="45" t="s">
        <v>905</v>
      </c>
      <c r="H791" s="43">
        <v>1966</v>
      </c>
      <c r="I791" s="261" t="s">
        <v>728</v>
      </c>
      <c r="J791" s="227" t="str">
        <f>IF(ISBLANK(INDEX('Policy Characteristics'!D:D,MATCH($C791,'Policy Characteristics'!$C:$C,0))),"",INDEX('Policy Characteristics'!D:D,MATCH($C791,'Policy Characteristics'!$C:$C,0)))</f>
        <v>Electrification</v>
      </c>
      <c r="K791" s="226" t="str">
        <f>IF(ISBLANK(INDEX('Policy Characteristics'!E:E,MATCH($C791,'Policy Characteristics'!$C:$C,0))),"",INDEX('Policy Characteristics'!E:E,MATCH($C791,'Policy Characteristics'!$C:$C,0)))</f>
        <v>indst shift to electricity</v>
      </c>
      <c r="L791" s="233">
        <f>IF(ISBLANK(INDEX('Policy Characteristics'!F:F,MATCH($C791,'Policy Characteristics'!$C:$C,0))),"",INDEX('Policy Characteristics'!F:F,MATCH($C791,'Policy Characteristics'!$C:$C,0)))</f>
        <v>0</v>
      </c>
      <c r="M791" s="233">
        <f>IF(ISBLANK(INDEX('Policy Characteristics'!G:G,MATCH($C791,'Policy Characteristics'!$C:$C,0))),"",INDEX('Policy Characteristics'!G:G,MATCH($C791,'Policy Characteristics'!$C:$C,0)))</f>
        <v>1</v>
      </c>
      <c r="N791" s="233">
        <f>IF(ISBLANK(INDEX('Policy Characteristics'!H:H,MATCH($C791,'Policy Characteristics'!$C:$C,0))),"",INDEX('Policy Characteristics'!H:H,MATCH($C791,'Policy Characteristics'!$C:$C,0)))</f>
        <v>0.01</v>
      </c>
      <c r="O791" s="226" t="str">
        <f>IF(ISBLANK(INDEX('Policy Characteristics'!I:I,MATCH($C791,'Policy Characteristics'!$C:$C,0))),"",INDEX('Policy Characteristics'!I:I,MATCH($C791,'Policy Characteristics'!$C:$C,0)))</f>
        <v>% of fuel shifted</v>
      </c>
      <c r="P791" s="226" t="str">
        <f>IF(ISBLANK(INDEX('Policy Characteristics'!J:J,MATCH($C791,'Policy Characteristics'!$C:$C,0))),"",INDEX('Policy Characteristics'!J:J,MATCH($C791,'Policy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1" s="226" t="str">
        <f>IF(ISBLANK(INDEX('Policy Characteristics'!K:K,MATCH($C791,'Policy Characteristics'!$C:$C,0))),"",INDEX('Policy Characteristics'!K:K,MATCH($C791,'Policy Characteristics'!$C:$C,0)))</f>
        <v>industry-ag-main.html#fuel-switching</v>
      </c>
      <c r="R791" s="226" t="str">
        <f>IF(ISBLANK(INDEX('Policy Characteristics'!L:L,MATCH($C791,'Policy Characteristics'!$C:$C,0))),"",INDEX('Policy Characteristics'!L:L,MATCH($C791,'Policy Characteristics'!$C:$C,0)))</f>
        <v>industry-elec-and-hydrogen.html</v>
      </c>
    </row>
    <row r="792" spans="1:18">
      <c r="A792" s="226" t="str">
        <f>IF(ISBLANK(INDEX('Policy Characteristics'!A:A,MATCH($C792,'Policy Characteristics'!$C:$C,0))),"",INDEX('Policy Characteristics'!A:A,MATCH($C792,'Policy Characteristics'!$C:$C,0)))</f>
        <v>Industry</v>
      </c>
      <c r="B792" s="234" t="str">
        <f>IF(ISBLANK(INDEX('Policy Characteristics'!B:B,MATCH($C792,'Policy Characteristics'!$C:$C,0))),"",INDEX('Policy Characteristics'!B:B,MATCH($C792,'Policy Characteristics'!$C:$C,0)))</f>
        <v>Electrification</v>
      </c>
      <c r="C792" s="226" t="str">
        <f t="shared" si="39"/>
        <v>Fraction of Eligible Industrial Energy Use Shifted to Electricity</v>
      </c>
      <c r="D792" s="6" t="s">
        <v>874</v>
      </c>
      <c r="E792" s="1" t="s">
        <v>906</v>
      </c>
      <c r="F792" t="s">
        <v>875</v>
      </c>
      <c r="G792" s="45" t="s">
        <v>907</v>
      </c>
      <c r="H792" s="43">
        <v>1967</v>
      </c>
      <c r="I792" s="261" t="s">
        <v>728</v>
      </c>
      <c r="J792" s="227" t="str">
        <f>IF(ISBLANK(INDEX('Policy Characteristics'!D:D,MATCH($C792,'Policy Characteristics'!$C:$C,0))),"",INDEX('Policy Characteristics'!D:D,MATCH($C792,'Policy Characteristics'!$C:$C,0)))</f>
        <v>Electrification</v>
      </c>
      <c r="K792" s="226" t="str">
        <f>IF(ISBLANK(INDEX('Policy Characteristics'!E:E,MATCH($C792,'Policy Characteristics'!$C:$C,0))),"",INDEX('Policy Characteristics'!E:E,MATCH($C792,'Policy Characteristics'!$C:$C,0)))</f>
        <v>indst shift to electricity</v>
      </c>
      <c r="L792" s="233">
        <f>IF(ISBLANK(INDEX('Policy Characteristics'!F:F,MATCH($C792,'Policy Characteristics'!$C:$C,0))),"",INDEX('Policy Characteristics'!F:F,MATCH($C792,'Policy Characteristics'!$C:$C,0)))</f>
        <v>0</v>
      </c>
      <c r="M792" s="233">
        <f>IF(ISBLANK(INDEX('Policy Characteristics'!G:G,MATCH($C792,'Policy Characteristics'!$C:$C,0))),"",INDEX('Policy Characteristics'!G:G,MATCH($C792,'Policy Characteristics'!$C:$C,0)))</f>
        <v>1</v>
      </c>
      <c r="N792" s="233">
        <f>IF(ISBLANK(INDEX('Policy Characteristics'!H:H,MATCH($C792,'Policy Characteristics'!$C:$C,0))),"",INDEX('Policy Characteristics'!H:H,MATCH($C792,'Policy Characteristics'!$C:$C,0)))</f>
        <v>0.01</v>
      </c>
      <c r="O792" s="226" t="str">
        <f>IF(ISBLANK(INDEX('Policy Characteristics'!I:I,MATCH($C792,'Policy Characteristics'!$C:$C,0))),"",INDEX('Policy Characteristics'!I:I,MATCH($C792,'Policy Characteristics'!$C:$C,0)))</f>
        <v>% of fuel shifted</v>
      </c>
      <c r="P792" s="226" t="str">
        <f>IF(ISBLANK(INDEX('Policy Characteristics'!J:J,MATCH($C792,'Policy Characteristics'!$C:$C,0))),"",INDEX('Policy Characteristics'!J:J,MATCH($C792,'Policy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2" s="226" t="str">
        <f>IF(ISBLANK(INDEX('Policy Characteristics'!K:K,MATCH($C792,'Policy Characteristics'!$C:$C,0))),"",INDEX('Policy Characteristics'!K:K,MATCH($C792,'Policy Characteristics'!$C:$C,0)))</f>
        <v>industry-ag-main.html#fuel-switching</v>
      </c>
      <c r="R792" s="226" t="str">
        <f>IF(ISBLANK(INDEX('Policy Characteristics'!L:L,MATCH($C792,'Policy Characteristics'!$C:$C,0))),"",INDEX('Policy Characteristics'!L:L,MATCH($C792,'Policy Characteristics'!$C:$C,0)))</f>
        <v>industry-elec-and-hydrogen.html</v>
      </c>
    </row>
    <row r="793" spans="1:18">
      <c r="A793" s="226" t="str">
        <f>IF(ISBLANK(INDEX('Policy Characteristics'!A:A,MATCH($C793,'Policy Characteristics'!$C:$C,0))),"",INDEX('Policy Characteristics'!A:A,MATCH($C793,'Policy Characteristics'!$C:$C,0)))</f>
        <v>Industry</v>
      </c>
      <c r="B793" s="234" t="str">
        <f>IF(ISBLANK(INDEX('Policy Characteristics'!B:B,MATCH($C793,'Policy Characteristics'!$C:$C,0))),"",INDEX('Policy Characteristics'!B:B,MATCH($C793,'Policy Characteristics'!$C:$C,0)))</f>
        <v>Electrification</v>
      </c>
      <c r="C793" s="226" t="str">
        <f t="shared" si="39"/>
        <v>Fraction of Eligible Industrial Energy Use Shifted to Electricity</v>
      </c>
      <c r="D793" s="6" t="s">
        <v>874</v>
      </c>
      <c r="E793" s="1" t="s">
        <v>908</v>
      </c>
      <c r="F793" t="s">
        <v>875</v>
      </c>
      <c r="G793" s="45" t="s">
        <v>909</v>
      </c>
      <c r="H793" s="43">
        <v>1968</v>
      </c>
      <c r="I793" s="261" t="s">
        <v>728</v>
      </c>
      <c r="J793" s="227" t="str">
        <f>IF(ISBLANK(INDEX('Policy Characteristics'!D:D,MATCH($C793,'Policy Characteristics'!$C:$C,0))),"",INDEX('Policy Characteristics'!D:D,MATCH($C793,'Policy Characteristics'!$C:$C,0)))</f>
        <v>Electrification</v>
      </c>
      <c r="K793" s="226" t="str">
        <f>IF(ISBLANK(INDEX('Policy Characteristics'!E:E,MATCH($C793,'Policy Characteristics'!$C:$C,0))),"",INDEX('Policy Characteristics'!E:E,MATCH($C793,'Policy Characteristics'!$C:$C,0)))</f>
        <v>indst shift to electricity</v>
      </c>
      <c r="L793" s="233">
        <f>IF(ISBLANK(INDEX('Policy Characteristics'!F:F,MATCH($C793,'Policy Characteristics'!$C:$C,0))),"",INDEX('Policy Characteristics'!F:F,MATCH($C793,'Policy Characteristics'!$C:$C,0)))</f>
        <v>0</v>
      </c>
      <c r="M793" s="233">
        <f>IF(ISBLANK(INDEX('Policy Characteristics'!G:G,MATCH($C793,'Policy Characteristics'!$C:$C,0))),"",INDEX('Policy Characteristics'!G:G,MATCH($C793,'Policy Characteristics'!$C:$C,0)))</f>
        <v>1</v>
      </c>
      <c r="N793" s="233">
        <f>IF(ISBLANK(INDEX('Policy Characteristics'!H:H,MATCH($C793,'Policy Characteristics'!$C:$C,0))),"",INDEX('Policy Characteristics'!H:H,MATCH($C793,'Policy Characteristics'!$C:$C,0)))</f>
        <v>0.01</v>
      </c>
      <c r="O793" s="226" t="str">
        <f>IF(ISBLANK(INDEX('Policy Characteristics'!I:I,MATCH($C793,'Policy Characteristics'!$C:$C,0))),"",INDEX('Policy Characteristics'!I:I,MATCH($C793,'Policy Characteristics'!$C:$C,0)))</f>
        <v>% of fuel shifted</v>
      </c>
      <c r="P793" s="226" t="str">
        <f>IF(ISBLANK(INDEX('Policy Characteristics'!J:J,MATCH($C793,'Policy Characteristics'!$C:$C,0))),"",INDEX('Policy Characteristics'!J:J,MATCH($C793,'Policy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3" s="226" t="str">
        <f>IF(ISBLANK(INDEX('Policy Characteristics'!K:K,MATCH($C793,'Policy Characteristics'!$C:$C,0))),"",INDEX('Policy Characteristics'!K:K,MATCH($C793,'Policy Characteristics'!$C:$C,0)))</f>
        <v>industry-ag-main.html#fuel-switching</v>
      </c>
      <c r="R793" s="226" t="str">
        <f>IF(ISBLANK(INDEX('Policy Characteristics'!L:L,MATCH($C793,'Policy Characteristics'!$C:$C,0))),"",INDEX('Policy Characteristics'!L:L,MATCH($C793,'Policy Characteristics'!$C:$C,0)))</f>
        <v>industry-elec-and-hydrogen.html</v>
      </c>
    </row>
    <row r="794" spans="1:18">
      <c r="A794" s="226" t="str">
        <f>IF(ISBLANK(INDEX('Policy Characteristics'!A:A,MATCH($C794,'Policy Characteristics'!$C:$C,0))),"",INDEX('Policy Characteristics'!A:A,MATCH($C794,'Policy Characteristics'!$C:$C,0)))</f>
        <v>Industry</v>
      </c>
      <c r="B794" s="234" t="str">
        <f>IF(ISBLANK(INDEX('Policy Characteristics'!B:B,MATCH($C794,'Policy Characteristics'!$C:$C,0))),"",INDEX('Policy Characteristics'!B:B,MATCH($C794,'Policy Characteristics'!$C:$C,0)))</f>
        <v>Electrification</v>
      </c>
      <c r="C794" s="226" t="str">
        <f t="shared" si="39"/>
        <v>Fraction of Eligible Industrial Energy Use Shifted to Electricity</v>
      </c>
      <c r="D794" s="6" t="s">
        <v>874</v>
      </c>
      <c r="E794" s="1" t="s">
        <v>910</v>
      </c>
      <c r="F794" t="s">
        <v>875</v>
      </c>
      <c r="G794" s="45" t="s">
        <v>910</v>
      </c>
      <c r="H794" s="43">
        <v>1969</v>
      </c>
      <c r="I794" s="261" t="s">
        <v>728</v>
      </c>
      <c r="J794" s="227" t="str">
        <f>IF(ISBLANK(INDEX('Policy Characteristics'!D:D,MATCH($C794,'Policy Characteristics'!$C:$C,0))),"",INDEX('Policy Characteristics'!D:D,MATCH($C794,'Policy Characteristics'!$C:$C,0)))</f>
        <v>Electrification</v>
      </c>
      <c r="K794" s="226" t="str">
        <f>IF(ISBLANK(INDEX('Policy Characteristics'!E:E,MATCH($C794,'Policy Characteristics'!$C:$C,0))),"",INDEX('Policy Characteristics'!E:E,MATCH($C794,'Policy Characteristics'!$C:$C,0)))</f>
        <v>indst shift to electricity</v>
      </c>
      <c r="L794" s="233">
        <f>IF(ISBLANK(INDEX('Policy Characteristics'!F:F,MATCH($C794,'Policy Characteristics'!$C:$C,0))),"",INDEX('Policy Characteristics'!F:F,MATCH($C794,'Policy Characteristics'!$C:$C,0)))</f>
        <v>0</v>
      </c>
      <c r="M794" s="233">
        <f>IF(ISBLANK(INDEX('Policy Characteristics'!G:G,MATCH($C794,'Policy Characteristics'!$C:$C,0))),"",INDEX('Policy Characteristics'!G:G,MATCH($C794,'Policy Characteristics'!$C:$C,0)))</f>
        <v>1</v>
      </c>
      <c r="N794" s="233">
        <f>IF(ISBLANK(INDEX('Policy Characteristics'!H:H,MATCH($C794,'Policy Characteristics'!$C:$C,0))),"",INDEX('Policy Characteristics'!H:H,MATCH($C794,'Policy Characteristics'!$C:$C,0)))</f>
        <v>0.01</v>
      </c>
      <c r="O794" s="226" t="str">
        <f>IF(ISBLANK(INDEX('Policy Characteristics'!I:I,MATCH($C794,'Policy Characteristics'!$C:$C,0))),"",INDEX('Policy Characteristics'!I:I,MATCH($C794,'Policy Characteristics'!$C:$C,0)))</f>
        <v>% of fuel shifted</v>
      </c>
      <c r="P794" s="226" t="str">
        <f>IF(ISBLANK(INDEX('Policy Characteristics'!J:J,MATCH($C794,'Policy Characteristics'!$C:$C,0))),"",INDEX('Policy Characteristics'!J:J,MATCH($C794,'Policy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4" s="226" t="str">
        <f>IF(ISBLANK(INDEX('Policy Characteristics'!K:K,MATCH($C794,'Policy Characteristics'!$C:$C,0))),"",INDEX('Policy Characteristics'!K:K,MATCH($C794,'Policy Characteristics'!$C:$C,0)))</f>
        <v>industry-ag-main.html#fuel-switching</v>
      </c>
      <c r="R794" s="226" t="str">
        <f>IF(ISBLANK(INDEX('Policy Characteristics'!L:L,MATCH($C794,'Policy Characteristics'!$C:$C,0))),"",INDEX('Policy Characteristics'!L:L,MATCH($C794,'Policy Characteristics'!$C:$C,0)))</f>
        <v>industry-elec-and-hydrogen.html</v>
      </c>
    </row>
    <row r="795" spans="1:18">
      <c r="A795" s="226" t="str">
        <f>IF(ISBLANK(INDEX('Policy Characteristics'!A:A,MATCH($C795,'Policy Characteristics'!$C:$C,0))),"",INDEX('Policy Characteristics'!A:A,MATCH($C795,'Policy Characteristics'!$C:$C,0)))</f>
        <v>Industry</v>
      </c>
      <c r="B795" s="234" t="str">
        <f>IF(ISBLANK(INDEX('Policy Characteristics'!B:B,MATCH($C795,'Policy Characteristics'!$C:$C,0))),"",INDEX('Policy Characteristics'!B:B,MATCH($C795,'Policy Characteristics'!$C:$C,0)))</f>
        <v>Electrification</v>
      </c>
      <c r="C795" s="226" t="str">
        <f t="shared" si="39"/>
        <v>Fraction of Eligible Industrial Energy Use Shifted to Electricity</v>
      </c>
      <c r="D795" s="6" t="s">
        <v>876</v>
      </c>
      <c r="E795" s="1" t="s">
        <v>896</v>
      </c>
      <c r="F795" t="s">
        <v>877</v>
      </c>
      <c r="G795" s="45" t="s">
        <v>897</v>
      </c>
      <c r="H795" s="43">
        <v>1970</v>
      </c>
      <c r="I795" s="261" t="s">
        <v>728</v>
      </c>
      <c r="J795" s="227" t="str">
        <f>IF(ISBLANK(INDEX('Policy Characteristics'!D:D,MATCH($C795,'Policy Characteristics'!$C:$C,0))),"",INDEX('Policy Characteristics'!D:D,MATCH($C795,'Policy Characteristics'!$C:$C,0)))</f>
        <v>Electrification</v>
      </c>
      <c r="K795" s="226" t="str">
        <f>IF(ISBLANK(INDEX('Policy Characteristics'!E:E,MATCH($C795,'Policy Characteristics'!$C:$C,0))),"",INDEX('Policy Characteristics'!E:E,MATCH($C795,'Policy Characteristics'!$C:$C,0)))</f>
        <v>indst shift to electricity</v>
      </c>
      <c r="L795" s="233">
        <f>IF(ISBLANK(INDEX('Policy Characteristics'!F:F,MATCH($C795,'Policy Characteristics'!$C:$C,0))),"",INDEX('Policy Characteristics'!F:F,MATCH($C795,'Policy Characteristics'!$C:$C,0)))</f>
        <v>0</v>
      </c>
      <c r="M795" s="233">
        <f>IF(ISBLANK(INDEX('Policy Characteristics'!G:G,MATCH($C795,'Policy Characteristics'!$C:$C,0))),"",INDEX('Policy Characteristics'!G:G,MATCH($C795,'Policy Characteristics'!$C:$C,0)))</f>
        <v>1</v>
      </c>
      <c r="N795" s="233">
        <f>IF(ISBLANK(INDEX('Policy Characteristics'!H:H,MATCH($C795,'Policy Characteristics'!$C:$C,0))),"",INDEX('Policy Characteristics'!H:H,MATCH($C795,'Policy Characteristics'!$C:$C,0)))</f>
        <v>0.01</v>
      </c>
      <c r="O795" s="226" t="str">
        <f>IF(ISBLANK(INDEX('Policy Characteristics'!I:I,MATCH($C795,'Policy Characteristics'!$C:$C,0))),"",INDEX('Policy Characteristics'!I:I,MATCH($C795,'Policy Characteristics'!$C:$C,0)))</f>
        <v>% of fuel shifted</v>
      </c>
      <c r="P795" s="226" t="str">
        <f>IF(ISBLANK(INDEX('Policy Characteristics'!J:J,MATCH($C795,'Policy Characteristics'!$C:$C,0))),"",INDEX('Policy Characteristics'!J:J,MATCH($C795,'Policy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5" s="226" t="str">
        <f>IF(ISBLANK(INDEX('Policy Characteristics'!K:K,MATCH($C795,'Policy Characteristics'!$C:$C,0))),"",INDEX('Policy Characteristics'!K:K,MATCH($C795,'Policy Characteristics'!$C:$C,0)))</f>
        <v>industry-ag-main.html#fuel-switching</v>
      </c>
      <c r="R795" s="226" t="str">
        <f>IF(ISBLANK(INDEX('Policy Characteristics'!L:L,MATCH($C795,'Policy Characteristics'!$C:$C,0))),"",INDEX('Policy Characteristics'!L:L,MATCH($C795,'Policy Characteristics'!$C:$C,0)))</f>
        <v>industry-elec-and-hydrogen.html</v>
      </c>
    </row>
    <row r="796" spans="1:18">
      <c r="A796" s="226" t="str">
        <f>IF(ISBLANK(INDEX('Policy Characteristics'!A:A,MATCH($C796,'Policy Characteristics'!$C:$C,0))),"",INDEX('Policy Characteristics'!A:A,MATCH($C796,'Policy Characteristics'!$C:$C,0)))</f>
        <v>Industry</v>
      </c>
      <c r="B796" s="234" t="str">
        <f>IF(ISBLANK(INDEX('Policy Characteristics'!B:B,MATCH($C796,'Policy Characteristics'!$C:$C,0))),"",INDEX('Policy Characteristics'!B:B,MATCH($C796,'Policy Characteristics'!$C:$C,0)))</f>
        <v>Electrification</v>
      </c>
      <c r="C796" s="226" t="str">
        <f t="shared" si="39"/>
        <v>Fraction of Eligible Industrial Energy Use Shifted to Electricity</v>
      </c>
      <c r="D796" s="6" t="s">
        <v>876</v>
      </c>
      <c r="E796" s="1" t="s">
        <v>898</v>
      </c>
      <c r="F796" t="s">
        <v>877</v>
      </c>
      <c r="G796" s="45" t="s">
        <v>899</v>
      </c>
      <c r="H796" s="43">
        <v>1971</v>
      </c>
      <c r="I796" s="261" t="s">
        <v>728</v>
      </c>
      <c r="J796" s="227" t="str">
        <f>IF(ISBLANK(INDEX('Policy Characteristics'!D:D,MATCH($C796,'Policy Characteristics'!$C:$C,0))),"",INDEX('Policy Characteristics'!D:D,MATCH($C796,'Policy Characteristics'!$C:$C,0)))</f>
        <v>Electrification</v>
      </c>
      <c r="K796" s="226" t="str">
        <f>IF(ISBLANK(INDEX('Policy Characteristics'!E:E,MATCH($C796,'Policy Characteristics'!$C:$C,0))),"",INDEX('Policy Characteristics'!E:E,MATCH($C796,'Policy Characteristics'!$C:$C,0)))</f>
        <v>indst shift to electricity</v>
      </c>
      <c r="L796" s="233">
        <f>IF(ISBLANK(INDEX('Policy Characteristics'!F:F,MATCH($C796,'Policy Characteristics'!$C:$C,0))),"",INDEX('Policy Characteristics'!F:F,MATCH($C796,'Policy Characteristics'!$C:$C,0)))</f>
        <v>0</v>
      </c>
      <c r="M796" s="233">
        <f>IF(ISBLANK(INDEX('Policy Characteristics'!G:G,MATCH($C796,'Policy Characteristics'!$C:$C,0))),"",INDEX('Policy Characteristics'!G:G,MATCH($C796,'Policy Characteristics'!$C:$C,0)))</f>
        <v>1</v>
      </c>
      <c r="N796" s="233">
        <f>IF(ISBLANK(INDEX('Policy Characteristics'!H:H,MATCH($C796,'Policy Characteristics'!$C:$C,0))),"",INDEX('Policy Characteristics'!H:H,MATCH($C796,'Policy Characteristics'!$C:$C,0)))</f>
        <v>0.01</v>
      </c>
      <c r="O796" s="226" t="str">
        <f>IF(ISBLANK(INDEX('Policy Characteristics'!I:I,MATCH($C796,'Policy Characteristics'!$C:$C,0))),"",INDEX('Policy Characteristics'!I:I,MATCH($C796,'Policy Characteristics'!$C:$C,0)))</f>
        <v>% of fuel shifted</v>
      </c>
      <c r="P796" s="226" t="str">
        <f>IF(ISBLANK(INDEX('Policy Characteristics'!J:J,MATCH($C796,'Policy Characteristics'!$C:$C,0))),"",INDEX('Policy Characteristics'!J:J,MATCH($C796,'Policy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6" s="226" t="str">
        <f>IF(ISBLANK(INDEX('Policy Characteristics'!K:K,MATCH($C796,'Policy Characteristics'!$C:$C,0))),"",INDEX('Policy Characteristics'!K:K,MATCH($C796,'Policy Characteristics'!$C:$C,0)))</f>
        <v>industry-ag-main.html#fuel-switching</v>
      </c>
      <c r="R796" s="226" t="str">
        <f>IF(ISBLANK(INDEX('Policy Characteristics'!L:L,MATCH($C796,'Policy Characteristics'!$C:$C,0))),"",INDEX('Policy Characteristics'!L:L,MATCH($C796,'Policy Characteristics'!$C:$C,0)))</f>
        <v>industry-elec-and-hydrogen.html</v>
      </c>
    </row>
    <row r="797" spans="1:18">
      <c r="A797" s="226" t="str">
        <f>IF(ISBLANK(INDEX('Policy Characteristics'!A:A,MATCH($C797,'Policy Characteristics'!$C:$C,0))),"",INDEX('Policy Characteristics'!A:A,MATCH($C797,'Policy Characteristics'!$C:$C,0)))</f>
        <v>Industry</v>
      </c>
      <c r="B797" s="234" t="str">
        <f>IF(ISBLANK(INDEX('Policy Characteristics'!B:B,MATCH($C797,'Policy Characteristics'!$C:$C,0))),"",INDEX('Policy Characteristics'!B:B,MATCH($C797,'Policy Characteristics'!$C:$C,0)))</f>
        <v>Electrification</v>
      </c>
      <c r="C797" s="226" t="str">
        <f t="shared" si="39"/>
        <v>Fraction of Eligible Industrial Energy Use Shifted to Electricity</v>
      </c>
      <c r="D797" s="6" t="s">
        <v>876</v>
      </c>
      <c r="E797" s="1" t="s">
        <v>900</v>
      </c>
      <c r="F797" t="s">
        <v>877</v>
      </c>
      <c r="G797" s="45" t="s">
        <v>901</v>
      </c>
      <c r="H797" s="43">
        <v>1972</v>
      </c>
      <c r="I797" s="261" t="s">
        <v>728</v>
      </c>
      <c r="J797" s="227" t="str">
        <f>IF(ISBLANK(INDEX('Policy Characteristics'!D:D,MATCH($C797,'Policy Characteristics'!$C:$C,0))),"",INDEX('Policy Characteristics'!D:D,MATCH($C797,'Policy Characteristics'!$C:$C,0)))</f>
        <v>Electrification</v>
      </c>
      <c r="K797" s="226" t="str">
        <f>IF(ISBLANK(INDEX('Policy Characteristics'!E:E,MATCH($C797,'Policy Characteristics'!$C:$C,0))),"",INDEX('Policy Characteristics'!E:E,MATCH($C797,'Policy Characteristics'!$C:$C,0)))</f>
        <v>indst shift to electricity</v>
      </c>
      <c r="L797" s="233">
        <f>IF(ISBLANK(INDEX('Policy Characteristics'!F:F,MATCH($C797,'Policy Characteristics'!$C:$C,0))),"",INDEX('Policy Characteristics'!F:F,MATCH($C797,'Policy Characteristics'!$C:$C,0)))</f>
        <v>0</v>
      </c>
      <c r="M797" s="233">
        <f>IF(ISBLANK(INDEX('Policy Characteristics'!G:G,MATCH($C797,'Policy Characteristics'!$C:$C,0))),"",INDEX('Policy Characteristics'!G:G,MATCH($C797,'Policy Characteristics'!$C:$C,0)))</f>
        <v>1</v>
      </c>
      <c r="N797" s="233">
        <f>IF(ISBLANK(INDEX('Policy Characteristics'!H:H,MATCH($C797,'Policy Characteristics'!$C:$C,0))),"",INDEX('Policy Characteristics'!H:H,MATCH($C797,'Policy Characteristics'!$C:$C,0)))</f>
        <v>0.01</v>
      </c>
      <c r="O797" s="226" t="str">
        <f>IF(ISBLANK(INDEX('Policy Characteristics'!I:I,MATCH($C797,'Policy Characteristics'!$C:$C,0))),"",INDEX('Policy Characteristics'!I:I,MATCH($C797,'Policy Characteristics'!$C:$C,0)))</f>
        <v>% of fuel shifted</v>
      </c>
      <c r="P797" s="226" t="str">
        <f>IF(ISBLANK(INDEX('Policy Characteristics'!J:J,MATCH($C797,'Policy Characteristics'!$C:$C,0))),"",INDEX('Policy Characteristics'!J:J,MATCH($C797,'Policy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7" s="226" t="str">
        <f>IF(ISBLANK(INDEX('Policy Characteristics'!K:K,MATCH($C797,'Policy Characteristics'!$C:$C,0))),"",INDEX('Policy Characteristics'!K:K,MATCH($C797,'Policy Characteristics'!$C:$C,0)))</f>
        <v>industry-ag-main.html#fuel-switching</v>
      </c>
      <c r="R797" s="226" t="str">
        <f>IF(ISBLANK(INDEX('Policy Characteristics'!L:L,MATCH($C797,'Policy Characteristics'!$C:$C,0))),"",INDEX('Policy Characteristics'!L:L,MATCH($C797,'Policy Characteristics'!$C:$C,0)))</f>
        <v>industry-elec-and-hydrogen.html</v>
      </c>
    </row>
    <row r="798" spans="1:18">
      <c r="A798" s="226" t="str">
        <f>IF(ISBLANK(INDEX('Policy Characteristics'!A:A,MATCH($C798,'Policy Characteristics'!$C:$C,0))),"",INDEX('Policy Characteristics'!A:A,MATCH($C798,'Policy Characteristics'!$C:$C,0)))</f>
        <v>Industry</v>
      </c>
      <c r="B798" s="234" t="str">
        <f>IF(ISBLANK(INDEX('Policy Characteristics'!B:B,MATCH($C798,'Policy Characteristics'!$C:$C,0))),"",INDEX('Policy Characteristics'!B:B,MATCH($C798,'Policy Characteristics'!$C:$C,0)))</f>
        <v>Electrification</v>
      </c>
      <c r="C798" s="226" t="str">
        <f t="shared" si="39"/>
        <v>Fraction of Eligible Industrial Energy Use Shifted to Electricity</v>
      </c>
      <c r="D798" s="6" t="s">
        <v>876</v>
      </c>
      <c r="E798" s="1" t="s">
        <v>902</v>
      </c>
      <c r="F798" t="s">
        <v>877</v>
      </c>
      <c r="G798" s="45" t="s">
        <v>903</v>
      </c>
      <c r="H798" s="43">
        <v>1973</v>
      </c>
      <c r="I798" s="261" t="s">
        <v>728</v>
      </c>
      <c r="J798" s="227" t="str">
        <f>IF(ISBLANK(INDEX('Policy Characteristics'!D:D,MATCH($C798,'Policy Characteristics'!$C:$C,0))),"",INDEX('Policy Characteristics'!D:D,MATCH($C798,'Policy Characteristics'!$C:$C,0)))</f>
        <v>Electrification</v>
      </c>
      <c r="K798" s="226" t="str">
        <f>IF(ISBLANK(INDEX('Policy Characteristics'!E:E,MATCH($C798,'Policy Characteristics'!$C:$C,0))),"",INDEX('Policy Characteristics'!E:E,MATCH($C798,'Policy Characteristics'!$C:$C,0)))</f>
        <v>indst shift to electricity</v>
      </c>
      <c r="L798" s="233">
        <f>IF(ISBLANK(INDEX('Policy Characteristics'!F:F,MATCH($C798,'Policy Characteristics'!$C:$C,0))),"",INDEX('Policy Characteristics'!F:F,MATCH($C798,'Policy Characteristics'!$C:$C,0)))</f>
        <v>0</v>
      </c>
      <c r="M798" s="233">
        <f>IF(ISBLANK(INDEX('Policy Characteristics'!G:G,MATCH($C798,'Policy Characteristics'!$C:$C,0))),"",INDEX('Policy Characteristics'!G:G,MATCH($C798,'Policy Characteristics'!$C:$C,0)))</f>
        <v>1</v>
      </c>
      <c r="N798" s="233">
        <f>IF(ISBLANK(INDEX('Policy Characteristics'!H:H,MATCH($C798,'Policy Characteristics'!$C:$C,0))),"",INDEX('Policy Characteristics'!H:H,MATCH($C798,'Policy Characteristics'!$C:$C,0)))</f>
        <v>0.01</v>
      </c>
      <c r="O798" s="226" t="str">
        <f>IF(ISBLANK(INDEX('Policy Characteristics'!I:I,MATCH($C798,'Policy Characteristics'!$C:$C,0))),"",INDEX('Policy Characteristics'!I:I,MATCH($C798,'Policy Characteristics'!$C:$C,0)))</f>
        <v>% of fuel shifted</v>
      </c>
      <c r="P798" s="226" t="str">
        <f>IF(ISBLANK(INDEX('Policy Characteristics'!J:J,MATCH($C798,'Policy Characteristics'!$C:$C,0))),"",INDEX('Policy Characteristics'!J:J,MATCH($C798,'Policy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8" s="226" t="str">
        <f>IF(ISBLANK(INDEX('Policy Characteristics'!K:K,MATCH($C798,'Policy Characteristics'!$C:$C,0))),"",INDEX('Policy Characteristics'!K:K,MATCH($C798,'Policy Characteristics'!$C:$C,0)))</f>
        <v>industry-ag-main.html#fuel-switching</v>
      </c>
      <c r="R798" s="226" t="str">
        <f>IF(ISBLANK(INDEX('Policy Characteristics'!L:L,MATCH($C798,'Policy Characteristics'!$C:$C,0))),"",INDEX('Policy Characteristics'!L:L,MATCH($C798,'Policy Characteristics'!$C:$C,0)))</f>
        <v>industry-elec-and-hydrogen.html</v>
      </c>
    </row>
    <row r="799" spans="1:18">
      <c r="A799" s="226" t="str">
        <f>IF(ISBLANK(INDEX('Policy Characteristics'!A:A,MATCH($C799,'Policy Characteristics'!$C:$C,0))),"",INDEX('Policy Characteristics'!A:A,MATCH($C799,'Policy Characteristics'!$C:$C,0)))</f>
        <v>Industry</v>
      </c>
      <c r="B799" s="234" t="str">
        <f>IF(ISBLANK(INDEX('Policy Characteristics'!B:B,MATCH($C799,'Policy Characteristics'!$C:$C,0))),"",INDEX('Policy Characteristics'!B:B,MATCH($C799,'Policy Characteristics'!$C:$C,0)))</f>
        <v>Electrification</v>
      </c>
      <c r="C799" s="226" t="str">
        <f t="shared" si="39"/>
        <v>Fraction of Eligible Industrial Energy Use Shifted to Electricity</v>
      </c>
      <c r="D799" s="6" t="s">
        <v>876</v>
      </c>
      <c r="E799" s="1" t="s">
        <v>904</v>
      </c>
      <c r="F799" t="s">
        <v>877</v>
      </c>
      <c r="G799" s="45" t="s">
        <v>905</v>
      </c>
      <c r="H799" s="43">
        <v>1974</v>
      </c>
      <c r="I799" s="261" t="s">
        <v>728</v>
      </c>
      <c r="J799" s="227" t="str">
        <f>IF(ISBLANK(INDEX('Policy Characteristics'!D:D,MATCH($C799,'Policy Characteristics'!$C:$C,0))),"",INDEX('Policy Characteristics'!D:D,MATCH($C799,'Policy Characteristics'!$C:$C,0)))</f>
        <v>Electrification</v>
      </c>
      <c r="K799" s="226" t="str">
        <f>IF(ISBLANK(INDEX('Policy Characteristics'!E:E,MATCH($C799,'Policy Characteristics'!$C:$C,0))),"",INDEX('Policy Characteristics'!E:E,MATCH($C799,'Policy Characteristics'!$C:$C,0)))</f>
        <v>indst shift to electricity</v>
      </c>
      <c r="L799" s="233">
        <f>IF(ISBLANK(INDEX('Policy Characteristics'!F:F,MATCH($C799,'Policy Characteristics'!$C:$C,0))),"",INDEX('Policy Characteristics'!F:F,MATCH($C799,'Policy Characteristics'!$C:$C,0)))</f>
        <v>0</v>
      </c>
      <c r="M799" s="233">
        <f>IF(ISBLANK(INDEX('Policy Characteristics'!G:G,MATCH($C799,'Policy Characteristics'!$C:$C,0))),"",INDEX('Policy Characteristics'!G:G,MATCH($C799,'Policy Characteristics'!$C:$C,0)))</f>
        <v>1</v>
      </c>
      <c r="N799" s="233">
        <f>IF(ISBLANK(INDEX('Policy Characteristics'!H:H,MATCH($C799,'Policy Characteristics'!$C:$C,0))),"",INDEX('Policy Characteristics'!H:H,MATCH($C799,'Policy Characteristics'!$C:$C,0)))</f>
        <v>0.01</v>
      </c>
      <c r="O799" s="226" t="str">
        <f>IF(ISBLANK(INDEX('Policy Characteristics'!I:I,MATCH($C799,'Policy Characteristics'!$C:$C,0))),"",INDEX('Policy Characteristics'!I:I,MATCH($C799,'Policy Characteristics'!$C:$C,0)))</f>
        <v>% of fuel shifted</v>
      </c>
      <c r="P799" s="226" t="str">
        <f>IF(ISBLANK(INDEX('Policy Characteristics'!J:J,MATCH($C799,'Policy Characteristics'!$C:$C,0))),"",INDEX('Policy Characteristics'!J:J,MATCH($C799,'Policy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799" s="226" t="str">
        <f>IF(ISBLANK(INDEX('Policy Characteristics'!K:K,MATCH($C799,'Policy Characteristics'!$C:$C,0))),"",INDEX('Policy Characteristics'!K:K,MATCH($C799,'Policy Characteristics'!$C:$C,0)))</f>
        <v>industry-ag-main.html#fuel-switching</v>
      </c>
      <c r="R799" s="226" t="str">
        <f>IF(ISBLANK(INDEX('Policy Characteristics'!L:L,MATCH($C799,'Policy Characteristics'!$C:$C,0))),"",INDEX('Policy Characteristics'!L:L,MATCH($C799,'Policy Characteristics'!$C:$C,0)))</f>
        <v>industry-elec-and-hydrogen.html</v>
      </c>
    </row>
    <row r="800" spans="1:18">
      <c r="A800" s="226" t="str">
        <f>IF(ISBLANK(INDEX('Policy Characteristics'!A:A,MATCH($C800,'Policy Characteristics'!$C:$C,0))),"",INDEX('Policy Characteristics'!A:A,MATCH($C800,'Policy Characteristics'!$C:$C,0)))</f>
        <v>Industry</v>
      </c>
      <c r="B800" s="234" t="str">
        <f>IF(ISBLANK(INDEX('Policy Characteristics'!B:B,MATCH($C800,'Policy Characteristics'!$C:$C,0))),"",INDEX('Policy Characteristics'!B:B,MATCH($C800,'Policy Characteristics'!$C:$C,0)))</f>
        <v>Electrification</v>
      </c>
      <c r="C800" s="226" t="str">
        <f t="shared" si="39"/>
        <v>Fraction of Eligible Industrial Energy Use Shifted to Electricity</v>
      </c>
      <c r="D800" s="6" t="s">
        <v>876</v>
      </c>
      <c r="E800" s="1" t="s">
        <v>906</v>
      </c>
      <c r="F800" t="s">
        <v>877</v>
      </c>
      <c r="G800" s="45" t="s">
        <v>907</v>
      </c>
      <c r="H800" s="43">
        <v>1975</v>
      </c>
      <c r="I800" s="261" t="s">
        <v>728</v>
      </c>
      <c r="J800" s="227" t="str">
        <f>IF(ISBLANK(INDEX('Policy Characteristics'!D:D,MATCH($C800,'Policy Characteristics'!$C:$C,0))),"",INDEX('Policy Characteristics'!D:D,MATCH($C800,'Policy Characteristics'!$C:$C,0)))</f>
        <v>Electrification</v>
      </c>
      <c r="K800" s="226" t="str">
        <f>IF(ISBLANK(INDEX('Policy Characteristics'!E:E,MATCH($C800,'Policy Characteristics'!$C:$C,0))),"",INDEX('Policy Characteristics'!E:E,MATCH($C800,'Policy Characteristics'!$C:$C,0)))</f>
        <v>indst shift to electricity</v>
      </c>
      <c r="L800" s="233">
        <f>IF(ISBLANK(INDEX('Policy Characteristics'!F:F,MATCH($C800,'Policy Characteristics'!$C:$C,0))),"",INDEX('Policy Characteristics'!F:F,MATCH($C800,'Policy Characteristics'!$C:$C,0)))</f>
        <v>0</v>
      </c>
      <c r="M800" s="233">
        <f>IF(ISBLANK(INDEX('Policy Characteristics'!G:G,MATCH($C800,'Policy Characteristics'!$C:$C,0))),"",INDEX('Policy Characteristics'!G:G,MATCH($C800,'Policy Characteristics'!$C:$C,0)))</f>
        <v>1</v>
      </c>
      <c r="N800" s="233">
        <f>IF(ISBLANK(INDEX('Policy Characteristics'!H:H,MATCH($C800,'Policy Characteristics'!$C:$C,0))),"",INDEX('Policy Characteristics'!H:H,MATCH($C800,'Policy Characteristics'!$C:$C,0)))</f>
        <v>0.01</v>
      </c>
      <c r="O800" s="226" t="str">
        <f>IF(ISBLANK(INDEX('Policy Characteristics'!I:I,MATCH($C800,'Policy Characteristics'!$C:$C,0))),"",INDEX('Policy Characteristics'!I:I,MATCH($C800,'Policy Characteristics'!$C:$C,0)))</f>
        <v>% of fuel shifted</v>
      </c>
      <c r="P800" s="226" t="str">
        <f>IF(ISBLANK(INDEX('Policy Characteristics'!J:J,MATCH($C800,'Policy Characteristics'!$C:$C,0))),"",INDEX('Policy Characteristics'!J:J,MATCH($C800,'Policy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0" s="226" t="str">
        <f>IF(ISBLANK(INDEX('Policy Characteristics'!K:K,MATCH($C800,'Policy Characteristics'!$C:$C,0))),"",INDEX('Policy Characteristics'!K:K,MATCH($C800,'Policy Characteristics'!$C:$C,0)))</f>
        <v>industry-ag-main.html#fuel-switching</v>
      </c>
      <c r="R800" s="226" t="str">
        <f>IF(ISBLANK(INDEX('Policy Characteristics'!L:L,MATCH($C800,'Policy Characteristics'!$C:$C,0))),"",INDEX('Policy Characteristics'!L:L,MATCH($C800,'Policy Characteristics'!$C:$C,0)))</f>
        <v>industry-elec-and-hydrogen.html</v>
      </c>
    </row>
    <row r="801" spans="1:18">
      <c r="A801" s="226" t="str">
        <f>IF(ISBLANK(INDEX('Policy Characteristics'!A:A,MATCH($C801,'Policy Characteristics'!$C:$C,0))),"",INDEX('Policy Characteristics'!A:A,MATCH($C801,'Policy Characteristics'!$C:$C,0)))</f>
        <v>Industry</v>
      </c>
      <c r="B801" s="234" t="str">
        <f>IF(ISBLANK(INDEX('Policy Characteristics'!B:B,MATCH($C801,'Policy Characteristics'!$C:$C,0))),"",INDEX('Policy Characteristics'!B:B,MATCH($C801,'Policy Characteristics'!$C:$C,0)))</f>
        <v>Electrification</v>
      </c>
      <c r="C801" s="226" t="str">
        <f t="shared" si="39"/>
        <v>Fraction of Eligible Industrial Energy Use Shifted to Electricity</v>
      </c>
      <c r="D801" s="6" t="s">
        <v>876</v>
      </c>
      <c r="E801" s="1" t="s">
        <v>908</v>
      </c>
      <c r="F801" t="s">
        <v>877</v>
      </c>
      <c r="G801" s="45" t="s">
        <v>909</v>
      </c>
      <c r="H801" s="43">
        <v>1976</v>
      </c>
      <c r="I801" s="261" t="s">
        <v>728</v>
      </c>
      <c r="J801" s="227" t="str">
        <f>IF(ISBLANK(INDEX('Policy Characteristics'!D:D,MATCH($C801,'Policy Characteristics'!$C:$C,0))),"",INDEX('Policy Characteristics'!D:D,MATCH($C801,'Policy Characteristics'!$C:$C,0)))</f>
        <v>Electrification</v>
      </c>
      <c r="K801" s="226" t="str">
        <f>IF(ISBLANK(INDEX('Policy Characteristics'!E:E,MATCH($C801,'Policy Characteristics'!$C:$C,0))),"",INDEX('Policy Characteristics'!E:E,MATCH($C801,'Policy Characteristics'!$C:$C,0)))</f>
        <v>indst shift to electricity</v>
      </c>
      <c r="L801" s="233">
        <f>IF(ISBLANK(INDEX('Policy Characteristics'!F:F,MATCH($C801,'Policy Characteristics'!$C:$C,0))),"",INDEX('Policy Characteristics'!F:F,MATCH($C801,'Policy Characteristics'!$C:$C,0)))</f>
        <v>0</v>
      </c>
      <c r="M801" s="233">
        <f>IF(ISBLANK(INDEX('Policy Characteristics'!G:G,MATCH($C801,'Policy Characteristics'!$C:$C,0))),"",INDEX('Policy Characteristics'!G:G,MATCH($C801,'Policy Characteristics'!$C:$C,0)))</f>
        <v>1</v>
      </c>
      <c r="N801" s="233">
        <f>IF(ISBLANK(INDEX('Policy Characteristics'!H:H,MATCH($C801,'Policy Characteristics'!$C:$C,0))),"",INDEX('Policy Characteristics'!H:H,MATCH($C801,'Policy Characteristics'!$C:$C,0)))</f>
        <v>0.01</v>
      </c>
      <c r="O801" s="226" t="str">
        <f>IF(ISBLANK(INDEX('Policy Characteristics'!I:I,MATCH($C801,'Policy Characteristics'!$C:$C,0))),"",INDEX('Policy Characteristics'!I:I,MATCH($C801,'Policy Characteristics'!$C:$C,0)))</f>
        <v>% of fuel shifted</v>
      </c>
      <c r="P801" s="226" t="str">
        <f>IF(ISBLANK(INDEX('Policy Characteristics'!J:J,MATCH($C801,'Policy Characteristics'!$C:$C,0))),"",INDEX('Policy Characteristics'!J:J,MATCH($C801,'Policy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1" s="226" t="str">
        <f>IF(ISBLANK(INDEX('Policy Characteristics'!K:K,MATCH($C801,'Policy Characteristics'!$C:$C,0))),"",INDEX('Policy Characteristics'!K:K,MATCH($C801,'Policy Characteristics'!$C:$C,0)))</f>
        <v>industry-ag-main.html#fuel-switching</v>
      </c>
      <c r="R801" s="226" t="str">
        <f>IF(ISBLANK(INDEX('Policy Characteristics'!L:L,MATCH($C801,'Policy Characteristics'!$C:$C,0))),"",INDEX('Policy Characteristics'!L:L,MATCH($C801,'Policy Characteristics'!$C:$C,0)))</f>
        <v>industry-elec-and-hydrogen.html</v>
      </c>
    </row>
    <row r="802" spans="1:18">
      <c r="A802" s="226" t="str">
        <f>IF(ISBLANK(INDEX('Policy Characteristics'!A:A,MATCH($C802,'Policy Characteristics'!$C:$C,0))),"",INDEX('Policy Characteristics'!A:A,MATCH($C802,'Policy Characteristics'!$C:$C,0)))</f>
        <v>Industry</v>
      </c>
      <c r="B802" s="234" t="str">
        <f>IF(ISBLANK(INDEX('Policy Characteristics'!B:B,MATCH($C802,'Policy Characteristics'!$C:$C,0))),"",INDEX('Policy Characteristics'!B:B,MATCH($C802,'Policy Characteristics'!$C:$C,0)))</f>
        <v>Electrification</v>
      </c>
      <c r="C802" s="226" t="str">
        <f t="shared" si="39"/>
        <v>Fraction of Eligible Industrial Energy Use Shifted to Electricity</v>
      </c>
      <c r="D802" s="6" t="s">
        <v>876</v>
      </c>
      <c r="E802" s="1" t="s">
        <v>910</v>
      </c>
      <c r="F802" t="s">
        <v>877</v>
      </c>
      <c r="G802" s="45" t="s">
        <v>910</v>
      </c>
      <c r="H802" s="43">
        <v>1977</v>
      </c>
      <c r="I802" s="261" t="s">
        <v>728</v>
      </c>
      <c r="J802" s="227" t="str">
        <f>IF(ISBLANK(INDEX('Policy Characteristics'!D:D,MATCH($C802,'Policy Characteristics'!$C:$C,0))),"",INDEX('Policy Characteristics'!D:D,MATCH($C802,'Policy Characteristics'!$C:$C,0)))</f>
        <v>Electrification</v>
      </c>
      <c r="K802" s="226" t="str">
        <f>IF(ISBLANK(INDEX('Policy Characteristics'!E:E,MATCH($C802,'Policy Characteristics'!$C:$C,0))),"",INDEX('Policy Characteristics'!E:E,MATCH($C802,'Policy Characteristics'!$C:$C,0)))</f>
        <v>indst shift to electricity</v>
      </c>
      <c r="L802" s="233">
        <f>IF(ISBLANK(INDEX('Policy Characteristics'!F:F,MATCH($C802,'Policy Characteristics'!$C:$C,0))),"",INDEX('Policy Characteristics'!F:F,MATCH($C802,'Policy Characteristics'!$C:$C,0)))</f>
        <v>0</v>
      </c>
      <c r="M802" s="233">
        <f>IF(ISBLANK(INDEX('Policy Characteristics'!G:G,MATCH($C802,'Policy Characteristics'!$C:$C,0))),"",INDEX('Policy Characteristics'!G:G,MATCH($C802,'Policy Characteristics'!$C:$C,0)))</f>
        <v>1</v>
      </c>
      <c r="N802" s="233">
        <f>IF(ISBLANK(INDEX('Policy Characteristics'!H:H,MATCH($C802,'Policy Characteristics'!$C:$C,0))),"",INDEX('Policy Characteristics'!H:H,MATCH($C802,'Policy Characteristics'!$C:$C,0)))</f>
        <v>0.01</v>
      </c>
      <c r="O802" s="226" t="str">
        <f>IF(ISBLANK(INDEX('Policy Characteristics'!I:I,MATCH($C802,'Policy Characteristics'!$C:$C,0))),"",INDEX('Policy Characteristics'!I:I,MATCH($C802,'Policy Characteristics'!$C:$C,0)))</f>
        <v>% of fuel shifted</v>
      </c>
      <c r="P802" s="226" t="str">
        <f>IF(ISBLANK(INDEX('Policy Characteristics'!J:J,MATCH($C802,'Policy Characteristics'!$C:$C,0))),"",INDEX('Policy Characteristics'!J:J,MATCH($C802,'Policy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2" s="226" t="str">
        <f>IF(ISBLANK(INDEX('Policy Characteristics'!K:K,MATCH($C802,'Policy Characteristics'!$C:$C,0))),"",INDEX('Policy Characteristics'!K:K,MATCH($C802,'Policy Characteristics'!$C:$C,0)))</f>
        <v>industry-ag-main.html#fuel-switching</v>
      </c>
      <c r="R802" s="226" t="str">
        <f>IF(ISBLANK(INDEX('Policy Characteristics'!L:L,MATCH($C802,'Policy Characteristics'!$C:$C,0))),"",INDEX('Policy Characteristics'!L:L,MATCH($C802,'Policy Characteristics'!$C:$C,0)))</f>
        <v>industry-elec-and-hydrogen.html</v>
      </c>
    </row>
    <row r="803" spans="1:18">
      <c r="A803" s="226" t="str">
        <f>IF(ISBLANK(INDEX('Policy Characteristics'!A:A,MATCH($C803,'Policy Characteristics'!$C:$C,0))),"",INDEX('Policy Characteristics'!A:A,MATCH($C803,'Policy Characteristics'!$C:$C,0)))</f>
        <v>Industry</v>
      </c>
      <c r="B803" s="234" t="str">
        <f>IF(ISBLANK(INDEX('Policy Characteristics'!B:B,MATCH($C803,'Policy Characteristics'!$C:$C,0))),"",INDEX('Policy Characteristics'!B:B,MATCH($C803,'Policy Characteristics'!$C:$C,0)))</f>
        <v>Electrification</v>
      </c>
      <c r="C803" s="226" t="str">
        <f t="shared" si="39"/>
        <v>Fraction of Eligible Industrial Energy Use Shifted to Electricity</v>
      </c>
      <c r="D803" s="6" t="s">
        <v>878</v>
      </c>
      <c r="E803" s="1" t="s">
        <v>896</v>
      </c>
      <c r="F803" t="s">
        <v>879</v>
      </c>
      <c r="G803" s="45" t="s">
        <v>897</v>
      </c>
      <c r="H803" s="43">
        <v>1978</v>
      </c>
      <c r="I803" s="261" t="s">
        <v>728</v>
      </c>
      <c r="J803" s="227" t="str">
        <f>IF(ISBLANK(INDEX('Policy Characteristics'!D:D,MATCH($C803,'Policy Characteristics'!$C:$C,0))),"",INDEX('Policy Characteristics'!D:D,MATCH($C803,'Policy Characteristics'!$C:$C,0)))</f>
        <v>Electrification</v>
      </c>
      <c r="K803" s="226" t="str">
        <f>IF(ISBLANK(INDEX('Policy Characteristics'!E:E,MATCH($C803,'Policy Characteristics'!$C:$C,0))),"",INDEX('Policy Characteristics'!E:E,MATCH($C803,'Policy Characteristics'!$C:$C,0)))</f>
        <v>indst shift to electricity</v>
      </c>
      <c r="L803" s="233">
        <f>IF(ISBLANK(INDEX('Policy Characteristics'!F:F,MATCH($C803,'Policy Characteristics'!$C:$C,0))),"",INDEX('Policy Characteristics'!F:F,MATCH($C803,'Policy Characteristics'!$C:$C,0)))</f>
        <v>0</v>
      </c>
      <c r="M803" s="233">
        <f>IF(ISBLANK(INDEX('Policy Characteristics'!G:G,MATCH($C803,'Policy Characteristics'!$C:$C,0))),"",INDEX('Policy Characteristics'!G:G,MATCH($C803,'Policy Characteristics'!$C:$C,0)))</f>
        <v>1</v>
      </c>
      <c r="N803" s="233">
        <f>IF(ISBLANK(INDEX('Policy Characteristics'!H:H,MATCH($C803,'Policy Characteristics'!$C:$C,0))),"",INDEX('Policy Characteristics'!H:H,MATCH($C803,'Policy Characteristics'!$C:$C,0)))</f>
        <v>0.01</v>
      </c>
      <c r="O803" s="226" t="str">
        <f>IF(ISBLANK(INDEX('Policy Characteristics'!I:I,MATCH($C803,'Policy Characteristics'!$C:$C,0))),"",INDEX('Policy Characteristics'!I:I,MATCH($C803,'Policy Characteristics'!$C:$C,0)))</f>
        <v>% of fuel shifted</v>
      </c>
      <c r="P803" s="226" t="str">
        <f>IF(ISBLANK(INDEX('Policy Characteristics'!J:J,MATCH($C803,'Policy Characteristics'!$C:$C,0))),"",INDEX('Policy Characteristics'!J:J,MATCH($C803,'Policy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3" s="226" t="str">
        <f>IF(ISBLANK(INDEX('Policy Characteristics'!K:K,MATCH($C803,'Policy Characteristics'!$C:$C,0))),"",INDEX('Policy Characteristics'!K:K,MATCH($C803,'Policy Characteristics'!$C:$C,0)))</f>
        <v>industry-ag-main.html#fuel-switching</v>
      </c>
      <c r="R803" s="226" t="str">
        <f>IF(ISBLANK(INDEX('Policy Characteristics'!L:L,MATCH($C803,'Policy Characteristics'!$C:$C,0))),"",INDEX('Policy Characteristics'!L:L,MATCH($C803,'Policy Characteristics'!$C:$C,0)))</f>
        <v>industry-elec-and-hydrogen.html</v>
      </c>
    </row>
    <row r="804" spans="1:18">
      <c r="A804" s="226" t="str">
        <f>IF(ISBLANK(INDEX('Policy Characteristics'!A:A,MATCH($C804,'Policy Characteristics'!$C:$C,0))),"",INDEX('Policy Characteristics'!A:A,MATCH($C804,'Policy Characteristics'!$C:$C,0)))</f>
        <v>Industry</v>
      </c>
      <c r="B804" s="234" t="str">
        <f>IF(ISBLANK(INDEX('Policy Characteristics'!B:B,MATCH($C804,'Policy Characteristics'!$C:$C,0))),"",INDEX('Policy Characteristics'!B:B,MATCH($C804,'Policy Characteristics'!$C:$C,0)))</f>
        <v>Electrification</v>
      </c>
      <c r="C804" s="226" t="str">
        <f t="shared" si="39"/>
        <v>Fraction of Eligible Industrial Energy Use Shifted to Electricity</v>
      </c>
      <c r="D804" s="6" t="s">
        <v>878</v>
      </c>
      <c r="E804" s="1" t="s">
        <v>898</v>
      </c>
      <c r="F804" t="s">
        <v>879</v>
      </c>
      <c r="G804" s="45" t="s">
        <v>899</v>
      </c>
      <c r="H804" s="43">
        <v>1979</v>
      </c>
      <c r="I804" s="261" t="s">
        <v>728</v>
      </c>
      <c r="J804" s="227" t="str">
        <f>IF(ISBLANK(INDEX('Policy Characteristics'!D:D,MATCH($C804,'Policy Characteristics'!$C:$C,0))),"",INDEX('Policy Characteristics'!D:D,MATCH($C804,'Policy Characteristics'!$C:$C,0)))</f>
        <v>Electrification</v>
      </c>
      <c r="K804" s="226" t="str">
        <f>IF(ISBLANK(INDEX('Policy Characteristics'!E:E,MATCH($C804,'Policy Characteristics'!$C:$C,0))),"",INDEX('Policy Characteristics'!E:E,MATCH($C804,'Policy Characteristics'!$C:$C,0)))</f>
        <v>indst shift to electricity</v>
      </c>
      <c r="L804" s="233">
        <f>IF(ISBLANK(INDEX('Policy Characteristics'!F:F,MATCH($C804,'Policy Characteristics'!$C:$C,0))),"",INDEX('Policy Characteristics'!F:F,MATCH($C804,'Policy Characteristics'!$C:$C,0)))</f>
        <v>0</v>
      </c>
      <c r="M804" s="233">
        <f>IF(ISBLANK(INDEX('Policy Characteristics'!G:G,MATCH($C804,'Policy Characteristics'!$C:$C,0))),"",INDEX('Policy Characteristics'!G:G,MATCH($C804,'Policy Characteristics'!$C:$C,0)))</f>
        <v>1</v>
      </c>
      <c r="N804" s="233">
        <f>IF(ISBLANK(INDEX('Policy Characteristics'!H:H,MATCH($C804,'Policy Characteristics'!$C:$C,0))),"",INDEX('Policy Characteristics'!H:H,MATCH($C804,'Policy Characteristics'!$C:$C,0)))</f>
        <v>0.01</v>
      </c>
      <c r="O804" s="226" t="str">
        <f>IF(ISBLANK(INDEX('Policy Characteristics'!I:I,MATCH($C804,'Policy Characteristics'!$C:$C,0))),"",INDEX('Policy Characteristics'!I:I,MATCH($C804,'Policy Characteristics'!$C:$C,0)))</f>
        <v>% of fuel shifted</v>
      </c>
      <c r="P804" s="226" t="str">
        <f>IF(ISBLANK(INDEX('Policy Characteristics'!J:J,MATCH($C804,'Policy Characteristics'!$C:$C,0))),"",INDEX('Policy Characteristics'!J:J,MATCH($C804,'Policy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4" s="226" t="str">
        <f>IF(ISBLANK(INDEX('Policy Characteristics'!K:K,MATCH($C804,'Policy Characteristics'!$C:$C,0))),"",INDEX('Policy Characteristics'!K:K,MATCH($C804,'Policy Characteristics'!$C:$C,0)))</f>
        <v>industry-ag-main.html#fuel-switching</v>
      </c>
      <c r="R804" s="226" t="str">
        <f>IF(ISBLANK(INDEX('Policy Characteristics'!L:L,MATCH($C804,'Policy Characteristics'!$C:$C,0))),"",INDEX('Policy Characteristics'!L:L,MATCH($C804,'Policy Characteristics'!$C:$C,0)))</f>
        <v>industry-elec-and-hydrogen.html</v>
      </c>
    </row>
    <row r="805" spans="1:18">
      <c r="A805" s="226" t="str">
        <f>IF(ISBLANK(INDEX('Policy Characteristics'!A:A,MATCH($C805,'Policy Characteristics'!$C:$C,0))),"",INDEX('Policy Characteristics'!A:A,MATCH($C805,'Policy Characteristics'!$C:$C,0)))</f>
        <v>Industry</v>
      </c>
      <c r="B805" s="234" t="str">
        <f>IF(ISBLANK(INDEX('Policy Characteristics'!B:B,MATCH($C805,'Policy Characteristics'!$C:$C,0))),"",INDEX('Policy Characteristics'!B:B,MATCH($C805,'Policy Characteristics'!$C:$C,0)))</f>
        <v>Electrification</v>
      </c>
      <c r="C805" s="226" t="str">
        <f t="shared" si="39"/>
        <v>Fraction of Eligible Industrial Energy Use Shifted to Electricity</v>
      </c>
      <c r="D805" s="6" t="s">
        <v>878</v>
      </c>
      <c r="E805" s="1" t="s">
        <v>900</v>
      </c>
      <c r="F805" t="s">
        <v>879</v>
      </c>
      <c r="G805" s="45" t="s">
        <v>901</v>
      </c>
      <c r="H805" s="43">
        <v>1980</v>
      </c>
      <c r="I805" s="261" t="s">
        <v>728</v>
      </c>
      <c r="J805" s="227" t="str">
        <f>IF(ISBLANK(INDEX('Policy Characteristics'!D:D,MATCH($C805,'Policy Characteristics'!$C:$C,0))),"",INDEX('Policy Characteristics'!D:D,MATCH($C805,'Policy Characteristics'!$C:$C,0)))</f>
        <v>Electrification</v>
      </c>
      <c r="K805" s="226" t="str">
        <f>IF(ISBLANK(INDEX('Policy Characteristics'!E:E,MATCH($C805,'Policy Characteristics'!$C:$C,0))),"",INDEX('Policy Characteristics'!E:E,MATCH($C805,'Policy Characteristics'!$C:$C,0)))</f>
        <v>indst shift to electricity</v>
      </c>
      <c r="L805" s="233">
        <f>IF(ISBLANK(INDEX('Policy Characteristics'!F:F,MATCH($C805,'Policy Characteristics'!$C:$C,0))),"",INDEX('Policy Characteristics'!F:F,MATCH($C805,'Policy Characteristics'!$C:$C,0)))</f>
        <v>0</v>
      </c>
      <c r="M805" s="233">
        <f>IF(ISBLANK(INDEX('Policy Characteristics'!G:G,MATCH($C805,'Policy Characteristics'!$C:$C,0))),"",INDEX('Policy Characteristics'!G:G,MATCH($C805,'Policy Characteristics'!$C:$C,0)))</f>
        <v>1</v>
      </c>
      <c r="N805" s="233">
        <f>IF(ISBLANK(INDEX('Policy Characteristics'!H:H,MATCH($C805,'Policy Characteristics'!$C:$C,0))),"",INDEX('Policy Characteristics'!H:H,MATCH($C805,'Policy Characteristics'!$C:$C,0)))</f>
        <v>0.01</v>
      </c>
      <c r="O805" s="226" t="str">
        <f>IF(ISBLANK(INDEX('Policy Characteristics'!I:I,MATCH($C805,'Policy Characteristics'!$C:$C,0))),"",INDEX('Policy Characteristics'!I:I,MATCH($C805,'Policy Characteristics'!$C:$C,0)))</f>
        <v>% of fuel shifted</v>
      </c>
      <c r="P805" s="226" t="str">
        <f>IF(ISBLANK(INDEX('Policy Characteristics'!J:J,MATCH($C805,'Policy Characteristics'!$C:$C,0))),"",INDEX('Policy Characteristics'!J:J,MATCH($C805,'Policy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5" s="226" t="str">
        <f>IF(ISBLANK(INDEX('Policy Characteristics'!K:K,MATCH($C805,'Policy Characteristics'!$C:$C,0))),"",INDEX('Policy Characteristics'!K:K,MATCH($C805,'Policy Characteristics'!$C:$C,0)))</f>
        <v>industry-ag-main.html#fuel-switching</v>
      </c>
      <c r="R805" s="226" t="str">
        <f>IF(ISBLANK(INDEX('Policy Characteristics'!L:L,MATCH($C805,'Policy Characteristics'!$C:$C,0))),"",INDEX('Policy Characteristics'!L:L,MATCH($C805,'Policy Characteristics'!$C:$C,0)))</f>
        <v>industry-elec-and-hydrogen.html</v>
      </c>
    </row>
    <row r="806" spans="1:18">
      <c r="A806" s="226" t="str">
        <f>IF(ISBLANK(INDEX('Policy Characteristics'!A:A,MATCH($C806,'Policy Characteristics'!$C:$C,0))),"",INDEX('Policy Characteristics'!A:A,MATCH($C806,'Policy Characteristics'!$C:$C,0)))</f>
        <v>Industry</v>
      </c>
      <c r="B806" s="234" t="str">
        <f>IF(ISBLANK(INDEX('Policy Characteristics'!B:B,MATCH($C806,'Policy Characteristics'!$C:$C,0))),"",INDEX('Policy Characteristics'!B:B,MATCH($C806,'Policy Characteristics'!$C:$C,0)))</f>
        <v>Electrification</v>
      </c>
      <c r="C806" s="226" t="str">
        <f t="shared" si="39"/>
        <v>Fraction of Eligible Industrial Energy Use Shifted to Electricity</v>
      </c>
      <c r="D806" s="6" t="s">
        <v>878</v>
      </c>
      <c r="E806" s="1" t="s">
        <v>902</v>
      </c>
      <c r="F806" t="s">
        <v>879</v>
      </c>
      <c r="G806" s="45" t="s">
        <v>903</v>
      </c>
      <c r="H806" s="43">
        <v>1981</v>
      </c>
      <c r="I806" s="261" t="s">
        <v>728</v>
      </c>
      <c r="J806" s="227" t="str">
        <f>IF(ISBLANK(INDEX('Policy Characteristics'!D:D,MATCH($C806,'Policy Characteristics'!$C:$C,0))),"",INDEX('Policy Characteristics'!D:D,MATCH($C806,'Policy Characteristics'!$C:$C,0)))</f>
        <v>Electrification</v>
      </c>
      <c r="K806" s="226" t="str">
        <f>IF(ISBLANK(INDEX('Policy Characteristics'!E:E,MATCH($C806,'Policy Characteristics'!$C:$C,0))),"",INDEX('Policy Characteristics'!E:E,MATCH($C806,'Policy Characteristics'!$C:$C,0)))</f>
        <v>indst shift to electricity</v>
      </c>
      <c r="L806" s="233">
        <f>IF(ISBLANK(INDEX('Policy Characteristics'!F:F,MATCH($C806,'Policy Characteristics'!$C:$C,0))),"",INDEX('Policy Characteristics'!F:F,MATCH($C806,'Policy Characteristics'!$C:$C,0)))</f>
        <v>0</v>
      </c>
      <c r="M806" s="233">
        <f>IF(ISBLANK(INDEX('Policy Characteristics'!G:G,MATCH($C806,'Policy Characteristics'!$C:$C,0))),"",INDEX('Policy Characteristics'!G:G,MATCH($C806,'Policy Characteristics'!$C:$C,0)))</f>
        <v>1</v>
      </c>
      <c r="N806" s="233">
        <f>IF(ISBLANK(INDEX('Policy Characteristics'!H:H,MATCH($C806,'Policy Characteristics'!$C:$C,0))),"",INDEX('Policy Characteristics'!H:H,MATCH($C806,'Policy Characteristics'!$C:$C,0)))</f>
        <v>0.01</v>
      </c>
      <c r="O806" s="226" t="str">
        <f>IF(ISBLANK(INDEX('Policy Characteristics'!I:I,MATCH($C806,'Policy Characteristics'!$C:$C,0))),"",INDEX('Policy Characteristics'!I:I,MATCH($C806,'Policy Characteristics'!$C:$C,0)))</f>
        <v>% of fuel shifted</v>
      </c>
      <c r="P806" s="226" t="str">
        <f>IF(ISBLANK(INDEX('Policy Characteristics'!J:J,MATCH($C806,'Policy Characteristics'!$C:$C,0))),"",INDEX('Policy Characteristics'!J:J,MATCH($C806,'Policy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6" s="226" t="str">
        <f>IF(ISBLANK(INDEX('Policy Characteristics'!K:K,MATCH($C806,'Policy Characteristics'!$C:$C,0))),"",INDEX('Policy Characteristics'!K:K,MATCH($C806,'Policy Characteristics'!$C:$C,0)))</f>
        <v>industry-ag-main.html#fuel-switching</v>
      </c>
      <c r="R806" s="226" t="str">
        <f>IF(ISBLANK(INDEX('Policy Characteristics'!L:L,MATCH($C806,'Policy Characteristics'!$C:$C,0))),"",INDEX('Policy Characteristics'!L:L,MATCH($C806,'Policy Characteristics'!$C:$C,0)))</f>
        <v>industry-elec-and-hydrogen.html</v>
      </c>
    </row>
    <row r="807" spans="1:18">
      <c r="A807" s="226" t="str">
        <f>IF(ISBLANK(INDEX('Policy Characteristics'!A:A,MATCH($C807,'Policy Characteristics'!$C:$C,0))),"",INDEX('Policy Characteristics'!A:A,MATCH($C807,'Policy Characteristics'!$C:$C,0)))</f>
        <v>Industry</v>
      </c>
      <c r="B807" s="234" t="str">
        <f>IF(ISBLANK(INDEX('Policy Characteristics'!B:B,MATCH($C807,'Policy Characteristics'!$C:$C,0))),"",INDEX('Policy Characteristics'!B:B,MATCH($C807,'Policy Characteristics'!$C:$C,0)))</f>
        <v>Electrification</v>
      </c>
      <c r="C807" s="226" t="str">
        <f t="shared" si="39"/>
        <v>Fraction of Eligible Industrial Energy Use Shifted to Electricity</v>
      </c>
      <c r="D807" s="6" t="s">
        <v>878</v>
      </c>
      <c r="E807" s="1" t="s">
        <v>904</v>
      </c>
      <c r="F807" t="s">
        <v>879</v>
      </c>
      <c r="G807" s="45" t="s">
        <v>905</v>
      </c>
      <c r="H807" s="43">
        <v>1982</v>
      </c>
      <c r="I807" s="261" t="s">
        <v>728</v>
      </c>
      <c r="J807" s="227" t="str">
        <f>IF(ISBLANK(INDEX('Policy Characteristics'!D:D,MATCH($C807,'Policy Characteristics'!$C:$C,0))),"",INDEX('Policy Characteristics'!D:D,MATCH($C807,'Policy Characteristics'!$C:$C,0)))</f>
        <v>Electrification</v>
      </c>
      <c r="K807" s="226" t="str">
        <f>IF(ISBLANK(INDEX('Policy Characteristics'!E:E,MATCH($C807,'Policy Characteristics'!$C:$C,0))),"",INDEX('Policy Characteristics'!E:E,MATCH($C807,'Policy Characteristics'!$C:$C,0)))</f>
        <v>indst shift to electricity</v>
      </c>
      <c r="L807" s="233">
        <f>IF(ISBLANK(INDEX('Policy Characteristics'!F:F,MATCH($C807,'Policy Characteristics'!$C:$C,0))),"",INDEX('Policy Characteristics'!F:F,MATCH($C807,'Policy Characteristics'!$C:$C,0)))</f>
        <v>0</v>
      </c>
      <c r="M807" s="233">
        <f>IF(ISBLANK(INDEX('Policy Characteristics'!G:G,MATCH($C807,'Policy Characteristics'!$C:$C,0))),"",INDEX('Policy Characteristics'!G:G,MATCH($C807,'Policy Characteristics'!$C:$C,0)))</f>
        <v>1</v>
      </c>
      <c r="N807" s="233">
        <f>IF(ISBLANK(INDEX('Policy Characteristics'!H:H,MATCH($C807,'Policy Characteristics'!$C:$C,0))),"",INDEX('Policy Characteristics'!H:H,MATCH($C807,'Policy Characteristics'!$C:$C,0)))</f>
        <v>0.01</v>
      </c>
      <c r="O807" s="226" t="str">
        <f>IF(ISBLANK(INDEX('Policy Characteristics'!I:I,MATCH($C807,'Policy Characteristics'!$C:$C,0))),"",INDEX('Policy Characteristics'!I:I,MATCH($C807,'Policy Characteristics'!$C:$C,0)))</f>
        <v>% of fuel shifted</v>
      </c>
      <c r="P807" s="226" t="str">
        <f>IF(ISBLANK(INDEX('Policy Characteristics'!J:J,MATCH($C807,'Policy Characteristics'!$C:$C,0))),"",INDEX('Policy Characteristics'!J:J,MATCH($C807,'Policy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7" s="226" t="str">
        <f>IF(ISBLANK(INDEX('Policy Characteristics'!K:K,MATCH($C807,'Policy Characteristics'!$C:$C,0))),"",INDEX('Policy Characteristics'!K:K,MATCH($C807,'Policy Characteristics'!$C:$C,0)))</f>
        <v>industry-ag-main.html#fuel-switching</v>
      </c>
      <c r="R807" s="226" t="str">
        <f>IF(ISBLANK(INDEX('Policy Characteristics'!L:L,MATCH($C807,'Policy Characteristics'!$C:$C,0))),"",INDEX('Policy Characteristics'!L:L,MATCH($C807,'Policy Characteristics'!$C:$C,0)))</f>
        <v>industry-elec-and-hydrogen.html</v>
      </c>
    </row>
    <row r="808" spans="1:18">
      <c r="A808" s="226" t="str">
        <f>IF(ISBLANK(INDEX('Policy Characteristics'!A:A,MATCH($C808,'Policy Characteristics'!$C:$C,0))),"",INDEX('Policy Characteristics'!A:A,MATCH($C808,'Policy Characteristics'!$C:$C,0)))</f>
        <v>Industry</v>
      </c>
      <c r="B808" s="234" t="str">
        <f>IF(ISBLANK(INDEX('Policy Characteristics'!B:B,MATCH($C808,'Policy Characteristics'!$C:$C,0))),"",INDEX('Policy Characteristics'!B:B,MATCH($C808,'Policy Characteristics'!$C:$C,0)))</f>
        <v>Electrification</v>
      </c>
      <c r="C808" s="226" t="str">
        <f t="shared" si="39"/>
        <v>Fraction of Eligible Industrial Energy Use Shifted to Electricity</v>
      </c>
      <c r="D808" s="6" t="s">
        <v>878</v>
      </c>
      <c r="E808" s="1" t="s">
        <v>906</v>
      </c>
      <c r="F808" t="s">
        <v>879</v>
      </c>
      <c r="G808" s="45" t="s">
        <v>907</v>
      </c>
      <c r="H808" s="43">
        <v>1983</v>
      </c>
      <c r="I808" s="261" t="s">
        <v>728</v>
      </c>
      <c r="J808" s="227" t="str">
        <f>IF(ISBLANK(INDEX('Policy Characteristics'!D:D,MATCH($C808,'Policy Characteristics'!$C:$C,0))),"",INDEX('Policy Characteristics'!D:D,MATCH($C808,'Policy Characteristics'!$C:$C,0)))</f>
        <v>Electrification</v>
      </c>
      <c r="K808" s="226" t="str">
        <f>IF(ISBLANK(INDEX('Policy Characteristics'!E:E,MATCH($C808,'Policy Characteristics'!$C:$C,0))),"",INDEX('Policy Characteristics'!E:E,MATCH($C808,'Policy Characteristics'!$C:$C,0)))</f>
        <v>indst shift to electricity</v>
      </c>
      <c r="L808" s="233">
        <f>IF(ISBLANK(INDEX('Policy Characteristics'!F:F,MATCH($C808,'Policy Characteristics'!$C:$C,0))),"",INDEX('Policy Characteristics'!F:F,MATCH($C808,'Policy Characteristics'!$C:$C,0)))</f>
        <v>0</v>
      </c>
      <c r="M808" s="233">
        <f>IF(ISBLANK(INDEX('Policy Characteristics'!G:G,MATCH($C808,'Policy Characteristics'!$C:$C,0))),"",INDEX('Policy Characteristics'!G:G,MATCH($C808,'Policy Characteristics'!$C:$C,0)))</f>
        <v>1</v>
      </c>
      <c r="N808" s="233">
        <f>IF(ISBLANK(INDEX('Policy Characteristics'!H:H,MATCH($C808,'Policy Characteristics'!$C:$C,0))),"",INDEX('Policy Characteristics'!H:H,MATCH($C808,'Policy Characteristics'!$C:$C,0)))</f>
        <v>0.01</v>
      </c>
      <c r="O808" s="226" t="str">
        <f>IF(ISBLANK(INDEX('Policy Characteristics'!I:I,MATCH($C808,'Policy Characteristics'!$C:$C,0))),"",INDEX('Policy Characteristics'!I:I,MATCH($C808,'Policy Characteristics'!$C:$C,0)))</f>
        <v>% of fuel shifted</v>
      </c>
      <c r="P808" s="226" t="str">
        <f>IF(ISBLANK(INDEX('Policy Characteristics'!J:J,MATCH($C808,'Policy Characteristics'!$C:$C,0))),"",INDEX('Policy Characteristics'!J:J,MATCH($C808,'Policy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8" s="226" t="str">
        <f>IF(ISBLANK(INDEX('Policy Characteristics'!K:K,MATCH($C808,'Policy Characteristics'!$C:$C,0))),"",INDEX('Policy Characteristics'!K:K,MATCH($C808,'Policy Characteristics'!$C:$C,0)))</f>
        <v>industry-ag-main.html#fuel-switching</v>
      </c>
      <c r="R808" s="226" t="str">
        <f>IF(ISBLANK(INDEX('Policy Characteristics'!L:L,MATCH($C808,'Policy Characteristics'!$C:$C,0))),"",INDEX('Policy Characteristics'!L:L,MATCH($C808,'Policy Characteristics'!$C:$C,0)))</f>
        <v>industry-elec-and-hydrogen.html</v>
      </c>
    </row>
    <row r="809" spans="1:18">
      <c r="A809" s="226" t="str">
        <f>IF(ISBLANK(INDEX('Policy Characteristics'!A:A,MATCH($C809,'Policy Characteristics'!$C:$C,0))),"",INDEX('Policy Characteristics'!A:A,MATCH($C809,'Policy Characteristics'!$C:$C,0)))</f>
        <v>Industry</v>
      </c>
      <c r="B809" s="234" t="str">
        <f>IF(ISBLANK(INDEX('Policy Characteristics'!B:B,MATCH($C809,'Policy Characteristics'!$C:$C,0))),"",INDEX('Policy Characteristics'!B:B,MATCH($C809,'Policy Characteristics'!$C:$C,0)))</f>
        <v>Electrification</v>
      </c>
      <c r="C809" s="226" t="str">
        <f t="shared" si="39"/>
        <v>Fraction of Eligible Industrial Energy Use Shifted to Electricity</v>
      </c>
      <c r="D809" s="6" t="s">
        <v>878</v>
      </c>
      <c r="E809" s="1" t="s">
        <v>908</v>
      </c>
      <c r="F809" t="s">
        <v>879</v>
      </c>
      <c r="G809" s="45" t="s">
        <v>909</v>
      </c>
      <c r="H809" s="43">
        <v>1984</v>
      </c>
      <c r="I809" s="261" t="s">
        <v>728</v>
      </c>
      <c r="J809" s="227" t="str">
        <f>IF(ISBLANK(INDEX('Policy Characteristics'!D:D,MATCH($C809,'Policy Characteristics'!$C:$C,0))),"",INDEX('Policy Characteristics'!D:D,MATCH($C809,'Policy Characteristics'!$C:$C,0)))</f>
        <v>Electrification</v>
      </c>
      <c r="K809" s="226" t="str">
        <f>IF(ISBLANK(INDEX('Policy Characteristics'!E:E,MATCH($C809,'Policy Characteristics'!$C:$C,0))),"",INDEX('Policy Characteristics'!E:E,MATCH($C809,'Policy Characteristics'!$C:$C,0)))</f>
        <v>indst shift to electricity</v>
      </c>
      <c r="L809" s="233">
        <f>IF(ISBLANK(INDEX('Policy Characteristics'!F:F,MATCH($C809,'Policy Characteristics'!$C:$C,0))),"",INDEX('Policy Characteristics'!F:F,MATCH($C809,'Policy Characteristics'!$C:$C,0)))</f>
        <v>0</v>
      </c>
      <c r="M809" s="233">
        <f>IF(ISBLANK(INDEX('Policy Characteristics'!G:G,MATCH($C809,'Policy Characteristics'!$C:$C,0))),"",INDEX('Policy Characteristics'!G:G,MATCH($C809,'Policy Characteristics'!$C:$C,0)))</f>
        <v>1</v>
      </c>
      <c r="N809" s="233">
        <f>IF(ISBLANK(INDEX('Policy Characteristics'!H:H,MATCH($C809,'Policy Characteristics'!$C:$C,0))),"",INDEX('Policy Characteristics'!H:H,MATCH($C809,'Policy Characteristics'!$C:$C,0)))</f>
        <v>0.01</v>
      </c>
      <c r="O809" s="226" t="str">
        <f>IF(ISBLANK(INDEX('Policy Characteristics'!I:I,MATCH($C809,'Policy Characteristics'!$C:$C,0))),"",INDEX('Policy Characteristics'!I:I,MATCH($C809,'Policy Characteristics'!$C:$C,0)))</f>
        <v>% of fuel shifted</v>
      </c>
      <c r="P809" s="226" t="str">
        <f>IF(ISBLANK(INDEX('Policy Characteristics'!J:J,MATCH($C809,'Policy Characteristics'!$C:$C,0))),"",INDEX('Policy Characteristics'!J:J,MATCH($C809,'Policy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09" s="226" t="str">
        <f>IF(ISBLANK(INDEX('Policy Characteristics'!K:K,MATCH($C809,'Policy Characteristics'!$C:$C,0))),"",INDEX('Policy Characteristics'!K:K,MATCH($C809,'Policy Characteristics'!$C:$C,0)))</f>
        <v>industry-ag-main.html#fuel-switching</v>
      </c>
      <c r="R809" s="226" t="str">
        <f>IF(ISBLANK(INDEX('Policy Characteristics'!L:L,MATCH($C809,'Policy Characteristics'!$C:$C,0))),"",INDEX('Policy Characteristics'!L:L,MATCH($C809,'Policy Characteristics'!$C:$C,0)))</f>
        <v>industry-elec-and-hydrogen.html</v>
      </c>
    </row>
    <row r="810" spans="1:18">
      <c r="A810" s="226" t="str">
        <f>IF(ISBLANK(INDEX('Policy Characteristics'!A:A,MATCH($C810,'Policy Characteristics'!$C:$C,0))),"",INDEX('Policy Characteristics'!A:A,MATCH($C810,'Policy Characteristics'!$C:$C,0)))</f>
        <v>Industry</v>
      </c>
      <c r="B810" s="234" t="str">
        <f>IF(ISBLANK(INDEX('Policy Characteristics'!B:B,MATCH($C810,'Policy Characteristics'!$C:$C,0))),"",INDEX('Policy Characteristics'!B:B,MATCH($C810,'Policy Characteristics'!$C:$C,0)))</f>
        <v>Electrification</v>
      </c>
      <c r="C810" s="226" t="str">
        <f t="shared" si="39"/>
        <v>Fraction of Eligible Industrial Energy Use Shifted to Electricity</v>
      </c>
      <c r="D810" s="6" t="s">
        <v>878</v>
      </c>
      <c r="E810" s="1" t="s">
        <v>910</v>
      </c>
      <c r="F810" t="s">
        <v>879</v>
      </c>
      <c r="G810" s="45" t="s">
        <v>910</v>
      </c>
      <c r="H810" s="43">
        <v>1985</v>
      </c>
      <c r="I810" s="261" t="s">
        <v>728</v>
      </c>
      <c r="J810" s="227" t="str">
        <f>IF(ISBLANK(INDEX('Policy Characteristics'!D:D,MATCH($C810,'Policy Characteristics'!$C:$C,0))),"",INDEX('Policy Characteristics'!D:D,MATCH($C810,'Policy Characteristics'!$C:$C,0)))</f>
        <v>Electrification</v>
      </c>
      <c r="K810" s="226" t="str">
        <f>IF(ISBLANK(INDEX('Policy Characteristics'!E:E,MATCH($C810,'Policy Characteristics'!$C:$C,0))),"",INDEX('Policy Characteristics'!E:E,MATCH($C810,'Policy Characteristics'!$C:$C,0)))</f>
        <v>indst shift to electricity</v>
      </c>
      <c r="L810" s="233">
        <f>IF(ISBLANK(INDEX('Policy Characteristics'!F:F,MATCH($C810,'Policy Characteristics'!$C:$C,0))),"",INDEX('Policy Characteristics'!F:F,MATCH($C810,'Policy Characteristics'!$C:$C,0)))</f>
        <v>0</v>
      </c>
      <c r="M810" s="233">
        <f>IF(ISBLANK(INDEX('Policy Characteristics'!G:G,MATCH($C810,'Policy Characteristics'!$C:$C,0))),"",INDEX('Policy Characteristics'!G:G,MATCH($C810,'Policy Characteristics'!$C:$C,0)))</f>
        <v>1</v>
      </c>
      <c r="N810" s="233">
        <f>IF(ISBLANK(INDEX('Policy Characteristics'!H:H,MATCH($C810,'Policy Characteristics'!$C:$C,0))),"",INDEX('Policy Characteristics'!H:H,MATCH($C810,'Policy Characteristics'!$C:$C,0)))</f>
        <v>0.01</v>
      </c>
      <c r="O810" s="226" t="str">
        <f>IF(ISBLANK(INDEX('Policy Characteristics'!I:I,MATCH($C810,'Policy Characteristics'!$C:$C,0))),"",INDEX('Policy Characteristics'!I:I,MATCH($C810,'Policy Characteristics'!$C:$C,0)))</f>
        <v>% of fuel shifted</v>
      </c>
      <c r="P810" s="226" t="str">
        <f>IF(ISBLANK(INDEX('Policy Characteristics'!J:J,MATCH($C810,'Policy Characteristics'!$C:$C,0))),"",INDEX('Policy Characteristics'!J:J,MATCH($C810,'Policy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0" s="226" t="str">
        <f>IF(ISBLANK(INDEX('Policy Characteristics'!K:K,MATCH($C810,'Policy Characteristics'!$C:$C,0))),"",INDEX('Policy Characteristics'!K:K,MATCH($C810,'Policy Characteristics'!$C:$C,0)))</f>
        <v>industry-ag-main.html#fuel-switching</v>
      </c>
      <c r="R810" s="226" t="str">
        <f>IF(ISBLANK(INDEX('Policy Characteristics'!L:L,MATCH($C810,'Policy Characteristics'!$C:$C,0))),"",INDEX('Policy Characteristics'!L:L,MATCH($C810,'Policy Characteristics'!$C:$C,0)))</f>
        <v>industry-elec-and-hydrogen.html</v>
      </c>
    </row>
    <row r="811" spans="1:18">
      <c r="A811" s="226" t="str">
        <f>IF(ISBLANK(INDEX('Policy Characteristics'!A:A,MATCH($C811,'Policy Characteristics'!$C:$C,0))),"",INDEX('Policy Characteristics'!A:A,MATCH($C811,'Policy Characteristics'!$C:$C,0)))</f>
        <v>Industry</v>
      </c>
      <c r="B811" s="234" t="str">
        <f>IF(ISBLANK(INDEX('Policy Characteristics'!B:B,MATCH($C811,'Policy Characteristics'!$C:$C,0))),"",INDEX('Policy Characteristics'!B:B,MATCH($C811,'Policy Characteristics'!$C:$C,0)))</f>
        <v>Electrification</v>
      </c>
      <c r="C811" s="226" t="str">
        <f t="shared" si="39"/>
        <v>Fraction of Eligible Industrial Energy Use Shifted to Electricity</v>
      </c>
      <c r="D811" s="6" t="s">
        <v>880</v>
      </c>
      <c r="E811" s="1" t="s">
        <v>896</v>
      </c>
      <c r="F811" t="s">
        <v>881</v>
      </c>
      <c r="G811" s="45" t="s">
        <v>897</v>
      </c>
      <c r="H811" s="43">
        <v>1986</v>
      </c>
      <c r="I811" s="261" t="s">
        <v>728</v>
      </c>
      <c r="J811" s="227" t="str">
        <f>IF(ISBLANK(INDEX('Policy Characteristics'!D:D,MATCH($C811,'Policy Characteristics'!$C:$C,0))),"",INDEX('Policy Characteristics'!D:D,MATCH($C811,'Policy Characteristics'!$C:$C,0)))</f>
        <v>Electrification</v>
      </c>
      <c r="K811" s="226" t="str">
        <f>IF(ISBLANK(INDEX('Policy Characteristics'!E:E,MATCH($C811,'Policy Characteristics'!$C:$C,0))),"",INDEX('Policy Characteristics'!E:E,MATCH($C811,'Policy Characteristics'!$C:$C,0)))</f>
        <v>indst shift to electricity</v>
      </c>
      <c r="L811" s="233">
        <f>IF(ISBLANK(INDEX('Policy Characteristics'!F:F,MATCH($C811,'Policy Characteristics'!$C:$C,0))),"",INDEX('Policy Characteristics'!F:F,MATCH($C811,'Policy Characteristics'!$C:$C,0)))</f>
        <v>0</v>
      </c>
      <c r="M811" s="233">
        <f>IF(ISBLANK(INDEX('Policy Characteristics'!G:G,MATCH($C811,'Policy Characteristics'!$C:$C,0))),"",INDEX('Policy Characteristics'!G:G,MATCH($C811,'Policy Characteristics'!$C:$C,0)))</f>
        <v>1</v>
      </c>
      <c r="N811" s="233">
        <f>IF(ISBLANK(INDEX('Policy Characteristics'!H:H,MATCH($C811,'Policy Characteristics'!$C:$C,0))),"",INDEX('Policy Characteristics'!H:H,MATCH($C811,'Policy Characteristics'!$C:$C,0)))</f>
        <v>0.01</v>
      </c>
      <c r="O811" s="226" t="str">
        <f>IF(ISBLANK(INDEX('Policy Characteristics'!I:I,MATCH($C811,'Policy Characteristics'!$C:$C,0))),"",INDEX('Policy Characteristics'!I:I,MATCH($C811,'Policy Characteristics'!$C:$C,0)))</f>
        <v>% of fuel shifted</v>
      </c>
      <c r="P811" s="226" t="str">
        <f>IF(ISBLANK(INDEX('Policy Characteristics'!J:J,MATCH($C811,'Policy Characteristics'!$C:$C,0))),"",INDEX('Policy Characteristics'!J:J,MATCH($C811,'Policy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1" s="226" t="str">
        <f>IF(ISBLANK(INDEX('Policy Characteristics'!K:K,MATCH($C811,'Policy Characteristics'!$C:$C,0))),"",INDEX('Policy Characteristics'!K:K,MATCH($C811,'Policy Characteristics'!$C:$C,0)))</f>
        <v>industry-ag-main.html#fuel-switching</v>
      </c>
      <c r="R811" s="226" t="str">
        <f>IF(ISBLANK(INDEX('Policy Characteristics'!L:L,MATCH($C811,'Policy Characteristics'!$C:$C,0))),"",INDEX('Policy Characteristics'!L:L,MATCH($C811,'Policy Characteristics'!$C:$C,0)))</f>
        <v>industry-elec-and-hydrogen.html</v>
      </c>
    </row>
    <row r="812" spans="1:18">
      <c r="A812" s="226" t="str">
        <f>IF(ISBLANK(INDEX('Policy Characteristics'!A:A,MATCH($C812,'Policy Characteristics'!$C:$C,0))),"",INDEX('Policy Characteristics'!A:A,MATCH($C812,'Policy Characteristics'!$C:$C,0)))</f>
        <v>Industry</v>
      </c>
      <c r="B812" s="234" t="str">
        <f>IF(ISBLANK(INDEX('Policy Characteristics'!B:B,MATCH($C812,'Policy Characteristics'!$C:$C,0))),"",INDEX('Policy Characteristics'!B:B,MATCH($C812,'Policy Characteristics'!$C:$C,0)))</f>
        <v>Electrification</v>
      </c>
      <c r="C812" s="226" t="str">
        <f t="shared" si="39"/>
        <v>Fraction of Eligible Industrial Energy Use Shifted to Electricity</v>
      </c>
      <c r="D812" s="6" t="s">
        <v>880</v>
      </c>
      <c r="E812" s="1" t="s">
        <v>898</v>
      </c>
      <c r="F812" t="s">
        <v>881</v>
      </c>
      <c r="G812" s="45" t="s">
        <v>899</v>
      </c>
      <c r="H812" s="43">
        <v>1987</v>
      </c>
      <c r="I812" s="261" t="s">
        <v>728</v>
      </c>
      <c r="J812" s="227" t="str">
        <f>IF(ISBLANK(INDEX('Policy Characteristics'!D:D,MATCH($C812,'Policy Characteristics'!$C:$C,0))),"",INDEX('Policy Characteristics'!D:D,MATCH($C812,'Policy Characteristics'!$C:$C,0)))</f>
        <v>Electrification</v>
      </c>
      <c r="K812" s="226" t="str">
        <f>IF(ISBLANK(INDEX('Policy Characteristics'!E:E,MATCH($C812,'Policy Characteristics'!$C:$C,0))),"",INDEX('Policy Characteristics'!E:E,MATCH($C812,'Policy Characteristics'!$C:$C,0)))</f>
        <v>indst shift to electricity</v>
      </c>
      <c r="L812" s="233">
        <f>IF(ISBLANK(INDEX('Policy Characteristics'!F:F,MATCH($C812,'Policy Characteristics'!$C:$C,0))),"",INDEX('Policy Characteristics'!F:F,MATCH($C812,'Policy Characteristics'!$C:$C,0)))</f>
        <v>0</v>
      </c>
      <c r="M812" s="233">
        <f>IF(ISBLANK(INDEX('Policy Characteristics'!G:G,MATCH($C812,'Policy Characteristics'!$C:$C,0))),"",INDEX('Policy Characteristics'!G:G,MATCH($C812,'Policy Characteristics'!$C:$C,0)))</f>
        <v>1</v>
      </c>
      <c r="N812" s="233">
        <f>IF(ISBLANK(INDEX('Policy Characteristics'!H:H,MATCH($C812,'Policy Characteristics'!$C:$C,0))),"",INDEX('Policy Characteristics'!H:H,MATCH($C812,'Policy Characteristics'!$C:$C,0)))</f>
        <v>0.01</v>
      </c>
      <c r="O812" s="226" t="str">
        <f>IF(ISBLANK(INDEX('Policy Characteristics'!I:I,MATCH($C812,'Policy Characteristics'!$C:$C,0))),"",INDEX('Policy Characteristics'!I:I,MATCH($C812,'Policy Characteristics'!$C:$C,0)))</f>
        <v>% of fuel shifted</v>
      </c>
      <c r="P812" s="226" t="str">
        <f>IF(ISBLANK(INDEX('Policy Characteristics'!J:J,MATCH($C812,'Policy Characteristics'!$C:$C,0))),"",INDEX('Policy Characteristics'!J:J,MATCH($C812,'Policy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2" s="226" t="str">
        <f>IF(ISBLANK(INDEX('Policy Characteristics'!K:K,MATCH($C812,'Policy Characteristics'!$C:$C,0))),"",INDEX('Policy Characteristics'!K:K,MATCH($C812,'Policy Characteristics'!$C:$C,0)))</f>
        <v>industry-ag-main.html#fuel-switching</v>
      </c>
      <c r="R812" s="226" t="str">
        <f>IF(ISBLANK(INDEX('Policy Characteristics'!L:L,MATCH($C812,'Policy Characteristics'!$C:$C,0))),"",INDEX('Policy Characteristics'!L:L,MATCH($C812,'Policy Characteristics'!$C:$C,0)))</f>
        <v>industry-elec-and-hydrogen.html</v>
      </c>
    </row>
    <row r="813" spans="1:18">
      <c r="A813" s="226" t="str">
        <f>IF(ISBLANK(INDEX('Policy Characteristics'!A:A,MATCH($C813,'Policy Characteristics'!$C:$C,0))),"",INDEX('Policy Characteristics'!A:A,MATCH($C813,'Policy Characteristics'!$C:$C,0)))</f>
        <v>Industry</v>
      </c>
      <c r="B813" s="234" t="str">
        <f>IF(ISBLANK(INDEX('Policy Characteristics'!B:B,MATCH($C813,'Policy Characteristics'!$C:$C,0))),"",INDEX('Policy Characteristics'!B:B,MATCH($C813,'Policy Characteristics'!$C:$C,0)))</f>
        <v>Electrification</v>
      </c>
      <c r="C813" s="226" t="str">
        <f t="shared" si="39"/>
        <v>Fraction of Eligible Industrial Energy Use Shifted to Electricity</v>
      </c>
      <c r="D813" s="6" t="s">
        <v>880</v>
      </c>
      <c r="E813" s="1" t="s">
        <v>900</v>
      </c>
      <c r="F813" t="s">
        <v>881</v>
      </c>
      <c r="G813" s="45" t="s">
        <v>901</v>
      </c>
      <c r="H813" s="43">
        <v>1988</v>
      </c>
      <c r="I813" s="261" t="s">
        <v>728</v>
      </c>
      <c r="J813" s="227" t="str">
        <f>IF(ISBLANK(INDEX('Policy Characteristics'!D:D,MATCH($C813,'Policy Characteristics'!$C:$C,0))),"",INDEX('Policy Characteristics'!D:D,MATCH($C813,'Policy Characteristics'!$C:$C,0)))</f>
        <v>Electrification</v>
      </c>
      <c r="K813" s="226" t="str">
        <f>IF(ISBLANK(INDEX('Policy Characteristics'!E:E,MATCH($C813,'Policy Characteristics'!$C:$C,0))),"",INDEX('Policy Characteristics'!E:E,MATCH($C813,'Policy Characteristics'!$C:$C,0)))</f>
        <v>indst shift to electricity</v>
      </c>
      <c r="L813" s="233">
        <f>IF(ISBLANK(INDEX('Policy Characteristics'!F:F,MATCH($C813,'Policy Characteristics'!$C:$C,0))),"",INDEX('Policy Characteristics'!F:F,MATCH($C813,'Policy Characteristics'!$C:$C,0)))</f>
        <v>0</v>
      </c>
      <c r="M813" s="233">
        <f>IF(ISBLANK(INDEX('Policy Characteristics'!G:G,MATCH($C813,'Policy Characteristics'!$C:$C,0))),"",INDEX('Policy Characteristics'!G:G,MATCH($C813,'Policy Characteristics'!$C:$C,0)))</f>
        <v>1</v>
      </c>
      <c r="N813" s="233">
        <f>IF(ISBLANK(INDEX('Policy Characteristics'!H:H,MATCH($C813,'Policy Characteristics'!$C:$C,0))),"",INDEX('Policy Characteristics'!H:H,MATCH($C813,'Policy Characteristics'!$C:$C,0)))</f>
        <v>0.01</v>
      </c>
      <c r="O813" s="226" t="str">
        <f>IF(ISBLANK(INDEX('Policy Characteristics'!I:I,MATCH($C813,'Policy Characteristics'!$C:$C,0))),"",INDEX('Policy Characteristics'!I:I,MATCH($C813,'Policy Characteristics'!$C:$C,0)))</f>
        <v>% of fuel shifted</v>
      </c>
      <c r="P813" s="226" t="str">
        <f>IF(ISBLANK(INDEX('Policy Characteristics'!J:J,MATCH($C813,'Policy Characteristics'!$C:$C,0))),"",INDEX('Policy Characteristics'!J:J,MATCH($C813,'Policy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3" s="226" t="str">
        <f>IF(ISBLANK(INDEX('Policy Characteristics'!K:K,MATCH($C813,'Policy Characteristics'!$C:$C,0))),"",INDEX('Policy Characteristics'!K:K,MATCH($C813,'Policy Characteristics'!$C:$C,0)))</f>
        <v>industry-ag-main.html#fuel-switching</v>
      </c>
      <c r="R813" s="226" t="str">
        <f>IF(ISBLANK(INDEX('Policy Characteristics'!L:L,MATCH($C813,'Policy Characteristics'!$C:$C,0))),"",INDEX('Policy Characteristics'!L:L,MATCH($C813,'Policy Characteristics'!$C:$C,0)))</f>
        <v>industry-elec-and-hydrogen.html</v>
      </c>
    </row>
    <row r="814" spans="1:18">
      <c r="A814" s="226" t="str">
        <f>IF(ISBLANK(INDEX('Policy Characteristics'!A:A,MATCH($C814,'Policy Characteristics'!$C:$C,0))),"",INDEX('Policy Characteristics'!A:A,MATCH($C814,'Policy Characteristics'!$C:$C,0)))</f>
        <v>Industry</v>
      </c>
      <c r="B814" s="234" t="str">
        <f>IF(ISBLANK(INDEX('Policy Characteristics'!B:B,MATCH($C814,'Policy Characteristics'!$C:$C,0))),"",INDEX('Policy Characteristics'!B:B,MATCH($C814,'Policy Characteristics'!$C:$C,0)))</f>
        <v>Electrification</v>
      </c>
      <c r="C814" s="226" t="str">
        <f t="shared" si="39"/>
        <v>Fraction of Eligible Industrial Energy Use Shifted to Electricity</v>
      </c>
      <c r="D814" s="6" t="s">
        <v>880</v>
      </c>
      <c r="E814" s="1" t="s">
        <v>902</v>
      </c>
      <c r="F814" t="s">
        <v>881</v>
      </c>
      <c r="G814" s="45" t="s">
        <v>903</v>
      </c>
      <c r="H814" s="43">
        <v>1989</v>
      </c>
      <c r="I814" s="261" t="s">
        <v>728</v>
      </c>
      <c r="J814" s="227" t="str">
        <f>IF(ISBLANK(INDEX('Policy Characteristics'!D:D,MATCH($C814,'Policy Characteristics'!$C:$C,0))),"",INDEX('Policy Characteristics'!D:D,MATCH($C814,'Policy Characteristics'!$C:$C,0)))</f>
        <v>Electrification</v>
      </c>
      <c r="K814" s="226" t="str">
        <f>IF(ISBLANK(INDEX('Policy Characteristics'!E:E,MATCH($C814,'Policy Characteristics'!$C:$C,0))),"",INDEX('Policy Characteristics'!E:E,MATCH($C814,'Policy Characteristics'!$C:$C,0)))</f>
        <v>indst shift to electricity</v>
      </c>
      <c r="L814" s="233">
        <f>IF(ISBLANK(INDEX('Policy Characteristics'!F:F,MATCH($C814,'Policy Characteristics'!$C:$C,0))),"",INDEX('Policy Characteristics'!F:F,MATCH($C814,'Policy Characteristics'!$C:$C,0)))</f>
        <v>0</v>
      </c>
      <c r="M814" s="233">
        <f>IF(ISBLANK(INDEX('Policy Characteristics'!G:G,MATCH($C814,'Policy Characteristics'!$C:$C,0))),"",INDEX('Policy Characteristics'!G:G,MATCH($C814,'Policy Characteristics'!$C:$C,0)))</f>
        <v>1</v>
      </c>
      <c r="N814" s="233">
        <f>IF(ISBLANK(INDEX('Policy Characteristics'!H:H,MATCH($C814,'Policy Characteristics'!$C:$C,0))),"",INDEX('Policy Characteristics'!H:H,MATCH($C814,'Policy Characteristics'!$C:$C,0)))</f>
        <v>0.01</v>
      </c>
      <c r="O814" s="226" t="str">
        <f>IF(ISBLANK(INDEX('Policy Characteristics'!I:I,MATCH($C814,'Policy Characteristics'!$C:$C,0))),"",INDEX('Policy Characteristics'!I:I,MATCH($C814,'Policy Characteristics'!$C:$C,0)))</f>
        <v>% of fuel shifted</v>
      </c>
      <c r="P814" s="226" t="str">
        <f>IF(ISBLANK(INDEX('Policy Characteristics'!J:J,MATCH($C814,'Policy Characteristics'!$C:$C,0))),"",INDEX('Policy Characteristics'!J:J,MATCH($C814,'Policy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4" s="226" t="str">
        <f>IF(ISBLANK(INDEX('Policy Characteristics'!K:K,MATCH($C814,'Policy Characteristics'!$C:$C,0))),"",INDEX('Policy Characteristics'!K:K,MATCH($C814,'Policy Characteristics'!$C:$C,0)))</f>
        <v>industry-ag-main.html#fuel-switching</v>
      </c>
      <c r="R814" s="226" t="str">
        <f>IF(ISBLANK(INDEX('Policy Characteristics'!L:L,MATCH($C814,'Policy Characteristics'!$C:$C,0))),"",INDEX('Policy Characteristics'!L:L,MATCH($C814,'Policy Characteristics'!$C:$C,0)))</f>
        <v>industry-elec-and-hydrogen.html</v>
      </c>
    </row>
    <row r="815" spans="1:18">
      <c r="A815" s="226" t="str">
        <f>IF(ISBLANK(INDEX('Policy Characteristics'!A:A,MATCH($C815,'Policy Characteristics'!$C:$C,0))),"",INDEX('Policy Characteristics'!A:A,MATCH($C815,'Policy Characteristics'!$C:$C,0)))</f>
        <v>Industry</v>
      </c>
      <c r="B815" s="234" t="str">
        <f>IF(ISBLANK(INDEX('Policy Characteristics'!B:B,MATCH($C815,'Policy Characteristics'!$C:$C,0))),"",INDEX('Policy Characteristics'!B:B,MATCH($C815,'Policy Characteristics'!$C:$C,0)))</f>
        <v>Electrification</v>
      </c>
      <c r="C815" s="226" t="str">
        <f t="shared" si="39"/>
        <v>Fraction of Eligible Industrial Energy Use Shifted to Electricity</v>
      </c>
      <c r="D815" s="6" t="s">
        <v>880</v>
      </c>
      <c r="E815" s="1" t="s">
        <v>904</v>
      </c>
      <c r="F815" t="s">
        <v>881</v>
      </c>
      <c r="G815" s="45" t="s">
        <v>905</v>
      </c>
      <c r="H815" s="43">
        <v>1990</v>
      </c>
      <c r="I815" s="261" t="s">
        <v>728</v>
      </c>
      <c r="J815" s="227" t="str">
        <f>IF(ISBLANK(INDEX('Policy Characteristics'!D:D,MATCH($C815,'Policy Characteristics'!$C:$C,0))),"",INDEX('Policy Characteristics'!D:D,MATCH($C815,'Policy Characteristics'!$C:$C,0)))</f>
        <v>Electrification</v>
      </c>
      <c r="K815" s="226" t="str">
        <f>IF(ISBLANK(INDEX('Policy Characteristics'!E:E,MATCH($C815,'Policy Characteristics'!$C:$C,0))),"",INDEX('Policy Characteristics'!E:E,MATCH($C815,'Policy Characteristics'!$C:$C,0)))</f>
        <v>indst shift to electricity</v>
      </c>
      <c r="L815" s="233">
        <f>IF(ISBLANK(INDEX('Policy Characteristics'!F:F,MATCH($C815,'Policy Characteristics'!$C:$C,0))),"",INDEX('Policy Characteristics'!F:F,MATCH($C815,'Policy Characteristics'!$C:$C,0)))</f>
        <v>0</v>
      </c>
      <c r="M815" s="233">
        <f>IF(ISBLANK(INDEX('Policy Characteristics'!G:G,MATCH($C815,'Policy Characteristics'!$C:$C,0))),"",INDEX('Policy Characteristics'!G:G,MATCH($C815,'Policy Characteristics'!$C:$C,0)))</f>
        <v>1</v>
      </c>
      <c r="N815" s="233">
        <f>IF(ISBLANK(INDEX('Policy Characteristics'!H:H,MATCH($C815,'Policy Characteristics'!$C:$C,0))),"",INDEX('Policy Characteristics'!H:H,MATCH($C815,'Policy Characteristics'!$C:$C,0)))</f>
        <v>0.01</v>
      </c>
      <c r="O815" s="226" t="str">
        <f>IF(ISBLANK(INDEX('Policy Characteristics'!I:I,MATCH($C815,'Policy Characteristics'!$C:$C,0))),"",INDEX('Policy Characteristics'!I:I,MATCH($C815,'Policy Characteristics'!$C:$C,0)))</f>
        <v>% of fuel shifted</v>
      </c>
      <c r="P815" s="226" t="str">
        <f>IF(ISBLANK(INDEX('Policy Characteristics'!J:J,MATCH($C815,'Policy Characteristics'!$C:$C,0))),"",INDEX('Policy Characteristics'!J:J,MATCH($C815,'Policy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5" s="226" t="str">
        <f>IF(ISBLANK(INDEX('Policy Characteristics'!K:K,MATCH($C815,'Policy Characteristics'!$C:$C,0))),"",INDEX('Policy Characteristics'!K:K,MATCH($C815,'Policy Characteristics'!$C:$C,0)))</f>
        <v>industry-ag-main.html#fuel-switching</v>
      </c>
      <c r="R815" s="226" t="str">
        <f>IF(ISBLANK(INDEX('Policy Characteristics'!L:L,MATCH($C815,'Policy Characteristics'!$C:$C,0))),"",INDEX('Policy Characteristics'!L:L,MATCH($C815,'Policy Characteristics'!$C:$C,0)))</f>
        <v>industry-elec-and-hydrogen.html</v>
      </c>
    </row>
    <row r="816" spans="1:18">
      <c r="A816" s="226" t="str">
        <f>IF(ISBLANK(INDEX('Policy Characteristics'!A:A,MATCH($C816,'Policy Characteristics'!$C:$C,0))),"",INDEX('Policy Characteristics'!A:A,MATCH($C816,'Policy Characteristics'!$C:$C,0)))</f>
        <v>Industry</v>
      </c>
      <c r="B816" s="234" t="str">
        <f>IF(ISBLANK(INDEX('Policy Characteristics'!B:B,MATCH($C816,'Policy Characteristics'!$C:$C,0))),"",INDEX('Policy Characteristics'!B:B,MATCH($C816,'Policy Characteristics'!$C:$C,0)))</f>
        <v>Electrification</v>
      </c>
      <c r="C816" s="226" t="str">
        <f t="shared" si="39"/>
        <v>Fraction of Eligible Industrial Energy Use Shifted to Electricity</v>
      </c>
      <c r="D816" s="6" t="s">
        <v>880</v>
      </c>
      <c r="E816" s="1" t="s">
        <v>906</v>
      </c>
      <c r="F816" t="s">
        <v>881</v>
      </c>
      <c r="G816" s="45" t="s">
        <v>907</v>
      </c>
      <c r="H816" s="43">
        <v>1991</v>
      </c>
      <c r="I816" s="261" t="s">
        <v>728</v>
      </c>
      <c r="J816" s="227" t="str">
        <f>IF(ISBLANK(INDEX('Policy Characteristics'!D:D,MATCH($C816,'Policy Characteristics'!$C:$C,0))),"",INDEX('Policy Characteristics'!D:D,MATCH($C816,'Policy Characteristics'!$C:$C,0)))</f>
        <v>Electrification</v>
      </c>
      <c r="K816" s="226" t="str">
        <f>IF(ISBLANK(INDEX('Policy Characteristics'!E:E,MATCH($C816,'Policy Characteristics'!$C:$C,0))),"",INDEX('Policy Characteristics'!E:E,MATCH($C816,'Policy Characteristics'!$C:$C,0)))</f>
        <v>indst shift to electricity</v>
      </c>
      <c r="L816" s="233">
        <f>IF(ISBLANK(INDEX('Policy Characteristics'!F:F,MATCH($C816,'Policy Characteristics'!$C:$C,0))),"",INDEX('Policy Characteristics'!F:F,MATCH($C816,'Policy Characteristics'!$C:$C,0)))</f>
        <v>0</v>
      </c>
      <c r="M816" s="233">
        <f>IF(ISBLANK(INDEX('Policy Characteristics'!G:G,MATCH($C816,'Policy Characteristics'!$C:$C,0))),"",INDEX('Policy Characteristics'!G:G,MATCH($C816,'Policy Characteristics'!$C:$C,0)))</f>
        <v>1</v>
      </c>
      <c r="N816" s="233">
        <f>IF(ISBLANK(INDEX('Policy Characteristics'!H:H,MATCH($C816,'Policy Characteristics'!$C:$C,0))),"",INDEX('Policy Characteristics'!H:H,MATCH($C816,'Policy Characteristics'!$C:$C,0)))</f>
        <v>0.01</v>
      </c>
      <c r="O816" s="226" t="str">
        <f>IF(ISBLANK(INDEX('Policy Characteristics'!I:I,MATCH($C816,'Policy Characteristics'!$C:$C,0))),"",INDEX('Policy Characteristics'!I:I,MATCH($C816,'Policy Characteristics'!$C:$C,0)))</f>
        <v>% of fuel shifted</v>
      </c>
      <c r="P816" s="226" t="str">
        <f>IF(ISBLANK(INDEX('Policy Characteristics'!J:J,MATCH($C816,'Policy Characteristics'!$C:$C,0))),"",INDEX('Policy Characteristics'!J:J,MATCH($C816,'Policy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6" s="226" t="str">
        <f>IF(ISBLANK(INDEX('Policy Characteristics'!K:K,MATCH($C816,'Policy Characteristics'!$C:$C,0))),"",INDEX('Policy Characteristics'!K:K,MATCH($C816,'Policy Characteristics'!$C:$C,0)))</f>
        <v>industry-ag-main.html#fuel-switching</v>
      </c>
      <c r="R816" s="226" t="str">
        <f>IF(ISBLANK(INDEX('Policy Characteristics'!L:L,MATCH($C816,'Policy Characteristics'!$C:$C,0))),"",INDEX('Policy Characteristics'!L:L,MATCH($C816,'Policy Characteristics'!$C:$C,0)))</f>
        <v>industry-elec-and-hydrogen.html</v>
      </c>
    </row>
    <row r="817" spans="1:18">
      <c r="A817" s="226" t="str">
        <f>IF(ISBLANK(INDEX('Policy Characteristics'!A:A,MATCH($C817,'Policy Characteristics'!$C:$C,0))),"",INDEX('Policy Characteristics'!A:A,MATCH($C817,'Policy Characteristics'!$C:$C,0)))</f>
        <v>Industry</v>
      </c>
      <c r="B817" s="234" t="str">
        <f>IF(ISBLANK(INDEX('Policy Characteristics'!B:B,MATCH($C817,'Policy Characteristics'!$C:$C,0))),"",INDEX('Policy Characteristics'!B:B,MATCH($C817,'Policy Characteristics'!$C:$C,0)))</f>
        <v>Electrification</v>
      </c>
      <c r="C817" s="226" t="str">
        <f t="shared" si="39"/>
        <v>Fraction of Eligible Industrial Energy Use Shifted to Electricity</v>
      </c>
      <c r="D817" s="6" t="s">
        <v>880</v>
      </c>
      <c r="E817" s="1" t="s">
        <v>908</v>
      </c>
      <c r="F817" t="s">
        <v>881</v>
      </c>
      <c r="G817" s="45" t="s">
        <v>909</v>
      </c>
      <c r="H817" s="43">
        <v>1992</v>
      </c>
      <c r="I817" s="261" t="s">
        <v>728</v>
      </c>
      <c r="J817" s="227" t="str">
        <f>IF(ISBLANK(INDEX('Policy Characteristics'!D:D,MATCH($C817,'Policy Characteristics'!$C:$C,0))),"",INDEX('Policy Characteristics'!D:D,MATCH($C817,'Policy Characteristics'!$C:$C,0)))</f>
        <v>Electrification</v>
      </c>
      <c r="K817" s="226" t="str">
        <f>IF(ISBLANK(INDEX('Policy Characteristics'!E:E,MATCH($C817,'Policy Characteristics'!$C:$C,0))),"",INDEX('Policy Characteristics'!E:E,MATCH($C817,'Policy Characteristics'!$C:$C,0)))</f>
        <v>indst shift to electricity</v>
      </c>
      <c r="L817" s="233">
        <f>IF(ISBLANK(INDEX('Policy Characteristics'!F:F,MATCH($C817,'Policy Characteristics'!$C:$C,0))),"",INDEX('Policy Characteristics'!F:F,MATCH($C817,'Policy Characteristics'!$C:$C,0)))</f>
        <v>0</v>
      </c>
      <c r="M817" s="233">
        <f>IF(ISBLANK(INDEX('Policy Characteristics'!G:G,MATCH($C817,'Policy Characteristics'!$C:$C,0))),"",INDEX('Policy Characteristics'!G:G,MATCH($C817,'Policy Characteristics'!$C:$C,0)))</f>
        <v>1</v>
      </c>
      <c r="N817" s="233">
        <f>IF(ISBLANK(INDEX('Policy Characteristics'!H:H,MATCH($C817,'Policy Characteristics'!$C:$C,0))),"",INDEX('Policy Characteristics'!H:H,MATCH($C817,'Policy Characteristics'!$C:$C,0)))</f>
        <v>0.01</v>
      </c>
      <c r="O817" s="226" t="str">
        <f>IF(ISBLANK(INDEX('Policy Characteristics'!I:I,MATCH($C817,'Policy Characteristics'!$C:$C,0))),"",INDEX('Policy Characteristics'!I:I,MATCH($C817,'Policy Characteristics'!$C:$C,0)))</f>
        <v>% of fuel shifted</v>
      </c>
      <c r="P817" s="226" t="str">
        <f>IF(ISBLANK(INDEX('Policy Characteristics'!J:J,MATCH($C817,'Policy Characteristics'!$C:$C,0))),"",INDEX('Policy Characteristics'!J:J,MATCH($C817,'Policy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7" s="226" t="str">
        <f>IF(ISBLANK(INDEX('Policy Characteristics'!K:K,MATCH($C817,'Policy Characteristics'!$C:$C,0))),"",INDEX('Policy Characteristics'!K:K,MATCH($C817,'Policy Characteristics'!$C:$C,0)))</f>
        <v>industry-ag-main.html#fuel-switching</v>
      </c>
      <c r="R817" s="226" t="str">
        <f>IF(ISBLANK(INDEX('Policy Characteristics'!L:L,MATCH($C817,'Policy Characteristics'!$C:$C,0))),"",INDEX('Policy Characteristics'!L:L,MATCH($C817,'Policy Characteristics'!$C:$C,0)))</f>
        <v>industry-elec-and-hydrogen.html</v>
      </c>
    </row>
    <row r="818" spans="1:18">
      <c r="A818" s="226" t="str">
        <f>IF(ISBLANK(INDEX('Policy Characteristics'!A:A,MATCH($C818,'Policy Characteristics'!$C:$C,0))),"",INDEX('Policy Characteristics'!A:A,MATCH($C818,'Policy Characteristics'!$C:$C,0)))</f>
        <v>Industry</v>
      </c>
      <c r="B818" s="234" t="str">
        <f>IF(ISBLANK(INDEX('Policy Characteristics'!B:B,MATCH($C818,'Policy Characteristics'!$C:$C,0))),"",INDEX('Policy Characteristics'!B:B,MATCH($C818,'Policy Characteristics'!$C:$C,0)))</f>
        <v>Electrification</v>
      </c>
      <c r="C818" s="226" t="str">
        <f t="shared" si="39"/>
        <v>Fraction of Eligible Industrial Energy Use Shifted to Electricity</v>
      </c>
      <c r="D818" s="6" t="s">
        <v>880</v>
      </c>
      <c r="E818" s="1" t="s">
        <v>910</v>
      </c>
      <c r="F818" t="s">
        <v>881</v>
      </c>
      <c r="G818" s="45" t="s">
        <v>910</v>
      </c>
      <c r="H818" s="43">
        <v>1993</v>
      </c>
      <c r="I818" s="261" t="s">
        <v>728</v>
      </c>
      <c r="J818" s="227" t="str">
        <f>IF(ISBLANK(INDEX('Policy Characteristics'!D:D,MATCH($C818,'Policy Characteristics'!$C:$C,0))),"",INDEX('Policy Characteristics'!D:D,MATCH($C818,'Policy Characteristics'!$C:$C,0)))</f>
        <v>Electrification</v>
      </c>
      <c r="K818" s="226" t="str">
        <f>IF(ISBLANK(INDEX('Policy Characteristics'!E:E,MATCH($C818,'Policy Characteristics'!$C:$C,0))),"",INDEX('Policy Characteristics'!E:E,MATCH($C818,'Policy Characteristics'!$C:$C,0)))</f>
        <v>indst shift to electricity</v>
      </c>
      <c r="L818" s="233">
        <f>IF(ISBLANK(INDEX('Policy Characteristics'!F:F,MATCH($C818,'Policy Characteristics'!$C:$C,0))),"",INDEX('Policy Characteristics'!F:F,MATCH($C818,'Policy Characteristics'!$C:$C,0)))</f>
        <v>0</v>
      </c>
      <c r="M818" s="233">
        <f>IF(ISBLANK(INDEX('Policy Characteristics'!G:G,MATCH($C818,'Policy Characteristics'!$C:$C,0))),"",INDEX('Policy Characteristics'!G:G,MATCH($C818,'Policy Characteristics'!$C:$C,0)))</f>
        <v>1</v>
      </c>
      <c r="N818" s="233">
        <f>IF(ISBLANK(INDEX('Policy Characteristics'!H:H,MATCH($C818,'Policy Characteristics'!$C:$C,0))),"",INDEX('Policy Characteristics'!H:H,MATCH($C818,'Policy Characteristics'!$C:$C,0)))</f>
        <v>0.01</v>
      </c>
      <c r="O818" s="226" t="str">
        <f>IF(ISBLANK(INDEX('Policy Characteristics'!I:I,MATCH($C818,'Policy Characteristics'!$C:$C,0))),"",INDEX('Policy Characteristics'!I:I,MATCH($C818,'Policy Characteristics'!$C:$C,0)))</f>
        <v>% of fuel shifted</v>
      </c>
      <c r="P818" s="226" t="str">
        <f>IF(ISBLANK(INDEX('Policy Characteristics'!J:J,MATCH($C818,'Policy Characteristics'!$C:$C,0))),"",INDEX('Policy Characteristics'!J:J,MATCH($C818,'Policy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8" s="226" t="str">
        <f>IF(ISBLANK(INDEX('Policy Characteristics'!K:K,MATCH($C818,'Policy Characteristics'!$C:$C,0))),"",INDEX('Policy Characteristics'!K:K,MATCH($C818,'Policy Characteristics'!$C:$C,0)))</f>
        <v>industry-ag-main.html#fuel-switching</v>
      </c>
      <c r="R818" s="226" t="str">
        <f>IF(ISBLANK(INDEX('Policy Characteristics'!L:L,MATCH($C818,'Policy Characteristics'!$C:$C,0))),"",INDEX('Policy Characteristics'!L:L,MATCH($C818,'Policy Characteristics'!$C:$C,0)))</f>
        <v>industry-elec-and-hydrogen.html</v>
      </c>
    </row>
    <row r="819" spans="1:18">
      <c r="A819" s="226" t="str">
        <f>IF(ISBLANK(INDEX('Policy Characteristics'!A:A,MATCH($C819,'Policy Characteristics'!$C:$C,0))),"",INDEX('Policy Characteristics'!A:A,MATCH($C819,'Policy Characteristics'!$C:$C,0)))</f>
        <v>Industry</v>
      </c>
      <c r="B819" s="234" t="str">
        <f>IF(ISBLANK(INDEX('Policy Characteristics'!B:B,MATCH($C819,'Policy Characteristics'!$C:$C,0))),"",INDEX('Policy Characteristics'!B:B,MATCH($C819,'Policy Characteristics'!$C:$C,0)))</f>
        <v>Electrification</v>
      </c>
      <c r="C819" s="226" t="str">
        <f t="shared" si="39"/>
        <v>Fraction of Eligible Industrial Energy Use Shifted to Electricity</v>
      </c>
      <c r="D819" s="6" t="s">
        <v>882</v>
      </c>
      <c r="E819" s="1" t="s">
        <v>896</v>
      </c>
      <c r="F819" t="s">
        <v>883</v>
      </c>
      <c r="G819" s="45" t="s">
        <v>897</v>
      </c>
      <c r="H819" s="43">
        <v>1994</v>
      </c>
      <c r="I819" s="261" t="s">
        <v>728</v>
      </c>
      <c r="J819" s="227" t="str">
        <f>IF(ISBLANK(INDEX('Policy Characteristics'!D:D,MATCH($C819,'Policy Characteristics'!$C:$C,0))),"",INDEX('Policy Characteristics'!D:D,MATCH($C819,'Policy Characteristics'!$C:$C,0)))</f>
        <v>Electrification</v>
      </c>
      <c r="K819" s="226" t="str">
        <f>IF(ISBLANK(INDEX('Policy Characteristics'!E:E,MATCH($C819,'Policy Characteristics'!$C:$C,0))),"",INDEX('Policy Characteristics'!E:E,MATCH($C819,'Policy Characteristics'!$C:$C,0)))</f>
        <v>indst shift to electricity</v>
      </c>
      <c r="L819" s="233">
        <f>IF(ISBLANK(INDEX('Policy Characteristics'!F:F,MATCH($C819,'Policy Characteristics'!$C:$C,0))),"",INDEX('Policy Characteristics'!F:F,MATCH($C819,'Policy Characteristics'!$C:$C,0)))</f>
        <v>0</v>
      </c>
      <c r="M819" s="233">
        <f>IF(ISBLANK(INDEX('Policy Characteristics'!G:G,MATCH($C819,'Policy Characteristics'!$C:$C,0))),"",INDEX('Policy Characteristics'!G:G,MATCH($C819,'Policy Characteristics'!$C:$C,0)))</f>
        <v>1</v>
      </c>
      <c r="N819" s="233">
        <f>IF(ISBLANK(INDEX('Policy Characteristics'!H:H,MATCH($C819,'Policy Characteristics'!$C:$C,0))),"",INDEX('Policy Characteristics'!H:H,MATCH($C819,'Policy Characteristics'!$C:$C,0)))</f>
        <v>0.01</v>
      </c>
      <c r="O819" s="226" t="str">
        <f>IF(ISBLANK(INDEX('Policy Characteristics'!I:I,MATCH($C819,'Policy Characteristics'!$C:$C,0))),"",INDEX('Policy Characteristics'!I:I,MATCH($C819,'Policy Characteristics'!$C:$C,0)))</f>
        <v>% of fuel shifted</v>
      </c>
      <c r="P819" s="226" t="str">
        <f>IF(ISBLANK(INDEX('Policy Characteristics'!J:J,MATCH($C819,'Policy Characteristics'!$C:$C,0))),"",INDEX('Policy Characteristics'!J:J,MATCH($C819,'Policy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19" s="226" t="str">
        <f>IF(ISBLANK(INDEX('Policy Characteristics'!K:K,MATCH($C819,'Policy Characteristics'!$C:$C,0))),"",INDEX('Policy Characteristics'!K:K,MATCH($C819,'Policy Characteristics'!$C:$C,0)))</f>
        <v>industry-ag-main.html#fuel-switching</v>
      </c>
      <c r="R819" s="226" t="str">
        <f>IF(ISBLANK(INDEX('Policy Characteristics'!L:L,MATCH($C819,'Policy Characteristics'!$C:$C,0))),"",INDEX('Policy Characteristics'!L:L,MATCH($C819,'Policy Characteristics'!$C:$C,0)))</f>
        <v>industry-elec-and-hydrogen.html</v>
      </c>
    </row>
    <row r="820" spans="1:18">
      <c r="A820" s="226" t="str">
        <f>IF(ISBLANK(INDEX('Policy Characteristics'!A:A,MATCH($C820,'Policy Characteristics'!$C:$C,0))),"",INDEX('Policy Characteristics'!A:A,MATCH($C820,'Policy Characteristics'!$C:$C,0)))</f>
        <v>Industry</v>
      </c>
      <c r="B820" s="234" t="str">
        <f>IF(ISBLANK(INDEX('Policy Characteristics'!B:B,MATCH($C820,'Policy Characteristics'!$C:$C,0))),"",INDEX('Policy Characteristics'!B:B,MATCH($C820,'Policy Characteristics'!$C:$C,0)))</f>
        <v>Electrification</v>
      </c>
      <c r="C820" s="226" t="str">
        <f t="shared" si="39"/>
        <v>Fraction of Eligible Industrial Energy Use Shifted to Electricity</v>
      </c>
      <c r="D820" s="6" t="s">
        <v>882</v>
      </c>
      <c r="E820" s="1" t="s">
        <v>898</v>
      </c>
      <c r="F820" t="s">
        <v>883</v>
      </c>
      <c r="G820" s="45" t="s">
        <v>899</v>
      </c>
      <c r="H820" s="43">
        <v>1995</v>
      </c>
      <c r="I820" s="261" t="s">
        <v>728</v>
      </c>
      <c r="J820" s="227" t="str">
        <f>IF(ISBLANK(INDEX('Policy Characteristics'!D:D,MATCH($C820,'Policy Characteristics'!$C:$C,0))),"",INDEX('Policy Characteristics'!D:D,MATCH($C820,'Policy Characteristics'!$C:$C,0)))</f>
        <v>Electrification</v>
      </c>
      <c r="K820" s="226" t="str">
        <f>IF(ISBLANK(INDEX('Policy Characteristics'!E:E,MATCH($C820,'Policy Characteristics'!$C:$C,0))),"",INDEX('Policy Characteristics'!E:E,MATCH($C820,'Policy Characteristics'!$C:$C,0)))</f>
        <v>indst shift to electricity</v>
      </c>
      <c r="L820" s="233">
        <f>IF(ISBLANK(INDEX('Policy Characteristics'!F:F,MATCH($C820,'Policy Characteristics'!$C:$C,0))),"",INDEX('Policy Characteristics'!F:F,MATCH($C820,'Policy Characteristics'!$C:$C,0)))</f>
        <v>0</v>
      </c>
      <c r="M820" s="233">
        <f>IF(ISBLANK(INDEX('Policy Characteristics'!G:G,MATCH($C820,'Policy Characteristics'!$C:$C,0))),"",INDEX('Policy Characteristics'!G:G,MATCH($C820,'Policy Characteristics'!$C:$C,0)))</f>
        <v>1</v>
      </c>
      <c r="N820" s="233">
        <f>IF(ISBLANK(INDEX('Policy Characteristics'!H:H,MATCH($C820,'Policy Characteristics'!$C:$C,0))),"",INDEX('Policy Characteristics'!H:H,MATCH($C820,'Policy Characteristics'!$C:$C,0)))</f>
        <v>0.01</v>
      </c>
      <c r="O820" s="226" t="str">
        <f>IF(ISBLANK(INDEX('Policy Characteristics'!I:I,MATCH($C820,'Policy Characteristics'!$C:$C,0))),"",INDEX('Policy Characteristics'!I:I,MATCH($C820,'Policy Characteristics'!$C:$C,0)))</f>
        <v>% of fuel shifted</v>
      </c>
      <c r="P820" s="226" t="str">
        <f>IF(ISBLANK(INDEX('Policy Characteristics'!J:J,MATCH($C820,'Policy Characteristics'!$C:$C,0))),"",INDEX('Policy Characteristics'!J:J,MATCH($C820,'Policy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0" s="226" t="str">
        <f>IF(ISBLANK(INDEX('Policy Characteristics'!K:K,MATCH($C820,'Policy Characteristics'!$C:$C,0))),"",INDEX('Policy Characteristics'!K:K,MATCH($C820,'Policy Characteristics'!$C:$C,0)))</f>
        <v>industry-ag-main.html#fuel-switching</v>
      </c>
      <c r="R820" s="226" t="str">
        <f>IF(ISBLANK(INDEX('Policy Characteristics'!L:L,MATCH($C820,'Policy Characteristics'!$C:$C,0))),"",INDEX('Policy Characteristics'!L:L,MATCH($C820,'Policy Characteristics'!$C:$C,0)))</f>
        <v>industry-elec-and-hydrogen.html</v>
      </c>
    </row>
    <row r="821" spans="1:18">
      <c r="A821" s="226" t="str">
        <f>IF(ISBLANK(INDEX('Policy Characteristics'!A:A,MATCH($C821,'Policy Characteristics'!$C:$C,0))),"",INDEX('Policy Characteristics'!A:A,MATCH($C821,'Policy Characteristics'!$C:$C,0)))</f>
        <v>Industry</v>
      </c>
      <c r="B821" s="234" t="str">
        <f>IF(ISBLANK(INDEX('Policy Characteristics'!B:B,MATCH($C821,'Policy Characteristics'!$C:$C,0))),"",INDEX('Policy Characteristics'!B:B,MATCH($C821,'Policy Characteristics'!$C:$C,0)))</f>
        <v>Electrification</v>
      </c>
      <c r="C821" s="226" t="str">
        <f t="shared" si="39"/>
        <v>Fraction of Eligible Industrial Energy Use Shifted to Electricity</v>
      </c>
      <c r="D821" s="6" t="s">
        <v>882</v>
      </c>
      <c r="E821" s="1" t="s">
        <v>900</v>
      </c>
      <c r="F821" t="s">
        <v>883</v>
      </c>
      <c r="G821" s="45" t="s">
        <v>901</v>
      </c>
      <c r="H821" s="43">
        <v>1996</v>
      </c>
      <c r="I821" s="261" t="s">
        <v>728</v>
      </c>
      <c r="J821" s="227" t="str">
        <f>IF(ISBLANK(INDEX('Policy Characteristics'!D:D,MATCH($C821,'Policy Characteristics'!$C:$C,0))),"",INDEX('Policy Characteristics'!D:D,MATCH($C821,'Policy Characteristics'!$C:$C,0)))</f>
        <v>Electrification</v>
      </c>
      <c r="K821" s="226" t="str">
        <f>IF(ISBLANK(INDEX('Policy Characteristics'!E:E,MATCH($C821,'Policy Characteristics'!$C:$C,0))),"",INDEX('Policy Characteristics'!E:E,MATCH($C821,'Policy Characteristics'!$C:$C,0)))</f>
        <v>indst shift to electricity</v>
      </c>
      <c r="L821" s="233">
        <f>IF(ISBLANK(INDEX('Policy Characteristics'!F:F,MATCH($C821,'Policy Characteristics'!$C:$C,0))),"",INDEX('Policy Characteristics'!F:F,MATCH($C821,'Policy Characteristics'!$C:$C,0)))</f>
        <v>0</v>
      </c>
      <c r="M821" s="233">
        <f>IF(ISBLANK(INDEX('Policy Characteristics'!G:G,MATCH($C821,'Policy Characteristics'!$C:$C,0))),"",INDEX('Policy Characteristics'!G:G,MATCH($C821,'Policy Characteristics'!$C:$C,0)))</f>
        <v>1</v>
      </c>
      <c r="N821" s="233">
        <f>IF(ISBLANK(INDEX('Policy Characteristics'!H:H,MATCH($C821,'Policy Characteristics'!$C:$C,0))),"",INDEX('Policy Characteristics'!H:H,MATCH($C821,'Policy Characteristics'!$C:$C,0)))</f>
        <v>0.01</v>
      </c>
      <c r="O821" s="226" t="str">
        <f>IF(ISBLANK(INDEX('Policy Characteristics'!I:I,MATCH($C821,'Policy Characteristics'!$C:$C,0))),"",INDEX('Policy Characteristics'!I:I,MATCH($C821,'Policy Characteristics'!$C:$C,0)))</f>
        <v>% of fuel shifted</v>
      </c>
      <c r="P821" s="226" t="str">
        <f>IF(ISBLANK(INDEX('Policy Characteristics'!J:J,MATCH($C821,'Policy Characteristics'!$C:$C,0))),"",INDEX('Policy Characteristics'!J:J,MATCH($C821,'Policy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1" s="226" t="str">
        <f>IF(ISBLANK(INDEX('Policy Characteristics'!K:K,MATCH($C821,'Policy Characteristics'!$C:$C,0))),"",INDEX('Policy Characteristics'!K:K,MATCH($C821,'Policy Characteristics'!$C:$C,0)))</f>
        <v>industry-ag-main.html#fuel-switching</v>
      </c>
      <c r="R821" s="226" t="str">
        <f>IF(ISBLANK(INDEX('Policy Characteristics'!L:L,MATCH($C821,'Policy Characteristics'!$C:$C,0))),"",INDEX('Policy Characteristics'!L:L,MATCH($C821,'Policy Characteristics'!$C:$C,0)))</f>
        <v>industry-elec-and-hydrogen.html</v>
      </c>
    </row>
    <row r="822" spans="1:18">
      <c r="A822" s="226" t="str">
        <f>IF(ISBLANK(INDEX('Policy Characteristics'!A:A,MATCH($C822,'Policy Characteristics'!$C:$C,0))),"",INDEX('Policy Characteristics'!A:A,MATCH($C822,'Policy Characteristics'!$C:$C,0)))</f>
        <v>Industry</v>
      </c>
      <c r="B822" s="234" t="str">
        <f>IF(ISBLANK(INDEX('Policy Characteristics'!B:B,MATCH($C822,'Policy Characteristics'!$C:$C,0))),"",INDEX('Policy Characteristics'!B:B,MATCH($C822,'Policy Characteristics'!$C:$C,0)))</f>
        <v>Electrification</v>
      </c>
      <c r="C822" s="226" t="str">
        <f t="shared" si="39"/>
        <v>Fraction of Eligible Industrial Energy Use Shifted to Electricity</v>
      </c>
      <c r="D822" s="6" t="s">
        <v>882</v>
      </c>
      <c r="E822" s="1" t="s">
        <v>902</v>
      </c>
      <c r="F822" t="s">
        <v>883</v>
      </c>
      <c r="G822" s="45" t="s">
        <v>903</v>
      </c>
      <c r="H822" s="43">
        <v>1997</v>
      </c>
      <c r="I822" s="261" t="s">
        <v>728</v>
      </c>
      <c r="J822" s="227" t="str">
        <f>IF(ISBLANK(INDEX('Policy Characteristics'!D:D,MATCH($C822,'Policy Characteristics'!$C:$C,0))),"",INDEX('Policy Characteristics'!D:D,MATCH($C822,'Policy Characteristics'!$C:$C,0)))</f>
        <v>Electrification</v>
      </c>
      <c r="K822" s="226" t="str">
        <f>IF(ISBLANK(INDEX('Policy Characteristics'!E:E,MATCH($C822,'Policy Characteristics'!$C:$C,0))),"",INDEX('Policy Characteristics'!E:E,MATCH($C822,'Policy Characteristics'!$C:$C,0)))</f>
        <v>indst shift to electricity</v>
      </c>
      <c r="L822" s="233">
        <f>IF(ISBLANK(INDEX('Policy Characteristics'!F:F,MATCH($C822,'Policy Characteristics'!$C:$C,0))),"",INDEX('Policy Characteristics'!F:F,MATCH($C822,'Policy Characteristics'!$C:$C,0)))</f>
        <v>0</v>
      </c>
      <c r="M822" s="233">
        <f>IF(ISBLANK(INDEX('Policy Characteristics'!G:G,MATCH($C822,'Policy Characteristics'!$C:$C,0))),"",INDEX('Policy Characteristics'!G:G,MATCH($C822,'Policy Characteristics'!$C:$C,0)))</f>
        <v>1</v>
      </c>
      <c r="N822" s="233">
        <f>IF(ISBLANK(INDEX('Policy Characteristics'!H:H,MATCH($C822,'Policy Characteristics'!$C:$C,0))),"",INDEX('Policy Characteristics'!H:H,MATCH($C822,'Policy Characteristics'!$C:$C,0)))</f>
        <v>0.01</v>
      </c>
      <c r="O822" s="226" t="str">
        <f>IF(ISBLANK(INDEX('Policy Characteristics'!I:I,MATCH($C822,'Policy Characteristics'!$C:$C,0))),"",INDEX('Policy Characteristics'!I:I,MATCH($C822,'Policy Characteristics'!$C:$C,0)))</f>
        <v>% of fuel shifted</v>
      </c>
      <c r="P822" s="226" t="str">
        <f>IF(ISBLANK(INDEX('Policy Characteristics'!J:J,MATCH($C822,'Policy Characteristics'!$C:$C,0))),"",INDEX('Policy Characteristics'!J:J,MATCH($C822,'Policy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2" s="226" t="str">
        <f>IF(ISBLANK(INDEX('Policy Characteristics'!K:K,MATCH($C822,'Policy Characteristics'!$C:$C,0))),"",INDEX('Policy Characteristics'!K:K,MATCH($C822,'Policy Characteristics'!$C:$C,0)))</f>
        <v>industry-ag-main.html#fuel-switching</v>
      </c>
      <c r="R822" s="226" t="str">
        <f>IF(ISBLANK(INDEX('Policy Characteristics'!L:L,MATCH($C822,'Policy Characteristics'!$C:$C,0))),"",INDEX('Policy Characteristics'!L:L,MATCH($C822,'Policy Characteristics'!$C:$C,0)))</f>
        <v>industry-elec-and-hydrogen.html</v>
      </c>
    </row>
    <row r="823" spans="1:18">
      <c r="A823" s="226" t="str">
        <f>IF(ISBLANK(INDEX('Policy Characteristics'!A:A,MATCH($C823,'Policy Characteristics'!$C:$C,0))),"",INDEX('Policy Characteristics'!A:A,MATCH($C823,'Policy Characteristics'!$C:$C,0)))</f>
        <v>Industry</v>
      </c>
      <c r="B823" s="234" t="str">
        <f>IF(ISBLANK(INDEX('Policy Characteristics'!B:B,MATCH($C823,'Policy Characteristics'!$C:$C,0))),"",INDEX('Policy Characteristics'!B:B,MATCH($C823,'Policy Characteristics'!$C:$C,0)))</f>
        <v>Electrification</v>
      </c>
      <c r="C823" s="226" t="str">
        <f t="shared" si="39"/>
        <v>Fraction of Eligible Industrial Energy Use Shifted to Electricity</v>
      </c>
      <c r="D823" s="6" t="s">
        <v>882</v>
      </c>
      <c r="E823" s="1" t="s">
        <v>904</v>
      </c>
      <c r="F823" t="s">
        <v>883</v>
      </c>
      <c r="G823" s="45" t="s">
        <v>905</v>
      </c>
      <c r="H823" s="43">
        <v>1998</v>
      </c>
      <c r="I823" s="261" t="s">
        <v>728</v>
      </c>
      <c r="J823" s="227" t="str">
        <f>IF(ISBLANK(INDEX('Policy Characteristics'!D:D,MATCH($C823,'Policy Characteristics'!$C:$C,0))),"",INDEX('Policy Characteristics'!D:D,MATCH($C823,'Policy Characteristics'!$C:$C,0)))</f>
        <v>Electrification</v>
      </c>
      <c r="K823" s="226" t="str">
        <f>IF(ISBLANK(INDEX('Policy Characteristics'!E:E,MATCH($C823,'Policy Characteristics'!$C:$C,0))),"",INDEX('Policy Characteristics'!E:E,MATCH($C823,'Policy Characteristics'!$C:$C,0)))</f>
        <v>indst shift to electricity</v>
      </c>
      <c r="L823" s="233">
        <f>IF(ISBLANK(INDEX('Policy Characteristics'!F:F,MATCH($C823,'Policy Characteristics'!$C:$C,0))),"",INDEX('Policy Characteristics'!F:F,MATCH($C823,'Policy Characteristics'!$C:$C,0)))</f>
        <v>0</v>
      </c>
      <c r="M823" s="233">
        <f>IF(ISBLANK(INDEX('Policy Characteristics'!G:G,MATCH($C823,'Policy Characteristics'!$C:$C,0))),"",INDEX('Policy Characteristics'!G:G,MATCH($C823,'Policy Characteristics'!$C:$C,0)))</f>
        <v>1</v>
      </c>
      <c r="N823" s="233">
        <f>IF(ISBLANK(INDEX('Policy Characteristics'!H:H,MATCH($C823,'Policy Characteristics'!$C:$C,0))),"",INDEX('Policy Characteristics'!H:H,MATCH($C823,'Policy Characteristics'!$C:$C,0)))</f>
        <v>0.01</v>
      </c>
      <c r="O823" s="226" t="str">
        <f>IF(ISBLANK(INDEX('Policy Characteristics'!I:I,MATCH($C823,'Policy Characteristics'!$C:$C,0))),"",INDEX('Policy Characteristics'!I:I,MATCH($C823,'Policy Characteristics'!$C:$C,0)))</f>
        <v>% of fuel shifted</v>
      </c>
      <c r="P823" s="226" t="str">
        <f>IF(ISBLANK(INDEX('Policy Characteristics'!J:J,MATCH($C823,'Policy Characteristics'!$C:$C,0))),"",INDEX('Policy Characteristics'!J:J,MATCH($C823,'Policy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3" s="226" t="str">
        <f>IF(ISBLANK(INDEX('Policy Characteristics'!K:K,MATCH($C823,'Policy Characteristics'!$C:$C,0))),"",INDEX('Policy Characteristics'!K:K,MATCH($C823,'Policy Characteristics'!$C:$C,0)))</f>
        <v>industry-ag-main.html#fuel-switching</v>
      </c>
      <c r="R823" s="226" t="str">
        <f>IF(ISBLANK(INDEX('Policy Characteristics'!L:L,MATCH($C823,'Policy Characteristics'!$C:$C,0))),"",INDEX('Policy Characteristics'!L:L,MATCH($C823,'Policy Characteristics'!$C:$C,0)))</f>
        <v>industry-elec-and-hydrogen.html</v>
      </c>
    </row>
    <row r="824" spans="1:18">
      <c r="A824" s="226" t="str">
        <f>IF(ISBLANK(INDEX('Policy Characteristics'!A:A,MATCH($C824,'Policy Characteristics'!$C:$C,0))),"",INDEX('Policy Characteristics'!A:A,MATCH($C824,'Policy Characteristics'!$C:$C,0)))</f>
        <v>Industry</v>
      </c>
      <c r="B824" s="234" t="str">
        <f>IF(ISBLANK(INDEX('Policy Characteristics'!B:B,MATCH($C824,'Policy Characteristics'!$C:$C,0))),"",INDEX('Policy Characteristics'!B:B,MATCH($C824,'Policy Characteristics'!$C:$C,0)))</f>
        <v>Electrification</v>
      </c>
      <c r="C824" s="226" t="str">
        <f t="shared" si="39"/>
        <v>Fraction of Eligible Industrial Energy Use Shifted to Electricity</v>
      </c>
      <c r="D824" s="6" t="s">
        <v>882</v>
      </c>
      <c r="E824" s="1" t="s">
        <v>906</v>
      </c>
      <c r="F824" t="s">
        <v>883</v>
      </c>
      <c r="G824" s="45" t="s">
        <v>907</v>
      </c>
      <c r="H824" s="43">
        <v>1999</v>
      </c>
      <c r="I824" s="261" t="s">
        <v>728</v>
      </c>
      <c r="J824" s="227" t="str">
        <f>IF(ISBLANK(INDEX('Policy Characteristics'!D:D,MATCH($C824,'Policy Characteristics'!$C:$C,0))),"",INDEX('Policy Characteristics'!D:D,MATCH($C824,'Policy Characteristics'!$C:$C,0)))</f>
        <v>Electrification</v>
      </c>
      <c r="K824" s="226" t="str">
        <f>IF(ISBLANK(INDEX('Policy Characteristics'!E:E,MATCH($C824,'Policy Characteristics'!$C:$C,0))),"",INDEX('Policy Characteristics'!E:E,MATCH($C824,'Policy Characteristics'!$C:$C,0)))</f>
        <v>indst shift to electricity</v>
      </c>
      <c r="L824" s="233">
        <f>IF(ISBLANK(INDEX('Policy Characteristics'!F:F,MATCH($C824,'Policy Characteristics'!$C:$C,0))),"",INDEX('Policy Characteristics'!F:F,MATCH($C824,'Policy Characteristics'!$C:$C,0)))</f>
        <v>0</v>
      </c>
      <c r="M824" s="233">
        <f>IF(ISBLANK(INDEX('Policy Characteristics'!G:G,MATCH($C824,'Policy Characteristics'!$C:$C,0))),"",INDEX('Policy Characteristics'!G:G,MATCH($C824,'Policy Characteristics'!$C:$C,0)))</f>
        <v>1</v>
      </c>
      <c r="N824" s="233">
        <f>IF(ISBLANK(INDEX('Policy Characteristics'!H:H,MATCH($C824,'Policy Characteristics'!$C:$C,0))),"",INDEX('Policy Characteristics'!H:H,MATCH($C824,'Policy Characteristics'!$C:$C,0)))</f>
        <v>0.01</v>
      </c>
      <c r="O824" s="226" t="str">
        <f>IF(ISBLANK(INDEX('Policy Characteristics'!I:I,MATCH($C824,'Policy Characteristics'!$C:$C,0))),"",INDEX('Policy Characteristics'!I:I,MATCH($C824,'Policy Characteristics'!$C:$C,0)))</f>
        <v>% of fuel shifted</v>
      </c>
      <c r="P824" s="226" t="str">
        <f>IF(ISBLANK(INDEX('Policy Characteristics'!J:J,MATCH($C824,'Policy Characteristics'!$C:$C,0))),"",INDEX('Policy Characteristics'!J:J,MATCH($C824,'Policy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4" s="226" t="str">
        <f>IF(ISBLANK(INDEX('Policy Characteristics'!K:K,MATCH($C824,'Policy Characteristics'!$C:$C,0))),"",INDEX('Policy Characteristics'!K:K,MATCH($C824,'Policy Characteristics'!$C:$C,0)))</f>
        <v>industry-ag-main.html#fuel-switching</v>
      </c>
      <c r="R824" s="226" t="str">
        <f>IF(ISBLANK(INDEX('Policy Characteristics'!L:L,MATCH($C824,'Policy Characteristics'!$C:$C,0))),"",INDEX('Policy Characteristics'!L:L,MATCH($C824,'Policy Characteristics'!$C:$C,0)))</f>
        <v>industry-elec-and-hydrogen.html</v>
      </c>
    </row>
    <row r="825" spans="1:18">
      <c r="A825" s="226" t="str">
        <f>IF(ISBLANK(INDEX('Policy Characteristics'!A:A,MATCH($C825,'Policy Characteristics'!$C:$C,0))),"",INDEX('Policy Characteristics'!A:A,MATCH($C825,'Policy Characteristics'!$C:$C,0)))</f>
        <v>Industry</v>
      </c>
      <c r="B825" s="234" t="str">
        <f>IF(ISBLANK(INDEX('Policy Characteristics'!B:B,MATCH($C825,'Policy Characteristics'!$C:$C,0))),"",INDEX('Policy Characteristics'!B:B,MATCH($C825,'Policy Characteristics'!$C:$C,0)))</f>
        <v>Electrification</v>
      </c>
      <c r="C825" s="226" t="str">
        <f t="shared" si="39"/>
        <v>Fraction of Eligible Industrial Energy Use Shifted to Electricity</v>
      </c>
      <c r="D825" s="6" t="s">
        <v>882</v>
      </c>
      <c r="E825" s="1" t="s">
        <v>908</v>
      </c>
      <c r="F825" t="s">
        <v>883</v>
      </c>
      <c r="G825" s="45" t="s">
        <v>909</v>
      </c>
      <c r="H825" s="43">
        <v>2000</v>
      </c>
      <c r="I825" s="261" t="s">
        <v>728</v>
      </c>
      <c r="J825" s="227" t="str">
        <f>IF(ISBLANK(INDEX('Policy Characteristics'!D:D,MATCH($C825,'Policy Characteristics'!$C:$C,0))),"",INDEX('Policy Characteristics'!D:D,MATCH($C825,'Policy Characteristics'!$C:$C,0)))</f>
        <v>Electrification</v>
      </c>
      <c r="K825" s="226" t="str">
        <f>IF(ISBLANK(INDEX('Policy Characteristics'!E:E,MATCH($C825,'Policy Characteristics'!$C:$C,0))),"",INDEX('Policy Characteristics'!E:E,MATCH($C825,'Policy Characteristics'!$C:$C,0)))</f>
        <v>indst shift to electricity</v>
      </c>
      <c r="L825" s="233">
        <f>IF(ISBLANK(INDEX('Policy Characteristics'!F:F,MATCH($C825,'Policy Characteristics'!$C:$C,0))),"",INDEX('Policy Characteristics'!F:F,MATCH($C825,'Policy Characteristics'!$C:$C,0)))</f>
        <v>0</v>
      </c>
      <c r="M825" s="233">
        <f>IF(ISBLANK(INDEX('Policy Characteristics'!G:G,MATCH($C825,'Policy Characteristics'!$C:$C,0))),"",INDEX('Policy Characteristics'!G:G,MATCH($C825,'Policy Characteristics'!$C:$C,0)))</f>
        <v>1</v>
      </c>
      <c r="N825" s="233">
        <f>IF(ISBLANK(INDEX('Policy Characteristics'!H:H,MATCH($C825,'Policy Characteristics'!$C:$C,0))),"",INDEX('Policy Characteristics'!H:H,MATCH($C825,'Policy Characteristics'!$C:$C,0)))</f>
        <v>0.01</v>
      </c>
      <c r="O825" s="226" t="str">
        <f>IF(ISBLANK(INDEX('Policy Characteristics'!I:I,MATCH($C825,'Policy Characteristics'!$C:$C,0))),"",INDEX('Policy Characteristics'!I:I,MATCH($C825,'Policy Characteristics'!$C:$C,0)))</f>
        <v>% of fuel shifted</v>
      </c>
      <c r="P825" s="226" t="str">
        <f>IF(ISBLANK(INDEX('Policy Characteristics'!J:J,MATCH($C825,'Policy Characteristics'!$C:$C,0))),"",INDEX('Policy Characteristics'!J:J,MATCH($C825,'Policy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5" s="226" t="str">
        <f>IF(ISBLANK(INDEX('Policy Characteristics'!K:K,MATCH($C825,'Policy Characteristics'!$C:$C,0))),"",INDEX('Policy Characteristics'!K:K,MATCH($C825,'Policy Characteristics'!$C:$C,0)))</f>
        <v>industry-ag-main.html#fuel-switching</v>
      </c>
      <c r="R825" s="226" t="str">
        <f>IF(ISBLANK(INDEX('Policy Characteristics'!L:L,MATCH($C825,'Policy Characteristics'!$C:$C,0))),"",INDEX('Policy Characteristics'!L:L,MATCH($C825,'Policy Characteristics'!$C:$C,0)))</f>
        <v>industry-elec-and-hydrogen.html</v>
      </c>
    </row>
    <row r="826" spans="1:18">
      <c r="A826" s="226" t="str">
        <f>IF(ISBLANK(INDEX('Policy Characteristics'!A:A,MATCH($C826,'Policy Characteristics'!$C:$C,0))),"",INDEX('Policy Characteristics'!A:A,MATCH($C826,'Policy Characteristics'!$C:$C,0)))</f>
        <v>Industry</v>
      </c>
      <c r="B826" s="234" t="str">
        <f>IF(ISBLANK(INDEX('Policy Characteristics'!B:B,MATCH($C826,'Policy Characteristics'!$C:$C,0))),"",INDEX('Policy Characteristics'!B:B,MATCH($C826,'Policy Characteristics'!$C:$C,0)))</f>
        <v>Electrification</v>
      </c>
      <c r="C826" s="226" t="str">
        <f t="shared" si="39"/>
        <v>Fraction of Eligible Industrial Energy Use Shifted to Electricity</v>
      </c>
      <c r="D826" s="6" t="s">
        <v>882</v>
      </c>
      <c r="E826" s="1" t="s">
        <v>910</v>
      </c>
      <c r="F826" t="s">
        <v>883</v>
      </c>
      <c r="G826" s="45" t="s">
        <v>910</v>
      </c>
      <c r="H826" s="43">
        <v>2001</v>
      </c>
      <c r="I826" s="261" t="s">
        <v>728</v>
      </c>
      <c r="J826" s="227" t="str">
        <f>IF(ISBLANK(INDEX('Policy Characteristics'!D:D,MATCH($C826,'Policy Characteristics'!$C:$C,0))),"",INDEX('Policy Characteristics'!D:D,MATCH($C826,'Policy Characteristics'!$C:$C,0)))</f>
        <v>Electrification</v>
      </c>
      <c r="K826" s="226" t="str">
        <f>IF(ISBLANK(INDEX('Policy Characteristics'!E:E,MATCH($C826,'Policy Characteristics'!$C:$C,0))),"",INDEX('Policy Characteristics'!E:E,MATCH($C826,'Policy Characteristics'!$C:$C,0)))</f>
        <v>indst shift to electricity</v>
      </c>
      <c r="L826" s="233">
        <f>IF(ISBLANK(INDEX('Policy Characteristics'!F:F,MATCH($C826,'Policy Characteristics'!$C:$C,0))),"",INDEX('Policy Characteristics'!F:F,MATCH($C826,'Policy Characteristics'!$C:$C,0)))</f>
        <v>0</v>
      </c>
      <c r="M826" s="233">
        <f>IF(ISBLANK(INDEX('Policy Characteristics'!G:G,MATCH($C826,'Policy Characteristics'!$C:$C,0))),"",INDEX('Policy Characteristics'!G:G,MATCH($C826,'Policy Characteristics'!$C:$C,0)))</f>
        <v>1</v>
      </c>
      <c r="N826" s="233">
        <f>IF(ISBLANK(INDEX('Policy Characteristics'!H:H,MATCH($C826,'Policy Characteristics'!$C:$C,0))),"",INDEX('Policy Characteristics'!H:H,MATCH($C826,'Policy Characteristics'!$C:$C,0)))</f>
        <v>0.01</v>
      </c>
      <c r="O826" s="226" t="str">
        <f>IF(ISBLANK(INDEX('Policy Characteristics'!I:I,MATCH($C826,'Policy Characteristics'!$C:$C,0))),"",INDEX('Policy Characteristics'!I:I,MATCH($C826,'Policy Characteristics'!$C:$C,0)))</f>
        <v>% of fuel shifted</v>
      </c>
      <c r="P826" s="226" t="str">
        <f>IF(ISBLANK(INDEX('Policy Characteristics'!J:J,MATCH($C826,'Policy Characteristics'!$C:$C,0))),"",INDEX('Policy Characteristics'!J:J,MATCH($C826,'Policy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6" s="226" t="str">
        <f>IF(ISBLANK(INDEX('Policy Characteristics'!K:K,MATCH($C826,'Policy Characteristics'!$C:$C,0))),"",INDEX('Policy Characteristics'!K:K,MATCH($C826,'Policy Characteristics'!$C:$C,0)))</f>
        <v>industry-ag-main.html#fuel-switching</v>
      </c>
      <c r="R826" s="226" t="str">
        <f>IF(ISBLANK(INDEX('Policy Characteristics'!L:L,MATCH($C826,'Policy Characteristics'!$C:$C,0))),"",INDEX('Policy Characteristics'!L:L,MATCH($C826,'Policy Characteristics'!$C:$C,0)))</f>
        <v>industry-elec-and-hydrogen.html</v>
      </c>
    </row>
    <row r="827" spans="1:18">
      <c r="A827" s="226" t="str">
        <f>IF(ISBLANK(INDEX('Policy Characteristics'!A:A,MATCH($C827,'Policy Characteristics'!$C:$C,0))),"",INDEX('Policy Characteristics'!A:A,MATCH($C827,'Policy Characteristics'!$C:$C,0)))</f>
        <v>Industry</v>
      </c>
      <c r="B827" s="234" t="str">
        <f>IF(ISBLANK(INDEX('Policy Characteristics'!B:B,MATCH($C827,'Policy Characteristics'!$C:$C,0))),"",INDEX('Policy Characteristics'!B:B,MATCH($C827,'Policy Characteristics'!$C:$C,0)))</f>
        <v>Electrification</v>
      </c>
      <c r="C827" s="226" t="str">
        <f t="shared" ref="C827:C858" si="40">C$659</f>
        <v>Fraction of Eligible Industrial Energy Use Shifted to Electricity</v>
      </c>
      <c r="D827" s="6" t="s">
        <v>884</v>
      </c>
      <c r="E827" s="1" t="s">
        <v>896</v>
      </c>
      <c r="F827" t="s">
        <v>885</v>
      </c>
      <c r="G827" s="45" t="s">
        <v>897</v>
      </c>
      <c r="H827" s="43">
        <v>2002</v>
      </c>
      <c r="I827" s="261" t="s">
        <v>728</v>
      </c>
      <c r="J827" s="227" t="str">
        <f>IF(ISBLANK(INDEX('Policy Characteristics'!D:D,MATCH($C827,'Policy Characteristics'!$C:$C,0))),"",INDEX('Policy Characteristics'!D:D,MATCH($C827,'Policy Characteristics'!$C:$C,0)))</f>
        <v>Electrification</v>
      </c>
      <c r="K827" s="226" t="str">
        <f>IF(ISBLANK(INDEX('Policy Characteristics'!E:E,MATCH($C827,'Policy Characteristics'!$C:$C,0))),"",INDEX('Policy Characteristics'!E:E,MATCH($C827,'Policy Characteristics'!$C:$C,0)))</f>
        <v>indst shift to electricity</v>
      </c>
      <c r="L827" s="233">
        <f>IF(ISBLANK(INDEX('Policy Characteristics'!F:F,MATCH($C827,'Policy Characteristics'!$C:$C,0))),"",INDEX('Policy Characteristics'!F:F,MATCH($C827,'Policy Characteristics'!$C:$C,0)))</f>
        <v>0</v>
      </c>
      <c r="M827" s="233">
        <f>IF(ISBLANK(INDEX('Policy Characteristics'!G:G,MATCH($C827,'Policy Characteristics'!$C:$C,0))),"",INDEX('Policy Characteristics'!G:G,MATCH($C827,'Policy Characteristics'!$C:$C,0)))</f>
        <v>1</v>
      </c>
      <c r="N827" s="233">
        <f>IF(ISBLANK(INDEX('Policy Characteristics'!H:H,MATCH($C827,'Policy Characteristics'!$C:$C,0))),"",INDEX('Policy Characteristics'!H:H,MATCH($C827,'Policy Characteristics'!$C:$C,0)))</f>
        <v>0.01</v>
      </c>
      <c r="O827" s="226" t="str">
        <f>IF(ISBLANK(INDEX('Policy Characteristics'!I:I,MATCH($C827,'Policy Characteristics'!$C:$C,0))),"",INDEX('Policy Characteristics'!I:I,MATCH($C827,'Policy Characteristics'!$C:$C,0)))</f>
        <v>% of fuel shifted</v>
      </c>
      <c r="P827" s="226" t="str">
        <f>IF(ISBLANK(INDEX('Policy Characteristics'!J:J,MATCH($C827,'Policy Characteristics'!$C:$C,0))),"",INDEX('Policy Characteristics'!J:J,MATCH($C827,'Policy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7" s="226" t="str">
        <f>IF(ISBLANK(INDEX('Policy Characteristics'!K:K,MATCH($C827,'Policy Characteristics'!$C:$C,0))),"",INDEX('Policy Characteristics'!K:K,MATCH($C827,'Policy Characteristics'!$C:$C,0)))</f>
        <v>industry-ag-main.html#fuel-switching</v>
      </c>
      <c r="R827" s="226" t="str">
        <f>IF(ISBLANK(INDEX('Policy Characteristics'!L:L,MATCH($C827,'Policy Characteristics'!$C:$C,0))),"",INDEX('Policy Characteristics'!L:L,MATCH($C827,'Policy Characteristics'!$C:$C,0)))</f>
        <v>industry-elec-and-hydrogen.html</v>
      </c>
    </row>
    <row r="828" spans="1:18">
      <c r="A828" s="226" t="str">
        <f>IF(ISBLANK(INDEX('Policy Characteristics'!A:A,MATCH($C828,'Policy Characteristics'!$C:$C,0))),"",INDEX('Policy Characteristics'!A:A,MATCH($C828,'Policy Characteristics'!$C:$C,0)))</f>
        <v>Industry</v>
      </c>
      <c r="B828" s="234" t="str">
        <f>IF(ISBLANK(INDEX('Policy Characteristics'!B:B,MATCH($C828,'Policy Characteristics'!$C:$C,0))),"",INDEX('Policy Characteristics'!B:B,MATCH($C828,'Policy Characteristics'!$C:$C,0)))</f>
        <v>Electrification</v>
      </c>
      <c r="C828" s="226" t="str">
        <f t="shared" si="40"/>
        <v>Fraction of Eligible Industrial Energy Use Shifted to Electricity</v>
      </c>
      <c r="D828" s="6" t="s">
        <v>884</v>
      </c>
      <c r="E828" s="1" t="s">
        <v>898</v>
      </c>
      <c r="F828" t="s">
        <v>885</v>
      </c>
      <c r="G828" s="45" t="s">
        <v>899</v>
      </c>
      <c r="H828" s="43">
        <v>2003</v>
      </c>
      <c r="I828" s="261" t="s">
        <v>728</v>
      </c>
      <c r="J828" s="227" t="str">
        <f>IF(ISBLANK(INDEX('Policy Characteristics'!D:D,MATCH($C828,'Policy Characteristics'!$C:$C,0))),"",INDEX('Policy Characteristics'!D:D,MATCH($C828,'Policy Characteristics'!$C:$C,0)))</f>
        <v>Electrification</v>
      </c>
      <c r="K828" s="226" t="str">
        <f>IF(ISBLANK(INDEX('Policy Characteristics'!E:E,MATCH($C828,'Policy Characteristics'!$C:$C,0))),"",INDEX('Policy Characteristics'!E:E,MATCH($C828,'Policy Characteristics'!$C:$C,0)))</f>
        <v>indst shift to electricity</v>
      </c>
      <c r="L828" s="233">
        <f>IF(ISBLANK(INDEX('Policy Characteristics'!F:F,MATCH($C828,'Policy Characteristics'!$C:$C,0))),"",INDEX('Policy Characteristics'!F:F,MATCH($C828,'Policy Characteristics'!$C:$C,0)))</f>
        <v>0</v>
      </c>
      <c r="M828" s="233">
        <f>IF(ISBLANK(INDEX('Policy Characteristics'!G:G,MATCH($C828,'Policy Characteristics'!$C:$C,0))),"",INDEX('Policy Characteristics'!G:G,MATCH($C828,'Policy Characteristics'!$C:$C,0)))</f>
        <v>1</v>
      </c>
      <c r="N828" s="233">
        <f>IF(ISBLANK(INDEX('Policy Characteristics'!H:H,MATCH($C828,'Policy Characteristics'!$C:$C,0))),"",INDEX('Policy Characteristics'!H:H,MATCH($C828,'Policy Characteristics'!$C:$C,0)))</f>
        <v>0.01</v>
      </c>
      <c r="O828" s="226" t="str">
        <f>IF(ISBLANK(INDEX('Policy Characteristics'!I:I,MATCH($C828,'Policy Characteristics'!$C:$C,0))),"",INDEX('Policy Characteristics'!I:I,MATCH($C828,'Policy Characteristics'!$C:$C,0)))</f>
        <v>% of fuel shifted</v>
      </c>
      <c r="P828" s="226" t="str">
        <f>IF(ISBLANK(INDEX('Policy Characteristics'!J:J,MATCH($C828,'Policy Characteristics'!$C:$C,0))),"",INDEX('Policy Characteristics'!J:J,MATCH($C828,'Policy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8" s="226" t="str">
        <f>IF(ISBLANK(INDEX('Policy Characteristics'!K:K,MATCH($C828,'Policy Characteristics'!$C:$C,0))),"",INDEX('Policy Characteristics'!K:K,MATCH($C828,'Policy Characteristics'!$C:$C,0)))</f>
        <v>industry-ag-main.html#fuel-switching</v>
      </c>
      <c r="R828" s="226" t="str">
        <f>IF(ISBLANK(INDEX('Policy Characteristics'!L:L,MATCH($C828,'Policy Characteristics'!$C:$C,0))),"",INDEX('Policy Characteristics'!L:L,MATCH($C828,'Policy Characteristics'!$C:$C,0)))</f>
        <v>industry-elec-and-hydrogen.html</v>
      </c>
    </row>
    <row r="829" spans="1:18">
      <c r="A829" s="226" t="str">
        <f>IF(ISBLANK(INDEX('Policy Characteristics'!A:A,MATCH($C829,'Policy Characteristics'!$C:$C,0))),"",INDEX('Policy Characteristics'!A:A,MATCH($C829,'Policy Characteristics'!$C:$C,0)))</f>
        <v>Industry</v>
      </c>
      <c r="B829" s="234" t="str">
        <f>IF(ISBLANK(INDEX('Policy Characteristics'!B:B,MATCH($C829,'Policy Characteristics'!$C:$C,0))),"",INDEX('Policy Characteristics'!B:B,MATCH($C829,'Policy Characteristics'!$C:$C,0)))</f>
        <v>Electrification</v>
      </c>
      <c r="C829" s="226" t="str">
        <f t="shared" si="40"/>
        <v>Fraction of Eligible Industrial Energy Use Shifted to Electricity</v>
      </c>
      <c r="D829" s="6" t="s">
        <v>884</v>
      </c>
      <c r="E829" s="1" t="s">
        <v>900</v>
      </c>
      <c r="F829" t="s">
        <v>885</v>
      </c>
      <c r="G829" s="45" t="s">
        <v>901</v>
      </c>
      <c r="H829" s="43">
        <v>2004</v>
      </c>
      <c r="I829" s="261" t="s">
        <v>728</v>
      </c>
      <c r="J829" s="227" t="str">
        <f>IF(ISBLANK(INDEX('Policy Characteristics'!D:D,MATCH($C829,'Policy Characteristics'!$C:$C,0))),"",INDEX('Policy Characteristics'!D:D,MATCH($C829,'Policy Characteristics'!$C:$C,0)))</f>
        <v>Electrification</v>
      </c>
      <c r="K829" s="226" t="str">
        <f>IF(ISBLANK(INDEX('Policy Characteristics'!E:E,MATCH($C829,'Policy Characteristics'!$C:$C,0))),"",INDEX('Policy Characteristics'!E:E,MATCH($C829,'Policy Characteristics'!$C:$C,0)))</f>
        <v>indst shift to electricity</v>
      </c>
      <c r="L829" s="233">
        <f>IF(ISBLANK(INDEX('Policy Characteristics'!F:F,MATCH($C829,'Policy Characteristics'!$C:$C,0))),"",INDEX('Policy Characteristics'!F:F,MATCH($C829,'Policy Characteristics'!$C:$C,0)))</f>
        <v>0</v>
      </c>
      <c r="M829" s="233">
        <f>IF(ISBLANK(INDEX('Policy Characteristics'!G:G,MATCH($C829,'Policy Characteristics'!$C:$C,0))),"",INDEX('Policy Characteristics'!G:G,MATCH($C829,'Policy Characteristics'!$C:$C,0)))</f>
        <v>1</v>
      </c>
      <c r="N829" s="233">
        <f>IF(ISBLANK(INDEX('Policy Characteristics'!H:H,MATCH($C829,'Policy Characteristics'!$C:$C,0))),"",INDEX('Policy Characteristics'!H:H,MATCH($C829,'Policy Characteristics'!$C:$C,0)))</f>
        <v>0.01</v>
      </c>
      <c r="O829" s="226" t="str">
        <f>IF(ISBLANK(INDEX('Policy Characteristics'!I:I,MATCH($C829,'Policy Characteristics'!$C:$C,0))),"",INDEX('Policy Characteristics'!I:I,MATCH($C829,'Policy Characteristics'!$C:$C,0)))</f>
        <v>% of fuel shifted</v>
      </c>
      <c r="P829" s="226" t="str">
        <f>IF(ISBLANK(INDEX('Policy Characteristics'!J:J,MATCH($C829,'Policy Characteristics'!$C:$C,0))),"",INDEX('Policy Characteristics'!J:J,MATCH($C829,'Policy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29" s="226" t="str">
        <f>IF(ISBLANK(INDEX('Policy Characteristics'!K:K,MATCH($C829,'Policy Characteristics'!$C:$C,0))),"",INDEX('Policy Characteristics'!K:K,MATCH($C829,'Policy Characteristics'!$C:$C,0)))</f>
        <v>industry-ag-main.html#fuel-switching</v>
      </c>
      <c r="R829" s="226" t="str">
        <f>IF(ISBLANK(INDEX('Policy Characteristics'!L:L,MATCH($C829,'Policy Characteristics'!$C:$C,0))),"",INDEX('Policy Characteristics'!L:L,MATCH($C829,'Policy Characteristics'!$C:$C,0)))</f>
        <v>industry-elec-and-hydrogen.html</v>
      </c>
    </row>
    <row r="830" spans="1:18">
      <c r="A830" s="226" t="str">
        <f>IF(ISBLANK(INDEX('Policy Characteristics'!A:A,MATCH($C830,'Policy Characteristics'!$C:$C,0))),"",INDEX('Policy Characteristics'!A:A,MATCH($C830,'Policy Characteristics'!$C:$C,0)))</f>
        <v>Industry</v>
      </c>
      <c r="B830" s="234" t="str">
        <f>IF(ISBLANK(INDEX('Policy Characteristics'!B:B,MATCH($C830,'Policy Characteristics'!$C:$C,0))),"",INDEX('Policy Characteristics'!B:B,MATCH($C830,'Policy Characteristics'!$C:$C,0)))</f>
        <v>Electrification</v>
      </c>
      <c r="C830" s="226" t="str">
        <f t="shared" si="40"/>
        <v>Fraction of Eligible Industrial Energy Use Shifted to Electricity</v>
      </c>
      <c r="D830" s="6" t="s">
        <v>884</v>
      </c>
      <c r="E830" s="1" t="s">
        <v>902</v>
      </c>
      <c r="F830" t="s">
        <v>885</v>
      </c>
      <c r="G830" s="45" t="s">
        <v>903</v>
      </c>
      <c r="H830" s="43">
        <v>2005</v>
      </c>
      <c r="I830" s="261" t="s">
        <v>728</v>
      </c>
      <c r="J830" s="227" t="str">
        <f>IF(ISBLANK(INDEX('Policy Characteristics'!D:D,MATCH($C830,'Policy Characteristics'!$C:$C,0))),"",INDEX('Policy Characteristics'!D:D,MATCH($C830,'Policy Characteristics'!$C:$C,0)))</f>
        <v>Electrification</v>
      </c>
      <c r="K830" s="226" t="str">
        <f>IF(ISBLANK(INDEX('Policy Characteristics'!E:E,MATCH($C830,'Policy Characteristics'!$C:$C,0))),"",INDEX('Policy Characteristics'!E:E,MATCH($C830,'Policy Characteristics'!$C:$C,0)))</f>
        <v>indst shift to electricity</v>
      </c>
      <c r="L830" s="233">
        <f>IF(ISBLANK(INDEX('Policy Characteristics'!F:F,MATCH($C830,'Policy Characteristics'!$C:$C,0))),"",INDEX('Policy Characteristics'!F:F,MATCH($C830,'Policy Characteristics'!$C:$C,0)))</f>
        <v>0</v>
      </c>
      <c r="M830" s="233">
        <f>IF(ISBLANK(INDEX('Policy Characteristics'!G:G,MATCH($C830,'Policy Characteristics'!$C:$C,0))),"",INDEX('Policy Characteristics'!G:G,MATCH($C830,'Policy Characteristics'!$C:$C,0)))</f>
        <v>1</v>
      </c>
      <c r="N830" s="233">
        <f>IF(ISBLANK(INDEX('Policy Characteristics'!H:H,MATCH($C830,'Policy Characteristics'!$C:$C,0))),"",INDEX('Policy Characteristics'!H:H,MATCH($C830,'Policy Characteristics'!$C:$C,0)))</f>
        <v>0.01</v>
      </c>
      <c r="O830" s="226" t="str">
        <f>IF(ISBLANK(INDEX('Policy Characteristics'!I:I,MATCH($C830,'Policy Characteristics'!$C:$C,0))),"",INDEX('Policy Characteristics'!I:I,MATCH($C830,'Policy Characteristics'!$C:$C,0)))</f>
        <v>% of fuel shifted</v>
      </c>
      <c r="P830" s="226" t="str">
        <f>IF(ISBLANK(INDEX('Policy Characteristics'!J:J,MATCH($C830,'Policy Characteristics'!$C:$C,0))),"",INDEX('Policy Characteristics'!J:J,MATCH($C830,'Policy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0" s="226" t="str">
        <f>IF(ISBLANK(INDEX('Policy Characteristics'!K:K,MATCH($C830,'Policy Characteristics'!$C:$C,0))),"",INDEX('Policy Characteristics'!K:K,MATCH($C830,'Policy Characteristics'!$C:$C,0)))</f>
        <v>industry-ag-main.html#fuel-switching</v>
      </c>
      <c r="R830" s="226" t="str">
        <f>IF(ISBLANK(INDEX('Policy Characteristics'!L:L,MATCH($C830,'Policy Characteristics'!$C:$C,0))),"",INDEX('Policy Characteristics'!L:L,MATCH($C830,'Policy Characteristics'!$C:$C,0)))</f>
        <v>industry-elec-and-hydrogen.html</v>
      </c>
    </row>
    <row r="831" spans="1:18">
      <c r="A831" s="226" t="str">
        <f>IF(ISBLANK(INDEX('Policy Characteristics'!A:A,MATCH($C831,'Policy Characteristics'!$C:$C,0))),"",INDEX('Policy Characteristics'!A:A,MATCH($C831,'Policy Characteristics'!$C:$C,0)))</f>
        <v>Industry</v>
      </c>
      <c r="B831" s="234" t="str">
        <f>IF(ISBLANK(INDEX('Policy Characteristics'!B:B,MATCH($C831,'Policy Characteristics'!$C:$C,0))),"",INDEX('Policy Characteristics'!B:B,MATCH($C831,'Policy Characteristics'!$C:$C,0)))</f>
        <v>Electrification</v>
      </c>
      <c r="C831" s="226" t="str">
        <f t="shared" si="40"/>
        <v>Fraction of Eligible Industrial Energy Use Shifted to Electricity</v>
      </c>
      <c r="D831" s="6" t="s">
        <v>884</v>
      </c>
      <c r="E831" s="1" t="s">
        <v>904</v>
      </c>
      <c r="F831" t="s">
        <v>885</v>
      </c>
      <c r="G831" s="45" t="s">
        <v>905</v>
      </c>
      <c r="H831" s="43">
        <v>2006</v>
      </c>
      <c r="I831" s="261" t="s">
        <v>728</v>
      </c>
      <c r="J831" s="227" t="str">
        <f>IF(ISBLANK(INDEX('Policy Characteristics'!D:D,MATCH($C831,'Policy Characteristics'!$C:$C,0))),"",INDEX('Policy Characteristics'!D:D,MATCH($C831,'Policy Characteristics'!$C:$C,0)))</f>
        <v>Electrification</v>
      </c>
      <c r="K831" s="226" t="str">
        <f>IF(ISBLANK(INDEX('Policy Characteristics'!E:E,MATCH($C831,'Policy Characteristics'!$C:$C,0))),"",INDEX('Policy Characteristics'!E:E,MATCH($C831,'Policy Characteristics'!$C:$C,0)))</f>
        <v>indst shift to electricity</v>
      </c>
      <c r="L831" s="233">
        <f>IF(ISBLANK(INDEX('Policy Characteristics'!F:F,MATCH($C831,'Policy Characteristics'!$C:$C,0))),"",INDEX('Policy Characteristics'!F:F,MATCH($C831,'Policy Characteristics'!$C:$C,0)))</f>
        <v>0</v>
      </c>
      <c r="M831" s="233">
        <f>IF(ISBLANK(INDEX('Policy Characteristics'!G:G,MATCH($C831,'Policy Characteristics'!$C:$C,0))),"",INDEX('Policy Characteristics'!G:G,MATCH($C831,'Policy Characteristics'!$C:$C,0)))</f>
        <v>1</v>
      </c>
      <c r="N831" s="233">
        <f>IF(ISBLANK(INDEX('Policy Characteristics'!H:H,MATCH($C831,'Policy Characteristics'!$C:$C,0))),"",INDEX('Policy Characteristics'!H:H,MATCH($C831,'Policy Characteristics'!$C:$C,0)))</f>
        <v>0.01</v>
      </c>
      <c r="O831" s="226" t="str">
        <f>IF(ISBLANK(INDEX('Policy Characteristics'!I:I,MATCH($C831,'Policy Characteristics'!$C:$C,0))),"",INDEX('Policy Characteristics'!I:I,MATCH($C831,'Policy Characteristics'!$C:$C,0)))</f>
        <v>% of fuel shifted</v>
      </c>
      <c r="P831" s="226" t="str">
        <f>IF(ISBLANK(INDEX('Policy Characteristics'!J:J,MATCH($C831,'Policy Characteristics'!$C:$C,0))),"",INDEX('Policy Characteristics'!J:J,MATCH($C831,'Policy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1" s="226" t="str">
        <f>IF(ISBLANK(INDEX('Policy Characteristics'!K:K,MATCH($C831,'Policy Characteristics'!$C:$C,0))),"",INDEX('Policy Characteristics'!K:K,MATCH($C831,'Policy Characteristics'!$C:$C,0)))</f>
        <v>industry-ag-main.html#fuel-switching</v>
      </c>
      <c r="R831" s="226" t="str">
        <f>IF(ISBLANK(INDEX('Policy Characteristics'!L:L,MATCH($C831,'Policy Characteristics'!$C:$C,0))),"",INDEX('Policy Characteristics'!L:L,MATCH($C831,'Policy Characteristics'!$C:$C,0)))</f>
        <v>industry-elec-and-hydrogen.html</v>
      </c>
    </row>
    <row r="832" spans="1:18">
      <c r="A832" s="226" t="str">
        <f>IF(ISBLANK(INDEX('Policy Characteristics'!A:A,MATCH($C832,'Policy Characteristics'!$C:$C,0))),"",INDEX('Policy Characteristics'!A:A,MATCH($C832,'Policy Characteristics'!$C:$C,0)))</f>
        <v>Industry</v>
      </c>
      <c r="B832" s="234" t="str">
        <f>IF(ISBLANK(INDEX('Policy Characteristics'!B:B,MATCH($C832,'Policy Characteristics'!$C:$C,0))),"",INDEX('Policy Characteristics'!B:B,MATCH($C832,'Policy Characteristics'!$C:$C,0)))</f>
        <v>Electrification</v>
      </c>
      <c r="C832" s="226" t="str">
        <f t="shared" si="40"/>
        <v>Fraction of Eligible Industrial Energy Use Shifted to Electricity</v>
      </c>
      <c r="D832" s="6" t="s">
        <v>884</v>
      </c>
      <c r="E832" s="1" t="s">
        <v>906</v>
      </c>
      <c r="F832" t="s">
        <v>885</v>
      </c>
      <c r="G832" s="45" t="s">
        <v>907</v>
      </c>
      <c r="H832" s="43">
        <v>2007</v>
      </c>
      <c r="I832" s="261" t="s">
        <v>728</v>
      </c>
      <c r="J832" s="227" t="str">
        <f>IF(ISBLANK(INDEX('Policy Characteristics'!D:D,MATCH($C832,'Policy Characteristics'!$C:$C,0))),"",INDEX('Policy Characteristics'!D:D,MATCH($C832,'Policy Characteristics'!$C:$C,0)))</f>
        <v>Electrification</v>
      </c>
      <c r="K832" s="226" t="str">
        <f>IF(ISBLANK(INDEX('Policy Characteristics'!E:E,MATCH($C832,'Policy Characteristics'!$C:$C,0))),"",INDEX('Policy Characteristics'!E:E,MATCH($C832,'Policy Characteristics'!$C:$C,0)))</f>
        <v>indst shift to electricity</v>
      </c>
      <c r="L832" s="233">
        <f>IF(ISBLANK(INDEX('Policy Characteristics'!F:F,MATCH($C832,'Policy Characteristics'!$C:$C,0))),"",INDEX('Policy Characteristics'!F:F,MATCH($C832,'Policy Characteristics'!$C:$C,0)))</f>
        <v>0</v>
      </c>
      <c r="M832" s="233">
        <f>IF(ISBLANK(INDEX('Policy Characteristics'!G:G,MATCH($C832,'Policy Characteristics'!$C:$C,0))),"",INDEX('Policy Characteristics'!G:G,MATCH($C832,'Policy Characteristics'!$C:$C,0)))</f>
        <v>1</v>
      </c>
      <c r="N832" s="233">
        <f>IF(ISBLANK(INDEX('Policy Characteristics'!H:H,MATCH($C832,'Policy Characteristics'!$C:$C,0))),"",INDEX('Policy Characteristics'!H:H,MATCH($C832,'Policy Characteristics'!$C:$C,0)))</f>
        <v>0.01</v>
      </c>
      <c r="O832" s="226" t="str">
        <f>IF(ISBLANK(INDEX('Policy Characteristics'!I:I,MATCH($C832,'Policy Characteristics'!$C:$C,0))),"",INDEX('Policy Characteristics'!I:I,MATCH($C832,'Policy Characteristics'!$C:$C,0)))</f>
        <v>% of fuel shifted</v>
      </c>
      <c r="P832" s="226" t="str">
        <f>IF(ISBLANK(INDEX('Policy Characteristics'!J:J,MATCH($C832,'Policy Characteristics'!$C:$C,0))),"",INDEX('Policy Characteristics'!J:J,MATCH($C832,'Policy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2" s="226" t="str">
        <f>IF(ISBLANK(INDEX('Policy Characteristics'!K:K,MATCH($C832,'Policy Characteristics'!$C:$C,0))),"",INDEX('Policy Characteristics'!K:K,MATCH($C832,'Policy Characteristics'!$C:$C,0)))</f>
        <v>industry-ag-main.html#fuel-switching</v>
      </c>
      <c r="R832" s="226" t="str">
        <f>IF(ISBLANK(INDEX('Policy Characteristics'!L:L,MATCH($C832,'Policy Characteristics'!$C:$C,0))),"",INDEX('Policy Characteristics'!L:L,MATCH($C832,'Policy Characteristics'!$C:$C,0)))</f>
        <v>industry-elec-and-hydrogen.html</v>
      </c>
    </row>
    <row r="833" spans="1:18">
      <c r="A833" s="226" t="str">
        <f>IF(ISBLANK(INDEX('Policy Characteristics'!A:A,MATCH($C833,'Policy Characteristics'!$C:$C,0))),"",INDEX('Policy Characteristics'!A:A,MATCH($C833,'Policy Characteristics'!$C:$C,0)))</f>
        <v>Industry</v>
      </c>
      <c r="B833" s="234" t="str">
        <f>IF(ISBLANK(INDEX('Policy Characteristics'!B:B,MATCH($C833,'Policy Characteristics'!$C:$C,0))),"",INDEX('Policy Characteristics'!B:B,MATCH($C833,'Policy Characteristics'!$C:$C,0)))</f>
        <v>Electrification</v>
      </c>
      <c r="C833" s="226" t="str">
        <f t="shared" si="40"/>
        <v>Fraction of Eligible Industrial Energy Use Shifted to Electricity</v>
      </c>
      <c r="D833" s="6" t="s">
        <v>884</v>
      </c>
      <c r="E833" s="1" t="s">
        <v>908</v>
      </c>
      <c r="F833" t="s">
        <v>885</v>
      </c>
      <c r="G833" s="45" t="s">
        <v>909</v>
      </c>
      <c r="H833" s="43">
        <v>2008</v>
      </c>
      <c r="I833" s="261" t="s">
        <v>728</v>
      </c>
      <c r="J833" s="227" t="str">
        <f>IF(ISBLANK(INDEX('Policy Characteristics'!D:D,MATCH($C833,'Policy Characteristics'!$C:$C,0))),"",INDEX('Policy Characteristics'!D:D,MATCH($C833,'Policy Characteristics'!$C:$C,0)))</f>
        <v>Electrification</v>
      </c>
      <c r="K833" s="226" t="str">
        <f>IF(ISBLANK(INDEX('Policy Characteristics'!E:E,MATCH($C833,'Policy Characteristics'!$C:$C,0))),"",INDEX('Policy Characteristics'!E:E,MATCH($C833,'Policy Characteristics'!$C:$C,0)))</f>
        <v>indst shift to electricity</v>
      </c>
      <c r="L833" s="233">
        <f>IF(ISBLANK(INDEX('Policy Characteristics'!F:F,MATCH($C833,'Policy Characteristics'!$C:$C,0))),"",INDEX('Policy Characteristics'!F:F,MATCH($C833,'Policy Characteristics'!$C:$C,0)))</f>
        <v>0</v>
      </c>
      <c r="M833" s="233">
        <f>IF(ISBLANK(INDEX('Policy Characteristics'!G:G,MATCH($C833,'Policy Characteristics'!$C:$C,0))),"",INDEX('Policy Characteristics'!G:G,MATCH($C833,'Policy Characteristics'!$C:$C,0)))</f>
        <v>1</v>
      </c>
      <c r="N833" s="233">
        <f>IF(ISBLANK(INDEX('Policy Characteristics'!H:H,MATCH($C833,'Policy Characteristics'!$C:$C,0))),"",INDEX('Policy Characteristics'!H:H,MATCH($C833,'Policy Characteristics'!$C:$C,0)))</f>
        <v>0.01</v>
      </c>
      <c r="O833" s="226" t="str">
        <f>IF(ISBLANK(INDEX('Policy Characteristics'!I:I,MATCH($C833,'Policy Characteristics'!$C:$C,0))),"",INDEX('Policy Characteristics'!I:I,MATCH($C833,'Policy Characteristics'!$C:$C,0)))</f>
        <v>% of fuel shifted</v>
      </c>
      <c r="P833" s="226" t="str">
        <f>IF(ISBLANK(INDEX('Policy Characteristics'!J:J,MATCH($C833,'Policy Characteristics'!$C:$C,0))),"",INDEX('Policy Characteristics'!J:J,MATCH($C833,'Policy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3" s="226" t="str">
        <f>IF(ISBLANK(INDEX('Policy Characteristics'!K:K,MATCH($C833,'Policy Characteristics'!$C:$C,0))),"",INDEX('Policy Characteristics'!K:K,MATCH($C833,'Policy Characteristics'!$C:$C,0)))</f>
        <v>industry-ag-main.html#fuel-switching</v>
      </c>
      <c r="R833" s="226" t="str">
        <f>IF(ISBLANK(INDEX('Policy Characteristics'!L:L,MATCH($C833,'Policy Characteristics'!$C:$C,0))),"",INDEX('Policy Characteristics'!L:L,MATCH($C833,'Policy Characteristics'!$C:$C,0)))</f>
        <v>industry-elec-and-hydrogen.html</v>
      </c>
    </row>
    <row r="834" spans="1:18">
      <c r="A834" s="226" t="str">
        <f>IF(ISBLANK(INDEX('Policy Characteristics'!A:A,MATCH($C834,'Policy Characteristics'!$C:$C,0))),"",INDEX('Policy Characteristics'!A:A,MATCH($C834,'Policy Characteristics'!$C:$C,0)))</f>
        <v>Industry</v>
      </c>
      <c r="B834" s="234" t="str">
        <f>IF(ISBLANK(INDEX('Policy Characteristics'!B:B,MATCH($C834,'Policy Characteristics'!$C:$C,0))),"",INDEX('Policy Characteristics'!B:B,MATCH($C834,'Policy Characteristics'!$C:$C,0)))</f>
        <v>Electrification</v>
      </c>
      <c r="C834" s="226" t="str">
        <f t="shared" si="40"/>
        <v>Fraction of Eligible Industrial Energy Use Shifted to Electricity</v>
      </c>
      <c r="D834" s="6" t="s">
        <v>884</v>
      </c>
      <c r="E834" s="1" t="s">
        <v>910</v>
      </c>
      <c r="F834" t="s">
        <v>885</v>
      </c>
      <c r="G834" s="45" t="s">
        <v>910</v>
      </c>
      <c r="H834" s="43">
        <v>2009</v>
      </c>
      <c r="I834" s="261" t="s">
        <v>728</v>
      </c>
      <c r="J834" s="227" t="str">
        <f>IF(ISBLANK(INDEX('Policy Characteristics'!D:D,MATCH($C834,'Policy Characteristics'!$C:$C,0))),"",INDEX('Policy Characteristics'!D:D,MATCH($C834,'Policy Characteristics'!$C:$C,0)))</f>
        <v>Electrification</v>
      </c>
      <c r="K834" s="226" t="str">
        <f>IF(ISBLANK(INDEX('Policy Characteristics'!E:E,MATCH($C834,'Policy Characteristics'!$C:$C,0))),"",INDEX('Policy Characteristics'!E:E,MATCH($C834,'Policy Characteristics'!$C:$C,0)))</f>
        <v>indst shift to electricity</v>
      </c>
      <c r="L834" s="233">
        <f>IF(ISBLANK(INDEX('Policy Characteristics'!F:F,MATCH($C834,'Policy Characteristics'!$C:$C,0))),"",INDEX('Policy Characteristics'!F:F,MATCH($C834,'Policy Characteristics'!$C:$C,0)))</f>
        <v>0</v>
      </c>
      <c r="M834" s="233">
        <f>IF(ISBLANK(INDEX('Policy Characteristics'!G:G,MATCH($C834,'Policy Characteristics'!$C:$C,0))),"",INDEX('Policy Characteristics'!G:G,MATCH($C834,'Policy Characteristics'!$C:$C,0)))</f>
        <v>1</v>
      </c>
      <c r="N834" s="233">
        <f>IF(ISBLANK(INDEX('Policy Characteristics'!H:H,MATCH($C834,'Policy Characteristics'!$C:$C,0))),"",INDEX('Policy Characteristics'!H:H,MATCH($C834,'Policy Characteristics'!$C:$C,0)))</f>
        <v>0.01</v>
      </c>
      <c r="O834" s="226" t="str">
        <f>IF(ISBLANK(INDEX('Policy Characteristics'!I:I,MATCH($C834,'Policy Characteristics'!$C:$C,0))),"",INDEX('Policy Characteristics'!I:I,MATCH($C834,'Policy Characteristics'!$C:$C,0)))</f>
        <v>% of fuel shifted</v>
      </c>
      <c r="P834" s="226" t="str">
        <f>IF(ISBLANK(INDEX('Policy Characteristics'!J:J,MATCH($C834,'Policy Characteristics'!$C:$C,0))),"",INDEX('Policy Characteristics'!J:J,MATCH($C834,'Policy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4" s="226" t="str">
        <f>IF(ISBLANK(INDEX('Policy Characteristics'!K:K,MATCH($C834,'Policy Characteristics'!$C:$C,0))),"",INDEX('Policy Characteristics'!K:K,MATCH($C834,'Policy Characteristics'!$C:$C,0)))</f>
        <v>industry-ag-main.html#fuel-switching</v>
      </c>
      <c r="R834" s="226" t="str">
        <f>IF(ISBLANK(INDEX('Policy Characteristics'!L:L,MATCH($C834,'Policy Characteristics'!$C:$C,0))),"",INDEX('Policy Characteristics'!L:L,MATCH($C834,'Policy Characteristics'!$C:$C,0)))</f>
        <v>industry-elec-and-hydrogen.html</v>
      </c>
    </row>
    <row r="835" spans="1:18">
      <c r="A835" s="226" t="str">
        <f>IF(ISBLANK(INDEX('Policy Characteristics'!A:A,MATCH($C835,'Policy Characteristics'!$C:$C,0))),"",INDEX('Policy Characteristics'!A:A,MATCH($C835,'Policy Characteristics'!$C:$C,0)))</f>
        <v>Industry</v>
      </c>
      <c r="B835" s="234" t="str">
        <f>IF(ISBLANK(INDEX('Policy Characteristics'!B:B,MATCH($C835,'Policy Characteristics'!$C:$C,0))),"",INDEX('Policy Characteristics'!B:B,MATCH($C835,'Policy Characteristics'!$C:$C,0)))</f>
        <v>Electrification</v>
      </c>
      <c r="C835" s="226" t="str">
        <f t="shared" si="40"/>
        <v>Fraction of Eligible Industrial Energy Use Shifted to Electricity</v>
      </c>
      <c r="D835" s="6" t="s">
        <v>886</v>
      </c>
      <c r="E835" s="1" t="s">
        <v>896</v>
      </c>
      <c r="F835" t="s">
        <v>887</v>
      </c>
      <c r="G835" s="45" t="s">
        <v>897</v>
      </c>
      <c r="H835" s="43">
        <v>2010</v>
      </c>
      <c r="I835" s="261" t="s">
        <v>728</v>
      </c>
      <c r="J835" s="227" t="str">
        <f>IF(ISBLANK(INDEX('Policy Characteristics'!D:D,MATCH($C835,'Policy Characteristics'!$C:$C,0))),"",INDEX('Policy Characteristics'!D:D,MATCH($C835,'Policy Characteristics'!$C:$C,0)))</f>
        <v>Electrification</v>
      </c>
      <c r="K835" s="226" t="str">
        <f>IF(ISBLANK(INDEX('Policy Characteristics'!E:E,MATCH($C835,'Policy Characteristics'!$C:$C,0))),"",INDEX('Policy Characteristics'!E:E,MATCH($C835,'Policy Characteristics'!$C:$C,0)))</f>
        <v>indst shift to electricity</v>
      </c>
      <c r="L835" s="233">
        <f>IF(ISBLANK(INDEX('Policy Characteristics'!F:F,MATCH($C835,'Policy Characteristics'!$C:$C,0))),"",INDEX('Policy Characteristics'!F:F,MATCH($C835,'Policy Characteristics'!$C:$C,0)))</f>
        <v>0</v>
      </c>
      <c r="M835" s="233">
        <f>IF(ISBLANK(INDEX('Policy Characteristics'!G:G,MATCH($C835,'Policy Characteristics'!$C:$C,0))),"",INDEX('Policy Characteristics'!G:G,MATCH($C835,'Policy Characteristics'!$C:$C,0)))</f>
        <v>1</v>
      </c>
      <c r="N835" s="233">
        <f>IF(ISBLANK(INDEX('Policy Characteristics'!H:H,MATCH($C835,'Policy Characteristics'!$C:$C,0))),"",INDEX('Policy Characteristics'!H:H,MATCH($C835,'Policy Characteristics'!$C:$C,0)))</f>
        <v>0.01</v>
      </c>
      <c r="O835" s="226" t="str">
        <f>IF(ISBLANK(INDEX('Policy Characteristics'!I:I,MATCH($C835,'Policy Characteristics'!$C:$C,0))),"",INDEX('Policy Characteristics'!I:I,MATCH($C835,'Policy Characteristics'!$C:$C,0)))</f>
        <v>% of fuel shifted</v>
      </c>
      <c r="P835" s="226" t="str">
        <f>IF(ISBLANK(INDEX('Policy Characteristics'!J:J,MATCH($C835,'Policy Characteristics'!$C:$C,0))),"",INDEX('Policy Characteristics'!J:J,MATCH($C835,'Policy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5" s="226" t="str">
        <f>IF(ISBLANK(INDEX('Policy Characteristics'!K:K,MATCH($C835,'Policy Characteristics'!$C:$C,0))),"",INDEX('Policy Characteristics'!K:K,MATCH($C835,'Policy Characteristics'!$C:$C,0)))</f>
        <v>industry-ag-main.html#fuel-switching</v>
      </c>
      <c r="R835" s="226" t="str">
        <f>IF(ISBLANK(INDEX('Policy Characteristics'!L:L,MATCH($C835,'Policy Characteristics'!$C:$C,0))),"",INDEX('Policy Characteristics'!L:L,MATCH($C835,'Policy Characteristics'!$C:$C,0)))</f>
        <v>industry-elec-and-hydrogen.html</v>
      </c>
    </row>
    <row r="836" spans="1:18">
      <c r="A836" s="226" t="str">
        <f>IF(ISBLANK(INDEX('Policy Characteristics'!A:A,MATCH($C836,'Policy Characteristics'!$C:$C,0))),"",INDEX('Policy Characteristics'!A:A,MATCH($C836,'Policy Characteristics'!$C:$C,0)))</f>
        <v>Industry</v>
      </c>
      <c r="B836" s="234" t="str">
        <f>IF(ISBLANK(INDEX('Policy Characteristics'!B:B,MATCH($C836,'Policy Characteristics'!$C:$C,0))),"",INDEX('Policy Characteristics'!B:B,MATCH($C836,'Policy Characteristics'!$C:$C,0)))</f>
        <v>Electrification</v>
      </c>
      <c r="C836" s="226" t="str">
        <f t="shared" si="40"/>
        <v>Fraction of Eligible Industrial Energy Use Shifted to Electricity</v>
      </c>
      <c r="D836" s="6" t="s">
        <v>886</v>
      </c>
      <c r="E836" s="1" t="s">
        <v>898</v>
      </c>
      <c r="F836" t="s">
        <v>887</v>
      </c>
      <c r="G836" s="45" t="s">
        <v>899</v>
      </c>
      <c r="H836" s="43">
        <v>2011</v>
      </c>
      <c r="I836" s="261" t="s">
        <v>728</v>
      </c>
      <c r="J836" s="227" t="str">
        <f>IF(ISBLANK(INDEX('Policy Characteristics'!D:D,MATCH($C836,'Policy Characteristics'!$C:$C,0))),"",INDEX('Policy Characteristics'!D:D,MATCH($C836,'Policy Characteristics'!$C:$C,0)))</f>
        <v>Electrification</v>
      </c>
      <c r="K836" s="226" t="str">
        <f>IF(ISBLANK(INDEX('Policy Characteristics'!E:E,MATCH($C836,'Policy Characteristics'!$C:$C,0))),"",INDEX('Policy Characteristics'!E:E,MATCH($C836,'Policy Characteristics'!$C:$C,0)))</f>
        <v>indst shift to electricity</v>
      </c>
      <c r="L836" s="233">
        <f>IF(ISBLANK(INDEX('Policy Characteristics'!F:F,MATCH($C836,'Policy Characteristics'!$C:$C,0))),"",INDEX('Policy Characteristics'!F:F,MATCH($C836,'Policy Characteristics'!$C:$C,0)))</f>
        <v>0</v>
      </c>
      <c r="M836" s="233">
        <f>IF(ISBLANK(INDEX('Policy Characteristics'!G:G,MATCH($C836,'Policy Characteristics'!$C:$C,0))),"",INDEX('Policy Characteristics'!G:G,MATCH($C836,'Policy Characteristics'!$C:$C,0)))</f>
        <v>1</v>
      </c>
      <c r="N836" s="233">
        <f>IF(ISBLANK(INDEX('Policy Characteristics'!H:H,MATCH($C836,'Policy Characteristics'!$C:$C,0))),"",INDEX('Policy Characteristics'!H:H,MATCH($C836,'Policy Characteristics'!$C:$C,0)))</f>
        <v>0.01</v>
      </c>
      <c r="O836" s="226" t="str">
        <f>IF(ISBLANK(INDEX('Policy Characteristics'!I:I,MATCH($C836,'Policy Characteristics'!$C:$C,0))),"",INDEX('Policy Characteristics'!I:I,MATCH($C836,'Policy Characteristics'!$C:$C,0)))</f>
        <v>% of fuel shifted</v>
      </c>
      <c r="P836" s="226" t="str">
        <f>IF(ISBLANK(INDEX('Policy Characteristics'!J:J,MATCH($C836,'Policy Characteristics'!$C:$C,0))),"",INDEX('Policy Characteristics'!J:J,MATCH($C836,'Policy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6" s="226" t="str">
        <f>IF(ISBLANK(INDEX('Policy Characteristics'!K:K,MATCH($C836,'Policy Characteristics'!$C:$C,0))),"",INDEX('Policy Characteristics'!K:K,MATCH($C836,'Policy Characteristics'!$C:$C,0)))</f>
        <v>industry-ag-main.html#fuel-switching</v>
      </c>
      <c r="R836" s="226" t="str">
        <f>IF(ISBLANK(INDEX('Policy Characteristics'!L:L,MATCH($C836,'Policy Characteristics'!$C:$C,0))),"",INDEX('Policy Characteristics'!L:L,MATCH($C836,'Policy Characteristics'!$C:$C,0)))</f>
        <v>industry-elec-and-hydrogen.html</v>
      </c>
    </row>
    <row r="837" spans="1:18">
      <c r="A837" s="226" t="str">
        <f>IF(ISBLANK(INDEX('Policy Characteristics'!A:A,MATCH($C837,'Policy Characteristics'!$C:$C,0))),"",INDEX('Policy Characteristics'!A:A,MATCH($C837,'Policy Characteristics'!$C:$C,0)))</f>
        <v>Industry</v>
      </c>
      <c r="B837" s="234" t="str">
        <f>IF(ISBLANK(INDEX('Policy Characteristics'!B:B,MATCH($C837,'Policy Characteristics'!$C:$C,0))),"",INDEX('Policy Characteristics'!B:B,MATCH($C837,'Policy Characteristics'!$C:$C,0)))</f>
        <v>Electrification</v>
      </c>
      <c r="C837" s="226" t="str">
        <f t="shared" si="40"/>
        <v>Fraction of Eligible Industrial Energy Use Shifted to Electricity</v>
      </c>
      <c r="D837" s="6" t="s">
        <v>886</v>
      </c>
      <c r="E837" s="1" t="s">
        <v>900</v>
      </c>
      <c r="F837" t="s">
        <v>887</v>
      </c>
      <c r="G837" s="45" t="s">
        <v>901</v>
      </c>
      <c r="H837" s="43">
        <v>2012</v>
      </c>
      <c r="I837" s="261" t="s">
        <v>728</v>
      </c>
      <c r="J837" s="227" t="str">
        <f>IF(ISBLANK(INDEX('Policy Characteristics'!D:D,MATCH($C837,'Policy Characteristics'!$C:$C,0))),"",INDEX('Policy Characteristics'!D:D,MATCH($C837,'Policy Characteristics'!$C:$C,0)))</f>
        <v>Electrification</v>
      </c>
      <c r="K837" s="226" t="str">
        <f>IF(ISBLANK(INDEX('Policy Characteristics'!E:E,MATCH($C837,'Policy Characteristics'!$C:$C,0))),"",INDEX('Policy Characteristics'!E:E,MATCH($C837,'Policy Characteristics'!$C:$C,0)))</f>
        <v>indst shift to electricity</v>
      </c>
      <c r="L837" s="233">
        <f>IF(ISBLANK(INDEX('Policy Characteristics'!F:F,MATCH($C837,'Policy Characteristics'!$C:$C,0))),"",INDEX('Policy Characteristics'!F:F,MATCH($C837,'Policy Characteristics'!$C:$C,0)))</f>
        <v>0</v>
      </c>
      <c r="M837" s="233">
        <f>IF(ISBLANK(INDEX('Policy Characteristics'!G:G,MATCH($C837,'Policy Characteristics'!$C:$C,0))),"",INDEX('Policy Characteristics'!G:G,MATCH($C837,'Policy Characteristics'!$C:$C,0)))</f>
        <v>1</v>
      </c>
      <c r="N837" s="233">
        <f>IF(ISBLANK(INDEX('Policy Characteristics'!H:H,MATCH($C837,'Policy Characteristics'!$C:$C,0))),"",INDEX('Policy Characteristics'!H:H,MATCH($C837,'Policy Characteristics'!$C:$C,0)))</f>
        <v>0.01</v>
      </c>
      <c r="O837" s="226" t="str">
        <f>IF(ISBLANK(INDEX('Policy Characteristics'!I:I,MATCH($C837,'Policy Characteristics'!$C:$C,0))),"",INDEX('Policy Characteristics'!I:I,MATCH($C837,'Policy Characteristics'!$C:$C,0)))</f>
        <v>% of fuel shifted</v>
      </c>
      <c r="P837" s="226" t="str">
        <f>IF(ISBLANK(INDEX('Policy Characteristics'!J:J,MATCH($C837,'Policy Characteristics'!$C:$C,0))),"",INDEX('Policy Characteristics'!J:J,MATCH($C837,'Policy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7" s="226" t="str">
        <f>IF(ISBLANK(INDEX('Policy Characteristics'!K:K,MATCH($C837,'Policy Characteristics'!$C:$C,0))),"",INDEX('Policy Characteristics'!K:K,MATCH($C837,'Policy Characteristics'!$C:$C,0)))</f>
        <v>industry-ag-main.html#fuel-switching</v>
      </c>
      <c r="R837" s="226" t="str">
        <f>IF(ISBLANK(INDEX('Policy Characteristics'!L:L,MATCH($C837,'Policy Characteristics'!$C:$C,0))),"",INDEX('Policy Characteristics'!L:L,MATCH($C837,'Policy Characteristics'!$C:$C,0)))</f>
        <v>industry-elec-and-hydrogen.html</v>
      </c>
    </row>
    <row r="838" spans="1:18">
      <c r="A838" s="226" t="str">
        <f>IF(ISBLANK(INDEX('Policy Characteristics'!A:A,MATCH($C838,'Policy Characteristics'!$C:$C,0))),"",INDEX('Policy Characteristics'!A:A,MATCH($C838,'Policy Characteristics'!$C:$C,0)))</f>
        <v>Industry</v>
      </c>
      <c r="B838" s="234" t="str">
        <f>IF(ISBLANK(INDEX('Policy Characteristics'!B:B,MATCH($C838,'Policy Characteristics'!$C:$C,0))),"",INDEX('Policy Characteristics'!B:B,MATCH($C838,'Policy Characteristics'!$C:$C,0)))</f>
        <v>Electrification</v>
      </c>
      <c r="C838" s="226" t="str">
        <f t="shared" si="40"/>
        <v>Fraction of Eligible Industrial Energy Use Shifted to Electricity</v>
      </c>
      <c r="D838" s="6" t="s">
        <v>886</v>
      </c>
      <c r="E838" s="1" t="s">
        <v>902</v>
      </c>
      <c r="F838" t="s">
        <v>887</v>
      </c>
      <c r="G838" s="45" t="s">
        <v>903</v>
      </c>
      <c r="H838" s="43">
        <v>2013</v>
      </c>
      <c r="I838" s="261" t="s">
        <v>728</v>
      </c>
      <c r="J838" s="227" t="str">
        <f>IF(ISBLANK(INDEX('Policy Characteristics'!D:D,MATCH($C838,'Policy Characteristics'!$C:$C,0))),"",INDEX('Policy Characteristics'!D:D,MATCH($C838,'Policy Characteristics'!$C:$C,0)))</f>
        <v>Electrification</v>
      </c>
      <c r="K838" s="226" t="str">
        <f>IF(ISBLANK(INDEX('Policy Characteristics'!E:E,MATCH($C838,'Policy Characteristics'!$C:$C,0))),"",INDEX('Policy Characteristics'!E:E,MATCH($C838,'Policy Characteristics'!$C:$C,0)))</f>
        <v>indst shift to electricity</v>
      </c>
      <c r="L838" s="233">
        <f>IF(ISBLANK(INDEX('Policy Characteristics'!F:F,MATCH($C838,'Policy Characteristics'!$C:$C,0))),"",INDEX('Policy Characteristics'!F:F,MATCH($C838,'Policy Characteristics'!$C:$C,0)))</f>
        <v>0</v>
      </c>
      <c r="M838" s="233">
        <f>IF(ISBLANK(INDEX('Policy Characteristics'!G:G,MATCH($C838,'Policy Characteristics'!$C:$C,0))),"",INDEX('Policy Characteristics'!G:G,MATCH($C838,'Policy Characteristics'!$C:$C,0)))</f>
        <v>1</v>
      </c>
      <c r="N838" s="233">
        <f>IF(ISBLANK(INDEX('Policy Characteristics'!H:H,MATCH($C838,'Policy Characteristics'!$C:$C,0))),"",INDEX('Policy Characteristics'!H:H,MATCH($C838,'Policy Characteristics'!$C:$C,0)))</f>
        <v>0.01</v>
      </c>
      <c r="O838" s="226" t="str">
        <f>IF(ISBLANK(INDEX('Policy Characteristics'!I:I,MATCH($C838,'Policy Characteristics'!$C:$C,0))),"",INDEX('Policy Characteristics'!I:I,MATCH($C838,'Policy Characteristics'!$C:$C,0)))</f>
        <v>% of fuel shifted</v>
      </c>
      <c r="P838" s="226" t="str">
        <f>IF(ISBLANK(INDEX('Policy Characteristics'!J:J,MATCH($C838,'Policy Characteristics'!$C:$C,0))),"",INDEX('Policy Characteristics'!J:J,MATCH($C838,'Policy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8" s="226" t="str">
        <f>IF(ISBLANK(INDEX('Policy Characteristics'!K:K,MATCH($C838,'Policy Characteristics'!$C:$C,0))),"",INDEX('Policy Characteristics'!K:K,MATCH($C838,'Policy Characteristics'!$C:$C,0)))</f>
        <v>industry-ag-main.html#fuel-switching</v>
      </c>
      <c r="R838" s="226" t="str">
        <f>IF(ISBLANK(INDEX('Policy Characteristics'!L:L,MATCH($C838,'Policy Characteristics'!$C:$C,0))),"",INDEX('Policy Characteristics'!L:L,MATCH($C838,'Policy Characteristics'!$C:$C,0)))</f>
        <v>industry-elec-and-hydrogen.html</v>
      </c>
    </row>
    <row r="839" spans="1:18">
      <c r="A839" s="226" t="str">
        <f>IF(ISBLANK(INDEX('Policy Characteristics'!A:A,MATCH($C839,'Policy Characteristics'!$C:$C,0))),"",INDEX('Policy Characteristics'!A:A,MATCH($C839,'Policy Characteristics'!$C:$C,0)))</f>
        <v>Industry</v>
      </c>
      <c r="B839" s="234" t="str">
        <f>IF(ISBLANK(INDEX('Policy Characteristics'!B:B,MATCH($C839,'Policy Characteristics'!$C:$C,0))),"",INDEX('Policy Characteristics'!B:B,MATCH($C839,'Policy Characteristics'!$C:$C,0)))</f>
        <v>Electrification</v>
      </c>
      <c r="C839" s="226" t="str">
        <f t="shared" si="40"/>
        <v>Fraction of Eligible Industrial Energy Use Shifted to Electricity</v>
      </c>
      <c r="D839" s="6" t="s">
        <v>886</v>
      </c>
      <c r="E839" s="1" t="s">
        <v>904</v>
      </c>
      <c r="F839" t="s">
        <v>887</v>
      </c>
      <c r="G839" s="45" t="s">
        <v>905</v>
      </c>
      <c r="H839" s="43">
        <v>2014</v>
      </c>
      <c r="I839" s="261" t="s">
        <v>728</v>
      </c>
      <c r="J839" s="227" t="str">
        <f>IF(ISBLANK(INDEX('Policy Characteristics'!D:D,MATCH($C839,'Policy Characteristics'!$C:$C,0))),"",INDEX('Policy Characteristics'!D:D,MATCH($C839,'Policy Characteristics'!$C:$C,0)))</f>
        <v>Electrification</v>
      </c>
      <c r="K839" s="226" t="str">
        <f>IF(ISBLANK(INDEX('Policy Characteristics'!E:E,MATCH($C839,'Policy Characteristics'!$C:$C,0))),"",INDEX('Policy Characteristics'!E:E,MATCH($C839,'Policy Characteristics'!$C:$C,0)))</f>
        <v>indst shift to electricity</v>
      </c>
      <c r="L839" s="233">
        <f>IF(ISBLANK(INDEX('Policy Characteristics'!F:F,MATCH($C839,'Policy Characteristics'!$C:$C,0))),"",INDEX('Policy Characteristics'!F:F,MATCH($C839,'Policy Characteristics'!$C:$C,0)))</f>
        <v>0</v>
      </c>
      <c r="M839" s="233">
        <f>IF(ISBLANK(INDEX('Policy Characteristics'!G:G,MATCH($C839,'Policy Characteristics'!$C:$C,0))),"",INDEX('Policy Characteristics'!G:G,MATCH($C839,'Policy Characteristics'!$C:$C,0)))</f>
        <v>1</v>
      </c>
      <c r="N839" s="233">
        <f>IF(ISBLANK(INDEX('Policy Characteristics'!H:H,MATCH($C839,'Policy Characteristics'!$C:$C,0))),"",INDEX('Policy Characteristics'!H:H,MATCH($C839,'Policy Characteristics'!$C:$C,0)))</f>
        <v>0.01</v>
      </c>
      <c r="O839" s="226" t="str">
        <f>IF(ISBLANK(INDEX('Policy Characteristics'!I:I,MATCH($C839,'Policy Characteristics'!$C:$C,0))),"",INDEX('Policy Characteristics'!I:I,MATCH($C839,'Policy Characteristics'!$C:$C,0)))</f>
        <v>% of fuel shifted</v>
      </c>
      <c r="P839" s="226" t="str">
        <f>IF(ISBLANK(INDEX('Policy Characteristics'!J:J,MATCH($C839,'Policy Characteristics'!$C:$C,0))),"",INDEX('Policy Characteristics'!J:J,MATCH($C839,'Policy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39" s="226" t="str">
        <f>IF(ISBLANK(INDEX('Policy Characteristics'!K:K,MATCH($C839,'Policy Characteristics'!$C:$C,0))),"",INDEX('Policy Characteristics'!K:K,MATCH($C839,'Policy Characteristics'!$C:$C,0)))</f>
        <v>industry-ag-main.html#fuel-switching</v>
      </c>
      <c r="R839" s="226" t="str">
        <f>IF(ISBLANK(INDEX('Policy Characteristics'!L:L,MATCH($C839,'Policy Characteristics'!$C:$C,0))),"",INDEX('Policy Characteristics'!L:L,MATCH($C839,'Policy Characteristics'!$C:$C,0)))</f>
        <v>industry-elec-and-hydrogen.html</v>
      </c>
    </row>
    <row r="840" spans="1:18">
      <c r="A840" s="226" t="str">
        <f>IF(ISBLANK(INDEX('Policy Characteristics'!A:A,MATCH($C840,'Policy Characteristics'!$C:$C,0))),"",INDEX('Policy Characteristics'!A:A,MATCH($C840,'Policy Characteristics'!$C:$C,0)))</f>
        <v>Industry</v>
      </c>
      <c r="B840" s="234" t="str">
        <f>IF(ISBLANK(INDEX('Policy Characteristics'!B:B,MATCH($C840,'Policy Characteristics'!$C:$C,0))),"",INDEX('Policy Characteristics'!B:B,MATCH($C840,'Policy Characteristics'!$C:$C,0)))</f>
        <v>Electrification</v>
      </c>
      <c r="C840" s="226" t="str">
        <f t="shared" si="40"/>
        <v>Fraction of Eligible Industrial Energy Use Shifted to Electricity</v>
      </c>
      <c r="D840" s="6" t="s">
        <v>886</v>
      </c>
      <c r="E840" s="1" t="s">
        <v>906</v>
      </c>
      <c r="F840" t="s">
        <v>887</v>
      </c>
      <c r="G840" s="45" t="s">
        <v>907</v>
      </c>
      <c r="H840" s="43">
        <v>2015</v>
      </c>
      <c r="I840" s="261" t="s">
        <v>728</v>
      </c>
      <c r="J840" s="227" t="str">
        <f>IF(ISBLANK(INDEX('Policy Characteristics'!D:D,MATCH($C840,'Policy Characteristics'!$C:$C,0))),"",INDEX('Policy Characteristics'!D:D,MATCH($C840,'Policy Characteristics'!$C:$C,0)))</f>
        <v>Electrification</v>
      </c>
      <c r="K840" s="226" t="str">
        <f>IF(ISBLANK(INDEX('Policy Characteristics'!E:E,MATCH($C840,'Policy Characteristics'!$C:$C,0))),"",INDEX('Policy Characteristics'!E:E,MATCH($C840,'Policy Characteristics'!$C:$C,0)))</f>
        <v>indst shift to electricity</v>
      </c>
      <c r="L840" s="233">
        <f>IF(ISBLANK(INDEX('Policy Characteristics'!F:F,MATCH($C840,'Policy Characteristics'!$C:$C,0))),"",INDEX('Policy Characteristics'!F:F,MATCH($C840,'Policy Characteristics'!$C:$C,0)))</f>
        <v>0</v>
      </c>
      <c r="M840" s="233">
        <f>IF(ISBLANK(INDEX('Policy Characteristics'!G:G,MATCH($C840,'Policy Characteristics'!$C:$C,0))),"",INDEX('Policy Characteristics'!G:G,MATCH($C840,'Policy Characteristics'!$C:$C,0)))</f>
        <v>1</v>
      </c>
      <c r="N840" s="233">
        <f>IF(ISBLANK(INDEX('Policy Characteristics'!H:H,MATCH($C840,'Policy Characteristics'!$C:$C,0))),"",INDEX('Policy Characteristics'!H:H,MATCH($C840,'Policy Characteristics'!$C:$C,0)))</f>
        <v>0.01</v>
      </c>
      <c r="O840" s="226" t="str">
        <f>IF(ISBLANK(INDEX('Policy Characteristics'!I:I,MATCH($C840,'Policy Characteristics'!$C:$C,0))),"",INDEX('Policy Characteristics'!I:I,MATCH($C840,'Policy Characteristics'!$C:$C,0)))</f>
        <v>% of fuel shifted</v>
      </c>
      <c r="P840" s="226" t="str">
        <f>IF(ISBLANK(INDEX('Policy Characteristics'!J:J,MATCH($C840,'Policy Characteristics'!$C:$C,0))),"",INDEX('Policy Characteristics'!J:J,MATCH($C840,'Policy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0" s="226" t="str">
        <f>IF(ISBLANK(INDEX('Policy Characteristics'!K:K,MATCH($C840,'Policy Characteristics'!$C:$C,0))),"",INDEX('Policy Characteristics'!K:K,MATCH($C840,'Policy Characteristics'!$C:$C,0)))</f>
        <v>industry-ag-main.html#fuel-switching</v>
      </c>
      <c r="R840" s="226" t="str">
        <f>IF(ISBLANK(INDEX('Policy Characteristics'!L:L,MATCH($C840,'Policy Characteristics'!$C:$C,0))),"",INDEX('Policy Characteristics'!L:L,MATCH($C840,'Policy Characteristics'!$C:$C,0)))</f>
        <v>industry-elec-and-hydrogen.html</v>
      </c>
    </row>
    <row r="841" spans="1:18">
      <c r="A841" s="226" t="str">
        <f>IF(ISBLANK(INDEX('Policy Characteristics'!A:A,MATCH($C841,'Policy Characteristics'!$C:$C,0))),"",INDEX('Policy Characteristics'!A:A,MATCH($C841,'Policy Characteristics'!$C:$C,0)))</f>
        <v>Industry</v>
      </c>
      <c r="B841" s="234" t="str">
        <f>IF(ISBLANK(INDEX('Policy Characteristics'!B:B,MATCH($C841,'Policy Characteristics'!$C:$C,0))),"",INDEX('Policy Characteristics'!B:B,MATCH($C841,'Policy Characteristics'!$C:$C,0)))</f>
        <v>Electrification</v>
      </c>
      <c r="C841" s="226" t="str">
        <f t="shared" si="40"/>
        <v>Fraction of Eligible Industrial Energy Use Shifted to Electricity</v>
      </c>
      <c r="D841" s="6" t="s">
        <v>886</v>
      </c>
      <c r="E841" s="1" t="s">
        <v>908</v>
      </c>
      <c r="F841" t="s">
        <v>887</v>
      </c>
      <c r="G841" s="45" t="s">
        <v>909</v>
      </c>
      <c r="H841" s="43">
        <v>2016</v>
      </c>
      <c r="I841" s="261" t="s">
        <v>728</v>
      </c>
      <c r="J841" s="227" t="str">
        <f>IF(ISBLANK(INDEX('Policy Characteristics'!D:D,MATCH($C841,'Policy Characteristics'!$C:$C,0))),"",INDEX('Policy Characteristics'!D:D,MATCH($C841,'Policy Characteristics'!$C:$C,0)))</f>
        <v>Electrification</v>
      </c>
      <c r="K841" s="226" t="str">
        <f>IF(ISBLANK(INDEX('Policy Characteristics'!E:E,MATCH($C841,'Policy Characteristics'!$C:$C,0))),"",INDEX('Policy Characteristics'!E:E,MATCH($C841,'Policy Characteristics'!$C:$C,0)))</f>
        <v>indst shift to electricity</v>
      </c>
      <c r="L841" s="233">
        <f>IF(ISBLANK(INDEX('Policy Characteristics'!F:F,MATCH($C841,'Policy Characteristics'!$C:$C,0))),"",INDEX('Policy Characteristics'!F:F,MATCH($C841,'Policy Characteristics'!$C:$C,0)))</f>
        <v>0</v>
      </c>
      <c r="M841" s="233">
        <f>IF(ISBLANK(INDEX('Policy Characteristics'!G:G,MATCH($C841,'Policy Characteristics'!$C:$C,0))),"",INDEX('Policy Characteristics'!G:G,MATCH($C841,'Policy Characteristics'!$C:$C,0)))</f>
        <v>1</v>
      </c>
      <c r="N841" s="233">
        <f>IF(ISBLANK(INDEX('Policy Characteristics'!H:H,MATCH($C841,'Policy Characteristics'!$C:$C,0))),"",INDEX('Policy Characteristics'!H:H,MATCH($C841,'Policy Characteristics'!$C:$C,0)))</f>
        <v>0.01</v>
      </c>
      <c r="O841" s="226" t="str">
        <f>IF(ISBLANK(INDEX('Policy Characteristics'!I:I,MATCH($C841,'Policy Characteristics'!$C:$C,0))),"",INDEX('Policy Characteristics'!I:I,MATCH($C841,'Policy Characteristics'!$C:$C,0)))</f>
        <v>% of fuel shifted</v>
      </c>
      <c r="P841" s="226" t="str">
        <f>IF(ISBLANK(INDEX('Policy Characteristics'!J:J,MATCH($C841,'Policy Characteristics'!$C:$C,0))),"",INDEX('Policy Characteristics'!J:J,MATCH($C841,'Policy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1" s="226" t="str">
        <f>IF(ISBLANK(INDEX('Policy Characteristics'!K:K,MATCH($C841,'Policy Characteristics'!$C:$C,0))),"",INDEX('Policy Characteristics'!K:K,MATCH($C841,'Policy Characteristics'!$C:$C,0)))</f>
        <v>industry-ag-main.html#fuel-switching</v>
      </c>
      <c r="R841" s="226" t="str">
        <f>IF(ISBLANK(INDEX('Policy Characteristics'!L:L,MATCH($C841,'Policy Characteristics'!$C:$C,0))),"",INDEX('Policy Characteristics'!L:L,MATCH($C841,'Policy Characteristics'!$C:$C,0)))</f>
        <v>industry-elec-and-hydrogen.html</v>
      </c>
    </row>
    <row r="842" spans="1:18">
      <c r="A842" s="226" t="str">
        <f>IF(ISBLANK(INDEX('Policy Characteristics'!A:A,MATCH($C842,'Policy Characteristics'!$C:$C,0))),"",INDEX('Policy Characteristics'!A:A,MATCH($C842,'Policy Characteristics'!$C:$C,0)))</f>
        <v>Industry</v>
      </c>
      <c r="B842" s="234" t="str">
        <f>IF(ISBLANK(INDEX('Policy Characteristics'!B:B,MATCH($C842,'Policy Characteristics'!$C:$C,0))),"",INDEX('Policy Characteristics'!B:B,MATCH($C842,'Policy Characteristics'!$C:$C,0)))</f>
        <v>Electrification</v>
      </c>
      <c r="C842" s="226" t="str">
        <f t="shared" si="40"/>
        <v>Fraction of Eligible Industrial Energy Use Shifted to Electricity</v>
      </c>
      <c r="D842" s="6" t="s">
        <v>886</v>
      </c>
      <c r="E842" s="1" t="s">
        <v>910</v>
      </c>
      <c r="F842" t="s">
        <v>887</v>
      </c>
      <c r="G842" s="45" t="s">
        <v>910</v>
      </c>
      <c r="H842" s="43">
        <v>2017</v>
      </c>
      <c r="I842" s="261" t="s">
        <v>728</v>
      </c>
      <c r="J842" s="227" t="str">
        <f>IF(ISBLANK(INDEX('Policy Characteristics'!D:D,MATCH($C842,'Policy Characteristics'!$C:$C,0))),"",INDEX('Policy Characteristics'!D:D,MATCH($C842,'Policy Characteristics'!$C:$C,0)))</f>
        <v>Electrification</v>
      </c>
      <c r="K842" s="226" t="str">
        <f>IF(ISBLANK(INDEX('Policy Characteristics'!E:E,MATCH($C842,'Policy Characteristics'!$C:$C,0))),"",INDEX('Policy Characteristics'!E:E,MATCH($C842,'Policy Characteristics'!$C:$C,0)))</f>
        <v>indst shift to electricity</v>
      </c>
      <c r="L842" s="233">
        <f>IF(ISBLANK(INDEX('Policy Characteristics'!F:F,MATCH($C842,'Policy Characteristics'!$C:$C,0))),"",INDEX('Policy Characteristics'!F:F,MATCH($C842,'Policy Characteristics'!$C:$C,0)))</f>
        <v>0</v>
      </c>
      <c r="M842" s="233">
        <f>IF(ISBLANK(INDEX('Policy Characteristics'!G:G,MATCH($C842,'Policy Characteristics'!$C:$C,0))),"",INDEX('Policy Characteristics'!G:G,MATCH($C842,'Policy Characteristics'!$C:$C,0)))</f>
        <v>1</v>
      </c>
      <c r="N842" s="233">
        <f>IF(ISBLANK(INDEX('Policy Characteristics'!H:H,MATCH($C842,'Policy Characteristics'!$C:$C,0))),"",INDEX('Policy Characteristics'!H:H,MATCH($C842,'Policy Characteristics'!$C:$C,0)))</f>
        <v>0.01</v>
      </c>
      <c r="O842" s="226" t="str">
        <f>IF(ISBLANK(INDEX('Policy Characteristics'!I:I,MATCH($C842,'Policy Characteristics'!$C:$C,0))),"",INDEX('Policy Characteristics'!I:I,MATCH($C842,'Policy Characteristics'!$C:$C,0)))</f>
        <v>% of fuel shifted</v>
      </c>
      <c r="P842" s="226" t="str">
        <f>IF(ISBLANK(INDEX('Policy Characteristics'!J:J,MATCH($C842,'Policy Characteristics'!$C:$C,0))),"",INDEX('Policy Characteristics'!J:J,MATCH($C842,'Policy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2" s="226" t="str">
        <f>IF(ISBLANK(INDEX('Policy Characteristics'!K:K,MATCH($C842,'Policy Characteristics'!$C:$C,0))),"",INDEX('Policy Characteristics'!K:K,MATCH($C842,'Policy Characteristics'!$C:$C,0)))</f>
        <v>industry-ag-main.html#fuel-switching</v>
      </c>
      <c r="R842" s="226" t="str">
        <f>IF(ISBLANK(INDEX('Policy Characteristics'!L:L,MATCH($C842,'Policy Characteristics'!$C:$C,0))),"",INDEX('Policy Characteristics'!L:L,MATCH($C842,'Policy Characteristics'!$C:$C,0)))</f>
        <v>industry-elec-and-hydrogen.html</v>
      </c>
    </row>
    <row r="843" spans="1:18">
      <c r="A843" s="226" t="str">
        <f>IF(ISBLANK(INDEX('Policy Characteristics'!A:A,MATCH($C843,'Policy Characteristics'!$C:$C,0))),"",INDEX('Policy Characteristics'!A:A,MATCH($C843,'Policy Characteristics'!$C:$C,0)))</f>
        <v>Industry</v>
      </c>
      <c r="B843" s="234" t="str">
        <f>IF(ISBLANK(INDEX('Policy Characteristics'!B:B,MATCH($C843,'Policy Characteristics'!$C:$C,0))),"",INDEX('Policy Characteristics'!B:B,MATCH($C843,'Policy Characteristics'!$C:$C,0)))</f>
        <v>Electrification</v>
      </c>
      <c r="C843" s="226" t="str">
        <f t="shared" si="40"/>
        <v>Fraction of Eligible Industrial Energy Use Shifted to Electricity</v>
      </c>
      <c r="D843" s="6" t="s">
        <v>888</v>
      </c>
      <c r="E843" s="1" t="s">
        <v>896</v>
      </c>
      <c r="F843" t="s">
        <v>889</v>
      </c>
      <c r="G843" s="45" t="s">
        <v>897</v>
      </c>
      <c r="H843" s="43">
        <v>2018</v>
      </c>
      <c r="I843" s="261" t="s">
        <v>728</v>
      </c>
      <c r="J843" s="227" t="str">
        <f>IF(ISBLANK(INDEX('Policy Characteristics'!D:D,MATCH($C843,'Policy Characteristics'!$C:$C,0))),"",INDEX('Policy Characteristics'!D:D,MATCH($C843,'Policy Characteristics'!$C:$C,0)))</f>
        <v>Electrification</v>
      </c>
      <c r="K843" s="226" t="str">
        <f>IF(ISBLANK(INDEX('Policy Characteristics'!E:E,MATCH($C843,'Policy Characteristics'!$C:$C,0))),"",INDEX('Policy Characteristics'!E:E,MATCH($C843,'Policy Characteristics'!$C:$C,0)))</f>
        <v>indst shift to electricity</v>
      </c>
      <c r="L843" s="233">
        <f>IF(ISBLANK(INDEX('Policy Characteristics'!F:F,MATCH($C843,'Policy Characteristics'!$C:$C,0))),"",INDEX('Policy Characteristics'!F:F,MATCH($C843,'Policy Characteristics'!$C:$C,0)))</f>
        <v>0</v>
      </c>
      <c r="M843" s="233">
        <f>IF(ISBLANK(INDEX('Policy Characteristics'!G:G,MATCH($C843,'Policy Characteristics'!$C:$C,0))),"",INDEX('Policy Characteristics'!G:G,MATCH($C843,'Policy Characteristics'!$C:$C,0)))</f>
        <v>1</v>
      </c>
      <c r="N843" s="233">
        <f>IF(ISBLANK(INDEX('Policy Characteristics'!H:H,MATCH($C843,'Policy Characteristics'!$C:$C,0))),"",INDEX('Policy Characteristics'!H:H,MATCH($C843,'Policy Characteristics'!$C:$C,0)))</f>
        <v>0.01</v>
      </c>
      <c r="O843" s="226" t="str">
        <f>IF(ISBLANK(INDEX('Policy Characteristics'!I:I,MATCH($C843,'Policy Characteristics'!$C:$C,0))),"",INDEX('Policy Characteristics'!I:I,MATCH($C843,'Policy Characteristics'!$C:$C,0)))</f>
        <v>% of fuel shifted</v>
      </c>
      <c r="P843" s="226" t="str">
        <f>IF(ISBLANK(INDEX('Policy Characteristics'!J:J,MATCH($C843,'Policy Characteristics'!$C:$C,0))),"",INDEX('Policy Characteristics'!J:J,MATCH($C843,'Policy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3" s="226" t="str">
        <f>IF(ISBLANK(INDEX('Policy Characteristics'!K:K,MATCH($C843,'Policy Characteristics'!$C:$C,0))),"",INDEX('Policy Characteristics'!K:K,MATCH($C843,'Policy Characteristics'!$C:$C,0)))</f>
        <v>industry-ag-main.html#fuel-switching</v>
      </c>
      <c r="R843" s="226" t="str">
        <f>IF(ISBLANK(INDEX('Policy Characteristics'!L:L,MATCH($C843,'Policy Characteristics'!$C:$C,0))),"",INDEX('Policy Characteristics'!L:L,MATCH($C843,'Policy Characteristics'!$C:$C,0)))</f>
        <v>industry-elec-and-hydrogen.html</v>
      </c>
    </row>
    <row r="844" spans="1:18">
      <c r="A844" s="226" t="str">
        <f>IF(ISBLANK(INDEX('Policy Characteristics'!A:A,MATCH($C844,'Policy Characteristics'!$C:$C,0))),"",INDEX('Policy Characteristics'!A:A,MATCH($C844,'Policy Characteristics'!$C:$C,0)))</f>
        <v>Industry</v>
      </c>
      <c r="B844" s="234" t="str">
        <f>IF(ISBLANK(INDEX('Policy Characteristics'!B:B,MATCH($C844,'Policy Characteristics'!$C:$C,0))),"",INDEX('Policy Characteristics'!B:B,MATCH($C844,'Policy Characteristics'!$C:$C,0)))</f>
        <v>Electrification</v>
      </c>
      <c r="C844" s="226" t="str">
        <f t="shared" si="40"/>
        <v>Fraction of Eligible Industrial Energy Use Shifted to Electricity</v>
      </c>
      <c r="D844" s="6" t="s">
        <v>888</v>
      </c>
      <c r="E844" s="1" t="s">
        <v>898</v>
      </c>
      <c r="F844" t="s">
        <v>889</v>
      </c>
      <c r="G844" s="45" t="s">
        <v>899</v>
      </c>
      <c r="H844" s="43">
        <v>2019</v>
      </c>
      <c r="I844" s="261" t="s">
        <v>728</v>
      </c>
      <c r="J844" s="227" t="str">
        <f>IF(ISBLANK(INDEX('Policy Characteristics'!D:D,MATCH($C844,'Policy Characteristics'!$C:$C,0))),"",INDEX('Policy Characteristics'!D:D,MATCH($C844,'Policy Characteristics'!$C:$C,0)))</f>
        <v>Electrification</v>
      </c>
      <c r="K844" s="226" t="str">
        <f>IF(ISBLANK(INDEX('Policy Characteristics'!E:E,MATCH($C844,'Policy Characteristics'!$C:$C,0))),"",INDEX('Policy Characteristics'!E:E,MATCH($C844,'Policy Characteristics'!$C:$C,0)))</f>
        <v>indst shift to electricity</v>
      </c>
      <c r="L844" s="233">
        <f>IF(ISBLANK(INDEX('Policy Characteristics'!F:F,MATCH($C844,'Policy Characteristics'!$C:$C,0))),"",INDEX('Policy Characteristics'!F:F,MATCH($C844,'Policy Characteristics'!$C:$C,0)))</f>
        <v>0</v>
      </c>
      <c r="M844" s="233">
        <f>IF(ISBLANK(INDEX('Policy Characteristics'!G:G,MATCH($C844,'Policy Characteristics'!$C:$C,0))),"",INDEX('Policy Characteristics'!G:G,MATCH($C844,'Policy Characteristics'!$C:$C,0)))</f>
        <v>1</v>
      </c>
      <c r="N844" s="233">
        <f>IF(ISBLANK(INDEX('Policy Characteristics'!H:H,MATCH($C844,'Policy Characteristics'!$C:$C,0))),"",INDEX('Policy Characteristics'!H:H,MATCH($C844,'Policy Characteristics'!$C:$C,0)))</f>
        <v>0.01</v>
      </c>
      <c r="O844" s="226" t="str">
        <f>IF(ISBLANK(INDEX('Policy Characteristics'!I:I,MATCH($C844,'Policy Characteristics'!$C:$C,0))),"",INDEX('Policy Characteristics'!I:I,MATCH($C844,'Policy Characteristics'!$C:$C,0)))</f>
        <v>% of fuel shifted</v>
      </c>
      <c r="P844" s="226" t="str">
        <f>IF(ISBLANK(INDEX('Policy Characteristics'!J:J,MATCH($C844,'Policy Characteristics'!$C:$C,0))),"",INDEX('Policy Characteristics'!J:J,MATCH($C844,'Policy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4" s="226" t="str">
        <f>IF(ISBLANK(INDEX('Policy Characteristics'!K:K,MATCH($C844,'Policy Characteristics'!$C:$C,0))),"",INDEX('Policy Characteristics'!K:K,MATCH($C844,'Policy Characteristics'!$C:$C,0)))</f>
        <v>industry-ag-main.html#fuel-switching</v>
      </c>
      <c r="R844" s="226" t="str">
        <f>IF(ISBLANK(INDEX('Policy Characteristics'!L:L,MATCH($C844,'Policy Characteristics'!$C:$C,0))),"",INDEX('Policy Characteristics'!L:L,MATCH($C844,'Policy Characteristics'!$C:$C,0)))</f>
        <v>industry-elec-and-hydrogen.html</v>
      </c>
    </row>
    <row r="845" spans="1:18">
      <c r="A845" s="226" t="str">
        <f>IF(ISBLANK(INDEX('Policy Characteristics'!A:A,MATCH($C845,'Policy Characteristics'!$C:$C,0))),"",INDEX('Policy Characteristics'!A:A,MATCH($C845,'Policy Characteristics'!$C:$C,0)))</f>
        <v>Industry</v>
      </c>
      <c r="B845" s="234" t="str">
        <f>IF(ISBLANK(INDEX('Policy Characteristics'!B:B,MATCH($C845,'Policy Characteristics'!$C:$C,0))),"",INDEX('Policy Characteristics'!B:B,MATCH($C845,'Policy Characteristics'!$C:$C,0)))</f>
        <v>Electrification</v>
      </c>
      <c r="C845" s="226" t="str">
        <f t="shared" si="40"/>
        <v>Fraction of Eligible Industrial Energy Use Shifted to Electricity</v>
      </c>
      <c r="D845" s="6" t="s">
        <v>888</v>
      </c>
      <c r="E845" s="1" t="s">
        <v>900</v>
      </c>
      <c r="F845" t="s">
        <v>889</v>
      </c>
      <c r="G845" s="45" t="s">
        <v>901</v>
      </c>
      <c r="H845" s="43">
        <v>2020</v>
      </c>
      <c r="I845" s="261" t="s">
        <v>728</v>
      </c>
      <c r="J845" s="227" t="str">
        <f>IF(ISBLANK(INDEX('Policy Characteristics'!D:D,MATCH($C845,'Policy Characteristics'!$C:$C,0))),"",INDEX('Policy Characteristics'!D:D,MATCH($C845,'Policy Characteristics'!$C:$C,0)))</f>
        <v>Electrification</v>
      </c>
      <c r="K845" s="226" t="str">
        <f>IF(ISBLANK(INDEX('Policy Characteristics'!E:E,MATCH($C845,'Policy Characteristics'!$C:$C,0))),"",INDEX('Policy Characteristics'!E:E,MATCH($C845,'Policy Characteristics'!$C:$C,0)))</f>
        <v>indst shift to electricity</v>
      </c>
      <c r="L845" s="233">
        <f>IF(ISBLANK(INDEX('Policy Characteristics'!F:F,MATCH($C845,'Policy Characteristics'!$C:$C,0))),"",INDEX('Policy Characteristics'!F:F,MATCH($C845,'Policy Characteristics'!$C:$C,0)))</f>
        <v>0</v>
      </c>
      <c r="M845" s="233">
        <f>IF(ISBLANK(INDEX('Policy Characteristics'!G:G,MATCH($C845,'Policy Characteristics'!$C:$C,0))),"",INDEX('Policy Characteristics'!G:G,MATCH($C845,'Policy Characteristics'!$C:$C,0)))</f>
        <v>1</v>
      </c>
      <c r="N845" s="233">
        <f>IF(ISBLANK(INDEX('Policy Characteristics'!H:H,MATCH($C845,'Policy Characteristics'!$C:$C,0))),"",INDEX('Policy Characteristics'!H:H,MATCH($C845,'Policy Characteristics'!$C:$C,0)))</f>
        <v>0.01</v>
      </c>
      <c r="O845" s="226" t="str">
        <f>IF(ISBLANK(INDEX('Policy Characteristics'!I:I,MATCH($C845,'Policy Characteristics'!$C:$C,0))),"",INDEX('Policy Characteristics'!I:I,MATCH($C845,'Policy Characteristics'!$C:$C,0)))</f>
        <v>% of fuel shifted</v>
      </c>
      <c r="P845" s="226" t="str">
        <f>IF(ISBLANK(INDEX('Policy Characteristics'!J:J,MATCH($C845,'Policy Characteristics'!$C:$C,0))),"",INDEX('Policy Characteristics'!J:J,MATCH($C845,'Policy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5" s="226" t="str">
        <f>IF(ISBLANK(INDEX('Policy Characteristics'!K:K,MATCH($C845,'Policy Characteristics'!$C:$C,0))),"",INDEX('Policy Characteristics'!K:K,MATCH($C845,'Policy Characteristics'!$C:$C,0)))</f>
        <v>industry-ag-main.html#fuel-switching</v>
      </c>
      <c r="R845" s="226" t="str">
        <f>IF(ISBLANK(INDEX('Policy Characteristics'!L:L,MATCH($C845,'Policy Characteristics'!$C:$C,0))),"",INDEX('Policy Characteristics'!L:L,MATCH($C845,'Policy Characteristics'!$C:$C,0)))</f>
        <v>industry-elec-and-hydrogen.html</v>
      </c>
    </row>
    <row r="846" spans="1:18">
      <c r="A846" s="226" t="str">
        <f>IF(ISBLANK(INDEX('Policy Characteristics'!A:A,MATCH($C846,'Policy Characteristics'!$C:$C,0))),"",INDEX('Policy Characteristics'!A:A,MATCH($C846,'Policy Characteristics'!$C:$C,0)))</f>
        <v>Industry</v>
      </c>
      <c r="B846" s="234" t="str">
        <f>IF(ISBLANK(INDEX('Policy Characteristics'!B:B,MATCH($C846,'Policy Characteristics'!$C:$C,0))),"",INDEX('Policy Characteristics'!B:B,MATCH($C846,'Policy Characteristics'!$C:$C,0)))</f>
        <v>Electrification</v>
      </c>
      <c r="C846" s="226" t="str">
        <f t="shared" si="40"/>
        <v>Fraction of Eligible Industrial Energy Use Shifted to Electricity</v>
      </c>
      <c r="D846" s="6" t="s">
        <v>888</v>
      </c>
      <c r="E846" s="1" t="s">
        <v>902</v>
      </c>
      <c r="F846" t="s">
        <v>889</v>
      </c>
      <c r="G846" s="45" t="s">
        <v>903</v>
      </c>
      <c r="H846" s="43">
        <v>2021</v>
      </c>
      <c r="I846" s="261" t="s">
        <v>728</v>
      </c>
      <c r="J846" s="227" t="str">
        <f>IF(ISBLANK(INDEX('Policy Characteristics'!D:D,MATCH($C846,'Policy Characteristics'!$C:$C,0))),"",INDEX('Policy Characteristics'!D:D,MATCH($C846,'Policy Characteristics'!$C:$C,0)))</f>
        <v>Electrification</v>
      </c>
      <c r="K846" s="226" t="str">
        <f>IF(ISBLANK(INDEX('Policy Characteristics'!E:E,MATCH($C846,'Policy Characteristics'!$C:$C,0))),"",INDEX('Policy Characteristics'!E:E,MATCH($C846,'Policy Characteristics'!$C:$C,0)))</f>
        <v>indst shift to electricity</v>
      </c>
      <c r="L846" s="233">
        <f>IF(ISBLANK(INDEX('Policy Characteristics'!F:F,MATCH($C846,'Policy Characteristics'!$C:$C,0))),"",INDEX('Policy Characteristics'!F:F,MATCH($C846,'Policy Characteristics'!$C:$C,0)))</f>
        <v>0</v>
      </c>
      <c r="M846" s="233">
        <f>IF(ISBLANK(INDEX('Policy Characteristics'!G:G,MATCH($C846,'Policy Characteristics'!$C:$C,0))),"",INDEX('Policy Characteristics'!G:G,MATCH($C846,'Policy Characteristics'!$C:$C,0)))</f>
        <v>1</v>
      </c>
      <c r="N846" s="233">
        <f>IF(ISBLANK(INDEX('Policy Characteristics'!H:H,MATCH($C846,'Policy Characteristics'!$C:$C,0))),"",INDEX('Policy Characteristics'!H:H,MATCH($C846,'Policy Characteristics'!$C:$C,0)))</f>
        <v>0.01</v>
      </c>
      <c r="O846" s="226" t="str">
        <f>IF(ISBLANK(INDEX('Policy Characteristics'!I:I,MATCH($C846,'Policy Characteristics'!$C:$C,0))),"",INDEX('Policy Characteristics'!I:I,MATCH($C846,'Policy Characteristics'!$C:$C,0)))</f>
        <v>% of fuel shifted</v>
      </c>
      <c r="P846" s="226" t="str">
        <f>IF(ISBLANK(INDEX('Policy Characteristics'!J:J,MATCH($C846,'Policy Characteristics'!$C:$C,0))),"",INDEX('Policy Characteristics'!J:J,MATCH($C846,'Policy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6" s="226" t="str">
        <f>IF(ISBLANK(INDEX('Policy Characteristics'!K:K,MATCH($C846,'Policy Characteristics'!$C:$C,0))),"",INDEX('Policy Characteristics'!K:K,MATCH($C846,'Policy Characteristics'!$C:$C,0)))</f>
        <v>industry-ag-main.html#fuel-switching</v>
      </c>
      <c r="R846" s="226" t="str">
        <f>IF(ISBLANK(INDEX('Policy Characteristics'!L:L,MATCH($C846,'Policy Characteristics'!$C:$C,0))),"",INDEX('Policy Characteristics'!L:L,MATCH($C846,'Policy Characteristics'!$C:$C,0)))</f>
        <v>industry-elec-and-hydrogen.html</v>
      </c>
    </row>
    <row r="847" spans="1:18">
      <c r="A847" s="226" t="str">
        <f>IF(ISBLANK(INDEX('Policy Characteristics'!A:A,MATCH($C847,'Policy Characteristics'!$C:$C,0))),"",INDEX('Policy Characteristics'!A:A,MATCH($C847,'Policy Characteristics'!$C:$C,0)))</f>
        <v>Industry</v>
      </c>
      <c r="B847" s="234" t="str">
        <f>IF(ISBLANK(INDEX('Policy Characteristics'!B:B,MATCH($C847,'Policy Characteristics'!$C:$C,0))),"",INDEX('Policy Characteristics'!B:B,MATCH($C847,'Policy Characteristics'!$C:$C,0)))</f>
        <v>Electrification</v>
      </c>
      <c r="C847" s="226" t="str">
        <f t="shared" si="40"/>
        <v>Fraction of Eligible Industrial Energy Use Shifted to Electricity</v>
      </c>
      <c r="D847" s="6" t="s">
        <v>888</v>
      </c>
      <c r="E847" s="1" t="s">
        <v>904</v>
      </c>
      <c r="F847" t="s">
        <v>889</v>
      </c>
      <c r="G847" s="45" t="s">
        <v>905</v>
      </c>
      <c r="H847" s="43">
        <v>2022</v>
      </c>
      <c r="I847" s="261" t="s">
        <v>728</v>
      </c>
      <c r="J847" s="227" t="str">
        <f>IF(ISBLANK(INDEX('Policy Characteristics'!D:D,MATCH($C847,'Policy Characteristics'!$C:$C,0))),"",INDEX('Policy Characteristics'!D:D,MATCH($C847,'Policy Characteristics'!$C:$C,0)))</f>
        <v>Electrification</v>
      </c>
      <c r="K847" s="226" t="str">
        <f>IF(ISBLANK(INDEX('Policy Characteristics'!E:E,MATCH($C847,'Policy Characteristics'!$C:$C,0))),"",INDEX('Policy Characteristics'!E:E,MATCH($C847,'Policy Characteristics'!$C:$C,0)))</f>
        <v>indst shift to electricity</v>
      </c>
      <c r="L847" s="233">
        <f>IF(ISBLANK(INDEX('Policy Characteristics'!F:F,MATCH($C847,'Policy Characteristics'!$C:$C,0))),"",INDEX('Policy Characteristics'!F:F,MATCH($C847,'Policy Characteristics'!$C:$C,0)))</f>
        <v>0</v>
      </c>
      <c r="M847" s="233">
        <f>IF(ISBLANK(INDEX('Policy Characteristics'!G:G,MATCH($C847,'Policy Characteristics'!$C:$C,0))),"",INDEX('Policy Characteristics'!G:G,MATCH($C847,'Policy Characteristics'!$C:$C,0)))</f>
        <v>1</v>
      </c>
      <c r="N847" s="233">
        <f>IF(ISBLANK(INDEX('Policy Characteristics'!H:H,MATCH($C847,'Policy Characteristics'!$C:$C,0))),"",INDEX('Policy Characteristics'!H:H,MATCH($C847,'Policy Characteristics'!$C:$C,0)))</f>
        <v>0.01</v>
      </c>
      <c r="O847" s="226" t="str">
        <f>IF(ISBLANK(INDEX('Policy Characteristics'!I:I,MATCH($C847,'Policy Characteristics'!$C:$C,0))),"",INDEX('Policy Characteristics'!I:I,MATCH($C847,'Policy Characteristics'!$C:$C,0)))</f>
        <v>% of fuel shifted</v>
      </c>
      <c r="P847" s="226" t="str">
        <f>IF(ISBLANK(INDEX('Policy Characteristics'!J:J,MATCH($C847,'Policy Characteristics'!$C:$C,0))),"",INDEX('Policy Characteristics'!J:J,MATCH($C847,'Policy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7" s="226" t="str">
        <f>IF(ISBLANK(INDEX('Policy Characteristics'!K:K,MATCH($C847,'Policy Characteristics'!$C:$C,0))),"",INDEX('Policy Characteristics'!K:K,MATCH($C847,'Policy Characteristics'!$C:$C,0)))</f>
        <v>industry-ag-main.html#fuel-switching</v>
      </c>
      <c r="R847" s="226" t="str">
        <f>IF(ISBLANK(INDEX('Policy Characteristics'!L:L,MATCH($C847,'Policy Characteristics'!$C:$C,0))),"",INDEX('Policy Characteristics'!L:L,MATCH($C847,'Policy Characteristics'!$C:$C,0)))</f>
        <v>industry-elec-and-hydrogen.html</v>
      </c>
    </row>
    <row r="848" spans="1:18">
      <c r="A848" s="226" t="str">
        <f>IF(ISBLANK(INDEX('Policy Characteristics'!A:A,MATCH($C848,'Policy Characteristics'!$C:$C,0))),"",INDEX('Policy Characteristics'!A:A,MATCH($C848,'Policy Characteristics'!$C:$C,0)))</f>
        <v>Industry</v>
      </c>
      <c r="B848" s="234" t="str">
        <f>IF(ISBLANK(INDEX('Policy Characteristics'!B:B,MATCH($C848,'Policy Characteristics'!$C:$C,0))),"",INDEX('Policy Characteristics'!B:B,MATCH($C848,'Policy Characteristics'!$C:$C,0)))</f>
        <v>Electrification</v>
      </c>
      <c r="C848" s="226" t="str">
        <f t="shared" si="40"/>
        <v>Fraction of Eligible Industrial Energy Use Shifted to Electricity</v>
      </c>
      <c r="D848" s="6" t="s">
        <v>888</v>
      </c>
      <c r="E848" s="1" t="s">
        <v>906</v>
      </c>
      <c r="F848" t="s">
        <v>889</v>
      </c>
      <c r="G848" s="45" t="s">
        <v>907</v>
      </c>
      <c r="H848" s="43">
        <v>2023</v>
      </c>
      <c r="I848" s="261" t="s">
        <v>728</v>
      </c>
      <c r="J848" s="227" t="str">
        <f>IF(ISBLANK(INDEX('Policy Characteristics'!D:D,MATCH($C848,'Policy Characteristics'!$C:$C,0))),"",INDEX('Policy Characteristics'!D:D,MATCH($C848,'Policy Characteristics'!$C:$C,0)))</f>
        <v>Electrification</v>
      </c>
      <c r="K848" s="226" t="str">
        <f>IF(ISBLANK(INDEX('Policy Characteristics'!E:E,MATCH($C848,'Policy Characteristics'!$C:$C,0))),"",INDEX('Policy Characteristics'!E:E,MATCH($C848,'Policy Characteristics'!$C:$C,0)))</f>
        <v>indst shift to electricity</v>
      </c>
      <c r="L848" s="233">
        <f>IF(ISBLANK(INDEX('Policy Characteristics'!F:F,MATCH($C848,'Policy Characteristics'!$C:$C,0))),"",INDEX('Policy Characteristics'!F:F,MATCH($C848,'Policy Characteristics'!$C:$C,0)))</f>
        <v>0</v>
      </c>
      <c r="M848" s="233">
        <f>IF(ISBLANK(INDEX('Policy Characteristics'!G:G,MATCH($C848,'Policy Characteristics'!$C:$C,0))),"",INDEX('Policy Characteristics'!G:G,MATCH($C848,'Policy Characteristics'!$C:$C,0)))</f>
        <v>1</v>
      </c>
      <c r="N848" s="233">
        <f>IF(ISBLANK(INDEX('Policy Characteristics'!H:H,MATCH($C848,'Policy Characteristics'!$C:$C,0))),"",INDEX('Policy Characteristics'!H:H,MATCH($C848,'Policy Characteristics'!$C:$C,0)))</f>
        <v>0.01</v>
      </c>
      <c r="O848" s="226" t="str">
        <f>IF(ISBLANK(INDEX('Policy Characteristics'!I:I,MATCH($C848,'Policy Characteristics'!$C:$C,0))),"",INDEX('Policy Characteristics'!I:I,MATCH($C848,'Policy Characteristics'!$C:$C,0)))</f>
        <v>% of fuel shifted</v>
      </c>
      <c r="P848" s="226" t="str">
        <f>IF(ISBLANK(INDEX('Policy Characteristics'!J:J,MATCH($C848,'Policy Characteristics'!$C:$C,0))),"",INDEX('Policy Characteristics'!J:J,MATCH($C848,'Policy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8" s="226" t="str">
        <f>IF(ISBLANK(INDEX('Policy Characteristics'!K:K,MATCH($C848,'Policy Characteristics'!$C:$C,0))),"",INDEX('Policy Characteristics'!K:K,MATCH($C848,'Policy Characteristics'!$C:$C,0)))</f>
        <v>industry-ag-main.html#fuel-switching</v>
      </c>
      <c r="R848" s="226" t="str">
        <f>IF(ISBLANK(INDEX('Policy Characteristics'!L:L,MATCH($C848,'Policy Characteristics'!$C:$C,0))),"",INDEX('Policy Characteristics'!L:L,MATCH($C848,'Policy Characteristics'!$C:$C,0)))</f>
        <v>industry-elec-and-hydrogen.html</v>
      </c>
    </row>
    <row r="849" spans="1:18">
      <c r="A849" s="226" t="str">
        <f>IF(ISBLANK(INDEX('Policy Characteristics'!A:A,MATCH($C849,'Policy Characteristics'!$C:$C,0))),"",INDEX('Policy Characteristics'!A:A,MATCH($C849,'Policy Characteristics'!$C:$C,0)))</f>
        <v>Industry</v>
      </c>
      <c r="B849" s="234" t="str">
        <f>IF(ISBLANK(INDEX('Policy Characteristics'!B:B,MATCH($C849,'Policy Characteristics'!$C:$C,0))),"",INDEX('Policy Characteristics'!B:B,MATCH($C849,'Policy Characteristics'!$C:$C,0)))</f>
        <v>Electrification</v>
      </c>
      <c r="C849" s="226" t="str">
        <f t="shared" si="40"/>
        <v>Fraction of Eligible Industrial Energy Use Shifted to Electricity</v>
      </c>
      <c r="D849" s="6" t="s">
        <v>888</v>
      </c>
      <c r="E849" s="1" t="s">
        <v>908</v>
      </c>
      <c r="F849" t="s">
        <v>889</v>
      </c>
      <c r="G849" s="45" t="s">
        <v>909</v>
      </c>
      <c r="H849" s="43">
        <v>2024</v>
      </c>
      <c r="I849" s="261" t="s">
        <v>728</v>
      </c>
      <c r="J849" s="227" t="str">
        <f>IF(ISBLANK(INDEX('Policy Characteristics'!D:D,MATCH($C849,'Policy Characteristics'!$C:$C,0))),"",INDEX('Policy Characteristics'!D:D,MATCH($C849,'Policy Characteristics'!$C:$C,0)))</f>
        <v>Electrification</v>
      </c>
      <c r="K849" s="226" t="str">
        <f>IF(ISBLANK(INDEX('Policy Characteristics'!E:E,MATCH($C849,'Policy Characteristics'!$C:$C,0))),"",INDEX('Policy Characteristics'!E:E,MATCH($C849,'Policy Characteristics'!$C:$C,0)))</f>
        <v>indst shift to electricity</v>
      </c>
      <c r="L849" s="233">
        <f>IF(ISBLANK(INDEX('Policy Characteristics'!F:F,MATCH($C849,'Policy Characteristics'!$C:$C,0))),"",INDEX('Policy Characteristics'!F:F,MATCH($C849,'Policy Characteristics'!$C:$C,0)))</f>
        <v>0</v>
      </c>
      <c r="M849" s="233">
        <f>IF(ISBLANK(INDEX('Policy Characteristics'!G:G,MATCH($C849,'Policy Characteristics'!$C:$C,0))),"",INDEX('Policy Characteristics'!G:G,MATCH($C849,'Policy Characteristics'!$C:$C,0)))</f>
        <v>1</v>
      </c>
      <c r="N849" s="233">
        <f>IF(ISBLANK(INDEX('Policy Characteristics'!H:H,MATCH($C849,'Policy Characteristics'!$C:$C,0))),"",INDEX('Policy Characteristics'!H:H,MATCH($C849,'Policy Characteristics'!$C:$C,0)))</f>
        <v>0.01</v>
      </c>
      <c r="O849" s="226" t="str">
        <f>IF(ISBLANK(INDEX('Policy Characteristics'!I:I,MATCH($C849,'Policy Characteristics'!$C:$C,0))),"",INDEX('Policy Characteristics'!I:I,MATCH($C849,'Policy Characteristics'!$C:$C,0)))</f>
        <v>% of fuel shifted</v>
      </c>
      <c r="P849" s="226" t="str">
        <f>IF(ISBLANK(INDEX('Policy Characteristics'!J:J,MATCH($C849,'Policy Characteristics'!$C:$C,0))),"",INDEX('Policy Characteristics'!J:J,MATCH($C849,'Policy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49" s="226" t="str">
        <f>IF(ISBLANK(INDEX('Policy Characteristics'!K:K,MATCH($C849,'Policy Characteristics'!$C:$C,0))),"",INDEX('Policy Characteristics'!K:K,MATCH($C849,'Policy Characteristics'!$C:$C,0)))</f>
        <v>industry-ag-main.html#fuel-switching</v>
      </c>
      <c r="R849" s="226" t="str">
        <f>IF(ISBLANK(INDEX('Policy Characteristics'!L:L,MATCH($C849,'Policy Characteristics'!$C:$C,0))),"",INDEX('Policy Characteristics'!L:L,MATCH($C849,'Policy Characteristics'!$C:$C,0)))</f>
        <v>industry-elec-and-hydrogen.html</v>
      </c>
    </row>
    <row r="850" spans="1:18">
      <c r="A850" s="226" t="str">
        <f>IF(ISBLANK(INDEX('Policy Characteristics'!A:A,MATCH($C850,'Policy Characteristics'!$C:$C,0))),"",INDEX('Policy Characteristics'!A:A,MATCH($C850,'Policy Characteristics'!$C:$C,0)))</f>
        <v>Industry</v>
      </c>
      <c r="B850" s="234" t="str">
        <f>IF(ISBLANK(INDEX('Policy Characteristics'!B:B,MATCH($C850,'Policy Characteristics'!$C:$C,0))),"",INDEX('Policy Characteristics'!B:B,MATCH($C850,'Policy Characteristics'!$C:$C,0)))</f>
        <v>Electrification</v>
      </c>
      <c r="C850" s="226" t="str">
        <f t="shared" si="40"/>
        <v>Fraction of Eligible Industrial Energy Use Shifted to Electricity</v>
      </c>
      <c r="D850" s="6" t="s">
        <v>888</v>
      </c>
      <c r="E850" s="1" t="s">
        <v>910</v>
      </c>
      <c r="F850" t="s">
        <v>889</v>
      </c>
      <c r="G850" s="45" t="s">
        <v>910</v>
      </c>
      <c r="H850" s="43">
        <v>2025</v>
      </c>
      <c r="I850" s="261" t="s">
        <v>728</v>
      </c>
      <c r="J850" s="227" t="str">
        <f>IF(ISBLANK(INDEX('Policy Characteristics'!D:D,MATCH($C850,'Policy Characteristics'!$C:$C,0))),"",INDEX('Policy Characteristics'!D:D,MATCH($C850,'Policy Characteristics'!$C:$C,0)))</f>
        <v>Electrification</v>
      </c>
      <c r="K850" s="226" t="str">
        <f>IF(ISBLANK(INDEX('Policy Characteristics'!E:E,MATCH($C850,'Policy Characteristics'!$C:$C,0))),"",INDEX('Policy Characteristics'!E:E,MATCH($C850,'Policy Characteristics'!$C:$C,0)))</f>
        <v>indst shift to electricity</v>
      </c>
      <c r="L850" s="233">
        <f>IF(ISBLANK(INDEX('Policy Characteristics'!F:F,MATCH($C850,'Policy Characteristics'!$C:$C,0))),"",INDEX('Policy Characteristics'!F:F,MATCH($C850,'Policy Characteristics'!$C:$C,0)))</f>
        <v>0</v>
      </c>
      <c r="M850" s="233">
        <f>IF(ISBLANK(INDEX('Policy Characteristics'!G:G,MATCH($C850,'Policy Characteristics'!$C:$C,0))),"",INDEX('Policy Characteristics'!G:G,MATCH($C850,'Policy Characteristics'!$C:$C,0)))</f>
        <v>1</v>
      </c>
      <c r="N850" s="233">
        <f>IF(ISBLANK(INDEX('Policy Characteristics'!H:H,MATCH($C850,'Policy Characteristics'!$C:$C,0))),"",INDEX('Policy Characteristics'!H:H,MATCH($C850,'Policy Characteristics'!$C:$C,0)))</f>
        <v>0.01</v>
      </c>
      <c r="O850" s="226" t="str">
        <f>IF(ISBLANK(INDEX('Policy Characteristics'!I:I,MATCH($C850,'Policy Characteristics'!$C:$C,0))),"",INDEX('Policy Characteristics'!I:I,MATCH($C850,'Policy Characteristics'!$C:$C,0)))</f>
        <v>% of fuel shifted</v>
      </c>
      <c r="P850" s="226" t="str">
        <f>IF(ISBLANK(INDEX('Policy Characteristics'!J:J,MATCH($C850,'Policy Characteristics'!$C:$C,0))),"",INDEX('Policy Characteristics'!J:J,MATCH($C850,'Policy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0" s="226" t="str">
        <f>IF(ISBLANK(INDEX('Policy Characteristics'!K:K,MATCH($C850,'Policy Characteristics'!$C:$C,0))),"",INDEX('Policy Characteristics'!K:K,MATCH($C850,'Policy Characteristics'!$C:$C,0)))</f>
        <v>industry-ag-main.html#fuel-switching</v>
      </c>
      <c r="R850" s="226" t="str">
        <f>IF(ISBLANK(INDEX('Policy Characteristics'!L:L,MATCH($C850,'Policy Characteristics'!$C:$C,0))),"",INDEX('Policy Characteristics'!L:L,MATCH($C850,'Policy Characteristics'!$C:$C,0)))</f>
        <v>industry-elec-and-hydrogen.html</v>
      </c>
    </row>
    <row r="851" spans="1:18">
      <c r="A851" s="226" t="str">
        <f>IF(ISBLANK(INDEX('Policy Characteristics'!A:A,MATCH($C851,'Policy Characteristics'!$C:$C,0))),"",INDEX('Policy Characteristics'!A:A,MATCH($C851,'Policy Characteristics'!$C:$C,0)))</f>
        <v>Industry</v>
      </c>
      <c r="B851" s="234" t="str">
        <f>IF(ISBLANK(INDEX('Policy Characteristics'!B:B,MATCH($C851,'Policy Characteristics'!$C:$C,0))),"",INDEX('Policy Characteristics'!B:B,MATCH($C851,'Policy Characteristics'!$C:$C,0)))</f>
        <v>Electrification</v>
      </c>
      <c r="C851" s="226" t="str">
        <f t="shared" si="40"/>
        <v>Fraction of Eligible Industrial Energy Use Shifted to Electricity</v>
      </c>
      <c r="D851" s="6" t="s">
        <v>890</v>
      </c>
      <c r="E851" s="1" t="s">
        <v>896</v>
      </c>
      <c r="F851" t="s">
        <v>891</v>
      </c>
      <c r="G851" s="45" t="s">
        <v>897</v>
      </c>
      <c r="H851" s="43">
        <v>2026</v>
      </c>
      <c r="I851" s="261" t="s">
        <v>728</v>
      </c>
      <c r="J851" s="227" t="str">
        <f>IF(ISBLANK(INDEX('Policy Characteristics'!D:D,MATCH($C851,'Policy Characteristics'!$C:$C,0))),"",INDEX('Policy Characteristics'!D:D,MATCH($C851,'Policy Characteristics'!$C:$C,0)))</f>
        <v>Electrification</v>
      </c>
      <c r="K851" s="226" t="str">
        <f>IF(ISBLANK(INDEX('Policy Characteristics'!E:E,MATCH($C851,'Policy Characteristics'!$C:$C,0))),"",INDEX('Policy Characteristics'!E:E,MATCH($C851,'Policy Characteristics'!$C:$C,0)))</f>
        <v>indst shift to electricity</v>
      </c>
      <c r="L851" s="233">
        <f>IF(ISBLANK(INDEX('Policy Characteristics'!F:F,MATCH($C851,'Policy Characteristics'!$C:$C,0))),"",INDEX('Policy Characteristics'!F:F,MATCH($C851,'Policy Characteristics'!$C:$C,0)))</f>
        <v>0</v>
      </c>
      <c r="M851" s="233">
        <f>IF(ISBLANK(INDEX('Policy Characteristics'!G:G,MATCH($C851,'Policy Characteristics'!$C:$C,0))),"",INDEX('Policy Characteristics'!G:G,MATCH($C851,'Policy Characteristics'!$C:$C,0)))</f>
        <v>1</v>
      </c>
      <c r="N851" s="233">
        <f>IF(ISBLANK(INDEX('Policy Characteristics'!H:H,MATCH($C851,'Policy Characteristics'!$C:$C,0))),"",INDEX('Policy Characteristics'!H:H,MATCH($C851,'Policy Characteristics'!$C:$C,0)))</f>
        <v>0.01</v>
      </c>
      <c r="O851" s="226" t="str">
        <f>IF(ISBLANK(INDEX('Policy Characteristics'!I:I,MATCH($C851,'Policy Characteristics'!$C:$C,0))),"",INDEX('Policy Characteristics'!I:I,MATCH($C851,'Policy Characteristics'!$C:$C,0)))</f>
        <v>% of fuel shifted</v>
      </c>
      <c r="P851" s="226" t="str">
        <f>IF(ISBLANK(INDEX('Policy Characteristics'!J:J,MATCH($C851,'Policy Characteristics'!$C:$C,0))),"",INDEX('Policy Characteristics'!J:J,MATCH($C851,'Policy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1" s="226" t="str">
        <f>IF(ISBLANK(INDEX('Policy Characteristics'!K:K,MATCH($C851,'Policy Characteristics'!$C:$C,0))),"",INDEX('Policy Characteristics'!K:K,MATCH($C851,'Policy Characteristics'!$C:$C,0)))</f>
        <v>industry-ag-main.html#fuel-switching</v>
      </c>
      <c r="R851" s="226" t="str">
        <f>IF(ISBLANK(INDEX('Policy Characteristics'!L:L,MATCH($C851,'Policy Characteristics'!$C:$C,0))),"",INDEX('Policy Characteristics'!L:L,MATCH($C851,'Policy Characteristics'!$C:$C,0)))</f>
        <v>industry-elec-and-hydrogen.html</v>
      </c>
    </row>
    <row r="852" spans="1:18">
      <c r="A852" s="226" t="str">
        <f>IF(ISBLANK(INDEX('Policy Characteristics'!A:A,MATCH($C852,'Policy Characteristics'!$C:$C,0))),"",INDEX('Policy Characteristics'!A:A,MATCH($C852,'Policy Characteristics'!$C:$C,0)))</f>
        <v>Industry</v>
      </c>
      <c r="B852" s="234" t="str">
        <f>IF(ISBLANK(INDEX('Policy Characteristics'!B:B,MATCH($C852,'Policy Characteristics'!$C:$C,0))),"",INDEX('Policy Characteristics'!B:B,MATCH($C852,'Policy Characteristics'!$C:$C,0)))</f>
        <v>Electrification</v>
      </c>
      <c r="C852" s="226" t="str">
        <f t="shared" si="40"/>
        <v>Fraction of Eligible Industrial Energy Use Shifted to Electricity</v>
      </c>
      <c r="D852" s="6" t="s">
        <v>890</v>
      </c>
      <c r="E852" s="1" t="s">
        <v>898</v>
      </c>
      <c r="F852" t="s">
        <v>891</v>
      </c>
      <c r="G852" s="45" t="s">
        <v>899</v>
      </c>
      <c r="H852" s="43">
        <v>2027</v>
      </c>
      <c r="I852" s="261" t="s">
        <v>728</v>
      </c>
      <c r="J852" s="227" t="str">
        <f>IF(ISBLANK(INDEX('Policy Characteristics'!D:D,MATCH($C852,'Policy Characteristics'!$C:$C,0))),"",INDEX('Policy Characteristics'!D:D,MATCH($C852,'Policy Characteristics'!$C:$C,0)))</f>
        <v>Electrification</v>
      </c>
      <c r="K852" s="226" t="str">
        <f>IF(ISBLANK(INDEX('Policy Characteristics'!E:E,MATCH($C852,'Policy Characteristics'!$C:$C,0))),"",INDEX('Policy Characteristics'!E:E,MATCH($C852,'Policy Characteristics'!$C:$C,0)))</f>
        <v>indst shift to electricity</v>
      </c>
      <c r="L852" s="233">
        <f>IF(ISBLANK(INDEX('Policy Characteristics'!F:F,MATCH($C852,'Policy Characteristics'!$C:$C,0))),"",INDEX('Policy Characteristics'!F:F,MATCH($C852,'Policy Characteristics'!$C:$C,0)))</f>
        <v>0</v>
      </c>
      <c r="M852" s="233">
        <f>IF(ISBLANK(INDEX('Policy Characteristics'!G:G,MATCH($C852,'Policy Characteristics'!$C:$C,0))),"",INDEX('Policy Characteristics'!G:G,MATCH($C852,'Policy Characteristics'!$C:$C,0)))</f>
        <v>1</v>
      </c>
      <c r="N852" s="233">
        <f>IF(ISBLANK(INDEX('Policy Characteristics'!H:H,MATCH($C852,'Policy Characteristics'!$C:$C,0))),"",INDEX('Policy Characteristics'!H:H,MATCH($C852,'Policy Characteristics'!$C:$C,0)))</f>
        <v>0.01</v>
      </c>
      <c r="O852" s="226" t="str">
        <f>IF(ISBLANK(INDEX('Policy Characteristics'!I:I,MATCH($C852,'Policy Characteristics'!$C:$C,0))),"",INDEX('Policy Characteristics'!I:I,MATCH($C852,'Policy Characteristics'!$C:$C,0)))</f>
        <v>% of fuel shifted</v>
      </c>
      <c r="P852" s="226" t="str">
        <f>IF(ISBLANK(INDEX('Policy Characteristics'!J:J,MATCH($C852,'Policy Characteristics'!$C:$C,0))),"",INDEX('Policy Characteristics'!J:J,MATCH($C852,'Policy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2" s="226" t="str">
        <f>IF(ISBLANK(INDEX('Policy Characteristics'!K:K,MATCH($C852,'Policy Characteristics'!$C:$C,0))),"",INDEX('Policy Characteristics'!K:K,MATCH($C852,'Policy Characteristics'!$C:$C,0)))</f>
        <v>industry-ag-main.html#fuel-switching</v>
      </c>
      <c r="R852" s="226" t="str">
        <f>IF(ISBLANK(INDEX('Policy Characteristics'!L:L,MATCH($C852,'Policy Characteristics'!$C:$C,0))),"",INDEX('Policy Characteristics'!L:L,MATCH($C852,'Policy Characteristics'!$C:$C,0)))</f>
        <v>industry-elec-and-hydrogen.html</v>
      </c>
    </row>
    <row r="853" spans="1:18">
      <c r="A853" s="226" t="str">
        <f>IF(ISBLANK(INDEX('Policy Characteristics'!A:A,MATCH($C853,'Policy Characteristics'!$C:$C,0))),"",INDEX('Policy Characteristics'!A:A,MATCH($C853,'Policy Characteristics'!$C:$C,0)))</f>
        <v>Industry</v>
      </c>
      <c r="B853" s="234" t="str">
        <f>IF(ISBLANK(INDEX('Policy Characteristics'!B:B,MATCH($C853,'Policy Characteristics'!$C:$C,0))),"",INDEX('Policy Characteristics'!B:B,MATCH($C853,'Policy Characteristics'!$C:$C,0)))</f>
        <v>Electrification</v>
      </c>
      <c r="C853" s="226" t="str">
        <f t="shared" si="40"/>
        <v>Fraction of Eligible Industrial Energy Use Shifted to Electricity</v>
      </c>
      <c r="D853" s="6" t="s">
        <v>890</v>
      </c>
      <c r="E853" s="1" t="s">
        <v>900</v>
      </c>
      <c r="F853" t="s">
        <v>891</v>
      </c>
      <c r="G853" s="45" t="s">
        <v>901</v>
      </c>
      <c r="H853" s="43">
        <v>2028</v>
      </c>
      <c r="I853" s="261" t="s">
        <v>728</v>
      </c>
      <c r="J853" s="227" t="str">
        <f>IF(ISBLANK(INDEX('Policy Characteristics'!D:D,MATCH($C853,'Policy Characteristics'!$C:$C,0))),"",INDEX('Policy Characteristics'!D:D,MATCH($C853,'Policy Characteristics'!$C:$C,0)))</f>
        <v>Electrification</v>
      </c>
      <c r="K853" s="226" t="str">
        <f>IF(ISBLANK(INDEX('Policy Characteristics'!E:E,MATCH($C853,'Policy Characteristics'!$C:$C,0))),"",INDEX('Policy Characteristics'!E:E,MATCH($C853,'Policy Characteristics'!$C:$C,0)))</f>
        <v>indst shift to electricity</v>
      </c>
      <c r="L853" s="233">
        <f>IF(ISBLANK(INDEX('Policy Characteristics'!F:F,MATCH($C853,'Policy Characteristics'!$C:$C,0))),"",INDEX('Policy Characteristics'!F:F,MATCH($C853,'Policy Characteristics'!$C:$C,0)))</f>
        <v>0</v>
      </c>
      <c r="M853" s="233">
        <f>IF(ISBLANK(INDEX('Policy Characteristics'!G:G,MATCH($C853,'Policy Characteristics'!$C:$C,0))),"",INDEX('Policy Characteristics'!G:G,MATCH($C853,'Policy Characteristics'!$C:$C,0)))</f>
        <v>1</v>
      </c>
      <c r="N853" s="233">
        <f>IF(ISBLANK(INDEX('Policy Characteristics'!H:H,MATCH($C853,'Policy Characteristics'!$C:$C,0))),"",INDEX('Policy Characteristics'!H:H,MATCH($C853,'Policy Characteristics'!$C:$C,0)))</f>
        <v>0.01</v>
      </c>
      <c r="O853" s="226" t="str">
        <f>IF(ISBLANK(INDEX('Policy Characteristics'!I:I,MATCH($C853,'Policy Characteristics'!$C:$C,0))),"",INDEX('Policy Characteristics'!I:I,MATCH($C853,'Policy Characteristics'!$C:$C,0)))</f>
        <v>% of fuel shifted</v>
      </c>
      <c r="P853" s="226" t="str">
        <f>IF(ISBLANK(INDEX('Policy Characteristics'!J:J,MATCH($C853,'Policy Characteristics'!$C:$C,0))),"",INDEX('Policy Characteristics'!J:J,MATCH($C853,'Policy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3" s="226" t="str">
        <f>IF(ISBLANK(INDEX('Policy Characteristics'!K:K,MATCH($C853,'Policy Characteristics'!$C:$C,0))),"",INDEX('Policy Characteristics'!K:K,MATCH($C853,'Policy Characteristics'!$C:$C,0)))</f>
        <v>industry-ag-main.html#fuel-switching</v>
      </c>
      <c r="R853" s="226" t="str">
        <f>IF(ISBLANK(INDEX('Policy Characteristics'!L:L,MATCH($C853,'Policy Characteristics'!$C:$C,0))),"",INDEX('Policy Characteristics'!L:L,MATCH($C853,'Policy Characteristics'!$C:$C,0)))</f>
        <v>industry-elec-and-hydrogen.html</v>
      </c>
    </row>
    <row r="854" spans="1:18">
      <c r="A854" s="226" t="str">
        <f>IF(ISBLANK(INDEX('Policy Characteristics'!A:A,MATCH($C854,'Policy Characteristics'!$C:$C,0))),"",INDEX('Policy Characteristics'!A:A,MATCH($C854,'Policy Characteristics'!$C:$C,0)))</f>
        <v>Industry</v>
      </c>
      <c r="B854" s="234" t="str">
        <f>IF(ISBLANK(INDEX('Policy Characteristics'!B:B,MATCH($C854,'Policy Characteristics'!$C:$C,0))),"",INDEX('Policy Characteristics'!B:B,MATCH($C854,'Policy Characteristics'!$C:$C,0)))</f>
        <v>Electrification</v>
      </c>
      <c r="C854" s="226" t="str">
        <f t="shared" si="40"/>
        <v>Fraction of Eligible Industrial Energy Use Shifted to Electricity</v>
      </c>
      <c r="D854" s="6" t="s">
        <v>890</v>
      </c>
      <c r="E854" s="1" t="s">
        <v>902</v>
      </c>
      <c r="F854" t="s">
        <v>891</v>
      </c>
      <c r="G854" s="45" t="s">
        <v>903</v>
      </c>
      <c r="H854" s="43">
        <v>2029</v>
      </c>
      <c r="I854" s="261" t="s">
        <v>728</v>
      </c>
      <c r="J854" s="227" t="str">
        <f>IF(ISBLANK(INDEX('Policy Characteristics'!D:D,MATCH($C854,'Policy Characteristics'!$C:$C,0))),"",INDEX('Policy Characteristics'!D:D,MATCH($C854,'Policy Characteristics'!$C:$C,0)))</f>
        <v>Electrification</v>
      </c>
      <c r="K854" s="226" t="str">
        <f>IF(ISBLANK(INDEX('Policy Characteristics'!E:E,MATCH($C854,'Policy Characteristics'!$C:$C,0))),"",INDEX('Policy Characteristics'!E:E,MATCH($C854,'Policy Characteristics'!$C:$C,0)))</f>
        <v>indst shift to electricity</v>
      </c>
      <c r="L854" s="233">
        <f>IF(ISBLANK(INDEX('Policy Characteristics'!F:F,MATCH($C854,'Policy Characteristics'!$C:$C,0))),"",INDEX('Policy Characteristics'!F:F,MATCH($C854,'Policy Characteristics'!$C:$C,0)))</f>
        <v>0</v>
      </c>
      <c r="M854" s="233">
        <f>IF(ISBLANK(INDEX('Policy Characteristics'!G:G,MATCH($C854,'Policy Characteristics'!$C:$C,0))),"",INDEX('Policy Characteristics'!G:G,MATCH($C854,'Policy Characteristics'!$C:$C,0)))</f>
        <v>1</v>
      </c>
      <c r="N854" s="233">
        <f>IF(ISBLANK(INDEX('Policy Characteristics'!H:H,MATCH($C854,'Policy Characteristics'!$C:$C,0))),"",INDEX('Policy Characteristics'!H:H,MATCH($C854,'Policy Characteristics'!$C:$C,0)))</f>
        <v>0.01</v>
      </c>
      <c r="O854" s="226" t="str">
        <f>IF(ISBLANK(INDEX('Policy Characteristics'!I:I,MATCH($C854,'Policy Characteristics'!$C:$C,0))),"",INDEX('Policy Characteristics'!I:I,MATCH($C854,'Policy Characteristics'!$C:$C,0)))</f>
        <v>% of fuel shifted</v>
      </c>
      <c r="P854" s="226" t="str">
        <f>IF(ISBLANK(INDEX('Policy Characteristics'!J:J,MATCH($C854,'Policy Characteristics'!$C:$C,0))),"",INDEX('Policy Characteristics'!J:J,MATCH($C854,'Policy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4" s="226" t="str">
        <f>IF(ISBLANK(INDEX('Policy Characteristics'!K:K,MATCH($C854,'Policy Characteristics'!$C:$C,0))),"",INDEX('Policy Characteristics'!K:K,MATCH($C854,'Policy Characteristics'!$C:$C,0)))</f>
        <v>industry-ag-main.html#fuel-switching</v>
      </c>
      <c r="R854" s="226" t="str">
        <f>IF(ISBLANK(INDEX('Policy Characteristics'!L:L,MATCH($C854,'Policy Characteristics'!$C:$C,0))),"",INDEX('Policy Characteristics'!L:L,MATCH($C854,'Policy Characteristics'!$C:$C,0)))</f>
        <v>industry-elec-and-hydrogen.html</v>
      </c>
    </row>
    <row r="855" spans="1:18">
      <c r="A855" s="226" t="str">
        <f>IF(ISBLANK(INDEX('Policy Characteristics'!A:A,MATCH($C855,'Policy Characteristics'!$C:$C,0))),"",INDEX('Policy Characteristics'!A:A,MATCH($C855,'Policy Characteristics'!$C:$C,0)))</f>
        <v>Industry</v>
      </c>
      <c r="B855" s="234" t="str">
        <f>IF(ISBLANK(INDEX('Policy Characteristics'!B:B,MATCH($C855,'Policy Characteristics'!$C:$C,0))),"",INDEX('Policy Characteristics'!B:B,MATCH($C855,'Policy Characteristics'!$C:$C,0)))</f>
        <v>Electrification</v>
      </c>
      <c r="C855" s="226" t="str">
        <f t="shared" si="40"/>
        <v>Fraction of Eligible Industrial Energy Use Shifted to Electricity</v>
      </c>
      <c r="D855" s="6" t="s">
        <v>890</v>
      </c>
      <c r="E855" s="1" t="s">
        <v>904</v>
      </c>
      <c r="F855" t="s">
        <v>891</v>
      </c>
      <c r="G855" s="45" t="s">
        <v>905</v>
      </c>
      <c r="H855" s="43">
        <v>2030</v>
      </c>
      <c r="I855" s="261" t="s">
        <v>728</v>
      </c>
      <c r="J855" s="227" t="str">
        <f>IF(ISBLANK(INDEX('Policy Characteristics'!D:D,MATCH($C855,'Policy Characteristics'!$C:$C,0))),"",INDEX('Policy Characteristics'!D:D,MATCH($C855,'Policy Characteristics'!$C:$C,0)))</f>
        <v>Electrification</v>
      </c>
      <c r="K855" s="226" t="str">
        <f>IF(ISBLANK(INDEX('Policy Characteristics'!E:E,MATCH($C855,'Policy Characteristics'!$C:$C,0))),"",INDEX('Policy Characteristics'!E:E,MATCH($C855,'Policy Characteristics'!$C:$C,0)))</f>
        <v>indst shift to electricity</v>
      </c>
      <c r="L855" s="233">
        <f>IF(ISBLANK(INDEX('Policy Characteristics'!F:F,MATCH($C855,'Policy Characteristics'!$C:$C,0))),"",INDEX('Policy Characteristics'!F:F,MATCH($C855,'Policy Characteristics'!$C:$C,0)))</f>
        <v>0</v>
      </c>
      <c r="M855" s="233">
        <f>IF(ISBLANK(INDEX('Policy Characteristics'!G:G,MATCH($C855,'Policy Characteristics'!$C:$C,0))),"",INDEX('Policy Characteristics'!G:G,MATCH($C855,'Policy Characteristics'!$C:$C,0)))</f>
        <v>1</v>
      </c>
      <c r="N855" s="233">
        <f>IF(ISBLANK(INDEX('Policy Characteristics'!H:H,MATCH($C855,'Policy Characteristics'!$C:$C,0))),"",INDEX('Policy Characteristics'!H:H,MATCH($C855,'Policy Characteristics'!$C:$C,0)))</f>
        <v>0.01</v>
      </c>
      <c r="O855" s="226" t="str">
        <f>IF(ISBLANK(INDEX('Policy Characteristics'!I:I,MATCH($C855,'Policy Characteristics'!$C:$C,0))),"",INDEX('Policy Characteristics'!I:I,MATCH($C855,'Policy Characteristics'!$C:$C,0)))</f>
        <v>% of fuel shifted</v>
      </c>
      <c r="P855" s="226" t="str">
        <f>IF(ISBLANK(INDEX('Policy Characteristics'!J:J,MATCH($C855,'Policy Characteristics'!$C:$C,0))),"",INDEX('Policy Characteristics'!J:J,MATCH($C855,'Policy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5" s="226" t="str">
        <f>IF(ISBLANK(INDEX('Policy Characteristics'!K:K,MATCH($C855,'Policy Characteristics'!$C:$C,0))),"",INDEX('Policy Characteristics'!K:K,MATCH($C855,'Policy Characteristics'!$C:$C,0)))</f>
        <v>industry-ag-main.html#fuel-switching</v>
      </c>
      <c r="R855" s="226" t="str">
        <f>IF(ISBLANK(INDEX('Policy Characteristics'!L:L,MATCH($C855,'Policy Characteristics'!$C:$C,0))),"",INDEX('Policy Characteristics'!L:L,MATCH($C855,'Policy Characteristics'!$C:$C,0)))</f>
        <v>industry-elec-and-hydrogen.html</v>
      </c>
    </row>
    <row r="856" spans="1:18">
      <c r="A856" s="226" t="str">
        <f>IF(ISBLANK(INDEX('Policy Characteristics'!A:A,MATCH($C856,'Policy Characteristics'!$C:$C,0))),"",INDEX('Policy Characteristics'!A:A,MATCH($C856,'Policy Characteristics'!$C:$C,0)))</f>
        <v>Industry</v>
      </c>
      <c r="B856" s="234" t="str">
        <f>IF(ISBLANK(INDEX('Policy Characteristics'!B:B,MATCH($C856,'Policy Characteristics'!$C:$C,0))),"",INDEX('Policy Characteristics'!B:B,MATCH($C856,'Policy Characteristics'!$C:$C,0)))</f>
        <v>Electrification</v>
      </c>
      <c r="C856" s="226" t="str">
        <f t="shared" si="40"/>
        <v>Fraction of Eligible Industrial Energy Use Shifted to Electricity</v>
      </c>
      <c r="D856" s="6" t="s">
        <v>890</v>
      </c>
      <c r="E856" s="1" t="s">
        <v>906</v>
      </c>
      <c r="F856" t="s">
        <v>891</v>
      </c>
      <c r="G856" s="45" t="s">
        <v>907</v>
      </c>
      <c r="H856" s="43">
        <v>2031</v>
      </c>
      <c r="I856" s="261" t="s">
        <v>728</v>
      </c>
      <c r="J856" s="227" t="str">
        <f>IF(ISBLANK(INDEX('Policy Characteristics'!D:D,MATCH($C856,'Policy Characteristics'!$C:$C,0))),"",INDEX('Policy Characteristics'!D:D,MATCH($C856,'Policy Characteristics'!$C:$C,0)))</f>
        <v>Electrification</v>
      </c>
      <c r="K856" s="226" t="str">
        <f>IF(ISBLANK(INDEX('Policy Characteristics'!E:E,MATCH($C856,'Policy Characteristics'!$C:$C,0))),"",INDEX('Policy Characteristics'!E:E,MATCH($C856,'Policy Characteristics'!$C:$C,0)))</f>
        <v>indst shift to electricity</v>
      </c>
      <c r="L856" s="233">
        <f>IF(ISBLANK(INDEX('Policy Characteristics'!F:F,MATCH($C856,'Policy Characteristics'!$C:$C,0))),"",INDEX('Policy Characteristics'!F:F,MATCH($C856,'Policy Characteristics'!$C:$C,0)))</f>
        <v>0</v>
      </c>
      <c r="M856" s="233">
        <f>IF(ISBLANK(INDEX('Policy Characteristics'!G:G,MATCH($C856,'Policy Characteristics'!$C:$C,0))),"",INDEX('Policy Characteristics'!G:G,MATCH($C856,'Policy Characteristics'!$C:$C,0)))</f>
        <v>1</v>
      </c>
      <c r="N856" s="233">
        <f>IF(ISBLANK(INDEX('Policy Characteristics'!H:H,MATCH($C856,'Policy Characteristics'!$C:$C,0))),"",INDEX('Policy Characteristics'!H:H,MATCH($C856,'Policy Characteristics'!$C:$C,0)))</f>
        <v>0.01</v>
      </c>
      <c r="O856" s="226" t="str">
        <f>IF(ISBLANK(INDEX('Policy Characteristics'!I:I,MATCH($C856,'Policy Characteristics'!$C:$C,0))),"",INDEX('Policy Characteristics'!I:I,MATCH($C856,'Policy Characteristics'!$C:$C,0)))</f>
        <v>% of fuel shifted</v>
      </c>
      <c r="P856" s="226" t="str">
        <f>IF(ISBLANK(INDEX('Policy Characteristics'!J:J,MATCH($C856,'Policy Characteristics'!$C:$C,0))),"",INDEX('Policy Characteristics'!J:J,MATCH($C856,'Policy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6" s="226" t="str">
        <f>IF(ISBLANK(INDEX('Policy Characteristics'!K:K,MATCH($C856,'Policy Characteristics'!$C:$C,0))),"",INDEX('Policy Characteristics'!K:K,MATCH($C856,'Policy Characteristics'!$C:$C,0)))</f>
        <v>industry-ag-main.html#fuel-switching</v>
      </c>
      <c r="R856" s="226" t="str">
        <f>IF(ISBLANK(INDEX('Policy Characteristics'!L:L,MATCH($C856,'Policy Characteristics'!$C:$C,0))),"",INDEX('Policy Characteristics'!L:L,MATCH($C856,'Policy Characteristics'!$C:$C,0)))</f>
        <v>industry-elec-and-hydrogen.html</v>
      </c>
    </row>
    <row r="857" spans="1:18">
      <c r="A857" s="226" t="str">
        <f>IF(ISBLANK(INDEX('Policy Characteristics'!A:A,MATCH($C857,'Policy Characteristics'!$C:$C,0))),"",INDEX('Policy Characteristics'!A:A,MATCH($C857,'Policy Characteristics'!$C:$C,0)))</f>
        <v>Industry</v>
      </c>
      <c r="B857" s="234" t="str">
        <f>IF(ISBLANK(INDEX('Policy Characteristics'!B:B,MATCH($C857,'Policy Characteristics'!$C:$C,0))),"",INDEX('Policy Characteristics'!B:B,MATCH($C857,'Policy Characteristics'!$C:$C,0)))</f>
        <v>Electrification</v>
      </c>
      <c r="C857" s="226" t="str">
        <f t="shared" si="40"/>
        <v>Fraction of Eligible Industrial Energy Use Shifted to Electricity</v>
      </c>
      <c r="D857" s="6" t="s">
        <v>890</v>
      </c>
      <c r="E857" s="1" t="s">
        <v>908</v>
      </c>
      <c r="F857" t="s">
        <v>891</v>
      </c>
      <c r="G857" s="45" t="s">
        <v>909</v>
      </c>
      <c r="H857" s="43">
        <v>2032</v>
      </c>
      <c r="I857" s="261" t="s">
        <v>728</v>
      </c>
      <c r="J857" s="227" t="str">
        <f>IF(ISBLANK(INDEX('Policy Characteristics'!D:D,MATCH($C857,'Policy Characteristics'!$C:$C,0))),"",INDEX('Policy Characteristics'!D:D,MATCH($C857,'Policy Characteristics'!$C:$C,0)))</f>
        <v>Electrification</v>
      </c>
      <c r="K857" s="226" t="str">
        <f>IF(ISBLANK(INDEX('Policy Characteristics'!E:E,MATCH($C857,'Policy Characteristics'!$C:$C,0))),"",INDEX('Policy Characteristics'!E:E,MATCH($C857,'Policy Characteristics'!$C:$C,0)))</f>
        <v>indst shift to electricity</v>
      </c>
      <c r="L857" s="233">
        <f>IF(ISBLANK(INDEX('Policy Characteristics'!F:F,MATCH($C857,'Policy Characteristics'!$C:$C,0))),"",INDEX('Policy Characteristics'!F:F,MATCH($C857,'Policy Characteristics'!$C:$C,0)))</f>
        <v>0</v>
      </c>
      <c r="M857" s="233">
        <f>IF(ISBLANK(INDEX('Policy Characteristics'!G:G,MATCH($C857,'Policy Characteristics'!$C:$C,0))),"",INDEX('Policy Characteristics'!G:G,MATCH($C857,'Policy Characteristics'!$C:$C,0)))</f>
        <v>1</v>
      </c>
      <c r="N857" s="233">
        <f>IF(ISBLANK(INDEX('Policy Characteristics'!H:H,MATCH($C857,'Policy Characteristics'!$C:$C,0))),"",INDEX('Policy Characteristics'!H:H,MATCH($C857,'Policy Characteristics'!$C:$C,0)))</f>
        <v>0.01</v>
      </c>
      <c r="O857" s="226" t="str">
        <f>IF(ISBLANK(INDEX('Policy Characteristics'!I:I,MATCH($C857,'Policy Characteristics'!$C:$C,0))),"",INDEX('Policy Characteristics'!I:I,MATCH($C857,'Policy Characteristics'!$C:$C,0)))</f>
        <v>% of fuel shifted</v>
      </c>
      <c r="P857" s="226" t="str">
        <f>IF(ISBLANK(INDEX('Policy Characteristics'!J:J,MATCH($C857,'Policy Characteristics'!$C:$C,0))),"",INDEX('Policy Characteristics'!J:J,MATCH($C857,'Policy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7" s="226" t="str">
        <f>IF(ISBLANK(INDEX('Policy Characteristics'!K:K,MATCH($C857,'Policy Characteristics'!$C:$C,0))),"",INDEX('Policy Characteristics'!K:K,MATCH($C857,'Policy Characteristics'!$C:$C,0)))</f>
        <v>industry-ag-main.html#fuel-switching</v>
      </c>
      <c r="R857" s="226" t="str">
        <f>IF(ISBLANK(INDEX('Policy Characteristics'!L:L,MATCH($C857,'Policy Characteristics'!$C:$C,0))),"",INDEX('Policy Characteristics'!L:L,MATCH($C857,'Policy Characteristics'!$C:$C,0)))</f>
        <v>industry-elec-and-hydrogen.html</v>
      </c>
    </row>
    <row r="858" spans="1:18">
      <c r="A858" s="226" t="str">
        <f>IF(ISBLANK(INDEX('Policy Characteristics'!A:A,MATCH($C858,'Policy Characteristics'!$C:$C,0))),"",INDEX('Policy Characteristics'!A:A,MATCH($C858,'Policy Characteristics'!$C:$C,0)))</f>
        <v>Industry</v>
      </c>
      <c r="B858" s="234" t="str">
        <f>IF(ISBLANK(INDEX('Policy Characteristics'!B:B,MATCH($C858,'Policy Characteristics'!$C:$C,0))),"",INDEX('Policy Characteristics'!B:B,MATCH($C858,'Policy Characteristics'!$C:$C,0)))</f>
        <v>Electrification</v>
      </c>
      <c r="C858" s="226" t="str">
        <f t="shared" si="40"/>
        <v>Fraction of Eligible Industrial Energy Use Shifted to Electricity</v>
      </c>
      <c r="D858" s="6" t="s">
        <v>890</v>
      </c>
      <c r="E858" s="1" t="s">
        <v>910</v>
      </c>
      <c r="F858" t="s">
        <v>891</v>
      </c>
      <c r="G858" s="45" t="s">
        <v>910</v>
      </c>
      <c r="H858" s="43">
        <v>2033</v>
      </c>
      <c r="I858" s="261" t="s">
        <v>728</v>
      </c>
      <c r="J858" s="227" t="str">
        <f>IF(ISBLANK(INDEX('Policy Characteristics'!D:D,MATCH($C858,'Policy Characteristics'!$C:$C,0))),"",INDEX('Policy Characteristics'!D:D,MATCH($C858,'Policy Characteristics'!$C:$C,0)))</f>
        <v>Electrification</v>
      </c>
      <c r="K858" s="226" t="str">
        <f>IF(ISBLANK(INDEX('Policy Characteristics'!E:E,MATCH($C858,'Policy Characteristics'!$C:$C,0))),"",INDEX('Policy Characteristics'!E:E,MATCH($C858,'Policy Characteristics'!$C:$C,0)))</f>
        <v>indst shift to electricity</v>
      </c>
      <c r="L858" s="233">
        <f>IF(ISBLANK(INDEX('Policy Characteristics'!F:F,MATCH($C858,'Policy Characteristics'!$C:$C,0))),"",INDEX('Policy Characteristics'!F:F,MATCH($C858,'Policy Characteristics'!$C:$C,0)))</f>
        <v>0</v>
      </c>
      <c r="M858" s="233">
        <f>IF(ISBLANK(INDEX('Policy Characteristics'!G:G,MATCH($C858,'Policy Characteristics'!$C:$C,0))),"",INDEX('Policy Characteristics'!G:G,MATCH($C858,'Policy Characteristics'!$C:$C,0)))</f>
        <v>1</v>
      </c>
      <c r="N858" s="233">
        <f>IF(ISBLANK(INDEX('Policy Characteristics'!H:H,MATCH($C858,'Policy Characteristics'!$C:$C,0))),"",INDEX('Policy Characteristics'!H:H,MATCH($C858,'Policy Characteristics'!$C:$C,0)))</f>
        <v>0.01</v>
      </c>
      <c r="O858" s="226" t="str">
        <f>IF(ISBLANK(INDEX('Policy Characteristics'!I:I,MATCH($C858,'Policy Characteristics'!$C:$C,0))),"",INDEX('Policy Characteristics'!I:I,MATCH($C858,'Policy Characteristics'!$C:$C,0)))</f>
        <v>% of fuel shifted</v>
      </c>
      <c r="P858" s="226" t="str">
        <f>IF(ISBLANK(INDEX('Policy Characteristics'!J:J,MATCH($C858,'Policy Characteristics'!$C:$C,0))),"",INDEX('Policy Characteristics'!J:J,MATCH($C858,'Policy Characteristics'!$C:$C,0)))</f>
        <v xml:space="preserve">**Description:**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v>
      </c>
      <c r="Q858" s="226" t="str">
        <f>IF(ISBLANK(INDEX('Policy Characteristics'!K:K,MATCH($C858,'Policy Characteristics'!$C:$C,0))),"",INDEX('Policy Characteristics'!K:K,MATCH($C858,'Policy Characteristics'!$C:$C,0)))</f>
        <v>industry-ag-main.html#fuel-switching</v>
      </c>
      <c r="R858" s="226" t="str">
        <f>IF(ISBLANK(INDEX('Policy Characteristics'!L:L,MATCH($C858,'Policy Characteristics'!$C:$C,0))),"",INDEX('Policy Characteristics'!L:L,MATCH($C858,'Policy Characteristics'!$C:$C,0)))</f>
        <v>industry-elec-and-hydrogen.html</v>
      </c>
    </row>
    <row r="859" spans="1:18" s="2" customFormat="1">
      <c r="A859" s="226" t="str">
        <f>IF(ISBLANK(INDEX('Policy Characteristics'!A:A,MATCH($C859,'Policy Characteristics'!$C:$C,0))),"",INDEX('Policy Characteristics'!A:A,MATCH($C859,'Policy Characteristics'!$C:$C,0)))</f>
        <v>Industry</v>
      </c>
      <c r="B859" s="234" t="str">
        <f>IF(ISBLANK(INDEX('Policy Characteristics'!B:B,MATCH($C859,'Policy Characteristics'!$C:$C,0))),"",INDEX('Policy Characteristics'!B:B,MATCH($C859,'Policy Characteristics'!$C:$C,0)))</f>
        <v>F-Gas Substitution</v>
      </c>
      <c r="C859" s="254" t="s">
        <v>429</v>
      </c>
      <c r="D859" s="6"/>
      <c r="E859" s="6"/>
      <c r="F859" s="6"/>
      <c r="G859" s="6"/>
      <c r="H859" s="47">
        <v>58</v>
      </c>
      <c r="I859" s="261" t="s">
        <v>728</v>
      </c>
      <c r="J859" s="227" t="str">
        <f>IF(ISBLANK(INDEX('Policy Characteristics'!D:D,MATCH($C859,'Policy Characteristics'!$C:$C,0))),"",INDEX('Policy Characteristics'!D:D,MATCH($C859,'Policy Characteristics'!$C:$C,0)))</f>
        <v>F-gas Measures</v>
      </c>
      <c r="K859" s="226" t="str">
        <f>IF(ISBLANK(INDEX('Policy Characteristics'!E:E,MATCH($C859,'Policy Characteristics'!$C:$C,0))),"",INDEX('Policy Characteristics'!E:E,MATCH($C859,'Policy Characteristics'!$C:$C,0)))</f>
        <v>indst f gas substitution</v>
      </c>
      <c r="L859" s="233">
        <f>IF(ISBLANK(INDEX('Policy Characteristics'!F:F,MATCH($C859,'Policy Characteristics'!$C:$C,0))),"",INDEX('Policy Characteristics'!F:F,MATCH($C859,'Policy Characteristics'!$C:$C,0)))</f>
        <v>0</v>
      </c>
      <c r="M859" s="233">
        <f>IF(ISBLANK(INDEX('Policy Characteristics'!G:G,MATCH($C859,'Policy Characteristics'!$C:$C,0))),"",INDEX('Policy Characteristics'!G:G,MATCH($C859,'Policy Characteristics'!$C:$C,0)))</f>
        <v>1</v>
      </c>
      <c r="N859" s="233">
        <f>IF(ISBLANK(INDEX('Policy Characteristics'!H:H,MATCH($C859,'Policy Characteristics'!$C:$C,0))),"",INDEX('Policy Characteristics'!H:H,MATCH($C859,'Policy Characteristics'!$C:$C,0)))</f>
        <v>0.01</v>
      </c>
      <c r="O859" s="226" t="str">
        <f>IF(ISBLANK(INDEX('Policy Characteristics'!I:I,MATCH($C859,'Policy Characteristics'!$C:$C,0))),"",INDEX('Policy Characteristics'!I:I,MATCH($C859,'Policy Characteristics'!$C:$C,0)))</f>
        <v>% of potential achieved</v>
      </c>
      <c r="P859" s="226" t="str">
        <f>IF(ISBLANK(INDEX('Policy Characteristics'!J:J,MATCH($C859,'Policy Characteristics'!$C:$C,0))),"",INDEX('Policy Characteristics'!J:J,MATCH($C859,'Policy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859" s="226" t="str">
        <f>IF(ISBLANK(INDEX('Policy Characteristics'!K:K,MATCH($C859,'Policy Characteristics'!$C:$C,0))),"",INDEX('Policy Characteristics'!K:K,MATCH($C859,'Policy Characteristics'!$C:$C,0)))</f>
        <v>industry-ag-main.html#avoid-f-gases</v>
      </c>
      <c r="R859" s="226" t="str">
        <f>IF(ISBLANK(INDEX('Policy Characteristics'!L:L,MATCH($C859,'Policy Characteristics'!$C:$C,0))),"",INDEX('Policy Characteristics'!L:L,MATCH($C859,'Policy Characteristics'!$C:$C,0)))</f>
        <v>avoid-f-gases.html</v>
      </c>
    </row>
    <row r="860" spans="1:18" s="2" customFormat="1">
      <c r="A860" s="226" t="str">
        <f>IF(ISBLANK(INDEX('Policy Characteristics'!A:A,MATCH($C860,'Policy Characteristics'!$C:$C,0))),"",INDEX('Policy Characteristics'!A:A,MATCH($C860,'Policy Characteristics'!$C:$C,0)))</f>
        <v>Industry</v>
      </c>
      <c r="B860" s="234" t="str">
        <f>IF(ISBLANK(INDEX('Policy Characteristics'!B:B,MATCH($C860,'Policy Characteristics'!$C:$C,0))),"",INDEX('Policy Characteristics'!B:B,MATCH($C860,'Policy Characteristics'!$C:$C,0)))</f>
        <v>F-Gas Destruction</v>
      </c>
      <c r="C860" s="254" t="s">
        <v>436</v>
      </c>
      <c r="D860" s="6"/>
      <c r="E860" s="6"/>
      <c r="F860" s="6"/>
      <c r="G860" s="6"/>
      <c r="H860" s="47">
        <v>510</v>
      </c>
      <c r="I860" s="261" t="s">
        <v>728</v>
      </c>
      <c r="J860" s="227" t="str">
        <f>IF(ISBLANK(INDEX('Policy Characteristics'!D:D,MATCH($C860,'Policy Characteristics'!$C:$C,0))),"",INDEX('Policy Characteristics'!D:D,MATCH($C860,'Policy Characteristics'!$C:$C,0)))</f>
        <v>F-gas Measures</v>
      </c>
      <c r="K860" s="226" t="str">
        <f>IF(ISBLANK(INDEX('Policy Characteristics'!E:E,MATCH($C860,'Policy Characteristics'!$C:$C,0))),"",INDEX('Policy Characteristics'!E:E,MATCH($C860,'Policy Characteristics'!$C:$C,0)))</f>
        <v>indst f gas destruction</v>
      </c>
      <c r="L860" s="233">
        <f>IF(ISBLANK(INDEX('Policy Characteristics'!F:F,MATCH($C860,'Policy Characteristics'!$C:$C,0))),"",INDEX('Policy Characteristics'!F:F,MATCH($C860,'Policy Characteristics'!$C:$C,0)))</f>
        <v>0</v>
      </c>
      <c r="M860" s="233">
        <f>IF(ISBLANK(INDEX('Policy Characteristics'!G:G,MATCH($C860,'Policy Characteristics'!$C:$C,0))),"",INDEX('Policy Characteristics'!G:G,MATCH($C860,'Policy Characteristics'!$C:$C,0)))</f>
        <v>1</v>
      </c>
      <c r="N860" s="233">
        <f>IF(ISBLANK(INDEX('Policy Characteristics'!H:H,MATCH($C860,'Policy Characteristics'!$C:$C,0))),"",INDEX('Policy Characteristics'!H:H,MATCH($C860,'Policy Characteristics'!$C:$C,0)))</f>
        <v>0.01</v>
      </c>
      <c r="O860" s="226" t="str">
        <f>IF(ISBLANK(INDEX('Policy Characteristics'!I:I,MATCH($C860,'Policy Characteristics'!$C:$C,0))),"",INDEX('Policy Characteristics'!I:I,MATCH($C860,'Policy Characteristics'!$C:$C,0)))</f>
        <v>% of potential achieved</v>
      </c>
      <c r="P860" s="226" t="str">
        <f>IF(ISBLANK(INDEX('Policy Characteristics'!J:J,MATCH($C860,'Policy Characteristics'!$C:$C,0))),"",INDEX('Policy Characteristics'!J:J,MATCH($C860,'Policy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860" s="226" t="str">
        <f>IF(ISBLANK(INDEX('Policy Characteristics'!K:K,MATCH($C860,'Policy Characteristics'!$C:$C,0))),"",INDEX('Policy Characteristics'!K:K,MATCH($C860,'Policy Characteristics'!$C:$C,0)))</f>
        <v>industry-ag-main.html#avoid-f-gases</v>
      </c>
      <c r="R860" s="226" t="str">
        <f>IF(ISBLANK(INDEX('Policy Characteristics'!L:L,MATCH($C860,'Policy Characteristics'!$C:$C,0))),"",INDEX('Policy Characteristics'!L:L,MATCH($C860,'Policy Characteristics'!$C:$C,0)))</f>
        <v>avoid-f-gases.html</v>
      </c>
    </row>
    <row r="861" spans="1:18" s="2" customFormat="1">
      <c r="A861" s="226" t="str">
        <f>IF(ISBLANK(INDEX('Policy Characteristics'!A:A,MATCH($C861,'Policy Characteristics'!$C:$C,0))),"",INDEX('Policy Characteristics'!A:A,MATCH($C861,'Policy Characteristics'!$C:$C,0)))</f>
        <v>Industry</v>
      </c>
      <c r="B861" s="234" t="str">
        <f>IF(ISBLANK(INDEX('Policy Characteristics'!B:B,MATCH($C861,'Policy Characteristics'!$C:$C,0))),"",INDEX('Policy Characteristics'!B:B,MATCH($C861,'Policy Characteristics'!$C:$C,0)))</f>
        <v>F-Gas Recovery</v>
      </c>
      <c r="C861" s="254" t="s">
        <v>440</v>
      </c>
      <c r="D861" s="6"/>
      <c r="E861" s="6"/>
      <c r="F861" s="6"/>
      <c r="G861" s="6"/>
      <c r="H861" s="47">
        <v>511</v>
      </c>
      <c r="I861" s="261" t="s">
        <v>728</v>
      </c>
      <c r="J861" s="227" t="str">
        <f>IF(ISBLANK(INDEX('Policy Characteristics'!D:D,MATCH($C861,'Policy Characteristics'!$C:$C,0))),"",INDEX('Policy Characteristics'!D:D,MATCH($C861,'Policy Characteristics'!$C:$C,0)))</f>
        <v>F-gas Measures</v>
      </c>
      <c r="K861" s="226" t="str">
        <f>IF(ISBLANK(INDEX('Policy Characteristics'!E:E,MATCH($C861,'Policy Characteristics'!$C:$C,0))),"",INDEX('Policy Characteristics'!E:E,MATCH($C861,'Policy Characteristics'!$C:$C,0)))</f>
        <v>indst f gas recovery</v>
      </c>
      <c r="L861" s="233">
        <f>IF(ISBLANK(INDEX('Policy Characteristics'!F:F,MATCH($C861,'Policy Characteristics'!$C:$C,0))),"",INDEX('Policy Characteristics'!F:F,MATCH($C861,'Policy Characteristics'!$C:$C,0)))</f>
        <v>0</v>
      </c>
      <c r="M861" s="233">
        <f>IF(ISBLANK(INDEX('Policy Characteristics'!G:G,MATCH($C861,'Policy Characteristics'!$C:$C,0))),"",INDEX('Policy Characteristics'!G:G,MATCH($C861,'Policy Characteristics'!$C:$C,0)))</f>
        <v>1</v>
      </c>
      <c r="N861" s="233">
        <f>IF(ISBLANK(INDEX('Policy Characteristics'!H:H,MATCH($C861,'Policy Characteristics'!$C:$C,0))),"",INDEX('Policy Characteristics'!H:H,MATCH($C861,'Policy Characteristics'!$C:$C,0)))</f>
        <v>0.01</v>
      </c>
      <c r="O861" s="226" t="str">
        <f>IF(ISBLANK(INDEX('Policy Characteristics'!I:I,MATCH($C861,'Policy Characteristics'!$C:$C,0))),"",INDEX('Policy Characteristics'!I:I,MATCH($C861,'Policy Characteristics'!$C:$C,0)))</f>
        <v>% of potential achieved</v>
      </c>
      <c r="P861" s="226" t="str">
        <f>IF(ISBLANK(INDEX('Policy Characteristics'!J:J,MATCH($C861,'Policy Characteristics'!$C:$C,0))),"",INDEX('Policy Characteristics'!J:J,MATCH($C861,'Policy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861" s="226" t="str">
        <f>IF(ISBLANK(INDEX('Policy Characteristics'!K:K,MATCH($C861,'Policy Characteristics'!$C:$C,0))),"",INDEX('Policy Characteristics'!K:K,MATCH($C861,'Policy Characteristics'!$C:$C,0)))</f>
        <v>industry-ag-main.html#avoid-f-gases</v>
      </c>
      <c r="R861" s="226" t="str">
        <f>IF(ISBLANK(INDEX('Policy Characteristics'!L:L,MATCH($C861,'Policy Characteristics'!$C:$C,0))),"",INDEX('Policy Characteristics'!L:L,MATCH($C861,'Policy Characteristics'!$C:$C,0)))</f>
        <v>avoid-f-gases.html</v>
      </c>
    </row>
    <row r="862" spans="1:18" s="2" customFormat="1">
      <c r="A862" s="226" t="str">
        <f>IF(ISBLANK(INDEX('Policy Characteristics'!A:A,MATCH($C862,'Policy Characteristics'!$C:$C,0))),"",INDEX('Policy Characteristics'!A:A,MATCH($C862,'Policy Characteristics'!$C:$C,0)))</f>
        <v>Industry</v>
      </c>
      <c r="B862" s="234" t="str">
        <f>IF(ISBLANK(INDEX('Policy Characteristics'!B:B,MATCH($C862,'Policy Characteristics'!$C:$C,0))),"",INDEX('Policy Characteristics'!B:B,MATCH($C862,'Policy Characteristics'!$C:$C,0)))</f>
        <v>F-Gas Eqpt. Maintenance &amp; Retrofits</v>
      </c>
      <c r="C862" s="254" t="s">
        <v>444</v>
      </c>
      <c r="D862" s="6" t="s">
        <v>860</v>
      </c>
      <c r="E862" s="6"/>
      <c r="F862" t="s">
        <v>861</v>
      </c>
      <c r="G862" s="6"/>
      <c r="H862" s="47">
        <v>512</v>
      </c>
      <c r="I862" s="261" t="s">
        <v>728</v>
      </c>
      <c r="J862" s="227" t="str">
        <f>IF(ISBLANK(INDEX('Policy Characteristics'!D:D,MATCH($C862,'Policy Characteristics'!$C:$C,0))),"",INDEX('Policy Characteristics'!D:D,MATCH($C862,'Policy Characteristics'!$C:$C,0)))</f>
        <v>F-gas Measures</v>
      </c>
      <c r="K862" s="226" t="str">
        <f>IF(ISBLANK(INDEX('Policy Characteristics'!E:E,MATCH($C862,'Policy Characteristics'!$C:$C,0))),"",INDEX('Policy Characteristics'!E:E,MATCH($C862,'Policy Characteristics'!$C:$C,0)))</f>
        <v>indst f gas inspct maint retrofit</v>
      </c>
      <c r="L862" s="233">
        <f>IF(ISBLANK(INDEX('Policy Characteristics'!F:F,MATCH($C862,'Policy Characteristics'!$C:$C,0))),"",INDEX('Policy Characteristics'!F:F,MATCH($C862,'Policy Characteristics'!$C:$C,0)))</f>
        <v>0</v>
      </c>
      <c r="M862" s="233">
        <f>IF(ISBLANK(INDEX('Policy Characteristics'!G:G,MATCH($C862,'Policy Characteristics'!$C:$C,0))),"",INDEX('Policy Characteristics'!G:G,MATCH($C862,'Policy Characteristics'!$C:$C,0)))</f>
        <v>1</v>
      </c>
      <c r="N862" s="233">
        <f>IF(ISBLANK(INDEX('Policy Characteristics'!H:H,MATCH($C862,'Policy Characteristics'!$C:$C,0))),"",INDEX('Policy Characteristics'!H:H,MATCH($C862,'Policy Characteristics'!$C:$C,0)))</f>
        <v>0.01</v>
      </c>
      <c r="O862" s="226" t="str">
        <f>IF(ISBLANK(INDEX('Policy Characteristics'!I:I,MATCH($C862,'Policy Characteristics'!$C:$C,0))),"",INDEX('Policy Characteristics'!I:I,MATCH($C862,'Policy Characteristics'!$C:$C,0)))</f>
        <v>% of potential achieved</v>
      </c>
      <c r="P862" s="226" t="str">
        <f>IF(ISBLANK(INDEX('Policy Characteristics'!J:J,MATCH($C862,'Policy Characteristics'!$C:$C,0))),"",INDEX('Policy Characteristics'!J:J,MATCH($C862,'Policy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862" s="226" t="str">
        <f>IF(ISBLANK(INDEX('Policy Characteristics'!K:K,MATCH($C862,'Policy Characteristics'!$C:$C,0))),"",INDEX('Policy Characteristics'!K:K,MATCH($C862,'Policy Characteristics'!$C:$C,0)))</f>
        <v>industry-ag-main.html#avoid-f-gases</v>
      </c>
      <c r="R862" s="226" t="str">
        <f>IF(ISBLANK(INDEX('Policy Characteristics'!L:L,MATCH($C862,'Policy Characteristics'!$C:$C,0))),"",INDEX('Policy Characteristics'!L:L,MATCH($C862,'Policy Characteristics'!$C:$C,0)))</f>
        <v>avoid-f-gases.html</v>
      </c>
    </row>
    <row r="863" spans="1:18" s="2" customFormat="1">
      <c r="A863" s="226" t="str">
        <f>IF(ISBLANK(INDEX('Policy Characteristics'!A:A,MATCH($C863,'Policy Characteristics'!$C:$C,0))),"",INDEX('Policy Characteristics'!A:A,MATCH($C863,'Policy Characteristics'!$C:$C,0)))</f>
        <v>Industry</v>
      </c>
      <c r="B863" s="234" t="str">
        <f>IF(ISBLANK(INDEX('Policy Characteristics'!B:B,MATCH($C863,'Policy Characteristics'!$C:$C,0))),"",INDEX('Policy Characteristics'!B:B,MATCH($C863,'Policy Characteristics'!$C:$C,0)))</f>
        <v>F-Gas Eqpt. Maintenance &amp; Retrofits</v>
      </c>
      <c r="C863" s="254" t="s">
        <v>444</v>
      </c>
      <c r="D863" s="6" t="s">
        <v>870</v>
      </c>
      <c r="E863" s="6"/>
      <c r="F863" t="s">
        <v>871</v>
      </c>
      <c r="G863" s="6"/>
      <c r="H863" s="47">
        <v>1653</v>
      </c>
      <c r="I863" s="261" t="s">
        <v>728</v>
      </c>
      <c r="J863" s="227" t="str">
        <f>IF(ISBLANK(INDEX('Policy Characteristics'!D:D,MATCH($C863,'Policy Characteristics'!$C:$C,0))),"",INDEX('Policy Characteristics'!D:D,MATCH($C863,'Policy Characteristics'!$C:$C,0)))</f>
        <v>F-gas Measures</v>
      </c>
      <c r="K863" s="226" t="str">
        <f>IF(ISBLANK(INDEX('Policy Characteristics'!E:E,MATCH($C863,'Policy Characteristics'!$C:$C,0))),"",INDEX('Policy Characteristics'!E:E,MATCH($C863,'Policy Characteristics'!$C:$C,0)))</f>
        <v>indst f gas inspct maint retrofit</v>
      </c>
      <c r="L863" s="233">
        <f>IF(ISBLANK(INDEX('Policy Characteristics'!F:F,MATCH($C863,'Policy Characteristics'!$C:$C,0))),"",INDEX('Policy Characteristics'!F:F,MATCH($C863,'Policy Characteristics'!$C:$C,0)))</f>
        <v>0</v>
      </c>
      <c r="M863" s="233">
        <f>IF(ISBLANK(INDEX('Policy Characteristics'!G:G,MATCH($C863,'Policy Characteristics'!$C:$C,0))),"",INDEX('Policy Characteristics'!G:G,MATCH($C863,'Policy Characteristics'!$C:$C,0)))</f>
        <v>1</v>
      </c>
      <c r="N863" s="233">
        <f>IF(ISBLANK(INDEX('Policy Characteristics'!H:H,MATCH($C863,'Policy Characteristics'!$C:$C,0))),"",INDEX('Policy Characteristics'!H:H,MATCH($C863,'Policy Characteristics'!$C:$C,0)))</f>
        <v>0.01</v>
      </c>
      <c r="O863" s="226" t="str">
        <f>IF(ISBLANK(INDEX('Policy Characteristics'!I:I,MATCH($C863,'Policy Characteristics'!$C:$C,0))),"",INDEX('Policy Characteristics'!I:I,MATCH($C863,'Policy Characteristics'!$C:$C,0)))</f>
        <v>% of potential achieved</v>
      </c>
      <c r="P863" s="226" t="str">
        <f>IF(ISBLANK(INDEX('Policy Characteristics'!J:J,MATCH($C863,'Policy Characteristics'!$C:$C,0))),"",INDEX('Policy Characteristics'!J:J,MATCH($C863,'Policy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863" s="226" t="str">
        <f>IF(ISBLANK(INDEX('Policy Characteristics'!K:K,MATCH($C863,'Policy Characteristics'!$C:$C,0))),"",INDEX('Policy Characteristics'!K:K,MATCH($C863,'Policy Characteristics'!$C:$C,0)))</f>
        <v>industry-ag-main.html#avoid-f-gases</v>
      </c>
      <c r="R863" s="226" t="str">
        <f>IF(ISBLANK(INDEX('Policy Characteristics'!L:L,MATCH($C863,'Policy Characteristics'!$C:$C,0))),"",INDEX('Policy Characteristics'!L:L,MATCH($C863,'Policy Characteristics'!$C:$C,0)))</f>
        <v>avoid-f-gases.html</v>
      </c>
    </row>
    <row r="864" spans="1:18" s="2" customFormat="1">
      <c r="A864" s="226" t="str">
        <f>IF(ISBLANK(INDEX('Policy Characteristics'!A:A,MATCH($C864,'Policy Characteristics'!$C:$C,0))),"",INDEX('Policy Characteristics'!A:A,MATCH($C864,'Policy Characteristics'!$C:$C,0)))</f>
        <v>Industry</v>
      </c>
      <c r="B864" s="234" t="str">
        <f>IF(ISBLANK(INDEX('Policy Characteristics'!B:B,MATCH($C864,'Policy Characteristics'!$C:$C,0))),"",INDEX('Policy Characteristics'!B:B,MATCH($C864,'Policy Characteristics'!$C:$C,0)))</f>
        <v>Feedstock Shifting</v>
      </c>
      <c r="C864" t="s">
        <v>448</v>
      </c>
      <c r="D864" s="45" t="s">
        <v>842</v>
      </c>
      <c r="E864" s="45" t="s">
        <v>911</v>
      </c>
      <c r="F864" t="s">
        <v>843</v>
      </c>
      <c r="G864" s="45" t="s">
        <v>912</v>
      </c>
      <c r="H864" s="47">
        <v>2460</v>
      </c>
      <c r="I864" s="261" t="s">
        <v>738</v>
      </c>
      <c r="J864" s="227" t="str">
        <f>IF(ISBLANK(INDEX('Policy Characteristics'!D:D,MATCH($C864,'Policy Characteristics'!$C:$C,0))),"",INDEX('Policy Characteristics'!D:D,MATCH($C864,'Policy Characteristics'!$C:$C,0)))</f>
        <v>Feedstock Shifting</v>
      </c>
      <c r="K864" s="226" t="str">
        <f>IF(ISBLANK(INDEX('Policy Characteristics'!E:E,MATCH($C864,'Policy Characteristics'!$C:$C,0))),"",INDEX('Policy Characteristics'!E:E,MATCH($C864,'Policy Characteristics'!$C:$C,0)))</f>
        <v>indst feedstock shifting</v>
      </c>
      <c r="L864" s="233">
        <f>IF(ISBLANK(INDEX('Policy Characteristics'!F:F,MATCH($C864,'Policy Characteristics'!$C:$C,0))),"",INDEX('Policy Characteristics'!F:F,MATCH($C864,'Policy Characteristics'!$C:$C,0)))</f>
        <v>0</v>
      </c>
      <c r="M864" s="233">
        <f>IF(ISBLANK(INDEX('Policy Characteristics'!G:G,MATCH($C864,'Policy Characteristics'!$C:$C,0))),"",INDEX('Policy Characteristics'!G:G,MATCH($C864,'Policy Characteristics'!$C:$C,0)))</f>
        <v>1</v>
      </c>
      <c r="N864" s="233">
        <f>IF(ISBLANK(INDEX('Policy Characteristics'!H:H,MATCH($C864,'Policy Characteristics'!$C:$C,0))),"",INDEX('Policy Characteristics'!H:H,MATCH($C864,'Policy Characteristics'!$C:$C,0)))</f>
        <v>0.01</v>
      </c>
      <c r="O864" s="226" t="str">
        <f>IF(ISBLANK(INDEX('Policy Characteristics'!I:I,MATCH($C864,'Policy Characteristics'!$C:$C,0))),"",INDEX('Policy Characteristics'!I:I,MATCH($C864,'Policy Characteristics'!$C:$C,0)))</f>
        <v>% of potential achieved</v>
      </c>
      <c r="P864" s="22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26" t="str">
        <f>IF(ISBLANK(INDEX('Policy Characteristics'!K:K,MATCH($C864,'Policy Characteristics'!$C:$C,0))),"",INDEX('Policy Characteristics'!K:K,MATCH($C864,'Policy Characteristics'!$C:$C,0)))</f>
        <v/>
      </c>
      <c r="R864" s="226" t="str">
        <f>IF(ISBLANK(INDEX('Policy Characteristics'!L:L,MATCH($C864,'Policy Characteristics'!$C:$C,0))),"",INDEX('Policy Characteristics'!L:L,MATCH($C864,'Policy Characteristics'!$C:$C,0)))</f>
        <v/>
      </c>
    </row>
    <row r="865" spans="1:18" s="2" customFormat="1">
      <c r="A865" s="226" t="str">
        <f>IF(ISBLANK(INDEX('Policy Characteristics'!A:A,MATCH($C865,'Policy Characteristics'!$C:$C,0))),"",INDEX('Policy Characteristics'!A:A,MATCH($C865,'Policy Characteristics'!$C:$C,0)))</f>
        <v>Industry</v>
      </c>
      <c r="B865" s="234" t="str">
        <f>IF(ISBLANK(INDEX('Policy Characteristics'!B:B,MATCH($C865,'Policy Characteristics'!$C:$C,0))),"",INDEX('Policy Characteristics'!B:B,MATCH($C865,'Policy Characteristics'!$C:$C,0)))</f>
        <v>Feedstock Shifting</v>
      </c>
      <c r="C865" s="226" t="str">
        <f>C$864</f>
        <v>Fraction of Feedstock Shifted</v>
      </c>
      <c r="D865" s="45" t="s">
        <v>842</v>
      </c>
      <c r="E865" s="45" t="s">
        <v>913</v>
      </c>
      <c r="F865" t="s">
        <v>843</v>
      </c>
      <c r="G865" s="45" t="s">
        <v>914</v>
      </c>
      <c r="H865" s="47">
        <v>2461</v>
      </c>
      <c r="I865" s="261" t="s">
        <v>738</v>
      </c>
      <c r="J865" s="227" t="str">
        <f>IF(ISBLANK(INDEX('Policy Characteristics'!D:D,MATCH($C865,'Policy Characteristics'!$C:$C,0))),"",INDEX('Policy Characteristics'!D:D,MATCH($C865,'Policy Characteristics'!$C:$C,0)))</f>
        <v>Feedstock Shifting</v>
      </c>
      <c r="K865" s="226" t="str">
        <f>IF(ISBLANK(INDEX('Policy Characteristics'!E:E,MATCH($C865,'Policy Characteristics'!$C:$C,0))),"",INDEX('Policy Characteristics'!E:E,MATCH($C865,'Policy Characteristics'!$C:$C,0)))</f>
        <v>indst feedstock shifting</v>
      </c>
      <c r="L865" s="233">
        <f>IF(ISBLANK(INDEX('Policy Characteristics'!F:F,MATCH($C865,'Policy Characteristics'!$C:$C,0))),"",INDEX('Policy Characteristics'!F:F,MATCH($C865,'Policy Characteristics'!$C:$C,0)))</f>
        <v>0</v>
      </c>
      <c r="M865" s="233">
        <f>IF(ISBLANK(INDEX('Policy Characteristics'!G:G,MATCH($C865,'Policy Characteristics'!$C:$C,0))),"",INDEX('Policy Characteristics'!G:G,MATCH($C865,'Policy Characteristics'!$C:$C,0)))</f>
        <v>1</v>
      </c>
      <c r="N865" s="233">
        <f>IF(ISBLANK(INDEX('Policy Characteristics'!H:H,MATCH($C865,'Policy Characteristics'!$C:$C,0))),"",INDEX('Policy Characteristics'!H:H,MATCH($C865,'Policy Characteristics'!$C:$C,0)))</f>
        <v>0.01</v>
      </c>
      <c r="O865" s="226" t="str">
        <f>IF(ISBLANK(INDEX('Policy Characteristics'!I:I,MATCH($C865,'Policy Characteristics'!$C:$C,0))),"",INDEX('Policy Characteristics'!I:I,MATCH($C865,'Policy Characteristics'!$C:$C,0)))</f>
        <v>% of potential achieved</v>
      </c>
      <c r="P865" s="22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26" t="str">
        <f>IF(ISBLANK(INDEX('Policy Characteristics'!K:K,MATCH($C865,'Policy Characteristics'!$C:$C,0))),"",INDEX('Policy Characteristics'!K:K,MATCH($C865,'Policy Characteristics'!$C:$C,0)))</f>
        <v/>
      </c>
      <c r="R865" s="226" t="str">
        <f>IF(ISBLANK(INDEX('Policy Characteristics'!L:L,MATCH($C865,'Policy Characteristics'!$C:$C,0))),"",INDEX('Policy Characteristics'!L:L,MATCH($C865,'Policy Characteristics'!$C:$C,0)))</f>
        <v/>
      </c>
    </row>
    <row r="866" spans="1:18" s="2" customFormat="1">
      <c r="A866" s="226" t="str">
        <f>IF(ISBLANK(INDEX('Policy Characteristics'!A:A,MATCH($C866,'Policy Characteristics'!$C:$C,0))),"",INDEX('Policy Characteristics'!A:A,MATCH($C866,'Policy Characteristics'!$C:$C,0)))</f>
        <v>Industry</v>
      </c>
      <c r="B866" s="234" t="str">
        <f>IF(ISBLANK(INDEX('Policy Characteristics'!B:B,MATCH($C866,'Policy Characteristics'!$C:$C,0))),"",INDEX('Policy Characteristics'!B:B,MATCH($C866,'Policy Characteristics'!$C:$C,0)))</f>
        <v>Feedstock Shifting</v>
      </c>
      <c r="C866" s="226" t="str">
        <f t="shared" ref="C866:C929" si="41">C$864</f>
        <v>Fraction of Feedstock Shifted</v>
      </c>
      <c r="D866" s="45" t="s">
        <v>842</v>
      </c>
      <c r="E866" s="45" t="s">
        <v>915</v>
      </c>
      <c r="F866" t="s">
        <v>843</v>
      </c>
      <c r="G866" s="45" t="s">
        <v>916</v>
      </c>
      <c r="H866" s="47">
        <v>2462</v>
      </c>
      <c r="I866" s="261" t="s">
        <v>738</v>
      </c>
      <c r="J866" s="227" t="str">
        <f>IF(ISBLANK(INDEX('Policy Characteristics'!D:D,MATCH($C866,'Policy Characteristics'!$C:$C,0))),"",INDEX('Policy Characteristics'!D:D,MATCH($C866,'Policy Characteristics'!$C:$C,0)))</f>
        <v>Feedstock Shifting</v>
      </c>
      <c r="K866" s="226" t="str">
        <f>IF(ISBLANK(INDEX('Policy Characteristics'!E:E,MATCH($C866,'Policy Characteristics'!$C:$C,0))),"",INDEX('Policy Characteristics'!E:E,MATCH($C866,'Policy Characteristics'!$C:$C,0)))</f>
        <v>indst feedstock shifting</v>
      </c>
      <c r="L866" s="233">
        <f>IF(ISBLANK(INDEX('Policy Characteristics'!F:F,MATCH($C866,'Policy Characteristics'!$C:$C,0))),"",INDEX('Policy Characteristics'!F:F,MATCH($C866,'Policy Characteristics'!$C:$C,0)))</f>
        <v>0</v>
      </c>
      <c r="M866" s="233">
        <f>IF(ISBLANK(INDEX('Policy Characteristics'!G:G,MATCH($C866,'Policy Characteristics'!$C:$C,0))),"",INDEX('Policy Characteristics'!G:G,MATCH($C866,'Policy Characteristics'!$C:$C,0)))</f>
        <v>1</v>
      </c>
      <c r="N866" s="233">
        <f>IF(ISBLANK(INDEX('Policy Characteristics'!H:H,MATCH($C866,'Policy Characteristics'!$C:$C,0))),"",INDEX('Policy Characteristics'!H:H,MATCH($C866,'Policy Characteristics'!$C:$C,0)))</f>
        <v>0.01</v>
      </c>
      <c r="O866" s="226" t="str">
        <f>IF(ISBLANK(INDEX('Policy Characteristics'!I:I,MATCH($C866,'Policy Characteristics'!$C:$C,0))),"",INDEX('Policy Characteristics'!I:I,MATCH($C866,'Policy Characteristics'!$C:$C,0)))</f>
        <v>% of potential achieved</v>
      </c>
      <c r="P866" s="22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26" t="str">
        <f>IF(ISBLANK(INDEX('Policy Characteristics'!K:K,MATCH($C866,'Policy Characteristics'!$C:$C,0))),"",INDEX('Policy Characteristics'!K:K,MATCH($C866,'Policy Characteristics'!$C:$C,0)))</f>
        <v/>
      </c>
      <c r="R866" s="226" t="str">
        <f>IF(ISBLANK(INDEX('Policy Characteristics'!L:L,MATCH($C866,'Policy Characteristics'!$C:$C,0))),"",INDEX('Policy Characteristics'!L:L,MATCH($C866,'Policy Characteristics'!$C:$C,0)))</f>
        <v/>
      </c>
    </row>
    <row r="867" spans="1:18" s="2" customFormat="1">
      <c r="A867" s="226" t="str">
        <f>IF(ISBLANK(INDEX('Policy Characteristics'!A:A,MATCH($C867,'Policy Characteristics'!$C:$C,0))),"",INDEX('Policy Characteristics'!A:A,MATCH($C867,'Policy Characteristics'!$C:$C,0)))</f>
        <v>Industry</v>
      </c>
      <c r="B867" s="234" t="str">
        <f>IF(ISBLANK(INDEX('Policy Characteristics'!B:B,MATCH($C867,'Policy Characteristics'!$C:$C,0))),"",INDEX('Policy Characteristics'!B:B,MATCH($C867,'Policy Characteristics'!$C:$C,0)))</f>
        <v>Feedstock Shifting</v>
      </c>
      <c r="C867" s="226" t="str">
        <f t="shared" si="41"/>
        <v>Fraction of Feedstock Shifted</v>
      </c>
      <c r="D867" s="45" t="s">
        <v>842</v>
      </c>
      <c r="E867" s="45" t="s">
        <v>917</v>
      </c>
      <c r="F867" t="s">
        <v>843</v>
      </c>
      <c r="G867" s="45" t="s">
        <v>918</v>
      </c>
      <c r="H867" s="47">
        <v>2463</v>
      </c>
      <c r="I867" s="261" t="s">
        <v>738</v>
      </c>
      <c r="J867" s="227" t="str">
        <f>IF(ISBLANK(INDEX('Policy Characteristics'!D:D,MATCH($C867,'Policy Characteristics'!$C:$C,0))),"",INDEX('Policy Characteristics'!D:D,MATCH($C867,'Policy Characteristics'!$C:$C,0)))</f>
        <v>Feedstock Shifting</v>
      </c>
      <c r="K867" s="226" t="str">
        <f>IF(ISBLANK(INDEX('Policy Characteristics'!E:E,MATCH($C867,'Policy Characteristics'!$C:$C,0))),"",INDEX('Policy Characteristics'!E:E,MATCH($C867,'Policy Characteristics'!$C:$C,0)))</f>
        <v>indst feedstock shifting</v>
      </c>
      <c r="L867" s="233">
        <f>IF(ISBLANK(INDEX('Policy Characteristics'!F:F,MATCH($C867,'Policy Characteristics'!$C:$C,0))),"",INDEX('Policy Characteristics'!F:F,MATCH($C867,'Policy Characteristics'!$C:$C,0)))</f>
        <v>0</v>
      </c>
      <c r="M867" s="233">
        <f>IF(ISBLANK(INDEX('Policy Characteristics'!G:G,MATCH($C867,'Policy Characteristics'!$C:$C,0))),"",INDEX('Policy Characteristics'!G:G,MATCH($C867,'Policy Characteristics'!$C:$C,0)))</f>
        <v>1</v>
      </c>
      <c r="N867" s="233">
        <f>IF(ISBLANK(INDEX('Policy Characteristics'!H:H,MATCH($C867,'Policy Characteristics'!$C:$C,0))),"",INDEX('Policy Characteristics'!H:H,MATCH($C867,'Policy Characteristics'!$C:$C,0)))</f>
        <v>0.01</v>
      </c>
      <c r="O867" s="226" t="str">
        <f>IF(ISBLANK(INDEX('Policy Characteristics'!I:I,MATCH($C867,'Policy Characteristics'!$C:$C,0))),"",INDEX('Policy Characteristics'!I:I,MATCH($C867,'Policy Characteristics'!$C:$C,0)))</f>
        <v>% of potential achieved</v>
      </c>
      <c r="P867" s="22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26" t="str">
        <f>IF(ISBLANK(INDEX('Policy Characteristics'!K:K,MATCH($C867,'Policy Characteristics'!$C:$C,0))),"",INDEX('Policy Characteristics'!K:K,MATCH($C867,'Policy Characteristics'!$C:$C,0)))</f>
        <v/>
      </c>
      <c r="R867" s="226" t="str">
        <f>IF(ISBLANK(INDEX('Policy Characteristics'!L:L,MATCH($C867,'Policy Characteristics'!$C:$C,0))),"",INDEX('Policy Characteristics'!L:L,MATCH($C867,'Policy Characteristics'!$C:$C,0)))</f>
        <v/>
      </c>
    </row>
    <row r="868" spans="1:18" s="2" customFormat="1">
      <c r="A868" s="226" t="str">
        <f>IF(ISBLANK(INDEX('Policy Characteristics'!A:A,MATCH($C868,'Policy Characteristics'!$C:$C,0))),"",INDEX('Policy Characteristics'!A:A,MATCH($C868,'Policy Characteristics'!$C:$C,0)))</f>
        <v>Industry</v>
      </c>
      <c r="B868" s="234" t="str">
        <f>IF(ISBLANK(INDEX('Policy Characteristics'!B:B,MATCH($C868,'Policy Characteristics'!$C:$C,0))),"",INDEX('Policy Characteristics'!B:B,MATCH($C868,'Policy Characteristics'!$C:$C,0)))</f>
        <v>Feedstock Shifting</v>
      </c>
      <c r="C868" s="226" t="str">
        <f t="shared" si="41"/>
        <v>Fraction of Feedstock Shifted</v>
      </c>
      <c r="D868" s="45" t="s">
        <v>842</v>
      </c>
      <c r="E868" s="45" t="s">
        <v>919</v>
      </c>
      <c r="F868" t="s">
        <v>843</v>
      </c>
      <c r="G868" s="45" t="s">
        <v>920</v>
      </c>
      <c r="H868" s="47">
        <v>2464</v>
      </c>
      <c r="I868" s="261" t="s">
        <v>738</v>
      </c>
      <c r="J868" s="227" t="str">
        <f>IF(ISBLANK(INDEX('Policy Characteristics'!D:D,MATCH($C868,'Policy Characteristics'!$C:$C,0))),"",INDEX('Policy Characteristics'!D:D,MATCH($C868,'Policy Characteristics'!$C:$C,0)))</f>
        <v>Feedstock Shifting</v>
      </c>
      <c r="K868" s="226" t="str">
        <f>IF(ISBLANK(INDEX('Policy Characteristics'!E:E,MATCH($C868,'Policy Characteristics'!$C:$C,0))),"",INDEX('Policy Characteristics'!E:E,MATCH($C868,'Policy Characteristics'!$C:$C,0)))</f>
        <v>indst feedstock shifting</v>
      </c>
      <c r="L868" s="233">
        <f>IF(ISBLANK(INDEX('Policy Characteristics'!F:F,MATCH($C868,'Policy Characteristics'!$C:$C,0))),"",INDEX('Policy Characteristics'!F:F,MATCH($C868,'Policy Characteristics'!$C:$C,0)))</f>
        <v>0</v>
      </c>
      <c r="M868" s="233">
        <f>IF(ISBLANK(INDEX('Policy Characteristics'!G:G,MATCH($C868,'Policy Characteristics'!$C:$C,0))),"",INDEX('Policy Characteristics'!G:G,MATCH($C868,'Policy Characteristics'!$C:$C,0)))</f>
        <v>1</v>
      </c>
      <c r="N868" s="233">
        <f>IF(ISBLANK(INDEX('Policy Characteristics'!H:H,MATCH($C868,'Policy Characteristics'!$C:$C,0))),"",INDEX('Policy Characteristics'!H:H,MATCH($C868,'Policy Characteristics'!$C:$C,0)))</f>
        <v>0.01</v>
      </c>
      <c r="O868" s="226" t="str">
        <f>IF(ISBLANK(INDEX('Policy Characteristics'!I:I,MATCH($C868,'Policy Characteristics'!$C:$C,0))),"",INDEX('Policy Characteristics'!I:I,MATCH($C868,'Policy Characteristics'!$C:$C,0)))</f>
        <v>% of potential achieved</v>
      </c>
      <c r="P868" s="22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26" t="str">
        <f>IF(ISBLANK(INDEX('Policy Characteristics'!K:K,MATCH($C868,'Policy Characteristics'!$C:$C,0))),"",INDEX('Policy Characteristics'!K:K,MATCH($C868,'Policy Characteristics'!$C:$C,0)))</f>
        <v/>
      </c>
      <c r="R868" s="226" t="str">
        <f>IF(ISBLANK(INDEX('Policy Characteristics'!L:L,MATCH($C868,'Policy Characteristics'!$C:$C,0))),"",INDEX('Policy Characteristics'!L:L,MATCH($C868,'Policy Characteristics'!$C:$C,0)))</f>
        <v/>
      </c>
    </row>
    <row r="869" spans="1:18" s="2" customFormat="1">
      <c r="A869" s="226" t="str">
        <f>IF(ISBLANK(INDEX('Policy Characteristics'!A:A,MATCH($C869,'Policy Characteristics'!$C:$C,0))),"",INDEX('Policy Characteristics'!A:A,MATCH($C869,'Policy Characteristics'!$C:$C,0)))</f>
        <v>Industry</v>
      </c>
      <c r="B869" s="234" t="str">
        <f>IF(ISBLANK(INDEX('Policy Characteristics'!B:B,MATCH($C869,'Policy Characteristics'!$C:$C,0))),"",INDEX('Policy Characteristics'!B:B,MATCH($C869,'Policy Characteristics'!$C:$C,0)))</f>
        <v>Feedstock Shifting</v>
      </c>
      <c r="C869" s="226" t="str">
        <f t="shared" si="41"/>
        <v>Fraction of Feedstock Shifted</v>
      </c>
      <c r="D869" s="45" t="s">
        <v>842</v>
      </c>
      <c r="E869" s="45" t="s">
        <v>921</v>
      </c>
      <c r="F869" t="s">
        <v>843</v>
      </c>
      <c r="G869" s="45" t="s">
        <v>922</v>
      </c>
      <c r="H869" s="47">
        <v>2465</v>
      </c>
      <c r="I869" s="261" t="s">
        <v>738</v>
      </c>
      <c r="J869" s="227" t="str">
        <f>IF(ISBLANK(INDEX('Policy Characteristics'!D:D,MATCH($C869,'Policy Characteristics'!$C:$C,0))),"",INDEX('Policy Characteristics'!D:D,MATCH($C869,'Policy Characteristics'!$C:$C,0)))</f>
        <v>Feedstock Shifting</v>
      </c>
      <c r="K869" s="226" t="str">
        <f>IF(ISBLANK(INDEX('Policy Characteristics'!E:E,MATCH($C869,'Policy Characteristics'!$C:$C,0))),"",INDEX('Policy Characteristics'!E:E,MATCH($C869,'Policy Characteristics'!$C:$C,0)))</f>
        <v>indst feedstock shifting</v>
      </c>
      <c r="L869" s="233">
        <f>IF(ISBLANK(INDEX('Policy Characteristics'!F:F,MATCH($C869,'Policy Characteristics'!$C:$C,0))),"",INDEX('Policy Characteristics'!F:F,MATCH($C869,'Policy Characteristics'!$C:$C,0)))</f>
        <v>0</v>
      </c>
      <c r="M869" s="233">
        <f>IF(ISBLANK(INDEX('Policy Characteristics'!G:G,MATCH($C869,'Policy Characteristics'!$C:$C,0))),"",INDEX('Policy Characteristics'!G:G,MATCH($C869,'Policy Characteristics'!$C:$C,0)))</f>
        <v>1</v>
      </c>
      <c r="N869" s="233">
        <f>IF(ISBLANK(INDEX('Policy Characteristics'!H:H,MATCH($C869,'Policy Characteristics'!$C:$C,0))),"",INDEX('Policy Characteristics'!H:H,MATCH($C869,'Policy Characteristics'!$C:$C,0)))</f>
        <v>0.01</v>
      </c>
      <c r="O869" s="226" t="str">
        <f>IF(ISBLANK(INDEX('Policy Characteristics'!I:I,MATCH($C869,'Policy Characteristics'!$C:$C,0))),"",INDEX('Policy Characteristics'!I:I,MATCH($C869,'Policy Characteristics'!$C:$C,0)))</f>
        <v>% of potential achieved</v>
      </c>
      <c r="P869" s="22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26" t="str">
        <f>IF(ISBLANK(INDEX('Policy Characteristics'!K:K,MATCH($C869,'Policy Characteristics'!$C:$C,0))),"",INDEX('Policy Characteristics'!K:K,MATCH($C869,'Policy Characteristics'!$C:$C,0)))</f>
        <v/>
      </c>
      <c r="R869" s="226" t="str">
        <f>IF(ISBLANK(INDEX('Policy Characteristics'!L:L,MATCH($C869,'Policy Characteristics'!$C:$C,0))),"",INDEX('Policy Characteristics'!L:L,MATCH($C869,'Policy Characteristics'!$C:$C,0)))</f>
        <v/>
      </c>
    </row>
    <row r="870" spans="1:18" s="2" customFormat="1">
      <c r="A870" s="226" t="str">
        <f>IF(ISBLANK(INDEX('Policy Characteristics'!A:A,MATCH($C870,'Policy Characteristics'!$C:$C,0))),"",INDEX('Policy Characteristics'!A:A,MATCH($C870,'Policy Characteristics'!$C:$C,0)))</f>
        <v>Industry</v>
      </c>
      <c r="B870" s="234" t="str">
        <f>IF(ISBLANK(INDEX('Policy Characteristics'!B:B,MATCH($C870,'Policy Characteristics'!$C:$C,0))),"",INDEX('Policy Characteristics'!B:B,MATCH($C870,'Policy Characteristics'!$C:$C,0)))</f>
        <v>Feedstock Shifting</v>
      </c>
      <c r="C870" s="226" t="str">
        <f t="shared" si="41"/>
        <v>Fraction of Feedstock Shifted</v>
      </c>
      <c r="D870" s="45" t="s">
        <v>842</v>
      </c>
      <c r="E870" s="45" t="s">
        <v>923</v>
      </c>
      <c r="F870" t="s">
        <v>843</v>
      </c>
      <c r="G870" s="45" t="s">
        <v>924</v>
      </c>
      <c r="H870" s="47">
        <v>2466</v>
      </c>
      <c r="I870" s="261" t="s">
        <v>738</v>
      </c>
      <c r="J870" s="227" t="str">
        <f>IF(ISBLANK(INDEX('Policy Characteristics'!D:D,MATCH($C870,'Policy Characteristics'!$C:$C,0))),"",INDEX('Policy Characteristics'!D:D,MATCH($C870,'Policy Characteristics'!$C:$C,0)))</f>
        <v>Feedstock Shifting</v>
      </c>
      <c r="K870" s="226" t="str">
        <f>IF(ISBLANK(INDEX('Policy Characteristics'!E:E,MATCH($C870,'Policy Characteristics'!$C:$C,0))),"",INDEX('Policy Characteristics'!E:E,MATCH($C870,'Policy Characteristics'!$C:$C,0)))</f>
        <v>indst feedstock shifting</v>
      </c>
      <c r="L870" s="233">
        <f>IF(ISBLANK(INDEX('Policy Characteristics'!F:F,MATCH($C870,'Policy Characteristics'!$C:$C,0))),"",INDEX('Policy Characteristics'!F:F,MATCH($C870,'Policy Characteristics'!$C:$C,0)))</f>
        <v>0</v>
      </c>
      <c r="M870" s="233">
        <f>IF(ISBLANK(INDEX('Policy Characteristics'!G:G,MATCH($C870,'Policy Characteristics'!$C:$C,0))),"",INDEX('Policy Characteristics'!G:G,MATCH($C870,'Policy Characteristics'!$C:$C,0)))</f>
        <v>1</v>
      </c>
      <c r="N870" s="233">
        <f>IF(ISBLANK(INDEX('Policy Characteristics'!H:H,MATCH($C870,'Policy Characteristics'!$C:$C,0))),"",INDEX('Policy Characteristics'!H:H,MATCH($C870,'Policy Characteristics'!$C:$C,0)))</f>
        <v>0.01</v>
      </c>
      <c r="O870" s="226" t="str">
        <f>IF(ISBLANK(INDEX('Policy Characteristics'!I:I,MATCH($C870,'Policy Characteristics'!$C:$C,0))),"",INDEX('Policy Characteristics'!I:I,MATCH($C870,'Policy Characteristics'!$C:$C,0)))</f>
        <v>% of potential achieved</v>
      </c>
      <c r="P870" s="22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26" t="str">
        <f>IF(ISBLANK(INDEX('Policy Characteristics'!K:K,MATCH($C870,'Policy Characteristics'!$C:$C,0))),"",INDEX('Policy Characteristics'!K:K,MATCH($C870,'Policy Characteristics'!$C:$C,0)))</f>
        <v/>
      </c>
      <c r="R870" s="226" t="str">
        <f>IF(ISBLANK(INDEX('Policy Characteristics'!L:L,MATCH($C870,'Policy Characteristics'!$C:$C,0))),"",INDEX('Policy Characteristics'!L:L,MATCH($C870,'Policy Characteristics'!$C:$C,0)))</f>
        <v/>
      </c>
    </row>
    <row r="871" spans="1:18" s="2" customFormat="1">
      <c r="A871" s="226" t="str">
        <f>IF(ISBLANK(INDEX('Policy Characteristics'!A:A,MATCH($C871,'Policy Characteristics'!$C:$C,0))),"",INDEX('Policy Characteristics'!A:A,MATCH($C871,'Policy Characteristics'!$C:$C,0)))</f>
        <v>Industry</v>
      </c>
      <c r="B871" s="234" t="str">
        <f>IF(ISBLANK(INDEX('Policy Characteristics'!B:B,MATCH($C871,'Policy Characteristics'!$C:$C,0))),"",INDEX('Policy Characteristics'!B:B,MATCH($C871,'Policy Characteristics'!$C:$C,0)))</f>
        <v>Feedstock Shifting</v>
      </c>
      <c r="C871" s="226" t="str">
        <f t="shared" si="41"/>
        <v>Fraction of Feedstock Shifted</v>
      </c>
      <c r="D871" s="45" t="s">
        <v>842</v>
      </c>
      <c r="E871" s="45" t="s">
        <v>925</v>
      </c>
      <c r="F871" t="s">
        <v>843</v>
      </c>
      <c r="G871" s="45" t="s">
        <v>926</v>
      </c>
      <c r="H871" s="47">
        <v>2467</v>
      </c>
      <c r="I871" s="261" t="s">
        <v>738</v>
      </c>
      <c r="J871" s="227" t="str">
        <f>IF(ISBLANK(INDEX('Policy Characteristics'!D:D,MATCH($C871,'Policy Characteristics'!$C:$C,0))),"",INDEX('Policy Characteristics'!D:D,MATCH($C871,'Policy Characteristics'!$C:$C,0)))</f>
        <v>Feedstock Shifting</v>
      </c>
      <c r="K871" s="226" t="str">
        <f>IF(ISBLANK(INDEX('Policy Characteristics'!E:E,MATCH($C871,'Policy Characteristics'!$C:$C,0))),"",INDEX('Policy Characteristics'!E:E,MATCH($C871,'Policy Characteristics'!$C:$C,0)))</f>
        <v>indst feedstock shifting</v>
      </c>
      <c r="L871" s="233">
        <f>IF(ISBLANK(INDEX('Policy Characteristics'!F:F,MATCH($C871,'Policy Characteristics'!$C:$C,0))),"",INDEX('Policy Characteristics'!F:F,MATCH($C871,'Policy Characteristics'!$C:$C,0)))</f>
        <v>0</v>
      </c>
      <c r="M871" s="233">
        <f>IF(ISBLANK(INDEX('Policy Characteristics'!G:G,MATCH($C871,'Policy Characteristics'!$C:$C,0))),"",INDEX('Policy Characteristics'!G:G,MATCH($C871,'Policy Characteristics'!$C:$C,0)))</f>
        <v>1</v>
      </c>
      <c r="N871" s="233">
        <f>IF(ISBLANK(INDEX('Policy Characteristics'!H:H,MATCH($C871,'Policy Characteristics'!$C:$C,0))),"",INDEX('Policy Characteristics'!H:H,MATCH($C871,'Policy Characteristics'!$C:$C,0)))</f>
        <v>0.01</v>
      </c>
      <c r="O871" s="226" t="str">
        <f>IF(ISBLANK(INDEX('Policy Characteristics'!I:I,MATCH($C871,'Policy Characteristics'!$C:$C,0))),"",INDEX('Policy Characteristics'!I:I,MATCH($C871,'Policy Characteristics'!$C:$C,0)))</f>
        <v>% of potential achieved</v>
      </c>
      <c r="P871" s="22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26" t="str">
        <f>IF(ISBLANK(INDEX('Policy Characteristics'!K:K,MATCH($C871,'Policy Characteristics'!$C:$C,0))),"",INDEX('Policy Characteristics'!K:K,MATCH($C871,'Policy Characteristics'!$C:$C,0)))</f>
        <v/>
      </c>
      <c r="R871" s="226" t="str">
        <f>IF(ISBLANK(INDEX('Policy Characteristics'!L:L,MATCH($C871,'Policy Characteristics'!$C:$C,0))),"",INDEX('Policy Characteristics'!L:L,MATCH($C871,'Policy Characteristics'!$C:$C,0)))</f>
        <v/>
      </c>
    </row>
    <row r="872" spans="1:18" s="2" customFormat="1">
      <c r="A872" s="226" t="str">
        <f>IF(ISBLANK(INDEX('Policy Characteristics'!A:A,MATCH($C872,'Policy Characteristics'!$C:$C,0))),"",INDEX('Policy Characteristics'!A:A,MATCH($C872,'Policy Characteristics'!$C:$C,0)))</f>
        <v>Industry</v>
      </c>
      <c r="B872" s="234" t="str">
        <f>IF(ISBLANK(INDEX('Policy Characteristics'!B:B,MATCH($C872,'Policy Characteristics'!$C:$C,0))),"",INDEX('Policy Characteristics'!B:B,MATCH($C872,'Policy Characteristics'!$C:$C,0)))</f>
        <v>Feedstock Shifting</v>
      </c>
      <c r="C872" s="226" t="str">
        <f t="shared" si="41"/>
        <v>Fraction of Feedstock Shifted</v>
      </c>
      <c r="D872" s="45" t="s">
        <v>842</v>
      </c>
      <c r="E872" s="45" t="s">
        <v>927</v>
      </c>
      <c r="F872" t="s">
        <v>843</v>
      </c>
      <c r="G872" s="45" t="s">
        <v>928</v>
      </c>
      <c r="H872" s="47">
        <v>2468</v>
      </c>
      <c r="I872" s="261" t="s">
        <v>738</v>
      </c>
      <c r="J872" s="227" t="str">
        <f>IF(ISBLANK(INDEX('Policy Characteristics'!D:D,MATCH($C872,'Policy Characteristics'!$C:$C,0))),"",INDEX('Policy Characteristics'!D:D,MATCH($C872,'Policy Characteristics'!$C:$C,0)))</f>
        <v>Feedstock Shifting</v>
      </c>
      <c r="K872" s="226" t="str">
        <f>IF(ISBLANK(INDEX('Policy Characteristics'!E:E,MATCH($C872,'Policy Characteristics'!$C:$C,0))),"",INDEX('Policy Characteristics'!E:E,MATCH($C872,'Policy Characteristics'!$C:$C,0)))</f>
        <v>indst feedstock shifting</v>
      </c>
      <c r="L872" s="233">
        <f>IF(ISBLANK(INDEX('Policy Characteristics'!F:F,MATCH($C872,'Policy Characteristics'!$C:$C,0))),"",INDEX('Policy Characteristics'!F:F,MATCH($C872,'Policy Characteristics'!$C:$C,0)))</f>
        <v>0</v>
      </c>
      <c r="M872" s="233">
        <f>IF(ISBLANK(INDEX('Policy Characteristics'!G:G,MATCH($C872,'Policy Characteristics'!$C:$C,0))),"",INDEX('Policy Characteristics'!G:G,MATCH($C872,'Policy Characteristics'!$C:$C,0)))</f>
        <v>1</v>
      </c>
      <c r="N872" s="233">
        <f>IF(ISBLANK(INDEX('Policy Characteristics'!H:H,MATCH($C872,'Policy Characteristics'!$C:$C,0))),"",INDEX('Policy Characteristics'!H:H,MATCH($C872,'Policy Characteristics'!$C:$C,0)))</f>
        <v>0.01</v>
      </c>
      <c r="O872" s="226" t="str">
        <f>IF(ISBLANK(INDEX('Policy Characteristics'!I:I,MATCH($C872,'Policy Characteristics'!$C:$C,0))),"",INDEX('Policy Characteristics'!I:I,MATCH($C872,'Policy Characteristics'!$C:$C,0)))</f>
        <v>% of potential achieved</v>
      </c>
      <c r="P872" s="22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26" t="str">
        <f>IF(ISBLANK(INDEX('Policy Characteristics'!K:K,MATCH($C872,'Policy Characteristics'!$C:$C,0))),"",INDEX('Policy Characteristics'!K:K,MATCH($C872,'Policy Characteristics'!$C:$C,0)))</f>
        <v/>
      </c>
      <c r="R872" s="226" t="str">
        <f>IF(ISBLANK(INDEX('Policy Characteristics'!L:L,MATCH($C872,'Policy Characteristics'!$C:$C,0))),"",INDEX('Policy Characteristics'!L:L,MATCH($C872,'Policy Characteristics'!$C:$C,0)))</f>
        <v/>
      </c>
    </row>
    <row r="873" spans="1:18" s="2" customFormat="1">
      <c r="A873" s="226" t="str">
        <f>IF(ISBLANK(INDEX('Policy Characteristics'!A:A,MATCH($C873,'Policy Characteristics'!$C:$C,0))),"",INDEX('Policy Characteristics'!A:A,MATCH($C873,'Policy Characteristics'!$C:$C,0)))</f>
        <v>Industry</v>
      </c>
      <c r="B873" s="234" t="str">
        <f>IF(ISBLANK(INDEX('Policy Characteristics'!B:B,MATCH($C873,'Policy Characteristics'!$C:$C,0))),"",INDEX('Policy Characteristics'!B:B,MATCH($C873,'Policy Characteristics'!$C:$C,0)))</f>
        <v>Feedstock Shifting</v>
      </c>
      <c r="C873" s="226" t="str">
        <f t="shared" si="41"/>
        <v>Fraction of Feedstock Shifted</v>
      </c>
      <c r="D873" s="45" t="s">
        <v>842</v>
      </c>
      <c r="E873" s="45" t="s">
        <v>929</v>
      </c>
      <c r="F873" t="s">
        <v>843</v>
      </c>
      <c r="G873" s="45" t="s">
        <v>930</v>
      </c>
      <c r="H873" s="47">
        <v>2469</v>
      </c>
      <c r="I873" s="261" t="s">
        <v>738</v>
      </c>
      <c r="J873" s="227" t="str">
        <f>IF(ISBLANK(INDEX('Policy Characteristics'!D:D,MATCH($C873,'Policy Characteristics'!$C:$C,0))),"",INDEX('Policy Characteristics'!D:D,MATCH($C873,'Policy Characteristics'!$C:$C,0)))</f>
        <v>Feedstock Shifting</v>
      </c>
      <c r="K873" s="226" t="str">
        <f>IF(ISBLANK(INDEX('Policy Characteristics'!E:E,MATCH($C873,'Policy Characteristics'!$C:$C,0))),"",INDEX('Policy Characteristics'!E:E,MATCH($C873,'Policy Characteristics'!$C:$C,0)))</f>
        <v>indst feedstock shifting</v>
      </c>
      <c r="L873" s="233">
        <f>IF(ISBLANK(INDEX('Policy Characteristics'!F:F,MATCH($C873,'Policy Characteristics'!$C:$C,0))),"",INDEX('Policy Characteristics'!F:F,MATCH($C873,'Policy Characteristics'!$C:$C,0)))</f>
        <v>0</v>
      </c>
      <c r="M873" s="233">
        <f>IF(ISBLANK(INDEX('Policy Characteristics'!G:G,MATCH($C873,'Policy Characteristics'!$C:$C,0))),"",INDEX('Policy Characteristics'!G:G,MATCH($C873,'Policy Characteristics'!$C:$C,0)))</f>
        <v>1</v>
      </c>
      <c r="N873" s="233">
        <f>IF(ISBLANK(INDEX('Policy Characteristics'!H:H,MATCH($C873,'Policy Characteristics'!$C:$C,0))),"",INDEX('Policy Characteristics'!H:H,MATCH($C873,'Policy Characteristics'!$C:$C,0)))</f>
        <v>0.01</v>
      </c>
      <c r="O873" s="226" t="str">
        <f>IF(ISBLANK(INDEX('Policy Characteristics'!I:I,MATCH($C873,'Policy Characteristics'!$C:$C,0))),"",INDEX('Policy Characteristics'!I:I,MATCH($C873,'Policy Characteristics'!$C:$C,0)))</f>
        <v>% of potential achieved</v>
      </c>
      <c r="P873" s="22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26" t="str">
        <f>IF(ISBLANK(INDEX('Policy Characteristics'!K:K,MATCH($C873,'Policy Characteristics'!$C:$C,0))),"",INDEX('Policy Characteristics'!K:K,MATCH($C873,'Policy Characteristics'!$C:$C,0)))</f>
        <v/>
      </c>
      <c r="R873" s="226" t="str">
        <f>IF(ISBLANK(INDEX('Policy Characteristics'!L:L,MATCH($C873,'Policy Characteristics'!$C:$C,0))),"",INDEX('Policy Characteristics'!L:L,MATCH($C873,'Policy Characteristics'!$C:$C,0)))</f>
        <v/>
      </c>
    </row>
    <row r="874" spans="1:18" s="2" customFormat="1">
      <c r="A874" s="226" t="str">
        <f>IF(ISBLANK(INDEX('Policy Characteristics'!A:A,MATCH($C874,'Policy Characteristics'!$C:$C,0))),"",INDEX('Policy Characteristics'!A:A,MATCH($C874,'Policy Characteristics'!$C:$C,0)))</f>
        <v>Industry</v>
      </c>
      <c r="B874" s="234" t="str">
        <f>IF(ISBLANK(INDEX('Policy Characteristics'!B:B,MATCH($C874,'Policy Characteristics'!$C:$C,0))),"",INDEX('Policy Characteristics'!B:B,MATCH($C874,'Policy Characteristics'!$C:$C,0)))</f>
        <v>Feedstock Shifting</v>
      </c>
      <c r="C874" s="226" t="str">
        <f t="shared" si="41"/>
        <v>Fraction of Feedstock Shifted</v>
      </c>
      <c r="D874" s="6" t="s">
        <v>844</v>
      </c>
      <c r="E874" s="45" t="s">
        <v>911</v>
      </c>
      <c r="F874" t="s">
        <v>845</v>
      </c>
      <c r="G874" s="45" t="s">
        <v>912</v>
      </c>
      <c r="H874" s="47">
        <v>2470</v>
      </c>
      <c r="I874" s="261" t="s">
        <v>738</v>
      </c>
      <c r="J874" s="227" t="str">
        <f>IF(ISBLANK(INDEX('Policy Characteristics'!D:D,MATCH($C874,'Policy Characteristics'!$C:$C,0))),"",INDEX('Policy Characteristics'!D:D,MATCH($C874,'Policy Characteristics'!$C:$C,0)))</f>
        <v>Feedstock Shifting</v>
      </c>
      <c r="K874" s="226" t="str">
        <f>IF(ISBLANK(INDEX('Policy Characteristics'!E:E,MATCH($C874,'Policy Characteristics'!$C:$C,0))),"",INDEX('Policy Characteristics'!E:E,MATCH($C874,'Policy Characteristics'!$C:$C,0)))</f>
        <v>indst feedstock shifting</v>
      </c>
      <c r="L874" s="233">
        <f>IF(ISBLANK(INDEX('Policy Characteristics'!F:F,MATCH($C874,'Policy Characteristics'!$C:$C,0))),"",INDEX('Policy Characteristics'!F:F,MATCH($C874,'Policy Characteristics'!$C:$C,0)))</f>
        <v>0</v>
      </c>
      <c r="M874" s="233">
        <f>IF(ISBLANK(INDEX('Policy Characteristics'!G:G,MATCH($C874,'Policy Characteristics'!$C:$C,0))),"",INDEX('Policy Characteristics'!G:G,MATCH($C874,'Policy Characteristics'!$C:$C,0)))</f>
        <v>1</v>
      </c>
      <c r="N874" s="233">
        <f>IF(ISBLANK(INDEX('Policy Characteristics'!H:H,MATCH($C874,'Policy Characteristics'!$C:$C,0))),"",INDEX('Policy Characteristics'!H:H,MATCH($C874,'Policy Characteristics'!$C:$C,0)))</f>
        <v>0.01</v>
      </c>
      <c r="O874" s="226" t="str">
        <f>IF(ISBLANK(INDEX('Policy Characteristics'!I:I,MATCH($C874,'Policy Characteristics'!$C:$C,0))),"",INDEX('Policy Characteristics'!I:I,MATCH($C874,'Policy Characteristics'!$C:$C,0)))</f>
        <v>% of potential achieved</v>
      </c>
      <c r="P874" s="22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26" t="str">
        <f>IF(ISBLANK(INDEX('Policy Characteristics'!K:K,MATCH($C874,'Policy Characteristics'!$C:$C,0))),"",INDEX('Policy Characteristics'!K:K,MATCH($C874,'Policy Characteristics'!$C:$C,0)))</f>
        <v/>
      </c>
      <c r="R874" s="226" t="str">
        <f>IF(ISBLANK(INDEX('Policy Characteristics'!L:L,MATCH($C874,'Policy Characteristics'!$C:$C,0))),"",INDEX('Policy Characteristics'!L:L,MATCH($C874,'Policy Characteristics'!$C:$C,0)))</f>
        <v/>
      </c>
    </row>
    <row r="875" spans="1:18" s="2" customFormat="1">
      <c r="A875" s="226" t="str">
        <f>IF(ISBLANK(INDEX('Policy Characteristics'!A:A,MATCH($C875,'Policy Characteristics'!$C:$C,0))),"",INDEX('Policy Characteristics'!A:A,MATCH($C875,'Policy Characteristics'!$C:$C,0)))</f>
        <v>Industry</v>
      </c>
      <c r="B875" s="234" t="str">
        <f>IF(ISBLANK(INDEX('Policy Characteristics'!B:B,MATCH($C875,'Policy Characteristics'!$C:$C,0))),"",INDEX('Policy Characteristics'!B:B,MATCH($C875,'Policy Characteristics'!$C:$C,0)))</f>
        <v>Feedstock Shifting</v>
      </c>
      <c r="C875" s="226" t="str">
        <f t="shared" si="41"/>
        <v>Fraction of Feedstock Shifted</v>
      </c>
      <c r="D875" s="6" t="s">
        <v>844</v>
      </c>
      <c r="E875" s="45" t="s">
        <v>913</v>
      </c>
      <c r="F875" t="s">
        <v>845</v>
      </c>
      <c r="G875" s="45" t="s">
        <v>914</v>
      </c>
      <c r="H875" s="47">
        <v>2471</v>
      </c>
      <c r="I875" s="261" t="s">
        <v>738</v>
      </c>
      <c r="J875" s="227" t="str">
        <f>IF(ISBLANK(INDEX('Policy Characteristics'!D:D,MATCH($C875,'Policy Characteristics'!$C:$C,0))),"",INDEX('Policy Characteristics'!D:D,MATCH($C875,'Policy Characteristics'!$C:$C,0)))</f>
        <v>Feedstock Shifting</v>
      </c>
      <c r="K875" s="226" t="str">
        <f>IF(ISBLANK(INDEX('Policy Characteristics'!E:E,MATCH($C875,'Policy Characteristics'!$C:$C,0))),"",INDEX('Policy Characteristics'!E:E,MATCH($C875,'Policy Characteristics'!$C:$C,0)))</f>
        <v>indst feedstock shifting</v>
      </c>
      <c r="L875" s="233">
        <f>IF(ISBLANK(INDEX('Policy Characteristics'!F:F,MATCH($C875,'Policy Characteristics'!$C:$C,0))),"",INDEX('Policy Characteristics'!F:F,MATCH($C875,'Policy Characteristics'!$C:$C,0)))</f>
        <v>0</v>
      </c>
      <c r="M875" s="233">
        <f>IF(ISBLANK(INDEX('Policy Characteristics'!G:G,MATCH($C875,'Policy Characteristics'!$C:$C,0))),"",INDEX('Policy Characteristics'!G:G,MATCH($C875,'Policy Characteristics'!$C:$C,0)))</f>
        <v>1</v>
      </c>
      <c r="N875" s="233">
        <f>IF(ISBLANK(INDEX('Policy Characteristics'!H:H,MATCH($C875,'Policy Characteristics'!$C:$C,0))),"",INDEX('Policy Characteristics'!H:H,MATCH($C875,'Policy Characteristics'!$C:$C,0)))</f>
        <v>0.01</v>
      </c>
      <c r="O875" s="226" t="str">
        <f>IF(ISBLANK(INDEX('Policy Characteristics'!I:I,MATCH($C875,'Policy Characteristics'!$C:$C,0))),"",INDEX('Policy Characteristics'!I:I,MATCH($C875,'Policy Characteristics'!$C:$C,0)))</f>
        <v>% of potential achieved</v>
      </c>
      <c r="P875" s="22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26" t="str">
        <f>IF(ISBLANK(INDEX('Policy Characteristics'!K:K,MATCH($C875,'Policy Characteristics'!$C:$C,0))),"",INDEX('Policy Characteristics'!K:K,MATCH($C875,'Policy Characteristics'!$C:$C,0)))</f>
        <v/>
      </c>
      <c r="R875" s="226" t="str">
        <f>IF(ISBLANK(INDEX('Policy Characteristics'!L:L,MATCH($C875,'Policy Characteristics'!$C:$C,0))),"",INDEX('Policy Characteristics'!L:L,MATCH($C875,'Policy Characteristics'!$C:$C,0)))</f>
        <v/>
      </c>
    </row>
    <row r="876" spans="1:18" s="2" customFormat="1">
      <c r="A876" s="226" t="str">
        <f>IF(ISBLANK(INDEX('Policy Characteristics'!A:A,MATCH($C876,'Policy Characteristics'!$C:$C,0))),"",INDEX('Policy Characteristics'!A:A,MATCH($C876,'Policy Characteristics'!$C:$C,0)))</f>
        <v>Industry</v>
      </c>
      <c r="B876" s="234" t="str">
        <f>IF(ISBLANK(INDEX('Policy Characteristics'!B:B,MATCH($C876,'Policy Characteristics'!$C:$C,0))),"",INDEX('Policy Characteristics'!B:B,MATCH($C876,'Policy Characteristics'!$C:$C,0)))</f>
        <v>Feedstock Shifting</v>
      </c>
      <c r="C876" s="226" t="str">
        <f t="shared" si="41"/>
        <v>Fraction of Feedstock Shifted</v>
      </c>
      <c r="D876" s="6" t="s">
        <v>844</v>
      </c>
      <c r="E876" s="45" t="s">
        <v>915</v>
      </c>
      <c r="F876" t="s">
        <v>845</v>
      </c>
      <c r="G876" s="45" t="s">
        <v>916</v>
      </c>
      <c r="H876" s="47">
        <v>2472</v>
      </c>
      <c r="I876" s="261" t="s">
        <v>738</v>
      </c>
      <c r="J876" s="227" t="str">
        <f>IF(ISBLANK(INDEX('Policy Characteristics'!D:D,MATCH($C876,'Policy Characteristics'!$C:$C,0))),"",INDEX('Policy Characteristics'!D:D,MATCH($C876,'Policy Characteristics'!$C:$C,0)))</f>
        <v>Feedstock Shifting</v>
      </c>
      <c r="K876" s="226" t="str">
        <f>IF(ISBLANK(INDEX('Policy Characteristics'!E:E,MATCH($C876,'Policy Characteristics'!$C:$C,0))),"",INDEX('Policy Characteristics'!E:E,MATCH($C876,'Policy Characteristics'!$C:$C,0)))</f>
        <v>indst feedstock shifting</v>
      </c>
      <c r="L876" s="233">
        <f>IF(ISBLANK(INDEX('Policy Characteristics'!F:F,MATCH($C876,'Policy Characteristics'!$C:$C,0))),"",INDEX('Policy Characteristics'!F:F,MATCH($C876,'Policy Characteristics'!$C:$C,0)))</f>
        <v>0</v>
      </c>
      <c r="M876" s="233">
        <f>IF(ISBLANK(INDEX('Policy Characteristics'!G:G,MATCH($C876,'Policy Characteristics'!$C:$C,0))),"",INDEX('Policy Characteristics'!G:G,MATCH($C876,'Policy Characteristics'!$C:$C,0)))</f>
        <v>1</v>
      </c>
      <c r="N876" s="233">
        <f>IF(ISBLANK(INDEX('Policy Characteristics'!H:H,MATCH($C876,'Policy Characteristics'!$C:$C,0))),"",INDEX('Policy Characteristics'!H:H,MATCH($C876,'Policy Characteristics'!$C:$C,0)))</f>
        <v>0.01</v>
      </c>
      <c r="O876" s="226" t="str">
        <f>IF(ISBLANK(INDEX('Policy Characteristics'!I:I,MATCH($C876,'Policy Characteristics'!$C:$C,0))),"",INDEX('Policy Characteristics'!I:I,MATCH($C876,'Policy Characteristics'!$C:$C,0)))</f>
        <v>% of potential achieved</v>
      </c>
      <c r="P876" s="22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26" t="str">
        <f>IF(ISBLANK(INDEX('Policy Characteristics'!K:K,MATCH($C876,'Policy Characteristics'!$C:$C,0))),"",INDEX('Policy Characteristics'!K:K,MATCH($C876,'Policy Characteristics'!$C:$C,0)))</f>
        <v/>
      </c>
      <c r="R876" s="226" t="str">
        <f>IF(ISBLANK(INDEX('Policy Characteristics'!L:L,MATCH($C876,'Policy Characteristics'!$C:$C,0))),"",INDEX('Policy Characteristics'!L:L,MATCH($C876,'Policy Characteristics'!$C:$C,0)))</f>
        <v/>
      </c>
    </row>
    <row r="877" spans="1:18" s="2" customFormat="1">
      <c r="A877" s="226" t="str">
        <f>IF(ISBLANK(INDEX('Policy Characteristics'!A:A,MATCH($C877,'Policy Characteristics'!$C:$C,0))),"",INDEX('Policy Characteristics'!A:A,MATCH($C877,'Policy Characteristics'!$C:$C,0)))</f>
        <v>Industry</v>
      </c>
      <c r="B877" s="234" t="str">
        <f>IF(ISBLANK(INDEX('Policy Characteristics'!B:B,MATCH($C877,'Policy Characteristics'!$C:$C,0))),"",INDEX('Policy Characteristics'!B:B,MATCH($C877,'Policy Characteristics'!$C:$C,0)))</f>
        <v>Feedstock Shifting</v>
      </c>
      <c r="C877" s="226" t="str">
        <f t="shared" si="41"/>
        <v>Fraction of Feedstock Shifted</v>
      </c>
      <c r="D877" s="6" t="s">
        <v>844</v>
      </c>
      <c r="E877" s="45" t="s">
        <v>917</v>
      </c>
      <c r="F877" t="s">
        <v>845</v>
      </c>
      <c r="G877" s="45" t="s">
        <v>918</v>
      </c>
      <c r="H877" s="47">
        <v>2473</v>
      </c>
      <c r="I877" s="261" t="s">
        <v>738</v>
      </c>
      <c r="J877" s="227" t="str">
        <f>IF(ISBLANK(INDEX('Policy Characteristics'!D:D,MATCH($C877,'Policy Characteristics'!$C:$C,0))),"",INDEX('Policy Characteristics'!D:D,MATCH($C877,'Policy Characteristics'!$C:$C,0)))</f>
        <v>Feedstock Shifting</v>
      </c>
      <c r="K877" s="226" t="str">
        <f>IF(ISBLANK(INDEX('Policy Characteristics'!E:E,MATCH($C877,'Policy Characteristics'!$C:$C,0))),"",INDEX('Policy Characteristics'!E:E,MATCH($C877,'Policy Characteristics'!$C:$C,0)))</f>
        <v>indst feedstock shifting</v>
      </c>
      <c r="L877" s="233">
        <f>IF(ISBLANK(INDEX('Policy Characteristics'!F:F,MATCH($C877,'Policy Characteristics'!$C:$C,0))),"",INDEX('Policy Characteristics'!F:F,MATCH($C877,'Policy Characteristics'!$C:$C,0)))</f>
        <v>0</v>
      </c>
      <c r="M877" s="233">
        <f>IF(ISBLANK(INDEX('Policy Characteristics'!G:G,MATCH($C877,'Policy Characteristics'!$C:$C,0))),"",INDEX('Policy Characteristics'!G:G,MATCH($C877,'Policy Characteristics'!$C:$C,0)))</f>
        <v>1</v>
      </c>
      <c r="N877" s="233">
        <f>IF(ISBLANK(INDEX('Policy Characteristics'!H:H,MATCH($C877,'Policy Characteristics'!$C:$C,0))),"",INDEX('Policy Characteristics'!H:H,MATCH($C877,'Policy Characteristics'!$C:$C,0)))</f>
        <v>0.01</v>
      </c>
      <c r="O877" s="226" t="str">
        <f>IF(ISBLANK(INDEX('Policy Characteristics'!I:I,MATCH($C877,'Policy Characteristics'!$C:$C,0))),"",INDEX('Policy Characteristics'!I:I,MATCH($C877,'Policy Characteristics'!$C:$C,0)))</f>
        <v>% of potential achieved</v>
      </c>
      <c r="P877" s="22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26" t="str">
        <f>IF(ISBLANK(INDEX('Policy Characteristics'!K:K,MATCH($C877,'Policy Characteristics'!$C:$C,0))),"",INDEX('Policy Characteristics'!K:K,MATCH($C877,'Policy Characteristics'!$C:$C,0)))</f>
        <v/>
      </c>
      <c r="R877" s="226" t="str">
        <f>IF(ISBLANK(INDEX('Policy Characteristics'!L:L,MATCH($C877,'Policy Characteristics'!$C:$C,0))),"",INDEX('Policy Characteristics'!L:L,MATCH($C877,'Policy Characteristics'!$C:$C,0)))</f>
        <v/>
      </c>
    </row>
    <row r="878" spans="1:18" s="2" customFormat="1">
      <c r="A878" s="226" t="str">
        <f>IF(ISBLANK(INDEX('Policy Characteristics'!A:A,MATCH($C878,'Policy Characteristics'!$C:$C,0))),"",INDEX('Policy Characteristics'!A:A,MATCH($C878,'Policy Characteristics'!$C:$C,0)))</f>
        <v>Industry</v>
      </c>
      <c r="B878" s="234" t="str">
        <f>IF(ISBLANK(INDEX('Policy Characteristics'!B:B,MATCH($C878,'Policy Characteristics'!$C:$C,0))),"",INDEX('Policy Characteristics'!B:B,MATCH($C878,'Policy Characteristics'!$C:$C,0)))</f>
        <v>Feedstock Shifting</v>
      </c>
      <c r="C878" s="226" t="str">
        <f t="shared" si="41"/>
        <v>Fraction of Feedstock Shifted</v>
      </c>
      <c r="D878" s="6" t="s">
        <v>844</v>
      </c>
      <c r="E878" s="45" t="s">
        <v>919</v>
      </c>
      <c r="F878" t="s">
        <v>845</v>
      </c>
      <c r="G878" s="45" t="s">
        <v>920</v>
      </c>
      <c r="H878" s="47">
        <v>2474</v>
      </c>
      <c r="I878" s="261" t="s">
        <v>738</v>
      </c>
      <c r="J878" s="227" t="str">
        <f>IF(ISBLANK(INDEX('Policy Characteristics'!D:D,MATCH($C878,'Policy Characteristics'!$C:$C,0))),"",INDEX('Policy Characteristics'!D:D,MATCH($C878,'Policy Characteristics'!$C:$C,0)))</f>
        <v>Feedstock Shifting</v>
      </c>
      <c r="K878" s="226" t="str">
        <f>IF(ISBLANK(INDEX('Policy Characteristics'!E:E,MATCH($C878,'Policy Characteristics'!$C:$C,0))),"",INDEX('Policy Characteristics'!E:E,MATCH($C878,'Policy Characteristics'!$C:$C,0)))</f>
        <v>indst feedstock shifting</v>
      </c>
      <c r="L878" s="233">
        <f>IF(ISBLANK(INDEX('Policy Characteristics'!F:F,MATCH($C878,'Policy Characteristics'!$C:$C,0))),"",INDEX('Policy Characteristics'!F:F,MATCH($C878,'Policy Characteristics'!$C:$C,0)))</f>
        <v>0</v>
      </c>
      <c r="M878" s="233">
        <f>IF(ISBLANK(INDEX('Policy Characteristics'!G:G,MATCH($C878,'Policy Characteristics'!$C:$C,0))),"",INDEX('Policy Characteristics'!G:G,MATCH($C878,'Policy Characteristics'!$C:$C,0)))</f>
        <v>1</v>
      </c>
      <c r="N878" s="233">
        <f>IF(ISBLANK(INDEX('Policy Characteristics'!H:H,MATCH($C878,'Policy Characteristics'!$C:$C,0))),"",INDEX('Policy Characteristics'!H:H,MATCH($C878,'Policy Characteristics'!$C:$C,0)))</f>
        <v>0.01</v>
      </c>
      <c r="O878" s="226" t="str">
        <f>IF(ISBLANK(INDEX('Policy Characteristics'!I:I,MATCH($C878,'Policy Characteristics'!$C:$C,0))),"",INDEX('Policy Characteristics'!I:I,MATCH($C878,'Policy Characteristics'!$C:$C,0)))</f>
        <v>% of potential achieved</v>
      </c>
      <c r="P878" s="22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26" t="str">
        <f>IF(ISBLANK(INDEX('Policy Characteristics'!K:K,MATCH($C878,'Policy Characteristics'!$C:$C,0))),"",INDEX('Policy Characteristics'!K:K,MATCH($C878,'Policy Characteristics'!$C:$C,0)))</f>
        <v/>
      </c>
      <c r="R878" s="226" t="str">
        <f>IF(ISBLANK(INDEX('Policy Characteristics'!L:L,MATCH($C878,'Policy Characteristics'!$C:$C,0))),"",INDEX('Policy Characteristics'!L:L,MATCH($C878,'Policy Characteristics'!$C:$C,0)))</f>
        <v/>
      </c>
    </row>
    <row r="879" spans="1:18" s="2" customFormat="1">
      <c r="A879" s="226" t="str">
        <f>IF(ISBLANK(INDEX('Policy Characteristics'!A:A,MATCH($C879,'Policy Characteristics'!$C:$C,0))),"",INDEX('Policy Characteristics'!A:A,MATCH($C879,'Policy Characteristics'!$C:$C,0)))</f>
        <v>Industry</v>
      </c>
      <c r="B879" s="234" t="str">
        <f>IF(ISBLANK(INDEX('Policy Characteristics'!B:B,MATCH($C879,'Policy Characteristics'!$C:$C,0))),"",INDEX('Policy Characteristics'!B:B,MATCH($C879,'Policy Characteristics'!$C:$C,0)))</f>
        <v>Feedstock Shifting</v>
      </c>
      <c r="C879" s="226" t="str">
        <f t="shared" si="41"/>
        <v>Fraction of Feedstock Shifted</v>
      </c>
      <c r="D879" s="6" t="s">
        <v>844</v>
      </c>
      <c r="E879" s="45" t="s">
        <v>921</v>
      </c>
      <c r="F879" t="s">
        <v>845</v>
      </c>
      <c r="G879" s="45" t="s">
        <v>922</v>
      </c>
      <c r="H879" s="47">
        <v>2475</v>
      </c>
      <c r="I879" s="261" t="s">
        <v>738</v>
      </c>
      <c r="J879" s="227" t="str">
        <f>IF(ISBLANK(INDEX('Policy Characteristics'!D:D,MATCH($C879,'Policy Characteristics'!$C:$C,0))),"",INDEX('Policy Characteristics'!D:D,MATCH($C879,'Policy Characteristics'!$C:$C,0)))</f>
        <v>Feedstock Shifting</v>
      </c>
      <c r="K879" s="226" t="str">
        <f>IF(ISBLANK(INDEX('Policy Characteristics'!E:E,MATCH($C879,'Policy Characteristics'!$C:$C,0))),"",INDEX('Policy Characteristics'!E:E,MATCH($C879,'Policy Characteristics'!$C:$C,0)))</f>
        <v>indst feedstock shifting</v>
      </c>
      <c r="L879" s="233">
        <f>IF(ISBLANK(INDEX('Policy Characteristics'!F:F,MATCH($C879,'Policy Characteristics'!$C:$C,0))),"",INDEX('Policy Characteristics'!F:F,MATCH($C879,'Policy Characteristics'!$C:$C,0)))</f>
        <v>0</v>
      </c>
      <c r="M879" s="233">
        <f>IF(ISBLANK(INDEX('Policy Characteristics'!G:G,MATCH($C879,'Policy Characteristics'!$C:$C,0))),"",INDEX('Policy Characteristics'!G:G,MATCH($C879,'Policy Characteristics'!$C:$C,0)))</f>
        <v>1</v>
      </c>
      <c r="N879" s="233">
        <f>IF(ISBLANK(INDEX('Policy Characteristics'!H:H,MATCH($C879,'Policy Characteristics'!$C:$C,0))),"",INDEX('Policy Characteristics'!H:H,MATCH($C879,'Policy Characteristics'!$C:$C,0)))</f>
        <v>0.01</v>
      </c>
      <c r="O879" s="226" t="str">
        <f>IF(ISBLANK(INDEX('Policy Characteristics'!I:I,MATCH($C879,'Policy Characteristics'!$C:$C,0))),"",INDEX('Policy Characteristics'!I:I,MATCH($C879,'Policy Characteristics'!$C:$C,0)))</f>
        <v>% of potential achieved</v>
      </c>
      <c r="P879" s="22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26" t="str">
        <f>IF(ISBLANK(INDEX('Policy Characteristics'!K:K,MATCH($C879,'Policy Characteristics'!$C:$C,0))),"",INDEX('Policy Characteristics'!K:K,MATCH($C879,'Policy Characteristics'!$C:$C,0)))</f>
        <v/>
      </c>
      <c r="R879" s="226" t="str">
        <f>IF(ISBLANK(INDEX('Policy Characteristics'!L:L,MATCH($C879,'Policy Characteristics'!$C:$C,0))),"",INDEX('Policy Characteristics'!L:L,MATCH($C879,'Policy Characteristics'!$C:$C,0)))</f>
        <v/>
      </c>
    </row>
    <row r="880" spans="1:18" s="2" customFormat="1">
      <c r="A880" s="226" t="str">
        <f>IF(ISBLANK(INDEX('Policy Characteristics'!A:A,MATCH($C880,'Policy Characteristics'!$C:$C,0))),"",INDEX('Policy Characteristics'!A:A,MATCH($C880,'Policy Characteristics'!$C:$C,0)))</f>
        <v>Industry</v>
      </c>
      <c r="B880" s="234" t="str">
        <f>IF(ISBLANK(INDEX('Policy Characteristics'!B:B,MATCH($C880,'Policy Characteristics'!$C:$C,0))),"",INDEX('Policy Characteristics'!B:B,MATCH($C880,'Policy Characteristics'!$C:$C,0)))</f>
        <v>Feedstock Shifting</v>
      </c>
      <c r="C880" s="226" t="str">
        <f t="shared" si="41"/>
        <v>Fraction of Feedstock Shifted</v>
      </c>
      <c r="D880" s="6" t="s">
        <v>844</v>
      </c>
      <c r="E880" s="45" t="s">
        <v>923</v>
      </c>
      <c r="F880" t="s">
        <v>845</v>
      </c>
      <c r="G880" s="45" t="s">
        <v>924</v>
      </c>
      <c r="H880" s="47">
        <v>2476</v>
      </c>
      <c r="I880" s="261" t="s">
        <v>738</v>
      </c>
      <c r="J880" s="227" t="str">
        <f>IF(ISBLANK(INDEX('Policy Characteristics'!D:D,MATCH($C880,'Policy Characteristics'!$C:$C,0))),"",INDEX('Policy Characteristics'!D:D,MATCH($C880,'Policy Characteristics'!$C:$C,0)))</f>
        <v>Feedstock Shifting</v>
      </c>
      <c r="K880" s="226" t="str">
        <f>IF(ISBLANK(INDEX('Policy Characteristics'!E:E,MATCH($C880,'Policy Characteristics'!$C:$C,0))),"",INDEX('Policy Characteristics'!E:E,MATCH($C880,'Policy Characteristics'!$C:$C,0)))</f>
        <v>indst feedstock shifting</v>
      </c>
      <c r="L880" s="233">
        <f>IF(ISBLANK(INDEX('Policy Characteristics'!F:F,MATCH($C880,'Policy Characteristics'!$C:$C,0))),"",INDEX('Policy Characteristics'!F:F,MATCH($C880,'Policy Characteristics'!$C:$C,0)))</f>
        <v>0</v>
      </c>
      <c r="M880" s="233">
        <f>IF(ISBLANK(INDEX('Policy Characteristics'!G:G,MATCH($C880,'Policy Characteristics'!$C:$C,0))),"",INDEX('Policy Characteristics'!G:G,MATCH($C880,'Policy Characteristics'!$C:$C,0)))</f>
        <v>1</v>
      </c>
      <c r="N880" s="233">
        <f>IF(ISBLANK(INDEX('Policy Characteristics'!H:H,MATCH($C880,'Policy Characteristics'!$C:$C,0))),"",INDEX('Policy Characteristics'!H:H,MATCH($C880,'Policy Characteristics'!$C:$C,0)))</f>
        <v>0.01</v>
      </c>
      <c r="O880" s="226" t="str">
        <f>IF(ISBLANK(INDEX('Policy Characteristics'!I:I,MATCH($C880,'Policy Characteristics'!$C:$C,0))),"",INDEX('Policy Characteristics'!I:I,MATCH($C880,'Policy Characteristics'!$C:$C,0)))</f>
        <v>% of potential achieved</v>
      </c>
      <c r="P880" s="22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26" t="str">
        <f>IF(ISBLANK(INDEX('Policy Characteristics'!K:K,MATCH($C880,'Policy Characteristics'!$C:$C,0))),"",INDEX('Policy Characteristics'!K:K,MATCH($C880,'Policy Characteristics'!$C:$C,0)))</f>
        <v/>
      </c>
      <c r="R880" s="226" t="str">
        <f>IF(ISBLANK(INDEX('Policy Characteristics'!L:L,MATCH($C880,'Policy Characteristics'!$C:$C,0))),"",INDEX('Policy Characteristics'!L:L,MATCH($C880,'Policy Characteristics'!$C:$C,0)))</f>
        <v/>
      </c>
    </row>
    <row r="881" spans="1:18" s="2" customFormat="1">
      <c r="A881" s="226" t="str">
        <f>IF(ISBLANK(INDEX('Policy Characteristics'!A:A,MATCH($C881,'Policy Characteristics'!$C:$C,0))),"",INDEX('Policy Characteristics'!A:A,MATCH($C881,'Policy Characteristics'!$C:$C,0)))</f>
        <v>Industry</v>
      </c>
      <c r="B881" s="234" t="str">
        <f>IF(ISBLANK(INDEX('Policy Characteristics'!B:B,MATCH($C881,'Policy Characteristics'!$C:$C,0))),"",INDEX('Policy Characteristics'!B:B,MATCH($C881,'Policy Characteristics'!$C:$C,0)))</f>
        <v>Feedstock Shifting</v>
      </c>
      <c r="C881" s="226" t="str">
        <f t="shared" si="41"/>
        <v>Fraction of Feedstock Shifted</v>
      </c>
      <c r="D881" s="6" t="s">
        <v>844</v>
      </c>
      <c r="E881" s="45" t="s">
        <v>925</v>
      </c>
      <c r="F881" t="s">
        <v>845</v>
      </c>
      <c r="G881" s="45" t="s">
        <v>926</v>
      </c>
      <c r="H881" s="47">
        <v>2477</v>
      </c>
      <c r="I881" s="261" t="s">
        <v>738</v>
      </c>
      <c r="J881" s="227" t="str">
        <f>IF(ISBLANK(INDEX('Policy Characteristics'!D:D,MATCH($C881,'Policy Characteristics'!$C:$C,0))),"",INDEX('Policy Characteristics'!D:D,MATCH($C881,'Policy Characteristics'!$C:$C,0)))</f>
        <v>Feedstock Shifting</v>
      </c>
      <c r="K881" s="226" t="str">
        <f>IF(ISBLANK(INDEX('Policy Characteristics'!E:E,MATCH($C881,'Policy Characteristics'!$C:$C,0))),"",INDEX('Policy Characteristics'!E:E,MATCH($C881,'Policy Characteristics'!$C:$C,0)))</f>
        <v>indst feedstock shifting</v>
      </c>
      <c r="L881" s="233">
        <f>IF(ISBLANK(INDEX('Policy Characteristics'!F:F,MATCH($C881,'Policy Characteristics'!$C:$C,0))),"",INDEX('Policy Characteristics'!F:F,MATCH($C881,'Policy Characteristics'!$C:$C,0)))</f>
        <v>0</v>
      </c>
      <c r="M881" s="233">
        <f>IF(ISBLANK(INDEX('Policy Characteristics'!G:G,MATCH($C881,'Policy Characteristics'!$C:$C,0))),"",INDEX('Policy Characteristics'!G:G,MATCH($C881,'Policy Characteristics'!$C:$C,0)))</f>
        <v>1</v>
      </c>
      <c r="N881" s="233">
        <f>IF(ISBLANK(INDEX('Policy Characteristics'!H:H,MATCH($C881,'Policy Characteristics'!$C:$C,0))),"",INDEX('Policy Characteristics'!H:H,MATCH($C881,'Policy Characteristics'!$C:$C,0)))</f>
        <v>0.01</v>
      </c>
      <c r="O881" s="226" t="str">
        <f>IF(ISBLANK(INDEX('Policy Characteristics'!I:I,MATCH($C881,'Policy Characteristics'!$C:$C,0))),"",INDEX('Policy Characteristics'!I:I,MATCH($C881,'Policy Characteristics'!$C:$C,0)))</f>
        <v>% of potential achieved</v>
      </c>
      <c r="P881" s="22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26" t="str">
        <f>IF(ISBLANK(INDEX('Policy Characteristics'!K:K,MATCH($C881,'Policy Characteristics'!$C:$C,0))),"",INDEX('Policy Characteristics'!K:K,MATCH($C881,'Policy Characteristics'!$C:$C,0)))</f>
        <v/>
      </c>
      <c r="R881" s="226" t="str">
        <f>IF(ISBLANK(INDEX('Policy Characteristics'!L:L,MATCH($C881,'Policy Characteristics'!$C:$C,0))),"",INDEX('Policy Characteristics'!L:L,MATCH($C881,'Policy Characteristics'!$C:$C,0)))</f>
        <v/>
      </c>
    </row>
    <row r="882" spans="1:18" s="2" customFormat="1">
      <c r="A882" s="226" t="str">
        <f>IF(ISBLANK(INDEX('Policy Characteristics'!A:A,MATCH($C882,'Policy Characteristics'!$C:$C,0))),"",INDEX('Policy Characteristics'!A:A,MATCH($C882,'Policy Characteristics'!$C:$C,0)))</f>
        <v>Industry</v>
      </c>
      <c r="B882" s="234" t="str">
        <f>IF(ISBLANK(INDEX('Policy Characteristics'!B:B,MATCH($C882,'Policy Characteristics'!$C:$C,0))),"",INDEX('Policy Characteristics'!B:B,MATCH($C882,'Policy Characteristics'!$C:$C,0)))</f>
        <v>Feedstock Shifting</v>
      </c>
      <c r="C882" s="226" t="str">
        <f t="shared" si="41"/>
        <v>Fraction of Feedstock Shifted</v>
      </c>
      <c r="D882" s="6" t="s">
        <v>844</v>
      </c>
      <c r="E882" s="45" t="s">
        <v>927</v>
      </c>
      <c r="F882" t="s">
        <v>845</v>
      </c>
      <c r="G882" s="45" t="s">
        <v>928</v>
      </c>
      <c r="H882" s="47">
        <v>2478</v>
      </c>
      <c r="I882" s="261" t="s">
        <v>738</v>
      </c>
      <c r="J882" s="227" t="str">
        <f>IF(ISBLANK(INDEX('Policy Characteristics'!D:D,MATCH($C882,'Policy Characteristics'!$C:$C,0))),"",INDEX('Policy Characteristics'!D:D,MATCH($C882,'Policy Characteristics'!$C:$C,0)))</f>
        <v>Feedstock Shifting</v>
      </c>
      <c r="K882" s="226" t="str">
        <f>IF(ISBLANK(INDEX('Policy Characteristics'!E:E,MATCH($C882,'Policy Characteristics'!$C:$C,0))),"",INDEX('Policy Characteristics'!E:E,MATCH($C882,'Policy Characteristics'!$C:$C,0)))</f>
        <v>indst feedstock shifting</v>
      </c>
      <c r="L882" s="233">
        <f>IF(ISBLANK(INDEX('Policy Characteristics'!F:F,MATCH($C882,'Policy Characteristics'!$C:$C,0))),"",INDEX('Policy Characteristics'!F:F,MATCH($C882,'Policy Characteristics'!$C:$C,0)))</f>
        <v>0</v>
      </c>
      <c r="M882" s="233">
        <f>IF(ISBLANK(INDEX('Policy Characteristics'!G:G,MATCH($C882,'Policy Characteristics'!$C:$C,0))),"",INDEX('Policy Characteristics'!G:G,MATCH($C882,'Policy Characteristics'!$C:$C,0)))</f>
        <v>1</v>
      </c>
      <c r="N882" s="233">
        <f>IF(ISBLANK(INDEX('Policy Characteristics'!H:H,MATCH($C882,'Policy Characteristics'!$C:$C,0))),"",INDEX('Policy Characteristics'!H:H,MATCH($C882,'Policy Characteristics'!$C:$C,0)))</f>
        <v>0.01</v>
      </c>
      <c r="O882" s="226" t="str">
        <f>IF(ISBLANK(INDEX('Policy Characteristics'!I:I,MATCH($C882,'Policy Characteristics'!$C:$C,0))),"",INDEX('Policy Characteristics'!I:I,MATCH($C882,'Policy Characteristics'!$C:$C,0)))</f>
        <v>% of potential achieved</v>
      </c>
      <c r="P882" s="22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26" t="str">
        <f>IF(ISBLANK(INDEX('Policy Characteristics'!K:K,MATCH($C882,'Policy Characteristics'!$C:$C,0))),"",INDEX('Policy Characteristics'!K:K,MATCH($C882,'Policy Characteristics'!$C:$C,0)))</f>
        <v/>
      </c>
      <c r="R882" s="226" t="str">
        <f>IF(ISBLANK(INDEX('Policy Characteristics'!L:L,MATCH($C882,'Policy Characteristics'!$C:$C,0))),"",INDEX('Policy Characteristics'!L:L,MATCH($C882,'Policy Characteristics'!$C:$C,0)))</f>
        <v/>
      </c>
    </row>
    <row r="883" spans="1:18" s="2" customFormat="1">
      <c r="A883" s="226" t="str">
        <f>IF(ISBLANK(INDEX('Policy Characteristics'!A:A,MATCH($C883,'Policy Characteristics'!$C:$C,0))),"",INDEX('Policy Characteristics'!A:A,MATCH($C883,'Policy Characteristics'!$C:$C,0)))</f>
        <v>Industry</v>
      </c>
      <c r="B883" s="234" t="str">
        <f>IF(ISBLANK(INDEX('Policy Characteristics'!B:B,MATCH($C883,'Policy Characteristics'!$C:$C,0))),"",INDEX('Policy Characteristics'!B:B,MATCH($C883,'Policy Characteristics'!$C:$C,0)))</f>
        <v>Feedstock Shifting</v>
      </c>
      <c r="C883" s="226" t="str">
        <f t="shared" si="41"/>
        <v>Fraction of Feedstock Shifted</v>
      </c>
      <c r="D883" s="6" t="s">
        <v>844</v>
      </c>
      <c r="E883" s="45" t="s">
        <v>929</v>
      </c>
      <c r="F883" t="s">
        <v>845</v>
      </c>
      <c r="G883" s="45" t="s">
        <v>930</v>
      </c>
      <c r="H883" s="47">
        <v>2479</v>
      </c>
      <c r="I883" s="261" t="s">
        <v>738</v>
      </c>
      <c r="J883" s="227" t="str">
        <f>IF(ISBLANK(INDEX('Policy Characteristics'!D:D,MATCH($C883,'Policy Characteristics'!$C:$C,0))),"",INDEX('Policy Characteristics'!D:D,MATCH($C883,'Policy Characteristics'!$C:$C,0)))</f>
        <v>Feedstock Shifting</v>
      </c>
      <c r="K883" s="226" t="str">
        <f>IF(ISBLANK(INDEX('Policy Characteristics'!E:E,MATCH($C883,'Policy Characteristics'!$C:$C,0))),"",INDEX('Policy Characteristics'!E:E,MATCH($C883,'Policy Characteristics'!$C:$C,0)))</f>
        <v>indst feedstock shifting</v>
      </c>
      <c r="L883" s="233">
        <f>IF(ISBLANK(INDEX('Policy Characteristics'!F:F,MATCH($C883,'Policy Characteristics'!$C:$C,0))),"",INDEX('Policy Characteristics'!F:F,MATCH($C883,'Policy Characteristics'!$C:$C,0)))</f>
        <v>0</v>
      </c>
      <c r="M883" s="233">
        <f>IF(ISBLANK(INDEX('Policy Characteristics'!G:G,MATCH($C883,'Policy Characteristics'!$C:$C,0))),"",INDEX('Policy Characteristics'!G:G,MATCH($C883,'Policy Characteristics'!$C:$C,0)))</f>
        <v>1</v>
      </c>
      <c r="N883" s="233">
        <f>IF(ISBLANK(INDEX('Policy Characteristics'!H:H,MATCH($C883,'Policy Characteristics'!$C:$C,0))),"",INDEX('Policy Characteristics'!H:H,MATCH($C883,'Policy Characteristics'!$C:$C,0)))</f>
        <v>0.01</v>
      </c>
      <c r="O883" s="226" t="str">
        <f>IF(ISBLANK(INDEX('Policy Characteristics'!I:I,MATCH($C883,'Policy Characteristics'!$C:$C,0))),"",INDEX('Policy Characteristics'!I:I,MATCH($C883,'Policy Characteristics'!$C:$C,0)))</f>
        <v>% of potential achieved</v>
      </c>
      <c r="P883" s="22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26" t="str">
        <f>IF(ISBLANK(INDEX('Policy Characteristics'!K:K,MATCH($C883,'Policy Characteristics'!$C:$C,0))),"",INDEX('Policy Characteristics'!K:K,MATCH($C883,'Policy Characteristics'!$C:$C,0)))</f>
        <v/>
      </c>
      <c r="R883" s="226" t="str">
        <f>IF(ISBLANK(INDEX('Policy Characteristics'!L:L,MATCH($C883,'Policy Characteristics'!$C:$C,0))),"",INDEX('Policy Characteristics'!L:L,MATCH($C883,'Policy Characteristics'!$C:$C,0)))</f>
        <v/>
      </c>
    </row>
    <row r="884" spans="1:18" s="2" customFormat="1">
      <c r="A884" s="226" t="str">
        <f>IF(ISBLANK(INDEX('Policy Characteristics'!A:A,MATCH($C884,'Policy Characteristics'!$C:$C,0))),"",INDEX('Policy Characteristics'!A:A,MATCH($C884,'Policy Characteristics'!$C:$C,0)))</f>
        <v>Industry</v>
      </c>
      <c r="B884" s="234" t="str">
        <f>IF(ISBLANK(INDEX('Policy Characteristics'!B:B,MATCH($C884,'Policy Characteristics'!$C:$C,0))),"",INDEX('Policy Characteristics'!B:B,MATCH($C884,'Policy Characteristics'!$C:$C,0)))</f>
        <v>Feedstock Shifting</v>
      </c>
      <c r="C884" s="226" t="str">
        <f t="shared" si="41"/>
        <v>Fraction of Feedstock Shifted</v>
      </c>
      <c r="D884" s="6" t="s">
        <v>846</v>
      </c>
      <c r="E884" s="45" t="s">
        <v>911</v>
      </c>
      <c r="F884" t="s">
        <v>847</v>
      </c>
      <c r="G884" s="45" t="s">
        <v>912</v>
      </c>
      <c r="H884" s="47">
        <v>2480</v>
      </c>
      <c r="I884" s="261" t="s">
        <v>738</v>
      </c>
      <c r="J884" s="227" t="str">
        <f>IF(ISBLANK(INDEX('Policy Characteristics'!D:D,MATCH($C884,'Policy Characteristics'!$C:$C,0))),"",INDEX('Policy Characteristics'!D:D,MATCH($C884,'Policy Characteristics'!$C:$C,0)))</f>
        <v>Feedstock Shifting</v>
      </c>
      <c r="K884" s="226" t="str">
        <f>IF(ISBLANK(INDEX('Policy Characteristics'!E:E,MATCH($C884,'Policy Characteristics'!$C:$C,0))),"",INDEX('Policy Characteristics'!E:E,MATCH($C884,'Policy Characteristics'!$C:$C,0)))</f>
        <v>indst feedstock shifting</v>
      </c>
      <c r="L884" s="233">
        <f>IF(ISBLANK(INDEX('Policy Characteristics'!F:F,MATCH($C884,'Policy Characteristics'!$C:$C,0))),"",INDEX('Policy Characteristics'!F:F,MATCH($C884,'Policy Characteristics'!$C:$C,0)))</f>
        <v>0</v>
      </c>
      <c r="M884" s="233">
        <f>IF(ISBLANK(INDEX('Policy Characteristics'!G:G,MATCH($C884,'Policy Characteristics'!$C:$C,0))),"",INDEX('Policy Characteristics'!G:G,MATCH($C884,'Policy Characteristics'!$C:$C,0)))</f>
        <v>1</v>
      </c>
      <c r="N884" s="233">
        <f>IF(ISBLANK(INDEX('Policy Characteristics'!H:H,MATCH($C884,'Policy Characteristics'!$C:$C,0))),"",INDEX('Policy Characteristics'!H:H,MATCH($C884,'Policy Characteristics'!$C:$C,0)))</f>
        <v>0.01</v>
      </c>
      <c r="O884" s="226" t="str">
        <f>IF(ISBLANK(INDEX('Policy Characteristics'!I:I,MATCH($C884,'Policy Characteristics'!$C:$C,0))),"",INDEX('Policy Characteristics'!I:I,MATCH($C884,'Policy Characteristics'!$C:$C,0)))</f>
        <v>% of potential achieved</v>
      </c>
      <c r="P884" s="22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26" t="str">
        <f>IF(ISBLANK(INDEX('Policy Characteristics'!K:K,MATCH($C884,'Policy Characteristics'!$C:$C,0))),"",INDEX('Policy Characteristics'!K:K,MATCH($C884,'Policy Characteristics'!$C:$C,0)))</f>
        <v/>
      </c>
      <c r="R884" s="226" t="str">
        <f>IF(ISBLANK(INDEX('Policy Characteristics'!L:L,MATCH($C884,'Policy Characteristics'!$C:$C,0))),"",INDEX('Policy Characteristics'!L:L,MATCH($C884,'Policy Characteristics'!$C:$C,0)))</f>
        <v/>
      </c>
    </row>
    <row r="885" spans="1:18" s="2" customFormat="1">
      <c r="A885" s="226" t="str">
        <f>IF(ISBLANK(INDEX('Policy Characteristics'!A:A,MATCH($C885,'Policy Characteristics'!$C:$C,0))),"",INDEX('Policy Characteristics'!A:A,MATCH($C885,'Policy Characteristics'!$C:$C,0)))</f>
        <v>Industry</v>
      </c>
      <c r="B885" s="234" t="str">
        <f>IF(ISBLANK(INDEX('Policy Characteristics'!B:B,MATCH($C885,'Policy Characteristics'!$C:$C,0))),"",INDEX('Policy Characteristics'!B:B,MATCH($C885,'Policy Characteristics'!$C:$C,0)))</f>
        <v>Feedstock Shifting</v>
      </c>
      <c r="C885" s="226" t="str">
        <f t="shared" si="41"/>
        <v>Fraction of Feedstock Shifted</v>
      </c>
      <c r="D885" s="6" t="s">
        <v>846</v>
      </c>
      <c r="E885" s="45" t="s">
        <v>913</v>
      </c>
      <c r="F885" t="s">
        <v>847</v>
      </c>
      <c r="G885" s="45" t="s">
        <v>914</v>
      </c>
      <c r="H885" s="47">
        <v>2481</v>
      </c>
      <c r="I885" s="261" t="s">
        <v>738</v>
      </c>
      <c r="J885" s="227" t="str">
        <f>IF(ISBLANK(INDEX('Policy Characteristics'!D:D,MATCH($C885,'Policy Characteristics'!$C:$C,0))),"",INDEX('Policy Characteristics'!D:D,MATCH($C885,'Policy Characteristics'!$C:$C,0)))</f>
        <v>Feedstock Shifting</v>
      </c>
      <c r="K885" s="226" t="str">
        <f>IF(ISBLANK(INDEX('Policy Characteristics'!E:E,MATCH($C885,'Policy Characteristics'!$C:$C,0))),"",INDEX('Policy Characteristics'!E:E,MATCH($C885,'Policy Characteristics'!$C:$C,0)))</f>
        <v>indst feedstock shifting</v>
      </c>
      <c r="L885" s="233">
        <f>IF(ISBLANK(INDEX('Policy Characteristics'!F:F,MATCH($C885,'Policy Characteristics'!$C:$C,0))),"",INDEX('Policy Characteristics'!F:F,MATCH($C885,'Policy Characteristics'!$C:$C,0)))</f>
        <v>0</v>
      </c>
      <c r="M885" s="233">
        <f>IF(ISBLANK(INDEX('Policy Characteristics'!G:G,MATCH($C885,'Policy Characteristics'!$C:$C,0))),"",INDEX('Policy Characteristics'!G:G,MATCH($C885,'Policy Characteristics'!$C:$C,0)))</f>
        <v>1</v>
      </c>
      <c r="N885" s="233">
        <f>IF(ISBLANK(INDEX('Policy Characteristics'!H:H,MATCH($C885,'Policy Characteristics'!$C:$C,0))),"",INDEX('Policy Characteristics'!H:H,MATCH($C885,'Policy Characteristics'!$C:$C,0)))</f>
        <v>0.01</v>
      </c>
      <c r="O885" s="226" t="str">
        <f>IF(ISBLANK(INDEX('Policy Characteristics'!I:I,MATCH($C885,'Policy Characteristics'!$C:$C,0))),"",INDEX('Policy Characteristics'!I:I,MATCH($C885,'Policy Characteristics'!$C:$C,0)))</f>
        <v>% of potential achieved</v>
      </c>
      <c r="P885" s="22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26" t="str">
        <f>IF(ISBLANK(INDEX('Policy Characteristics'!K:K,MATCH($C885,'Policy Characteristics'!$C:$C,0))),"",INDEX('Policy Characteristics'!K:K,MATCH($C885,'Policy Characteristics'!$C:$C,0)))</f>
        <v/>
      </c>
      <c r="R885" s="226" t="str">
        <f>IF(ISBLANK(INDEX('Policy Characteristics'!L:L,MATCH($C885,'Policy Characteristics'!$C:$C,0))),"",INDEX('Policy Characteristics'!L:L,MATCH($C885,'Policy Characteristics'!$C:$C,0)))</f>
        <v/>
      </c>
    </row>
    <row r="886" spans="1:18" s="2" customFormat="1">
      <c r="A886" s="226" t="str">
        <f>IF(ISBLANK(INDEX('Policy Characteristics'!A:A,MATCH($C886,'Policy Characteristics'!$C:$C,0))),"",INDEX('Policy Characteristics'!A:A,MATCH($C886,'Policy Characteristics'!$C:$C,0)))</f>
        <v>Industry</v>
      </c>
      <c r="B886" s="234" t="str">
        <f>IF(ISBLANK(INDEX('Policy Characteristics'!B:B,MATCH($C886,'Policy Characteristics'!$C:$C,0))),"",INDEX('Policy Characteristics'!B:B,MATCH($C886,'Policy Characteristics'!$C:$C,0)))</f>
        <v>Feedstock Shifting</v>
      </c>
      <c r="C886" s="226" t="str">
        <f t="shared" si="41"/>
        <v>Fraction of Feedstock Shifted</v>
      </c>
      <c r="D886" s="6" t="s">
        <v>846</v>
      </c>
      <c r="E886" s="45" t="s">
        <v>915</v>
      </c>
      <c r="F886" t="s">
        <v>847</v>
      </c>
      <c r="G886" s="45" t="s">
        <v>916</v>
      </c>
      <c r="H886" s="47">
        <v>2482</v>
      </c>
      <c r="I886" s="261" t="s">
        <v>738</v>
      </c>
      <c r="J886" s="227" t="str">
        <f>IF(ISBLANK(INDEX('Policy Characteristics'!D:D,MATCH($C886,'Policy Characteristics'!$C:$C,0))),"",INDEX('Policy Characteristics'!D:D,MATCH($C886,'Policy Characteristics'!$C:$C,0)))</f>
        <v>Feedstock Shifting</v>
      </c>
      <c r="K886" s="226" t="str">
        <f>IF(ISBLANK(INDEX('Policy Characteristics'!E:E,MATCH($C886,'Policy Characteristics'!$C:$C,0))),"",INDEX('Policy Characteristics'!E:E,MATCH($C886,'Policy Characteristics'!$C:$C,0)))</f>
        <v>indst feedstock shifting</v>
      </c>
      <c r="L886" s="233">
        <f>IF(ISBLANK(INDEX('Policy Characteristics'!F:F,MATCH($C886,'Policy Characteristics'!$C:$C,0))),"",INDEX('Policy Characteristics'!F:F,MATCH($C886,'Policy Characteristics'!$C:$C,0)))</f>
        <v>0</v>
      </c>
      <c r="M886" s="233">
        <f>IF(ISBLANK(INDEX('Policy Characteristics'!G:G,MATCH($C886,'Policy Characteristics'!$C:$C,0))),"",INDEX('Policy Characteristics'!G:G,MATCH($C886,'Policy Characteristics'!$C:$C,0)))</f>
        <v>1</v>
      </c>
      <c r="N886" s="233">
        <f>IF(ISBLANK(INDEX('Policy Characteristics'!H:H,MATCH($C886,'Policy Characteristics'!$C:$C,0))),"",INDEX('Policy Characteristics'!H:H,MATCH($C886,'Policy Characteristics'!$C:$C,0)))</f>
        <v>0.01</v>
      </c>
      <c r="O886" s="226" t="str">
        <f>IF(ISBLANK(INDEX('Policy Characteristics'!I:I,MATCH($C886,'Policy Characteristics'!$C:$C,0))),"",INDEX('Policy Characteristics'!I:I,MATCH($C886,'Policy Characteristics'!$C:$C,0)))</f>
        <v>% of potential achieved</v>
      </c>
      <c r="P886" s="22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26" t="str">
        <f>IF(ISBLANK(INDEX('Policy Characteristics'!K:K,MATCH($C886,'Policy Characteristics'!$C:$C,0))),"",INDEX('Policy Characteristics'!K:K,MATCH($C886,'Policy Characteristics'!$C:$C,0)))</f>
        <v/>
      </c>
      <c r="R886" s="226" t="str">
        <f>IF(ISBLANK(INDEX('Policy Characteristics'!L:L,MATCH($C886,'Policy Characteristics'!$C:$C,0))),"",INDEX('Policy Characteristics'!L:L,MATCH($C886,'Policy Characteristics'!$C:$C,0)))</f>
        <v/>
      </c>
    </row>
    <row r="887" spans="1:18" s="2" customFormat="1">
      <c r="A887" s="226" t="str">
        <f>IF(ISBLANK(INDEX('Policy Characteristics'!A:A,MATCH($C887,'Policy Characteristics'!$C:$C,0))),"",INDEX('Policy Characteristics'!A:A,MATCH($C887,'Policy Characteristics'!$C:$C,0)))</f>
        <v>Industry</v>
      </c>
      <c r="B887" s="234" t="str">
        <f>IF(ISBLANK(INDEX('Policy Characteristics'!B:B,MATCH($C887,'Policy Characteristics'!$C:$C,0))),"",INDEX('Policy Characteristics'!B:B,MATCH($C887,'Policy Characteristics'!$C:$C,0)))</f>
        <v>Feedstock Shifting</v>
      </c>
      <c r="C887" s="226" t="str">
        <f t="shared" si="41"/>
        <v>Fraction of Feedstock Shifted</v>
      </c>
      <c r="D887" s="6" t="s">
        <v>846</v>
      </c>
      <c r="E887" s="45" t="s">
        <v>917</v>
      </c>
      <c r="F887" t="s">
        <v>847</v>
      </c>
      <c r="G887" s="45" t="s">
        <v>918</v>
      </c>
      <c r="H887" s="47">
        <v>2483</v>
      </c>
      <c r="I887" s="261" t="s">
        <v>738</v>
      </c>
      <c r="J887" s="227" t="str">
        <f>IF(ISBLANK(INDEX('Policy Characteristics'!D:D,MATCH($C887,'Policy Characteristics'!$C:$C,0))),"",INDEX('Policy Characteristics'!D:D,MATCH($C887,'Policy Characteristics'!$C:$C,0)))</f>
        <v>Feedstock Shifting</v>
      </c>
      <c r="K887" s="226" t="str">
        <f>IF(ISBLANK(INDEX('Policy Characteristics'!E:E,MATCH($C887,'Policy Characteristics'!$C:$C,0))),"",INDEX('Policy Characteristics'!E:E,MATCH($C887,'Policy Characteristics'!$C:$C,0)))</f>
        <v>indst feedstock shifting</v>
      </c>
      <c r="L887" s="233">
        <f>IF(ISBLANK(INDEX('Policy Characteristics'!F:F,MATCH($C887,'Policy Characteristics'!$C:$C,0))),"",INDEX('Policy Characteristics'!F:F,MATCH($C887,'Policy Characteristics'!$C:$C,0)))</f>
        <v>0</v>
      </c>
      <c r="M887" s="233">
        <f>IF(ISBLANK(INDEX('Policy Characteristics'!G:G,MATCH($C887,'Policy Characteristics'!$C:$C,0))),"",INDEX('Policy Characteristics'!G:G,MATCH($C887,'Policy Characteristics'!$C:$C,0)))</f>
        <v>1</v>
      </c>
      <c r="N887" s="233">
        <f>IF(ISBLANK(INDEX('Policy Characteristics'!H:H,MATCH($C887,'Policy Characteristics'!$C:$C,0))),"",INDEX('Policy Characteristics'!H:H,MATCH($C887,'Policy Characteristics'!$C:$C,0)))</f>
        <v>0.01</v>
      </c>
      <c r="O887" s="226" t="str">
        <f>IF(ISBLANK(INDEX('Policy Characteristics'!I:I,MATCH($C887,'Policy Characteristics'!$C:$C,0))),"",INDEX('Policy Characteristics'!I:I,MATCH($C887,'Policy Characteristics'!$C:$C,0)))</f>
        <v>% of potential achieved</v>
      </c>
      <c r="P887" s="22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26" t="str">
        <f>IF(ISBLANK(INDEX('Policy Characteristics'!K:K,MATCH($C887,'Policy Characteristics'!$C:$C,0))),"",INDEX('Policy Characteristics'!K:K,MATCH($C887,'Policy Characteristics'!$C:$C,0)))</f>
        <v/>
      </c>
      <c r="R887" s="226" t="str">
        <f>IF(ISBLANK(INDEX('Policy Characteristics'!L:L,MATCH($C887,'Policy Characteristics'!$C:$C,0))),"",INDEX('Policy Characteristics'!L:L,MATCH($C887,'Policy Characteristics'!$C:$C,0)))</f>
        <v/>
      </c>
    </row>
    <row r="888" spans="1:18" s="2" customFormat="1">
      <c r="A888" s="226" t="str">
        <f>IF(ISBLANK(INDEX('Policy Characteristics'!A:A,MATCH($C888,'Policy Characteristics'!$C:$C,0))),"",INDEX('Policy Characteristics'!A:A,MATCH($C888,'Policy Characteristics'!$C:$C,0)))</f>
        <v>Industry</v>
      </c>
      <c r="B888" s="234" t="str">
        <f>IF(ISBLANK(INDEX('Policy Characteristics'!B:B,MATCH($C888,'Policy Characteristics'!$C:$C,0))),"",INDEX('Policy Characteristics'!B:B,MATCH($C888,'Policy Characteristics'!$C:$C,0)))</f>
        <v>Feedstock Shifting</v>
      </c>
      <c r="C888" s="226" t="str">
        <f t="shared" si="41"/>
        <v>Fraction of Feedstock Shifted</v>
      </c>
      <c r="D888" s="6" t="s">
        <v>846</v>
      </c>
      <c r="E888" s="45" t="s">
        <v>919</v>
      </c>
      <c r="F888" t="s">
        <v>847</v>
      </c>
      <c r="G888" s="45" t="s">
        <v>920</v>
      </c>
      <c r="H888" s="47">
        <v>2484</v>
      </c>
      <c r="I888" s="261" t="s">
        <v>738</v>
      </c>
      <c r="J888" s="227" t="str">
        <f>IF(ISBLANK(INDEX('Policy Characteristics'!D:D,MATCH($C888,'Policy Characteristics'!$C:$C,0))),"",INDEX('Policy Characteristics'!D:D,MATCH($C888,'Policy Characteristics'!$C:$C,0)))</f>
        <v>Feedstock Shifting</v>
      </c>
      <c r="K888" s="226" t="str">
        <f>IF(ISBLANK(INDEX('Policy Characteristics'!E:E,MATCH($C888,'Policy Characteristics'!$C:$C,0))),"",INDEX('Policy Characteristics'!E:E,MATCH($C888,'Policy Characteristics'!$C:$C,0)))</f>
        <v>indst feedstock shifting</v>
      </c>
      <c r="L888" s="233">
        <f>IF(ISBLANK(INDEX('Policy Characteristics'!F:F,MATCH($C888,'Policy Characteristics'!$C:$C,0))),"",INDEX('Policy Characteristics'!F:F,MATCH($C888,'Policy Characteristics'!$C:$C,0)))</f>
        <v>0</v>
      </c>
      <c r="M888" s="233">
        <f>IF(ISBLANK(INDEX('Policy Characteristics'!G:G,MATCH($C888,'Policy Characteristics'!$C:$C,0))),"",INDEX('Policy Characteristics'!G:G,MATCH($C888,'Policy Characteristics'!$C:$C,0)))</f>
        <v>1</v>
      </c>
      <c r="N888" s="233">
        <f>IF(ISBLANK(INDEX('Policy Characteristics'!H:H,MATCH($C888,'Policy Characteristics'!$C:$C,0))),"",INDEX('Policy Characteristics'!H:H,MATCH($C888,'Policy Characteristics'!$C:$C,0)))</f>
        <v>0.01</v>
      </c>
      <c r="O888" s="226" t="str">
        <f>IF(ISBLANK(INDEX('Policy Characteristics'!I:I,MATCH($C888,'Policy Characteristics'!$C:$C,0))),"",INDEX('Policy Characteristics'!I:I,MATCH($C888,'Policy Characteristics'!$C:$C,0)))</f>
        <v>% of potential achieved</v>
      </c>
      <c r="P888" s="22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26" t="str">
        <f>IF(ISBLANK(INDEX('Policy Characteristics'!K:K,MATCH($C888,'Policy Characteristics'!$C:$C,0))),"",INDEX('Policy Characteristics'!K:K,MATCH($C888,'Policy Characteristics'!$C:$C,0)))</f>
        <v/>
      </c>
      <c r="R888" s="226" t="str">
        <f>IF(ISBLANK(INDEX('Policy Characteristics'!L:L,MATCH($C888,'Policy Characteristics'!$C:$C,0))),"",INDEX('Policy Characteristics'!L:L,MATCH($C888,'Policy Characteristics'!$C:$C,0)))</f>
        <v/>
      </c>
    </row>
    <row r="889" spans="1:18" s="2" customFormat="1">
      <c r="A889" s="226" t="str">
        <f>IF(ISBLANK(INDEX('Policy Characteristics'!A:A,MATCH($C889,'Policy Characteristics'!$C:$C,0))),"",INDEX('Policy Characteristics'!A:A,MATCH($C889,'Policy Characteristics'!$C:$C,0)))</f>
        <v>Industry</v>
      </c>
      <c r="B889" s="234" t="str">
        <f>IF(ISBLANK(INDEX('Policy Characteristics'!B:B,MATCH($C889,'Policy Characteristics'!$C:$C,0))),"",INDEX('Policy Characteristics'!B:B,MATCH($C889,'Policy Characteristics'!$C:$C,0)))</f>
        <v>Feedstock Shifting</v>
      </c>
      <c r="C889" s="226" t="str">
        <f t="shared" si="41"/>
        <v>Fraction of Feedstock Shifted</v>
      </c>
      <c r="D889" s="6" t="s">
        <v>846</v>
      </c>
      <c r="E889" s="45" t="s">
        <v>921</v>
      </c>
      <c r="F889" t="s">
        <v>847</v>
      </c>
      <c r="G889" s="45" t="s">
        <v>922</v>
      </c>
      <c r="H889" s="47">
        <v>2485</v>
      </c>
      <c r="I889" s="261" t="s">
        <v>738</v>
      </c>
      <c r="J889" s="227" t="str">
        <f>IF(ISBLANK(INDEX('Policy Characteristics'!D:D,MATCH($C889,'Policy Characteristics'!$C:$C,0))),"",INDEX('Policy Characteristics'!D:D,MATCH($C889,'Policy Characteristics'!$C:$C,0)))</f>
        <v>Feedstock Shifting</v>
      </c>
      <c r="K889" s="226" t="str">
        <f>IF(ISBLANK(INDEX('Policy Characteristics'!E:E,MATCH($C889,'Policy Characteristics'!$C:$C,0))),"",INDEX('Policy Characteristics'!E:E,MATCH($C889,'Policy Characteristics'!$C:$C,0)))</f>
        <v>indst feedstock shifting</v>
      </c>
      <c r="L889" s="233">
        <f>IF(ISBLANK(INDEX('Policy Characteristics'!F:F,MATCH($C889,'Policy Characteristics'!$C:$C,0))),"",INDEX('Policy Characteristics'!F:F,MATCH($C889,'Policy Characteristics'!$C:$C,0)))</f>
        <v>0</v>
      </c>
      <c r="M889" s="233">
        <f>IF(ISBLANK(INDEX('Policy Characteristics'!G:G,MATCH($C889,'Policy Characteristics'!$C:$C,0))),"",INDEX('Policy Characteristics'!G:G,MATCH($C889,'Policy Characteristics'!$C:$C,0)))</f>
        <v>1</v>
      </c>
      <c r="N889" s="233">
        <f>IF(ISBLANK(INDEX('Policy Characteristics'!H:H,MATCH($C889,'Policy Characteristics'!$C:$C,0))),"",INDEX('Policy Characteristics'!H:H,MATCH($C889,'Policy Characteristics'!$C:$C,0)))</f>
        <v>0.01</v>
      </c>
      <c r="O889" s="226" t="str">
        <f>IF(ISBLANK(INDEX('Policy Characteristics'!I:I,MATCH($C889,'Policy Characteristics'!$C:$C,0))),"",INDEX('Policy Characteristics'!I:I,MATCH($C889,'Policy Characteristics'!$C:$C,0)))</f>
        <v>% of potential achieved</v>
      </c>
      <c r="P889" s="22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26" t="str">
        <f>IF(ISBLANK(INDEX('Policy Characteristics'!K:K,MATCH($C889,'Policy Characteristics'!$C:$C,0))),"",INDEX('Policy Characteristics'!K:K,MATCH($C889,'Policy Characteristics'!$C:$C,0)))</f>
        <v/>
      </c>
      <c r="R889" s="226" t="str">
        <f>IF(ISBLANK(INDEX('Policy Characteristics'!L:L,MATCH($C889,'Policy Characteristics'!$C:$C,0))),"",INDEX('Policy Characteristics'!L:L,MATCH($C889,'Policy Characteristics'!$C:$C,0)))</f>
        <v/>
      </c>
    </row>
    <row r="890" spans="1:18" s="2" customFormat="1">
      <c r="A890" s="226" t="str">
        <f>IF(ISBLANK(INDEX('Policy Characteristics'!A:A,MATCH($C890,'Policy Characteristics'!$C:$C,0))),"",INDEX('Policy Characteristics'!A:A,MATCH($C890,'Policy Characteristics'!$C:$C,0)))</f>
        <v>Industry</v>
      </c>
      <c r="B890" s="234" t="str">
        <f>IF(ISBLANK(INDEX('Policy Characteristics'!B:B,MATCH($C890,'Policy Characteristics'!$C:$C,0))),"",INDEX('Policy Characteristics'!B:B,MATCH($C890,'Policy Characteristics'!$C:$C,0)))</f>
        <v>Feedstock Shifting</v>
      </c>
      <c r="C890" s="226" t="str">
        <f t="shared" si="41"/>
        <v>Fraction of Feedstock Shifted</v>
      </c>
      <c r="D890" s="6" t="s">
        <v>846</v>
      </c>
      <c r="E890" s="45" t="s">
        <v>923</v>
      </c>
      <c r="F890" t="s">
        <v>847</v>
      </c>
      <c r="G890" s="45" t="s">
        <v>924</v>
      </c>
      <c r="H890" s="47">
        <v>2486</v>
      </c>
      <c r="I890" s="261" t="s">
        <v>738</v>
      </c>
      <c r="J890" s="227" t="str">
        <f>IF(ISBLANK(INDEX('Policy Characteristics'!D:D,MATCH($C890,'Policy Characteristics'!$C:$C,0))),"",INDEX('Policy Characteristics'!D:D,MATCH($C890,'Policy Characteristics'!$C:$C,0)))</f>
        <v>Feedstock Shifting</v>
      </c>
      <c r="K890" s="226" t="str">
        <f>IF(ISBLANK(INDEX('Policy Characteristics'!E:E,MATCH($C890,'Policy Characteristics'!$C:$C,0))),"",INDEX('Policy Characteristics'!E:E,MATCH($C890,'Policy Characteristics'!$C:$C,0)))</f>
        <v>indst feedstock shifting</v>
      </c>
      <c r="L890" s="233">
        <f>IF(ISBLANK(INDEX('Policy Characteristics'!F:F,MATCH($C890,'Policy Characteristics'!$C:$C,0))),"",INDEX('Policy Characteristics'!F:F,MATCH($C890,'Policy Characteristics'!$C:$C,0)))</f>
        <v>0</v>
      </c>
      <c r="M890" s="233">
        <f>IF(ISBLANK(INDEX('Policy Characteristics'!G:G,MATCH($C890,'Policy Characteristics'!$C:$C,0))),"",INDEX('Policy Characteristics'!G:G,MATCH($C890,'Policy Characteristics'!$C:$C,0)))</f>
        <v>1</v>
      </c>
      <c r="N890" s="233">
        <f>IF(ISBLANK(INDEX('Policy Characteristics'!H:H,MATCH($C890,'Policy Characteristics'!$C:$C,0))),"",INDEX('Policy Characteristics'!H:H,MATCH($C890,'Policy Characteristics'!$C:$C,0)))</f>
        <v>0.01</v>
      </c>
      <c r="O890" s="226" t="str">
        <f>IF(ISBLANK(INDEX('Policy Characteristics'!I:I,MATCH($C890,'Policy Characteristics'!$C:$C,0))),"",INDEX('Policy Characteristics'!I:I,MATCH($C890,'Policy Characteristics'!$C:$C,0)))</f>
        <v>% of potential achieved</v>
      </c>
      <c r="P890" s="22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26" t="str">
        <f>IF(ISBLANK(INDEX('Policy Characteristics'!K:K,MATCH($C890,'Policy Characteristics'!$C:$C,0))),"",INDEX('Policy Characteristics'!K:K,MATCH($C890,'Policy Characteristics'!$C:$C,0)))</f>
        <v/>
      </c>
      <c r="R890" s="226" t="str">
        <f>IF(ISBLANK(INDEX('Policy Characteristics'!L:L,MATCH($C890,'Policy Characteristics'!$C:$C,0))),"",INDEX('Policy Characteristics'!L:L,MATCH($C890,'Policy Characteristics'!$C:$C,0)))</f>
        <v/>
      </c>
    </row>
    <row r="891" spans="1:18" s="2" customFormat="1">
      <c r="A891" s="226" t="str">
        <f>IF(ISBLANK(INDEX('Policy Characteristics'!A:A,MATCH($C891,'Policy Characteristics'!$C:$C,0))),"",INDEX('Policy Characteristics'!A:A,MATCH($C891,'Policy Characteristics'!$C:$C,0)))</f>
        <v>Industry</v>
      </c>
      <c r="B891" s="234" t="str">
        <f>IF(ISBLANK(INDEX('Policy Characteristics'!B:B,MATCH($C891,'Policy Characteristics'!$C:$C,0))),"",INDEX('Policy Characteristics'!B:B,MATCH($C891,'Policy Characteristics'!$C:$C,0)))</f>
        <v>Feedstock Shifting</v>
      </c>
      <c r="C891" s="226" t="str">
        <f t="shared" si="41"/>
        <v>Fraction of Feedstock Shifted</v>
      </c>
      <c r="D891" s="6" t="s">
        <v>846</v>
      </c>
      <c r="E891" s="45" t="s">
        <v>925</v>
      </c>
      <c r="F891" t="s">
        <v>847</v>
      </c>
      <c r="G891" s="45" t="s">
        <v>926</v>
      </c>
      <c r="H891" s="47">
        <v>2487</v>
      </c>
      <c r="I891" s="261" t="s">
        <v>738</v>
      </c>
      <c r="J891" s="227" t="str">
        <f>IF(ISBLANK(INDEX('Policy Characteristics'!D:D,MATCH($C891,'Policy Characteristics'!$C:$C,0))),"",INDEX('Policy Characteristics'!D:D,MATCH($C891,'Policy Characteristics'!$C:$C,0)))</f>
        <v>Feedstock Shifting</v>
      </c>
      <c r="K891" s="226" t="str">
        <f>IF(ISBLANK(INDEX('Policy Characteristics'!E:E,MATCH($C891,'Policy Characteristics'!$C:$C,0))),"",INDEX('Policy Characteristics'!E:E,MATCH($C891,'Policy Characteristics'!$C:$C,0)))</f>
        <v>indst feedstock shifting</v>
      </c>
      <c r="L891" s="233">
        <f>IF(ISBLANK(INDEX('Policy Characteristics'!F:F,MATCH($C891,'Policy Characteristics'!$C:$C,0))),"",INDEX('Policy Characteristics'!F:F,MATCH($C891,'Policy Characteristics'!$C:$C,0)))</f>
        <v>0</v>
      </c>
      <c r="M891" s="233">
        <f>IF(ISBLANK(INDEX('Policy Characteristics'!G:G,MATCH($C891,'Policy Characteristics'!$C:$C,0))),"",INDEX('Policy Characteristics'!G:G,MATCH($C891,'Policy Characteristics'!$C:$C,0)))</f>
        <v>1</v>
      </c>
      <c r="N891" s="233">
        <f>IF(ISBLANK(INDEX('Policy Characteristics'!H:H,MATCH($C891,'Policy Characteristics'!$C:$C,0))),"",INDEX('Policy Characteristics'!H:H,MATCH($C891,'Policy Characteristics'!$C:$C,0)))</f>
        <v>0.01</v>
      </c>
      <c r="O891" s="226" t="str">
        <f>IF(ISBLANK(INDEX('Policy Characteristics'!I:I,MATCH($C891,'Policy Characteristics'!$C:$C,0))),"",INDEX('Policy Characteristics'!I:I,MATCH($C891,'Policy Characteristics'!$C:$C,0)))</f>
        <v>% of potential achieved</v>
      </c>
      <c r="P891" s="22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26" t="str">
        <f>IF(ISBLANK(INDEX('Policy Characteristics'!K:K,MATCH($C891,'Policy Characteristics'!$C:$C,0))),"",INDEX('Policy Characteristics'!K:K,MATCH($C891,'Policy Characteristics'!$C:$C,0)))</f>
        <v/>
      </c>
      <c r="R891" s="226" t="str">
        <f>IF(ISBLANK(INDEX('Policy Characteristics'!L:L,MATCH($C891,'Policy Characteristics'!$C:$C,0))),"",INDEX('Policy Characteristics'!L:L,MATCH($C891,'Policy Characteristics'!$C:$C,0)))</f>
        <v/>
      </c>
    </row>
    <row r="892" spans="1:18" s="2" customFormat="1">
      <c r="A892" s="226" t="str">
        <f>IF(ISBLANK(INDEX('Policy Characteristics'!A:A,MATCH($C892,'Policy Characteristics'!$C:$C,0))),"",INDEX('Policy Characteristics'!A:A,MATCH($C892,'Policy Characteristics'!$C:$C,0)))</f>
        <v>Industry</v>
      </c>
      <c r="B892" s="234" t="str">
        <f>IF(ISBLANK(INDEX('Policy Characteristics'!B:B,MATCH($C892,'Policy Characteristics'!$C:$C,0))),"",INDEX('Policy Characteristics'!B:B,MATCH($C892,'Policy Characteristics'!$C:$C,0)))</f>
        <v>Feedstock Shifting</v>
      </c>
      <c r="C892" s="226" t="str">
        <f t="shared" si="41"/>
        <v>Fraction of Feedstock Shifted</v>
      </c>
      <c r="D892" s="6" t="s">
        <v>846</v>
      </c>
      <c r="E892" s="45" t="s">
        <v>927</v>
      </c>
      <c r="F892" t="s">
        <v>847</v>
      </c>
      <c r="G892" s="45" t="s">
        <v>928</v>
      </c>
      <c r="H892" s="47">
        <v>2488</v>
      </c>
      <c r="I892" s="261" t="s">
        <v>738</v>
      </c>
      <c r="J892" s="227" t="str">
        <f>IF(ISBLANK(INDEX('Policy Characteristics'!D:D,MATCH($C892,'Policy Characteristics'!$C:$C,0))),"",INDEX('Policy Characteristics'!D:D,MATCH($C892,'Policy Characteristics'!$C:$C,0)))</f>
        <v>Feedstock Shifting</v>
      </c>
      <c r="K892" s="226" t="str">
        <f>IF(ISBLANK(INDEX('Policy Characteristics'!E:E,MATCH($C892,'Policy Characteristics'!$C:$C,0))),"",INDEX('Policy Characteristics'!E:E,MATCH($C892,'Policy Characteristics'!$C:$C,0)))</f>
        <v>indst feedstock shifting</v>
      </c>
      <c r="L892" s="233">
        <f>IF(ISBLANK(INDEX('Policy Characteristics'!F:F,MATCH($C892,'Policy Characteristics'!$C:$C,0))),"",INDEX('Policy Characteristics'!F:F,MATCH($C892,'Policy Characteristics'!$C:$C,0)))</f>
        <v>0</v>
      </c>
      <c r="M892" s="233">
        <f>IF(ISBLANK(INDEX('Policy Characteristics'!G:G,MATCH($C892,'Policy Characteristics'!$C:$C,0))),"",INDEX('Policy Characteristics'!G:G,MATCH($C892,'Policy Characteristics'!$C:$C,0)))</f>
        <v>1</v>
      </c>
      <c r="N892" s="233">
        <f>IF(ISBLANK(INDEX('Policy Characteristics'!H:H,MATCH($C892,'Policy Characteristics'!$C:$C,0))),"",INDEX('Policy Characteristics'!H:H,MATCH($C892,'Policy Characteristics'!$C:$C,0)))</f>
        <v>0.01</v>
      </c>
      <c r="O892" s="226" t="str">
        <f>IF(ISBLANK(INDEX('Policy Characteristics'!I:I,MATCH($C892,'Policy Characteristics'!$C:$C,0))),"",INDEX('Policy Characteristics'!I:I,MATCH($C892,'Policy Characteristics'!$C:$C,0)))</f>
        <v>% of potential achieved</v>
      </c>
      <c r="P892" s="22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26" t="str">
        <f>IF(ISBLANK(INDEX('Policy Characteristics'!K:K,MATCH($C892,'Policy Characteristics'!$C:$C,0))),"",INDEX('Policy Characteristics'!K:K,MATCH($C892,'Policy Characteristics'!$C:$C,0)))</f>
        <v/>
      </c>
      <c r="R892" s="226" t="str">
        <f>IF(ISBLANK(INDEX('Policy Characteristics'!L:L,MATCH($C892,'Policy Characteristics'!$C:$C,0))),"",INDEX('Policy Characteristics'!L:L,MATCH($C892,'Policy Characteristics'!$C:$C,0)))</f>
        <v/>
      </c>
    </row>
    <row r="893" spans="1:18" s="2" customFormat="1">
      <c r="A893" s="226" t="str">
        <f>IF(ISBLANK(INDEX('Policy Characteristics'!A:A,MATCH($C893,'Policy Characteristics'!$C:$C,0))),"",INDEX('Policy Characteristics'!A:A,MATCH($C893,'Policy Characteristics'!$C:$C,0)))</f>
        <v>Industry</v>
      </c>
      <c r="B893" s="234" t="str">
        <f>IF(ISBLANK(INDEX('Policy Characteristics'!B:B,MATCH($C893,'Policy Characteristics'!$C:$C,0))),"",INDEX('Policy Characteristics'!B:B,MATCH($C893,'Policy Characteristics'!$C:$C,0)))</f>
        <v>Feedstock Shifting</v>
      </c>
      <c r="C893" s="226" t="str">
        <f t="shared" si="41"/>
        <v>Fraction of Feedstock Shifted</v>
      </c>
      <c r="D893" s="6" t="s">
        <v>846</v>
      </c>
      <c r="E893" s="45" t="s">
        <v>929</v>
      </c>
      <c r="F893" t="s">
        <v>847</v>
      </c>
      <c r="G893" s="45" t="s">
        <v>930</v>
      </c>
      <c r="H893" s="47">
        <v>2489</v>
      </c>
      <c r="I893" s="261" t="s">
        <v>738</v>
      </c>
      <c r="J893" s="227" t="str">
        <f>IF(ISBLANK(INDEX('Policy Characteristics'!D:D,MATCH($C893,'Policy Characteristics'!$C:$C,0))),"",INDEX('Policy Characteristics'!D:D,MATCH($C893,'Policy Characteristics'!$C:$C,0)))</f>
        <v>Feedstock Shifting</v>
      </c>
      <c r="K893" s="226" t="str">
        <f>IF(ISBLANK(INDEX('Policy Characteristics'!E:E,MATCH($C893,'Policy Characteristics'!$C:$C,0))),"",INDEX('Policy Characteristics'!E:E,MATCH($C893,'Policy Characteristics'!$C:$C,0)))</f>
        <v>indst feedstock shifting</v>
      </c>
      <c r="L893" s="233">
        <f>IF(ISBLANK(INDEX('Policy Characteristics'!F:F,MATCH($C893,'Policy Characteristics'!$C:$C,0))),"",INDEX('Policy Characteristics'!F:F,MATCH($C893,'Policy Characteristics'!$C:$C,0)))</f>
        <v>0</v>
      </c>
      <c r="M893" s="233">
        <f>IF(ISBLANK(INDEX('Policy Characteristics'!G:G,MATCH($C893,'Policy Characteristics'!$C:$C,0))),"",INDEX('Policy Characteristics'!G:G,MATCH($C893,'Policy Characteristics'!$C:$C,0)))</f>
        <v>1</v>
      </c>
      <c r="N893" s="233">
        <f>IF(ISBLANK(INDEX('Policy Characteristics'!H:H,MATCH($C893,'Policy Characteristics'!$C:$C,0))),"",INDEX('Policy Characteristics'!H:H,MATCH($C893,'Policy Characteristics'!$C:$C,0)))</f>
        <v>0.01</v>
      </c>
      <c r="O893" s="226" t="str">
        <f>IF(ISBLANK(INDEX('Policy Characteristics'!I:I,MATCH($C893,'Policy Characteristics'!$C:$C,0))),"",INDEX('Policy Characteristics'!I:I,MATCH($C893,'Policy Characteristics'!$C:$C,0)))</f>
        <v>% of potential achieved</v>
      </c>
      <c r="P893" s="22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26" t="str">
        <f>IF(ISBLANK(INDEX('Policy Characteristics'!K:K,MATCH($C893,'Policy Characteristics'!$C:$C,0))),"",INDEX('Policy Characteristics'!K:K,MATCH($C893,'Policy Characteristics'!$C:$C,0)))</f>
        <v/>
      </c>
      <c r="R893" s="226" t="str">
        <f>IF(ISBLANK(INDEX('Policy Characteristics'!L:L,MATCH($C893,'Policy Characteristics'!$C:$C,0))),"",INDEX('Policy Characteristics'!L:L,MATCH($C893,'Policy Characteristics'!$C:$C,0)))</f>
        <v/>
      </c>
    </row>
    <row r="894" spans="1:18" s="2" customFormat="1">
      <c r="A894" s="226" t="str">
        <f>IF(ISBLANK(INDEX('Policy Characteristics'!A:A,MATCH($C894,'Policy Characteristics'!$C:$C,0))),"",INDEX('Policy Characteristics'!A:A,MATCH($C894,'Policy Characteristics'!$C:$C,0)))</f>
        <v>Industry</v>
      </c>
      <c r="B894" s="234" t="str">
        <f>IF(ISBLANK(INDEX('Policy Characteristics'!B:B,MATCH($C894,'Policy Characteristics'!$C:$C,0))),"",INDEX('Policy Characteristics'!B:B,MATCH($C894,'Policy Characteristics'!$C:$C,0)))</f>
        <v>Feedstock Shifting</v>
      </c>
      <c r="C894" s="226" t="str">
        <f t="shared" si="41"/>
        <v>Fraction of Feedstock Shifted</v>
      </c>
      <c r="D894" s="6" t="s">
        <v>848</v>
      </c>
      <c r="E894" s="45" t="s">
        <v>911</v>
      </c>
      <c r="F894" t="s">
        <v>849</v>
      </c>
      <c r="G894" s="45" t="s">
        <v>912</v>
      </c>
      <c r="H894" s="47">
        <v>2490</v>
      </c>
      <c r="I894" s="261" t="s">
        <v>738</v>
      </c>
      <c r="J894" s="227" t="str">
        <f>IF(ISBLANK(INDEX('Policy Characteristics'!D:D,MATCH($C894,'Policy Characteristics'!$C:$C,0))),"",INDEX('Policy Characteristics'!D:D,MATCH($C894,'Policy Characteristics'!$C:$C,0)))</f>
        <v>Feedstock Shifting</v>
      </c>
      <c r="K894" s="226" t="str">
        <f>IF(ISBLANK(INDEX('Policy Characteristics'!E:E,MATCH($C894,'Policy Characteristics'!$C:$C,0))),"",INDEX('Policy Characteristics'!E:E,MATCH($C894,'Policy Characteristics'!$C:$C,0)))</f>
        <v>indst feedstock shifting</v>
      </c>
      <c r="L894" s="233">
        <f>IF(ISBLANK(INDEX('Policy Characteristics'!F:F,MATCH($C894,'Policy Characteristics'!$C:$C,0))),"",INDEX('Policy Characteristics'!F:F,MATCH($C894,'Policy Characteristics'!$C:$C,0)))</f>
        <v>0</v>
      </c>
      <c r="M894" s="233">
        <f>IF(ISBLANK(INDEX('Policy Characteristics'!G:G,MATCH($C894,'Policy Characteristics'!$C:$C,0))),"",INDEX('Policy Characteristics'!G:G,MATCH($C894,'Policy Characteristics'!$C:$C,0)))</f>
        <v>1</v>
      </c>
      <c r="N894" s="233">
        <f>IF(ISBLANK(INDEX('Policy Characteristics'!H:H,MATCH($C894,'Policy Characteristics'!$C:$C,0))),"",INDEX('Policy Characteristics'!H:H,MATCH($C894,'Policy Characteristics'!$C:$C,0)))</f>
        <v>0.01</v>
      </c>
      <c r="O894" s="226" t="str">
        <f>IF(ISBLANK(INDEX('Policy Characteristics'!I:I,MATCH($C894,'Policy Characteristics'!$C:$C,0))),"",INDEX('Policy Characteristics'!I:I,MATCH($C894,'Policy Characteristics'!$C:$C,0)))</f>
        <v>% of potential achieved</v>
      </c>
      <c r="P894" s="22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26" t="str">
        <f>IF(ISBLANK(INDEX('Policy Characteristics'!K:K,MATCH($C894,'Policy Characteristics'!$C:$C,0))),"",INDEX('Policy Characteristics'!K:K,MATCH($C894,'Policy Characteristics'!$C:$C,0)))</f>
        <v/>
      </c>
      <c r="R894" s="226" t="str">
        <f>IF(ISBLANK(INDEX('Policy Characteristics'!L:L,MATCH($C894,'Policy Characteristics'!$C:$C,0))),"",INDEX('Policy Characteristics'!L:L,MATCH($C894,'Policy Characteristics'!$C:$C,0)))</f>
        <v/>
      </c>
    </row>
    <row r="895" spans="1:18" s="2" customFormat="1">
      <c r="A895" s="226" t="str">
        <f>IF(ISBLANK(INDEX('Policy Characteristics'!A:A,MATCH($C895,'Policy Characteristics'!$C:$C,0))),"",INDEX('Policy Characteristics'!A:A,MATCH($C895,'Policy Characteristics'!$C:$C,0)))</f>
        <v>Industry</v>
      </c>
      <c r="B895" s="234" t="str">
        <f>IF(ISBLANK(INDEX('Policy Characteristics'!B:B,MATCH($C895,'Policy Characteristics'!$C:$C,0))),"",INDEX('Policy Characteristics'!B:B,MATCH($C895,'Policy Characteristics'!$C:$C,0)))</f>
        <v>Feedstock Shifting</v>
      </c>
      <c r="C895" s="226" t="str">
        <f t="shared" si="41"/>
        <v>Fraction of Feedstock Shifted</v>
      </c>
      <c r="D895" s="6" t="s">
        <v>848</v>
      </c>
      <c r="E895" s="45" t="s">
        <v>913</v>
      </c>
      <c r="F895" t="s">
        <v>849</v>
      </c>
      <c r="G895" s="45" t="s">
        <v>914</v>
      </c>
      <c r="H895" s="47">
        <v>2491</v>
      </c>
      <c r="I895" s="261" t="s">
        <v>738</v>
      </c>
      <c r="J895" s="227" t="str">
        <f>IF(ISBLANK(INDEX('Policy Characteristics'!D:D,MATCH($C895,'Policy Characteristics'!$C:$C,0))),"",INDEX('Policy Characteristics'!D:D,MATCH($C895,'Policy Characteristics'!$C:$C,0)))</f>
        <v>Feedstock Shifting</v>
      </c>
      <c r="K895" s="226" t="str">
        <f>IF(ISBLANK(INDEX('Policy Characteristics'!E:E,MATCH($C895,'Policy Characteristics'!$C:$C,0))),"",INDEX('Policy Characteristics'!E:E,MATCH($C895,'Policy Characteristics'!$C:$C,0)))</f>
        <v>indst feedstock shifting</v>
      </c>
      <c r="L895" s="233">
        <f>IF(ISBLANK(INDEX('Policy Characteristics'!F:F,MATCH($C895,'Policy Characteristics'!$C:$C,0))),"",INDEX('Policy Characteristics'!F:F,MATCH($C895,'Policy Characteristics'!$C:$C,0)))</f>
        <v>0</v>
      </c>
      <c r="M895" s="233">
        <f>IF(ISBLANK(INDEX('Policy Characteristics'!G:G,MATCH($C895,'Policy Characteristics'!$C:$C,0))),"",INDEX('Policy Characteristics'!G:G,MATCH($C895,'Policy Characteristics'!$C:$C,0)))</f>
        <v>1</v>
      </c>
      <c r="N895" s="233">
        <f>IF(ISBLANK(INDEX('Policy Characteristics'!H:H,MATCH($C895,'Policy Characteristics'!$C:$C,0))),"",INDEX('Policy Characteristics'!H:H,MATCH($C895,'Policy Characteristics'!$C:$C,0)))</f>
        <v>0.01</v>
      </c>
      <c r="O895" s="226" t="str">
        <f>IF(ISBLANK(INDEX('Policy Characteristics'!I:I,MATCH($C895,'Policy Characteristics'!$C:$C,0))),"",INDEX('Policy Characteristics'!I:I,MATCH($C895,'Policy Characteristics'!$C:$C,0)))</f>
        <v>% of potential achieved</v>
      </c>
      <c r="P895" s="22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26" t="str">
        <f>IF(ISBLANK(INDEX('Policy Characteristics'!K:K,MATCH($C895,'Policy Characteristics'!$C:$C,0))),"",INDEX('Policy Characteristics'!K:K,MATCH($C895,'Policy Characteristics'!$C:$C,0)))</f>
        <v/>
      </c>
      <c r="R895" s="226" t="str">
        <f>IF(ISBLANK(INDEX('Policy Characteristics'!L:L,MATCH($C895,'Policy Characteristics'!$C:$C,0))),"",INDEX('Policy Characteristics'!L:L,MATCH($C895,'Policy Characteristics'!$C:$C,0)))</f>
        <v/>
      </c>
    </row>
    <row r="896" spans="1:18" s="2" customFormat="1">
      <c r="A896" s="226" t="str">
        <f>IF(ISBLANK(INDEX('Policy Characteristics'!A:A,MATCH($C896,'Policy Characteristics'!$C:$C,0))),"",INDEX('Policy Characteristics'!A:A,MATCH($C896,'Policy Characteristics'!$C:$C,0)))</f>
        <v>Industry</v>
      </c>
      <c r="B896" s="234" t="str">
        <f>IF(ISBLANK(INDEX('Policy Characteristics'!B:B,MATCH($C896,'Policy Characteristics'!$C:$C,0))),"",INDEX('Policy Characteristics'!B:B,MATCH($C896,'Policy Characteristics'!$C:$C,0)))</f>
        <v>Feedstock Shifting</v>
      </c>
      <c r="C896" s="226" t="str">
        <f t="shared" si="41"/>
        <v>Fraction of Feedstock Shifted</v>
      </c>
      <c r="D896" s="6" t="s">
        <v>848</v>
      </c>
      <c r="E896" s="45" t="s">
        <v>915</v>
      </c>
      <c r="F896" t="s">
        <v>849</v>
      </c>
      <c r="G896" s="45" t="s">
        <v>916</v>
      </c>
      <c r="H896" s="47">
        <v>2492</v>
      </c>
      <c r="I896" s="261" t="s">
        <v>738</v>
      </c>
      <c r="J896" s="227" t="str">
        <f>IF(ISBLANK(INDEX('Policy Characteristics'!D:D,MATCH($C896,'Policy Characteristics'!$C:$C,0))),"",INDEX('Policy Characteristics'!D:D,MATCH($C896,'Policy Characteristics'!$C:$C,0)))</f>
        <v>Feedstock Shifting</v>
      </c>
      <c r="K896" s="226" t="str">
        <f>IF(ISBLANK(INDEX('Policy Characteristics'!E:E,MATCH($C896,'Policy Characteristics'!$C:$C,0))),"",INDEX('Policy Characteristics'!E:E,MATCH($C896,'Policy Characteristics'!$C:$C,0)))</f>
        <v>indst feedstock shifting</v>
      </c>
      <c r="L896" s="233">
        <f>IF(ISBLANK(INDEX('Policy Characteristics'!F:F,MATCH($C896,'Policy Characteristics'!$C:$C,0))),"",INDEX('Policy Characteristics'!F:F,MATCH($C896,'Policy Characteristics'!$C:$C,0)))</f>
        <v>0</v>
      </c>
      <c r="M896" s="233">
        <f>IF(ISBLANK(INDEX('Policy Characteristics'!G:G,MATCH($C896,'Policy Characteristics'!$C:$C,0))),"",INDEX('Policy Characteristics'!G:G,MATCH($C896,'Policy Characteristics'!$C:$C,0)))</f>
        <v>1</v>
      </c>
      <c r="N896" s="233">
        <f>IF(ISBLANK(INDEX('Policy Characteristics'!H:H,MATCH($C896,'Policy Characteristics'!$C:$C,0))),"",INDEX('Policy Characteristics'!H:H,MATCH($C896,'Policy Characteristics'!$C:$C,0)))</f>
        <v>0.01</v>
      </c>
      <c r="O896" s="226" t="str">
        <f>IF(ISBLANK(INDEX('Policy Characteristics'!I:I,MATCH($C896,'Policy Characteristics'!$C:$C,0))),"",INDEX('Policy Characteristics'!I:I,MATCH($C896,'Policy Characteristics'!$C:$C,0)))</f>
        <v>% of potential achieved</v>
      </c>
      <c r="P896" s="22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26" t="str">
        <f>IF(ISBLANK(INDEX('Policy Characteristics'!K:K,MATCH($C896,'Policy Characteristics'!$C:$C,0))),"",INDEX('Policy Characteristics'!K:K,MATCH($C896,'Policy Characteristics'!$C:$C,0)))</f>
        <v/>
      </c>
      <c r="R896" s="226" t="str">
        <f>IF(ISBLANK(INDEX('Policy Characteristics'!L:L,MATCH($C896,'Policy Characteristics'!$C:$C,0))),"",INDEX('Policy Characteristics'!L:L,MATCH($C896,'Policy Characteristics'!$C:$C,0)))</f>
        <v/>
      </c>
    </row>
    <row r="897" spans="1:18" s="2" customFormat="1">
      <c r="A897" s="226" t="str">
        <f>IF(ISBLANK(INDEX('Policy Characteristics'!A:A,MATCH($C897,'Policy Characteristics'!$C:$C,0))),"",INDEX('Policy Characteristics'!A:A,MATCH($C897,'Policy Characteristics'!$C:$C,0)))</f>
        <v>Industry</v>
      </c>
      <c r="B897" s="234" t="str">
        <f>IF(ISBLANK(INDEX('Policy Characteristics'!B:B,MATCH($C897,'Policy Characteristics'!$C:$C,0))),"",INDEX('Policy Characteristics'!B:B,MATCH($C897,'Policy Characteristics'!$C:$C,0)))</f>
        <v>Feedstock Shifting</v>
      </c>
      <c r="C897" s="226" t="str">
        <f t="shared" si="41"/>
        <v>Fraction of Feedstock Shifted</v>
      </c>
      <c r="D897" s="6" t="s">
        <v>848</v>
      </c>
      <c r="E897" s="45" t="s">
        <v>917</v>
      </c>
      <c r="F897" t="s">
        <v>849</v>
      </c>
      <c r="G897" s="45" t="s">
        <v>918</v>
      </c>
      <c r="H897" s="47">
        <v>2493</v>
      </c>
      <c r="I897" s="261" t="s">
        <v>738</v>
      </c>
      <c r="J897" s="227" t="str">
        <f>IF(ISBLANK(INDEX('Policy Characteristics'!D:D,MATCH($C897,'Policy Characteristics'!$C:$C,0))),"",INDEX('Policy Characteristics'!D:D,MATCH($C897,'Policy Characteristics'!$C:$C,0)))</f>
        <v>Feedstock Shifting</v>
      </c>
      <c r="K897" s="226" t="str">
        <f>IF(ISBLANK(INDEX('Policy Characteristics'!E:E,MATCH($C897,'Policy Characteristics'!$C:$C,0))),"",INDEX('Policy Characteristics'!E:E,MATCH($C897,'Policy Characteristics'!$C:$C,0)))</f>
        <v>indst feedstock shifting</v>
      </c>
      <c r="L897" s="233">
        <f>IF(ISBLANK(INDEX('Policy Characteristics'!F:F,MATCH($C897,'Policy Characteristics'!$C:$C,0))),"",INDEX('Policy Characteristics'!F:F,MATCH($C897,'Policy Characteristics'!$C:$C,0)))</f>
        <v>0</v>
      </c>
      <c r="M897" s="233">
        <f>IF(ISBLANK(INDEX('Policy Characteristics'!G:G,MATCH($C897,'Policy Characteristics'!$C:$C,0))),"",INDEX('Policy Characteristics'!G:G,MATCH($C897,'Policy Characteristics'!$C:$C,0)))</f>
        <v>1</v>
      </c>
      <c r="N897" s="233">
        <f>IF(ISBLANK(INDEX('Policy Characteristics'!H:H,MATCH($C897,'Policy Characteristics'!$C:$C,0))),"",INDEX('Policy Characteristics'!H:H,MATCH($C897,'Policy Characteristics'!$C:$C,0)))</f>
        <v>0.01</v>
      </c>
      <c r="O897" s="226" t="str">
        <f>IF(ISBLANK(INDEX('Policy Characteristics'!I:I,MATCH($C897,'Policy Characteristics'!$C:$C,0))),"",INDEX('Policy Characteristics'!I:I,MATCH($C897,'Policy Characteristics'!$C:$C,0)))</f>
        <v>% of potential achieved</v>
      </c>
      <c r="P897" s="22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26" t="str">
        <f>IF(ISBLANK(INDEX('Policy Characteristics'!K:K,MATCH($C897,'Policy Characteristics'!$C:$C,0))),"",INDEX('Policy Characteristics'!K:K,MATCH($C897,'Policy Characteristics'!$C:$C,0)))</f>
        <v/>
      </c>
      <c r="R897" s="226" t="str">
        <f>IF(ISBLANK(INDEX('Policy Characteristics'!L:L,MATCH($C897,'Policy Characteristics'!$C:$C,0))),"",INDEX('Policy Characteristics'!L:L,MATCH($C897,'Policy Characteristics'!$C:$C,0)))</f>
        <v/>
      </c>
    </row>
    <row r="898" spans="1:18" s="2" customFormat="1">
      <c r="A898" s="226" t="str">
        <f>IF(ISBLANK(INDEX('Policy Characteristics'!A:A,MATCH($C898,'Policy Characteristics'!$C:$C,0))),"",INDEX('Policy Characteristics'!A:A,MATCH($C898,'Policy Characteristics'!$C:$C,0)))</f>
        <v>Industry</v>
      </c>
      <c r="B898" s="234" t="str">
        <f>IF(ISBLANK(INDEX('Policy Characteristics'!B:B,MATCH($C898,'Policy Characteristics'!$C:$C,0))),"",INDEX('Policy Characteristics'!B:B,MATCH($C898,'Policy Characteristics'!$C:$C,0)))</f>
        <v>Feedstock Shifting</v>
      </c>
      <c r="C898" s="226" t="str">
        <f t="shared" si="41"/>
        <v>Fraction of Feedstock Shifted</v>
      </c>
      <c r="D898" s="6" t="s">
        <v>848</v>
      </c>
      <c r="E898" s="45" t="s">
        <v>919</v>
      </c>
      <c r="F898" t="s">
        <v>849</v>
      </c>
      <c r="G898" s="45" t="s">
        <v>920</v>
      </c>
      <c r="H898" s="47">
        <v>2494</v>
      </c>
      <c r="I898" s="261" t="s">
        <v>738</v>
      </c>
      <c r="J898" s="227" t="str">
        <f>IF(ISBLANK(INDEX('Policy Characteristics'!D:D,MATCH($C898,'Policy Characteristics'!$C:$C,0))),"",INDEX('Policy Characteristics'!D:D,MATCH($C898,'Policy Characteristics'!$C:$C,0)))</f>
        <v>Feedstock Shifting</v>
      </c>
      <c r="K898" s="226" t="str">
        <f>IF(ISBLANK(INDEX('Policy Characteristics'!E:E,MATCH($C898,'Policy Characteristics'!$C:$C,0))),"",INDEX('Policy Characteristics'!E:E,MATCH($C898,'Policy Characteristics'!$C:$C,0)))</f>
        <v>indst feedstock shifting</v>
      </c>
      <c r="L898" s="233">
        <f>IF(ISBLANK(INDEX('Policy Characteristics'!F:F,MATCH($C898,'Policy Characteristics'!$C:$C,0))),"",INDEX('Policy Characteristics'!F:F,MATCH($C898,'Policy Characteristics'!$C:$C,0)))</f>
        <v>0</v>
      </c>
      <c r="M898" s="233">
        <f>IF(ISBLANK(INDEX('Policy Characteristics'!G:G,MATCH($C898,'Policy Characteristics'!$C:$C,0))),"",INDEX('Policy Characteristics'!G:G,MATCH($C898,'Policy Characteristics'!$C:$C,0)))</f>
        <v>1</v>
      </c>
      <c r="N898" s="233">
        <f>IF(ISBLANK(INDEX('Policy Characteristics'!H:H,MATCH($C898,'Policy Characteristics'!$C:$C,0))),"",INDEX('Policy Characteristics'!H:H,MATCH($C898,'Policy Characteristics'!$C:$C,0)))</f>
        <v>0.01</v>
      </c>
      <c r="O898" s="226" t="str">
        <f>IF(ISBLANK(INDEX('Policy Characteristics'!I:I,MATCH($C898,'Policy Characteristics'!$C:$C,0))),"",INDEX('Policy Characteristics'!I:I,MATCH($C898,'Policy Characteristics'!$C:$C,0)))</f>
        <v>% of potential achieved</v>
      </c>
      <c r="P898" s="22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26" t="str">
        <f>IF(ISBLANK(INDEX('Policy Characteristics'!K:K,MATCH($C898,'Policy Characteristics'!$C:$C,0))),"",INDEX('Policy Characteristics'!K:K,MATCH($C898,'Policy Characteristics'!$C:$C,0)))</f>
        <v/>
      </c>
      <c r="R898" s="226" t="str">
        <f>IF(ISBLANK(INDEX('Policy Characteristics'!L:L,MATCH($C898,'Policy Characteristics'!$C:$C,0))),"",INDEX('Policy Characteristics'!L:L,MATCH($C898,'Policy Characteristics'!$C:$C,0)))</f>
        <v/>
      </c>
    </row>
    <row r="899" spans="1:18" s="2" customFormat="1">
      <c r="A899" s="226" t="str">
        <f>IF(ISBLANK(INDEX('Policy Characteristics'!A:A,MATCH($C899,'Policy Characteristics'!$C:$C,0))),"",INDEX('Policy Characteristics'!A:A,MATCH($C899,'Policy Characteristics'!$C:$C,0)))</f>
        <v>Industry</v>
      </c>
      <c r="B899" s="234" t="str">
        <f>IF(ISBLANK(INDEX('Policy Characteristics'!B:B,MATCH($C899,'Policy Characteristics'!$C:$C,0))),"",INDEX('Policy Characteristics'!B:B,MATCH($C899,'Policy Characteristics'!$C:$C,0)))</f>
        <v>Feedstock Shifting</v>
      </c>
      <c r="C899" s="226" t="str">
        <f t="shared" si="41"/>
        <v>Fraction of Feedstock Shifted</v>
      </c>
      <c r="D899" s="6" t="s">
        <v>848</v>
      </c>
      <c r="E899" s="45" t="s">
        <v>921</v>
      </c>
      <c r="F899" t="s">
        <v>849</v>
      </c>
      <c r="G899" s="45" t="s">
        <v>922</v>
      </c>
      <c r="H899" s="47">
        <v>2495</v>
      </c>
      <c r="I899" s="261" t="s">
        <v>738</v>
      </c>
      <c r="J899" s="227" t="str">
        <f>IF(ISBLANK(INDEX('Policy Characteristics'!D:D,MATCH($C899,'Policy Characteristics'!$C:$C,0))),"",INDEX('Policy Characteristics'!D:D,MATCH($C899,'Policy Characteristics'!$C:$C,0)))</f>
        <v>Feedstock Shifting</v>
      </c>
      <c r="K899" s="226" t="str">
        <f>IF(ISBLANK(INDEX('Policy Characteristics'!E:E,MATCH($C899,'Policy Characteristics'!$C:$C,0))),"",INDEX('Policy Characteristics'!E:E,MATCH($C899,'Policy Characteristics'!$C:$C,0)))</f>
        <v>indst feedstock shifting</v>
      </c>
      <c r="L899" s="233">
        <f>IF(ISBLANK(INDEX('Policy Characteristics'!F:F,MATCH($C899,'Policy Characteristics'!$C:$C,0))),"",INDEX('Policy Characteristics'!F:F,MATCH($C899,'Policy Characteristics'!$C:$C,0)))</f>
        <v>0</v>
      </c>
      <c r="M899" s="233">
        <f>IF(ISBLANK(INDEX('Policy Characteristics'!G:G,MATCH($C899,'Policy Characteristics'!$C:$C,0))),"",INDEX('Policy Characteristics'!G:G,MATCH($C899,'Policy Characteristics'!$C:$C,0)))</f>
        <v>1</v>
      </c>
      <c r="N899" s="233">
        <f>IF(ISBLANK(INDEX('Policy Characteristics'!H:H,MATCH($C899,'Policy Characteristics'!$C:$C,0))),"",INDEX('Policy Characteristics'!H:H,MATCH($C899,'Policy Characteristics'!$C:$C,0)))</f>
        <v>0.01</v>
      </c>
      <c r="O899" s="226" t="str">
        <f>IF(ISBLANK(INDEX('Policy Characteristics'!I:I,MATCH($C899,'Policy Characteristics'!$C:$C,0))),"",INDEX('Policy Characteristics'!I:I,MATCH($C899,'Policy Characteristics'!$C:$C,0)))</f>
        <v>% of potential achieved</v>
      </c>
      <c r="P899" s="22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26" t="str">
        <f>IF(ISBLANK(INDEX('Policy Characteristics'!K:K,MATCH($C899,'Policy Characteristics'!$C:$C,0))),"",INDEX('Policy Characteristics'!K:K,MATCH($C899,'Policy Characteristics'!$C:$C,0)))</f>
        <v/>
      </c>
      <c r="R899" s="226" t="str">
        <f>IF(ISBLANK(INDEX('Policy Characteristics'!L:L,MATCH($C899,'Policy Characteristics'!$C:$C,0))),"",INDEX('Policy Characteristics'!L:L,MATCH($C899,'Policy Characteristics'!$C:$C,0)))</f>
        <v/>
      </c>
    </row>
    <row r="900" spans="1:18" s="2" customFormat="1">
      <c r="A900" s="226" t="str">
        <f>IF(ISBLANK(INDEX('Policy Characteristics'!A:A,MATCH($C900,'Policy Characteristics'!$C:$C,0))),"",INDEX('Policy Characteristics'!A:A,MATCH($C900,'Policy Characteristics'!$C:$C,0)))</f>
        <v>Industry</v>
      </c>
      <c r="B900" s="234" t="str">
        <f>IF(ISBLANK(INDEX('Policy Characteristics'!B:B,MATCH($C900,'Policy Characteristics'!$C:$C,0))),"",INDEX('Policy Characteristics'!B:B,MATCH($C900,'Policy Characteristics'!$C:$C,0)))</f>
        <v>Feedstock Shifting</v>
      </c>
      <c r="C900" s="226" t="str">
        <f t="shared" si="41"/>
        <v>Fraction of Feedstock Shifted</v>
      </c>
      <c r="D900" s="6" t="s">
        <v>848</v>
      </c>
      <c r="E900" s="45" t="s">
        <v>923</v>
      </c>
      <c r="F900" t="s">
        <v>849</v>
      </c>
      <c r="G900" s="45" t="s">
        <v>924</v>
      </c>
      <c r="H900" s="47">
        <v>2496</v>
      </c>
      <c r="I900" s="261" t="s">
        <v>738</v>
      </c>
      <c r="J900" s="227" t="str">
        <f>IF(ISBLANK(INDEX('Policy Characteristics'!D:D,MATCH($C900,'Policy Characteristics'!$C:$C,0))),"",INDEX('Policy Characteristics'!D:D,MATCH($C900,'Policy Characteristics'!$C:$C,0)))</f>
        <v>Feedstock Shifting</v>
      </c>
      <c r="K900" s="226" t="str">
        <f>IF(ISBLANK(INDEX('Policy Characteristics'!E:E,MATCH($C900,'Policy Characteristics'!$C:$C,0))),"",INDEX('Policy Characteristics'!E:E,MATCH($C900,'Policy Characteristics'!$C:$C,0)))</f>
        <v>indst feedstock shifting</v>
      </c>
      <c r="L900" s="233">
        <f>IF(ISBLANK(INDEX('Policy Characteristics'!F:F,MATCH($C900,'Policy Characteristics'!$C:$C,0))),"",INDEX('Policy Characteristics'!F:F,MATCH($C900,'Policy Characteristics'!$C:$C,0)))</f>
        <v>0</v>
      </c>
      <c r="M900" s="233">
        <f>IF(ISBLANK(INDEX('Policy Characteristics'!G:G,MATCH($C900,'Policy Characteristics'!$C:$C,0))),"",INDEX('Policy Characteristics'!G:G,MATCH($C900,'Policy Characteristics'!$C:$C,0)))</f>
        <v>1</v>
      </c>
      <c r="N900" s="233">
        <f>IF(ISBLANK(INDEX('Policy Characteristics'!H:H,MATCH($C900,'Policy Characteristics'!$C:$C,0))),"",INDEX('Policy Characteristics'!H:H,MATCH($C900,'Policy Characteristics'!$C:$C,0)))</f>
        <v>0.01</v>
      </c>
      <c r="O900" s="226" t="str">
        <f>IF(ISBLANK(INDEX('Policy Characteristics'!I:I,MATCH($C900,'Policy Characteristics'!$C:$C,0))),"",INDEX('Policy Characteristics'!I:I,MATCH($C900,'Policy Characteristics'!$C:$C,0)))</f>
        <v>% of potential achieved</v>
      </c>
      <c r="P900" s="22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26" t="str">
        <f>IF(ISBLANK(INDEX('Policy Characteristics'!K:K,MATCH($C900,'Policy Characteristics'!$C:$C,0))),"",INDEX('Policy Characteristics'!K:K,MATCH($C900,'Policy Characteristics'!$C:$C,0)))</f>
        <v/>
      </c>
      <c r="R900" s="226" t="str">
        <f>IF(ISBLANK(INDEX('Policy Characteristics'!L:L,MATCH($C900,'Policy Characteristics'!$C:$C,0))),"",INDEX('Policy Characteristics'!L:L,MATCH($C900,'Policy Characteristics'!$C:$C,0)))</f>
        <v/>
      </c>
    </row>
    <row r="901" spans="1:18" s="2" customFormat="1">
      <c r="A901" s="226" t="str">
        <f>IF(ISBLANK(INDEX('Policy Characteristics'!A:A,MATCH($C901,'Policy Characteristics'!$C:$C,0))),"",INDEX('Policy Characteristics'!A:A,MATCH($C901,'Policy Characteristics'!$C:$C,0)))</f>
        <v>Industry</v>
      </c>
      <c r="B901" s="234" t="str">
        <f>IF(ISBLANK(INDEX('Policy Characteristics'!B:B,MATCH($C901,'Policy Characteristics'!$C:$C,0))),"",INDEX('Policy Characteristics'!B:B,MATCH($C901,'Policy Characteristics'!$C:$C,0)))</f>
        <v>Feedstock Shifting</v>
      </c>
      <c r="C901" s="226" t="str">
        <f t="shared" si="41"/>
        <v>Fraction of Feedstock Shifted</v>
      </c>
      <c r="D901" s="6" t="s">
        <v>848</v>
      </c>
      <c r="E901" s="45" t="s">
        <v>925</v>
      </c>
      <c r="F901" t="s">
        <v>849</v>
      </c>
      <c r="G901" s="45" t="s">
        <v>926</v>
      </c>
      <c r="H901" s="47">
        <v>2497</v>
      </c>
      <c r="I901" s="261" t="s">
        <v>738</v>
      </c>
      <c r="J901" s="227" t="str">
        <f>IF(ISBLANK(INDEX('Policy Characteristics'!D:D,MATCH($C901,'Policy Characteristics'!$C:$C,0))),"",INDEX('Policy Characteristics'!D:D,MATCH($C901,'Policy Characteristics'!$C:$C,0)))</f>
        <v>Feedstock Shifting</v>
      </c>
      <c r="K901" s="226" t="str">
        <f>IF(ISBLANK(INDEX('Policy Characteristics'!E:E,MATCH($C901,'Policy Characteristics'!$C:$C,0))),"",INDEX('Policy Characteristics'!E:E,MATCH($C901,'Policy Characteristics'!$C:$C,0)))</f>
        <v>indst feedstock shifting</v>
      </c>
      <c r="L901" s="233">
        <f>IF(ISBLANK(INDEX('Policy Characteristics'!F:F,MATCH($C901,'Policy Characteristics'!$C:$C,0))),"",INDEX('Policy Characteristics'!F:F,MATCH($C901,'Policy Characteristics'!$C:$C,0)))</f>
        <v>0</v>
      </c>
      <c r="M901" s="233">
        <f>IF(ISBLANK(INDEX('Policy Characteristics'!G:G,MATCH($C901,'Policy Characteristics'!$C:$C,0))),"",INDEX('Policy Characteristics'!G:G,MATCH($C901,'Policy Characteristics'!$C:$C,0)))</f>
        <v>1</v>
      </c>
      <c r="N901" s="233">
        <f>IF(ISBLANK(INDEX('Policy Characteristics'!H:H,MATCH($C901,'Policy Characteristics'!$C:$C,0))),"",INDEX('Policy Characteristics'!H:H,MATCH($C901,'Policy Characteristics'!$C:$C,0)))</f>
        <v>0.01</v>
      </c>
      <c r="O901" s="226" t="str">
        <f>IF(ISBLANK(INDEX('Policy Characteristics'!I:I,MATCH($C901,'Policy Characteristics'!$C:$C,0))),"",INDEX('Policy Characteristics'!I:I,MATCH($C901,'Policy Characteristics'!$C:$C,0)))</f>
        <v>% of potential achieved</v>
      </c>
      <c r="P901" s="22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26" t="str">
        <f>IF(ISBLANK(INDEX('Policy Characteristics'!K:K,MATCH($C901,'Policy Characteristics'!$C:$C,0))),"",INDEX('Policy Characteristics'!K:K,MATCH($C901,'Policy Characteristics'!$C:$C,0)))</f>
        <v/>
      </c>
      <c r="R901" s="226" t="str">
        <f>IF(ISBLANK(INDEX('Policy Characteristics'!L:L,MATCH($C901,'Policy Characteristics'!$C:$C,0))),"",INDEX('Policy Characteristics'!L:L,MATCH($C901,'Policy Characteristics'!$C:$C,0)))</f>
        <v/>
      </c>
    </row>
    <row r="902" spans="1:18" s="2" customFormat="1">
      <c r="A902" s="226" t="str">
        <f>IF(ISBLANK(INDEX('Policy Characteristics'!A:A,MATCH($C902,'Policy Characteristics'!$C:$C,0))),"",INDEX('Policy Characteristics'!A:A,MATCH($C902,'Policy Characteristics'!$C:$C,0)))</f>
        <v>Industry</v>
      </c>
      <c r="B902" s="234" t="str">
        <f>IF(ISBLANK(INDEX('Policy Characteristics'!B:B,MATCH($C902,'Policy Characteristics'!$C:$C,0))),"",INDEX('Policy Characteristics'!B:B,MATCH($C902,'Policy Characteristics'!$C:$C,0)))</f>
        <v>Feedstock Shifting</v>
      </c>
      <c r="C902" s="226" t="str">
        <f t="shared" si="41"/>
        <v>Fraction of Feedstock Shifted</v>
      </c>
      <c r="D902" s="6" t="s">
        <v>848</v>
      </c>
      <c r="E902" s="45" t="s">
        <v>927</v>
      </c>
      <c r="F902" t="s">
        <v>849</v>
      </c>
      <c r="G902" s="45" t="s">
        <v>928</v>
      </c>
      <c r="H902" s="47">
        <v>2498</v>
      </c>
      <c r="I902" s="261" t="s">
        <v>738</v>
      </c>
      <c r="J902" s="227" t="str">
        <f>IF(ISBLANK(INDEX('Policy Characteristics'!D:D,MATCH($C902,'Policy Characteristics'!$C:$C,0))),"",INDEX('Policy Characteristics'!D:D,MATCH($C902,'Policy Characteristics'!$C:$C,0)))</f>
        <v>Feedstock Shifting</v>
      </c>
      <c r="K902" s="226" t="str">
        <f>IF(ISBLANK(INDEX('Policy Characteristics'!E:E,MATCH($C902,'Policy Characteristics'!$C:$C,0))),"",INDEX('Policy Characteristics'!E:E,MATCH($C902,'Policy Characteristics'!$C:$C,0)))</f>
        <v>indst feedstock shifting</v>
      </c>
      <c r="L902" s="233">
        <f>IF(ISBLANK(INDEX('Policy Characteristics'!F:F,MATCH($C902,'Policy Characteristics'!$C:$C,0))),"",INDEX('Policy Characteristics'!F:F,MATCH($C902,'Policy Characteristics'!$C:$C,0)))</f>
        <v>0</v>
      </c>
      <c r="M902" s="233">
        <f>IF(ISBLANK(INDEX('Policy Characteristics'!G:G,MATCH($C902,'Policy Characteristics'!$C:$C,0))),"",INDEX('Policy Characteristics'!G:G,MATCH($C902,'Policy Characteristics'!$C:$C,0)))</f>
        <v>1</v>
      </c>
      <c r="N902" s="233">
        <f>IF(ISBLANK(INDEX('Policy Characteristics'!H:H,MATCH($C902,'Policy Characteristics'!$C:$C,0))),"",INDEX('Policy Characteristics'!H:H,MATCH($C902,'Policy Characteristics'!$C:$C,0)))</f>
        <v>0.01</v>
      </c>
      <c r="O902" s="226" t="str">
        <f>IF(ISBLANK(INDEX('Policy Characteristics'!I:I,MATCH($C902,'Policy Characteristics'!$C:$C,0))),"",INDEX('Policy Characteristics'!I:I,MATCH($C902,'Policy Characteristics'!$C:$C,0)))</f>
        <v>% of potential achieved</v>
      </c>
      <c r="P902" s="22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26" t="str">
        <f>IF(ISBLANK(INDEX('Policy Characteristics'!K:K,MATCH($C902,'Policy Characteristics'!$C:$C,0))),"",INDEX('Policy Characteristics'!K:K,MATCH($C902,'Policy Characteristics'!$C:$C,0)))</f>
        <v/>
      </c>
      <c r="R902" s="226" t="str">
        <f>IF(ISBLANK(INDEX('Policy Characteristics'!L:L,MATCH($C902,'Policy Characteristics'!$C:$C,0))),"",INDEX('Policy Characteristics'!L:L,MATCH($C902,'Policy Characteristics'!$C:$C,0)))</f>
        <v/>
      </c>
    </row>
    <row r="903" spans="1:18" s="2" customFormat="1">
      <c r="A903" s="226" t="str">
        <f>IF(ISBLANK(INDEX('Policy Characteristics'!A:A,MATCH($C903,'Policy Characteristics'!$C:$C,0))),"",INDEX('Policy Characteristics'!A:A,MATCH($C903,'Policy Characteristics'!$C:$C,0)))</f>
        <v>Industry</v>
      </c>
      <c r="B903" s="234" t="str">
        <f>IF(ISBLANK(INDEX('Policy Characteristics'!B:B,MATCH($C903,'Policy Characteristics'!$C:$C,0))),"",INDEX('Policy Characteristics'!B:B,MATCH($C903,'Policy Characteristics'!$C:$C,0)))</f>
        <v>Feedstock Shifting</v>
      </c>
      <c r="C903" s="226" t="str">
        <f t="shared" si="41"/>
        <v>Fraction of Feedstock Shifted</v>
      </c>
      <c r="D903" s="6" t="s">
        <v>848</v>
      </c>
      <c r="E903" s="45" t="s">
        <v>929</v>
      </c>
      <c r="F903" t="s">
        <v>849</v>
      </c>
      <c r="G903" s="45" t="s">
        <v>930</v>
      </c>
      <c r="H903" s="47">
        <v>2499</v>
      </c>
      <c r="I903" s="261" t="s">
        <v>738</v>
      </c>
      <c r="J903" s="227" t="str">
        <f>IF(ISBLANK(INDEX('Policy Characteristics'!D:D,MATCH($C903,'Policy Characteristics'!$C:$C,0))),"",INDEX('Policy Characteristics'!D:D,MATCH($C903,'Policy Characteristics'!$C:$C,0)))</f>
        <v>Feedstock Shifting</v>
      </c>
      <c r="K903" s="226" t="str">
        <f>IF(ISBLANK(INDEX('Policy Characteristics'!E:E,MATCH($C903,'Policy Characteristics'!$C:$C,0))),"",INDEX('Policy Characteristics'!E:E,MATCH($C903,'Policy Characteristics'!$C:$C,0)))</f>
        <v>indst feedstock shifting</v>
      </c>
      <c r="L903" s="233">
        <f>IF(ISBLANK(INDEX('Policy Characteristics'!F:F,MATCH($C903,'Policy Characteristics'!$C:$C,0))),"",INDEX('Policy Characteristics'!F:F,MATCH($C903,'Policy Characteristics'!$C:$C,0)))</f>
        <v>0</v>
      </c>
      <c r="M903" s="233">
        <f>IF(ISBLANK(INDEX('Policy Characteristics'!G:G,MATCH($C903,'Policy Characteristics'!$C:$C,0))),"",INDEX('Policy Characteristics'!G:G,MATCH($C903,'Policy Characteristics'!$C:$C,0)))</f>
        <v>1</v>
      </c>
      <c r="N903" s="233">
        <f>IF(ISBLANK(INDEX('Policy Characteristics'!H:H,MATCH($C903,'Policy Characteristics'!$C:$C,0))),"",INDEX('Policy Characteristics'!H:H,MATCH($C903,'Policy Characteristics'!$C:$C,0)))</f>
        <v>0.01</v>
      </c>
      <c r="O903" s="226" t="str">
        <f>IF(ISBLANK(INDEX('Policy Characteristics'!I:I,MATCH($C903,'Policy Characteristics'!$C:$C,0))),"",INDEX('Policy Characteristics'!I:I,MATCH($C903,'Policy Characteristics'!$C:$C,0)))</f>
        <v>% of potential achieved</v>
      </c>
      <c r="P903" s="22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26" t="str">
        <f>IF(ISBLANK(INDEX('Policy Characteristics'!K:K,MATCH($C903,'Policy Characteristics'!$C:$C,0))),"",INDEX('Policy Characteristics'!K:K,MATCH($C903,'Policy Characteristics'!$C:$C,0)))</f>
        <v/>
      </c>
      <c r="R903" s="226" t="str">
        <f>IF(ISBLANK(INDEX('Policy Characteristics'!L:L,MATCH($C903,'Policy Characteristics'!$C:$C,0))),"",INDEX('Policy Characteristics'!L:L,MATCH($C903,'Policy Characteristics'!$C:$C,0)))</f>
        <v/>
      </c>
    </row>
    <row r="904" spans="1:18" s="2" customFormat="1">
      <c r="A904" s="226" t="str">
        <f>IF(ISBLANK(INDEX('Policy Characteristics'!A:A,MATCH($C904,'Policy Characteristics'!$C:$C,0))),"",INDEX('Policy Characteristics'!A:A,MATCH($C904,'Policy Characteristics'!$C:$C,0)))</f>
        <v>Industry</v>
      </c>
      <c r="B904" s="234" t="str">
        <f>IF(ISBLANK(INDEX('Policy Characteristics'!B:B,MATCH($C904,'Policy Characteristics'!$C:$C,0))),"",INDEX('Policy Characteristics'!B:B,MATCH($C904,'Policy Characteristics'!$C:$C,0)))</f>
        <v>Feedstock Shifting</v>
      </c>
      <c r="C904" s="226" t="str">
        <f t="shared" si="41"/>
        <v>Fraction of Feedstock Shifted</v>
      </c>
      <c r="D904" s="6" t="s">
        <v>850</v>
      </c>
      <c r="E904" s="45" t="s">
        <v>911</v>
      </c>
      <c r="F904" t="s">
        <v>851</v>
      </c>
      <c r="G904" s="45" t="s">
        <v>912</v>
      </c>
      <c r="H904" s="47">
        <v>2500</v>
      </c>
      <c r="I904" s="261" t="s">
        <v>738</v>
      </c>
      <c r="J904" s="227" t="str">
        <f>IF(ISBLANK(INDEX('Policy Characteristics'!D:D,MATCH($C904,'Policy Characteristics'!$C:$C,0))),"",INDEX('Policy Characteristics'!D:D,MATCH($C904,'Policy Characteristics'!$C:$C,0)))</f>
        <v>Feedstock Shifting</v>
      </c>
      <c r="K904" s="226" t="str">
        <f>IF(ISBLANK(INDEX('Policy Characteristics'!E:E,MATCH($C904,'Policy Characteristics'!$C:$C,0))),"",INDEX('Policy Characteristics'!E:E,MATCH($C904,'Policy Characteristics'!$C:$C,0)))</f>
        <v>indst feedstock shifting</v>
      </c>
      <c r="L904" s="233">
        <f>IF(ISBLANK(INDEX('Policy Characteristics'!F:F,MATCH($C904,'Policy Characteristics'!$C:$C,0))),"",INDEX('Policy Characteristics'!F:F,MATCH($C904,'Policy Characteristics'!$C:$C,0)))</f>
        <v>0</v>
      </c>
      <c r="M904" s="233">
        <f>IF(ISBLANK(INDEX('Policy Characteristics'!G:G,MATCH($C904,'Policy Characteristics'!$C:$C,0))),"",INDEX('Policy Characteristics'!G:G,MATCH($C904,'Policy Characteristics'!$C:$C,0)))</f>
        <v>1</v>
      </c>
      <c r="N904" s="233">
        <f>IF(ISBLANK(INDEX('Policy Characteristics'!H:H,MATCH($C904,'Policy Characteristics'!$C:$C,0))),"",INDEX('Policy Characteristics'!H:H,MATCH($C904,'Policy Characteristics'!$C:$C,0)))</f>
        <v>0.01</v>
      </c>
      <c r="O904" s="226" t="str">
        <f>IF(ISBLANK(INDEX('Policy Characteristics'!I:I,MATCH($C904,'Policy Characteristics'!$C:$C,0))),"",INDEX('Policy Characteristics'!I:I,MATCH($C904,'Policy Characteristics'!$C:$C,0)))</f>
        <v>% of potential achieved</v>
      </c>
      <c r="P904" s="22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26" t="str">
        <f>IF(ISBLANK(INDEX('Policy Characteristics'!K:K,MATCH($C904,'Policy Characteristics'!$C:$C,0))),"",INDEX('Policy Characteristics'!K:K,MATCH($C904,'Policy Characteristics'!$C:$C,0)))</f>
        <v/>
      </c>
      <c r="R904" s="226" t="str">
        <f>IF(ISBLANK(INDEX('Policy Characteristics'!L:L,MATCH($C904,'Policy Characteristics'!$C:$C,0))),"",INDEX('Policy Characteristics'!L:L,MATCH($C904,'Policy Characteristics'!$C:$C,0)))</f>
        <v/>
      </c>
    </row>
    <row r="905" spans="1:18" s="2" customFormat="1">
      <c r="A905" s="226" t="str">
        <f>IF(ISBLANK(INDEX('Policy Characteristics'!A:A,MATCH($C905,'Policy Characteristics'!$C:$C,0))),"",INDEX('Policy Characteristics'!A:A,MATCH($C905,'Policy Characteristics'!$C:$C,0)))</f>
        <v>Industry</v>
      </c>
      <c r="B905" s="234" t="str">
        <f>IF(ISBLANK(INDEX('Policy Characteristics'!B:B,MATCH($C905,'Policy Characteristics'!$C:$C,0))),"",INDEX('Policy Characteristics'!B:B,MATCH($C905,'Policy Characteristics'!$C:$C,0)))</f>
        <v>Feedstock Shifting</v>
      </c>
      <c r="C905" s="226" t="str">
        <f t="shared" si="41"/>
        <v>Fraction of Feedstock Shifted</v>
      </c>
      <c r="D905" s="6" t="s">
        <v>850</v>
      </c>
      <c r="E905" s="45" t="s">
        <v>913</v>
      </c>
      <c r="F905" t="s">
        <v>851</v>
      </c>
      <c r="G905" s="45" t="s">
        <v>914</v>
      </c>
      <c r="H905" s="47">
        <v>2501</v>
      </c>
      <c r="I905" s="261" t="s">
        <v>738</v>
      </c>
      <c r="J905" s="227" t="str">
        <f>IF(ISBLANK(INDEX('Policy Characteristics'!D:D,MATCH($C905,'Policy Characteristics'!$C:$C,0))),"",INDEX('Policy Characteristics'!D:D,MATCH($C905,'Policy Characteristics'!$C:$C,0)))</f>
        <v>Feedstock Shifting</v>
      </c>
      <c r="K905" s="226" t="str">
        <f>IF(ISBLANK(INDEX('Policy Characteristics'!E:E,MATCH($C905,'Policy Characteristics'!$C:$C,0))),"",INDEX('Policy Characteristics'!E:E,MATCH($C905,'Policy Characteristics'!$C:$C,0)))</f>
        <v>indst feedstock shifting</v>
      </c>
      <c r="L905" s="233">
        <f>IF(ISBLANK(INDEX('Policy Characteristics'!F:F,MATCH($C905,'Policy Characteristics'!$C:$C,0))),"",INDEX('Policy Characteristics'!F:F,MATCH($C905,'Policy Characteristics'!$C:$C,0)))</f>
        <v>0</v>
      </c>
      <c r="M905" s="233">
        <f>IF(ISBLANK(INDEX('Policy Characteristics'!G:G,MATCH($C905,'Policy Characteristics'!$C:$C,0))),"",INDEX('Policy Characteristics'!G:G,MATCH($C905,'Policy Characteristics'!$C:$C,0)))</f>
        <v>1</v>
      </c>
      <c r="N905" s="233">
        <f>IF(ISBLANK(INDEX('Policy Characteristics'!H:H,MATCH($C905,'Policy Characteristics'!$C:$C,0))),"",INDEX('Policy Characteristics'!H:H,MATCH($C905,'Policy Characteristics'!$C:$C,0)))</f>
        <v>0.01</v>
      </c>
      <c r="O905" s="226" t="str">
        <f>IF(ISBLANK(INDEX('Policy Characteristics'!I:I,MATCH($C905,'Policy Characteristics'!$C:$C,0))),"",INDEX('Policy Characteristics'!I:I,MATCH($C905,'Policy Characteristics'!$C:$C,0)))</f>
        <v>% of potential achieved</v>
      </c>
      <c r="P905" s="22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26" t="str">
        <f>IF(ISBLANK(INDEX('Policy Characteristics'!K:K,MATCH($C905,'Policy Characteristics'!$C:$C,0))),"",INDEX('Policy Characteristics'!K:K,MATCH($C905,'Policy Characteristics'!$C:$C,0)))</f>
        <v/>
      </c>
      <c r="R905" s="226" t="str">
        <f>IF(ISBLANK(INDEX('Policy Characteristics'!L:L,MATCH($C905,'Policy Characteristics'!$C:$C,0))),"",INDEX('Policy Characteristics'!L:L,MATCH($C905,'Policy Characteristics'!$C:$C,0)))</f>
        <v/>
      </c>
    </row>
    <row r="906" spans="1:18" s="2" customFormat="1">
      <c r="A906" s="226" t="str">
        <f>IF(ISBLANK(INDEX('Policy Characteristics'!A:A,MATCH($C906,'Policy Characteristics'!$C:$C,0))),"",INDEX('Policy Characteristics'!A:A,MATCH($C906,'Policy Characteristics'!$C:$C,0)))</f>
        <v>Industry</v>
      </c>
      <c r="B906" s="234" t="str">
        <f>IF(ISBLANK(INDEX('Policy Characteristics'!B:B,MATCH($C906,'Policy Characteristics'!$C:$C,0))),"",INDEX('Policy Characteristics'!B:B,MATCH($C906,'Policy Characteristics'!$C:$C,0)))</f>
        <v>Feedstock Shifting</v>
      </c>
      <c r="C906" s="226" t="str">
        <f t="shared" si="41"/>
        <v>Fraction of Feedstock Shifted</v>
      </c>
      <c r="D906" s="6" t="s">
        <v>850</v>
      </c>
      <c r="E906" s="45" t="s">
        <v>915</v>
      </c>
      <c r="F906" t="s">
        <v>851</v>
      </c>
      <c r="G906" s="45" t="s">
        <v>916</v>
      </c>
      <c r="H906" s="47">
        <v>2502</v>
      </c>
      <c r="I906" s="261" t="s">
        <v>738</v>
      </c>
      <c r="J906" s="227" t="str">
        <f>IF(ISBLANK(INDEX('Policy Characteristics'!D:D,MATCH($C906,'Policy Characteristics'!$C:$C,0))),"",INDEX('Policy Characteristics'!D:D,MATCH($C906,'Policy Characteristics'!$C:$C,0)))</f>
        <v>Feedstock Shifting</v>
      </c>
      <c r="K906" s="226" t="str">
        <f>IF(ISBLANK(INDEX('Policy Characteristics'!E:E,MATCH($C906,'Policy Characteristics'!$C:$C,0))),"",INDEX('Policy Characteristics'!E:E,MATCH($C906,'Policy Characteristics'!$C:$C,0)))</f>
        <v>indst feedstock shifting</v>
      </c>
      <c r="L906" s="233">
        <f>IF(ISBLANK(INDEX('Policy Characteristics'!F:F,MATCH($C906,'Policy Characteristics'!$C:$C,0))),"",INDEX('Policy Characteristics'!F:F,MATCH($C906,'Policy Characteristics'!$C:$C,0)))</f>
        <v>0</v>
      </c>
      <c r="M906" s="233">
        <f>IF(ISBLANK(INDEX('Policy Characteristics'!G:G,MATCH($C906,'Policy Characteristics'!$C:$C,0))),"",INDEX('Policy Characteristics'!G:G,MATCH($C906,'Policy Characteristics'!$C:$C,0)))</f>
        <v>1</v>
      </c>
      <c r="N906" s="233">
        <f>IF(ISBLANK(INDEX('Policy Characteristics'!H:H,MATCH($C906,'Policy Characteristics'!$C:$C,0))),"",INDEX('Policy Characteristics'!H:H,MATCH($C906,'Policy Characteristics'!$C:$C,0)))</f>
        <v>0.01</v>
      </c>
      <c r="O906" s="226" t="str">
        <f>IF(ISBLANK(INDEX('Policy Characteristics'!I:I,MATCH($C906,'Policy Characteristics'!$C:$C,0))),"",INDEX('Policy Characteristics'!I:I,MATCH($C906,'Policy Characteristics'!$C:$C,0)))</f>
        <v>% of potential achieved</v>
      </c>
      <c r="P906" s="22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26" t="str">
        <f>IF(ISBLANK(INDEX('Policy Characteristics'!K:K,MATCH($C906,'Policy Characteristics'!$C:$C,0))),"",INDEX('Policy Characteristics'!K:K,MATCH($C906,'Policy Characteristics'!$C:$C,0)))</f>
        <v/>
      </c>
      <c r="R906" s="226" t="str">
        <f>IF(ISBLANK(INDEX('Policy Characteristics'!L:L,MATCH($C906,'Policy Characteristics'!$C:$C,0))),"",INDEX('Policy Characteristics'!L:L,MATCH($C906,'Policy Characteristics'!$C:$C,0)))</f>
        <v/>
      </c>
    </row>
    <row r="907" spans="1:18" s="2" customFormat="1">
      <c r="A907" s="226" t="str">
        <f>IF(ISBLANK(INDEX('Policy Characteristics'!A:A,MATCH($C907,'Policy Characteristics'!$C:$C,0))),"",INDEX('Policy Characteristics'!A:A,MATCH($C907,'Policy Characteristics'!$C:$C,0)))</f>
        <v>Industry</v>
      </c>
      <c r="B907" s="234" t="str">
        <f>IF(ISBLANK(INDEX('Policy Characteristics'!B:B,MATCH($C907,'Policy Characteristics'!$C:$C,0))),"",INDEX('Policy Characteristics'!B:B,MATCH($C907,'Policy Characteristics'!$C:$C,0)))</f>
        <v>Feedstock Shifting</v>
      </c>
      <c r="C907" s="226" t="str">
        <f t="shared" si="41"/>
        <v>Fraction of Feedstock Shifted</v>
      </c>
      <c r="D907" s="6" t="s">
        <v>850</v>
      </c>
      <c r="E907" s="45" t="s">
        <v>917</v>
      </c>
      <c r="F907" t="s">
        <v>851</v>
      </c>
      <c r="G907" s="45" t="s">
        <v>918</v>
      </c>
      <c r="H907" s="47">
        <v>2503</v>
      </c>
      <c r="I907" s="261" t="s">
        <v>738</v>
      </c>
      <c r="J907" s="227" t="str">
        <f>IF(ISBLANK(INDEX('Policy Characteristics'!D:D,MATCH($C907,'Policy Characteristics'!$C:$C,0))),"",INDEX('Policy Characteristics'!D:D,MATCH($C907,'Policy Characteristics'!$C:$C,0)))</f>
        <v>Feedstock Shifting</v>
      </c>
      <c r="K907" s="226" t="str">
        <f>IF(ISBLANK(INDEX('Policy Characteristics'!E:E,MATCH($C907,'Policy Characteristics'!$C:$C,0))),"",INDEX('Policy Characteristics'!E:E,MATCH($C907,'Policy Characteristics'!$C:$C,0)))</f>
        <v>indst feedstock shifting</v>
      </c>
      <c r="L907" s="233">
        <f>IF(ISBLANK(INDEX('Policy Characteristics'!F:F,MATCH($C907,'Policy Characteristics'!$C:$C,0))),"",INDEX('Policy Characteristics'!F:F,MATCH($C907,'Policy Characteristics'!$C:$C,0)))</f>
        <v>0</v>
      </c>
      <c r="M907" s="233">
        <f>IF(ISBLANK(INDEX('Policy Characteristics'!G:G,MATCH($C907,'Policy Characteristics'!$C:$C,0))),"",INDEX('Policy Characteristics'!G:G,MATCH($C907,'Policy Characteristics'!$C:$C,0)))</f>
        <v>1</v>
      </c>
      <c r="N907" s="233">
        <f>IF(ISBLANK(INDEX('Policy Characteristics'!H:H,MATCH($C907,'Policy Characteristics'!$C:$C,0))),"",INDEX('Policy Characteristics'!H:H,MATCH($C907,'Policy Characteristics'!$C:$C,0)))</f>
        <v>0.01</v>
      </c>
      <c r="O907" s="226" t="str">
        <f>IF(ISBLANK(INDEX('Policy Characteristics'!I:I,MATCH($C907,'Policy Characteristics'!$C:$C,0))),"",INDEX('Policy Characteristics'!I:I,MATCH($C907,'Policy Characteristics'!$C:$C,0)))</f>
        <v>% of potential achieved</v>
      </c>
      <c r="P907" s="22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26" t="str">
        <f>IF(ISBLANK(INDEX('Policy Characteristics'!K:K,MATCH($C907,'Policy Characteristics'!$C:$C,0))),"",INDEX('Policy Characteristics'!K:K,MATCH($C907,'Policy Characteristics'!$C:$C,0)))</f>
        <v/>
      </c>
      <c r="R907" s="226" t="str">
        <f>IF(ISBLANK(INDEX('Policy Characteristics'!L:L,MATCH($C907,'Policy Characteristics'!$C:$C,0))),"",INDEX('Policy Characteristics'!L:L,MATCH($C907,'Policy Characteristics'!$C:$C,0)))</f>
        <v/>
      </c>
    </row>
    <row r="908" spans="1:18" s="2" customFormat="1">
      <c r="A908" s="226" t="str">
        <f>IF(ISBLANK(INDEX('Policy Characteristics'!A:A,MATCH($C908,'Policy Characteristics'!$C:$C,0))),"",INDEX('Policy Characteristics'!A:A,MATCH($C908,'Policy Characteristics'!$C:$C,0)))</f>
        <v>Industry</v>
      </c>
      <c r="B908" s="234" t="str">
        <f>IF(ISBLANK(INDEX('Policy Characteristics'!B:B,MATCH($C908,'Policy Characteristics'!$C:$C,0))),"",INDEX('Policy Characteristics'!B:B,MATCH($C908,'Policy Characteristics'!$C:$C,0)))</f>
        <v>Feedstock Shifting</v>
      </c>
      <c r="C908" s="226" t="str">
        <f t="shared" si="41"/>
        <v>Fraction of Feedstock Shifted</v>
      </c>
      <c r="D908" s="6" t="s">
        <v>850</v>
      </c>
      <c r="E908" s="45" t="s">
        <v>919</v>
      </c>
      <c r="F908" t="s">
        <v>851</v>
      </c>
      <c r="G908" s="45" t="s">
        <v>920</v>
      </c>
      <c r="H908" s="47">
        <v>2504</v>
      </c>
      <c r="I908" s="261" t="s">
        <v>738</v>
      </c>
      <c r="J908" s="227" t="str">
        <f>IF(ISBLANK(INDEX('Policy Characteristics'!D:D,MATCH($C908,'Policy Characteristics'!$C:$C,0))),"",INDEX('Policy Characteristics'!D:D,MATCH($C908,'Policy Characteristics'!$C:$C,0)))</f>
        <v>Feedstock Shifting</v>
      </c>
      <c r="K908" s="226" t="str">
        <f>IF(ISBLANK(INDEX('Policy Characteristics'!E:E,MATCH($C908,'Policy Characteristics'!$C:$C,0))),"",INDEX('Policy Characteristics'!E:E,MATCH($C908,'Policy Characteristics'!$C:$C,0)))</f>
        <v>indst feedstock shifting</v>
      </c>
      <c r="L908" s="233">
        <f>IF(ISBLANK(INDEX('Policy Characteristics'!F:F,MATCH($C908,'Policy Characteristics'!$C:$C,0))),"",INDEX('Policy Characteristics'!F:F,MATCH($C908,'Policy Characteristics'!$C:$C,0)))</f>
        <v>0</v>
      </c>
      <c r="M908" s="233">
        <f>IF(ISBLANK(INDEX('Policy Characteristics'!G:G,MATCH($C908,'Policy Characteristics'!$C:$C,0))),"",INDEX('Policy Characteristics'!G:G,MATCH($C908,'Policy Characteristics'!$C:$C,0)))</f>
        <v>1</v>
      </c>
      <c r="N908" s="233">
        <f>IF(ISBLANK(INDEX('Policy Characteristics'!H:H,MATCH($C908,'Policy Characteristics'!$C:$C,0))),"",INDEX('Policy Characteristics'!H:H,MATCH($C908,'Policy Characteristics'!$C:$C,0)))</f>
        <v>0.01</v>
      </c>
      <c r="O908" s="226" t="str">
        <f>IF(ISBLANK(INDEX('Policy Characteristics'!I:I,MATCH($C908,'Policy Characteristics'!$C:$C,0))),"",INDEX('Policy Characteristics'!I:I,MATCH($C908,'Policy Characteristics'!$C:$C,0)))</f>
        <v>% of potential achieved</v>
      </c>
      <c r="P908" s="22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26" t="str">
        <f>IF(ISBLANK(INDEX('Policy Characteristics'!K:K,MATCH($C908,'Policy Characteristics'!$C:$C,0))),"",INDEX('Policy Characteristics'!K:K,MATCH($C908,'Policy Characteristics'!$C:$C,0)))</f>
        <v/>
      </c>
      <c r="R908" s="226" t="str">
        <f>IF(ISBLANK(INDEX('Policy Characteristics'!L:L,MATCH($C908,'Policy Characteristics'!$C:$C,0))),"",INDEX('Policy Characteristics'!L:L,MATCH($C908,'Policy Characteristics'!$C:$C,0)))</f>
        <v/>
      </c>
    </row>
    <row r="909" spans="1:18" s="2" customFormat="1">
      <c r="A909" s="226" t="str">
        <f>IF(ISBLANK(INDEX('Policy Characteristics'!A:A,MATCH($C909,'Policy Characteristics'!$C:$C,0))),"",INDEX('Policy Characteristics'!A:A,MATCH($C909,'Policy Characteristics'!$C:$C,0)))</f>
        <v>Industry</v>
      </c>
      <c r="B909" s="234" t="str">
        <f>IF(ISBLANK(INDEX('Policy Characteristics'!B:B,MATCH($C909,'Policy Characteristics'!$C:$C,0))),"",INDEX('Policy Characteristics'!B:B,MATCH($C909,'Policy Characteristics'!$C:$C,0)))</f>
        <v>Feedstock Shifting</v>
      </c>
      <c r="C909" s="226" t="str">
        <f t="shared" si="41"/>
        <v>Fraction of Feedstock Shifted</v>
      </c>
      <c r="D909" s="6" t="s">
        <v>850</v>
      </c>
      <c r="E909" s="45" t="s">
        <v>921</v>
      </c>
      <c r="F909" t="s">
        <v>851</v>
      </c>
      <c r="G909" s="45" t="s">
        <v>922</v>
      </c>
      <c r="H909" s="47">
        <v>2505</v>
      </c>
      <c r="I909" s="261" t="s">
        <v>738</v>
      </c>
      <c r="J909" s="227" t="str">
        <f>IF(ISBLANK(INDEX('Policy Characteristics'!D:D,MATCH($C909,'Policy Characteristics'!$C:$C,0))),"",INDEX('Policy Characteristics'!D:D,MATCH($C909,'Policy Characteristics'!$C:$C,0)))</f>
        <v>Feedstock Shifting</v>
      </c>
      <c r="K909" s="226" t="str">
        <f>IF(ISBLANK(INDEX('Policy Characteristics'!E:E,MATCH($C909,'Policy Characteristics'!$C:$C,0))),"",INDEX('Policy Characteristics'!E:E,MATCH($C909,'Policy Characteristics'!$C:$C,0)))</f>
        <v>indst feedstock shifting</v>
      </c>
      <c r="L909" s="233">
        <f>IF(ISBLANK(INDEX('Policy Characteristics'!F:F,MATCH($C909,'Policy Characteristics'!$C:$C,0))),"",INDEX('Policy Characteristics'!F:F,MATCH($C909,'Policy Characteristics'!$C:$C,0)))</f>
        <v>0</v>
      </c>
      <c r="M909" s="233">
        <f>IF(ISBLANK(INDEX('Policy Characteristics'!G:G,MATCH($C909,'Policy Characteristics'!$C:$C,0))),"",INDEX('Policy Characteristics'!G:G,MATCH($C909,'Policy Characteristics'!$C:$C,0)))</f>
        <v>1</v>
      </c>
      <c r="N909" s="233">
        <f>IF(ISBLANK(INDEX('Policy Characteristics'!H:H,MATCH($C909,'Policy Characteristics'!$C:$C,0))),"",INDEX('Policy Characteristics'!H:H,MATCH($C909,'Policy Characteristics'!$C:$C,0)))</f>
        <v>0.01</v>
      </c>
      <c r="O909" s="226" t="str">
        <f>IF(ISBLANK(INDEX('Policy Characteristics'!I:I,MATCH($C909,'Policy Characteristics'!$C:$C,0))),"",INDEX('Policy Characteristics'!I:I,MATCH($C909,'Policy Characteristics'!$C:$C,0)))</f>
        <v>% of potential achieved</v>
      </c>
      <c r="P909" s="22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26" t="str">
        <f>IF(ISBLANK(INDEX('Policy Characteristics'!K:K,MATCH($C909,'Policy Characteristics'!$C:$C,0))),"",INDEX('Policy Characteristics'!K:K,MATCH($C909,'Policy Characteristics'!$C:$C,0)))</f>
        <v/>
      </c>
      <c r="R909" s="226" t="str">
        <f>IF(ISBLANK(INDEX('Policy Characteristics'!L:L,MATCH($C909,'Policy Characteristics'!$C:$C,0))),"",INDEX('Policy Characteristics'!L:L,MATCH($C909,'Policy Characteristics'!$C:$C,0)))</f>
        <v/>
      </c>
    </row>
    <row r="910" spans="1:18" s="2" customFormat="1">
      <c r="A910" s="226" t="str">
        <f>IF(ISBLANK(INDEX('Policy Characteristics'!A:A,MATCH($C910,'Policy Characteristics'!$C:$C,0))),"",INDEX('Policy Characteristics'!A:A,MATCH($C910,'Policy Characteristics'!$C:$C,0)))</f>
        <v>Industry</v>
      </c>
      <c r="B910" s="234" t="str">
        <f>IF(ISBLANK(INDEX('Policy Characteristics'!B:B,MATCH($C910,'Policy Characteristics'!$C:$C,0))),"",INDEX('Policy Characteristics'!B:B,MATCH($C910,'Policy Characteristics'!$C:$C,0)))</f>
        <v>Feedstock Shifting</v>
      </c>
      <c r="C910" s="226" t="str">
        <f t="shared" si="41"/>
        <v>Fraction of Feedstock Shifted</v>
      </c>
      <c r="D910" s="6" t="s">
        <v>850</v>
      </c>
      <c r="E910" s="45" t="s">
        <v>923</v>
      </c>
      <c r="F910" t="s">
        <v>851</v>
      </c>
      <c r="G910" s="45" t="s">
        <v>924</v>
      </c>
      <c r="H910" s="47">
        <v>2506</v>
      </c>
      <c r="I910" s="261" t="s">
        <v>738</v>
      </c>
      <c r="J910" s="227" t="str">
        <f>IF(ISBLANK(INDEX('Policy Characteristics'!D:D,MATCH($C910,'Policy Characteristics'!$C:$C,0))),"",INDEX('Policy Characteristics'!D:D,MATCH($C910,'Policy Characteristics'!$C:$C,0)))</f>
        <v>Feedstock Shifting</v>
      </c>
      <c r="K910" s="226" t="str">
        <f>IF(ISBLANK(INDEX('Policy Characteristics'!E:E,MATCH($C910,'Policy Characteristics'!$C:$C,0))),"",INDEX('Policy Characteristics'!E:E,MATCH($C910,'Policy Characteristics'!$C:$C,0)))</f>
        <v>indst feedstock shifting</v>
      </c>
      <c r="L910" s="233">
        <f>IF(ISBLANK(INDEX('Policy Characteristics'!F:F,MATCH($C910,'Policy Characteristics'!$C:$C,0))),"",INDEX('Policy Characteristics'!F:F,MATCH($C910,'Policy Characteristics'!$C:$C,0)))</f>
        <v>0</v>
      </c>
      <c r="M910" s="233">
        <f>IF(ISBLANK(INDEX('Policy Characteristics'!G:G,MATCH($C910,'Policy Characteristics'!$C:$C,0))),"",INDEX('Policy Characteristics'!G:G,MATCH($C910,'Policy Characteristics'!$C:$C,0)))</f>
        <v>1</v>
      </c>
      <c r="N910" s="233">
        <f>IF(ISBLANK(INDEX('Policy Characteristics'!H:H,MATCH($C910,'Policy Characteristics'!$C:$C,0))),"",INDEX('Policy Characteristics'!H:H,MATCH($C910,'Policy Characteristics'!$C:$C,0)))</f>
        <v>0.01</v>
      </c>
      <c r="O910" s="226" t="str">
        <f>IF(ISBLANK(INDEX('Policy Characteristics'!I:I,MATCH($C910,'Policy Characteristics'!$C:$C,0))),"",INDEX('Policy Characteristics'!I:I,MATCH($C910,'Policy Characteristics'!$C:$C,0)))</f>
        <v>% of potential achieved</v>
      </c>
      <c r="P910" s="22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26" t="str">
        <f>IF(ISBLANK(INDEX('Policy Characteristics'!K:K,MATCH($C910,'Policy Characteristics'!$C:$C,0))),"",INDEX('Policy Characteristics'!K:K,MATCH($C910,'Policy Characteristics'!$C:$C,0)))</f>
        <v/>
      </c>
      <c r="R910" s="226" t="str">
        <f>IF(ISBLANK(INDEX('Policy Characteristics'!L:L,MATCH($C910,'Policy Characteristics'!$C:$C,0))),"",INDEX('Policy Characteristics'!L:L,MATCH($C910,'Policy Characteristics'!$C:$C,0)))</f>
        <v/>
      </c>
    </row>
    <row r="911" spans="1:18" s="2" customFormat="1">
      <c r="A911" s="226" t="str">
        <f>IF(ISBLANK(INDEX('Policy Characteristics'!A:A,MATCH($C911,'Policy Characteristics'!$C:$C,0))),"",INDEX('Policy Characteristics'!A:A,MATCH($C911,'Policy Characteristics'!$C:$C,0)))</f>
        <v>Industry</v>
      </c>
      <c r="B911" s="234" t="str">
        <f>IF(ISBLANK(INDEX('Policy Characteristics'!B:B,MATCH($C911,'Policy Characteristics'!$C:$C,0))),"",INDEX('Policy Characteristics'!B:B,MATCH($C911,'Policy Characteristics'!$C:$C,0)))</f>
        <v>Feedstock Shifting</v>
      </c>
      <c r="C911" s="226" t="str">
        <f t="shared" si="41"/>
        <v>Fraction of Feedstock Shifted</v>
      </c>
      <c r="D911" s="6" t="s">
        <v>850</v>
      </c>
      <c r="E911" s="45" t="s">
        <v>925</v>
      </c>
      <c r="F911" t="s">
        <v>851</v>
      </c>
      <c r="G911" s="45" t="s">
        <v>926</v>
      </c>
      <c r="H911" s="47">
        <v>2507</v>
      </c>
      <c r="I911" s="261" t="s">
        <v>738</v>
      </c>
      <c r="J911" s="227" t="str">
        <f>IF(ISBLANK(INDEX('Policy Characteristics'!D:D,MATCH($C911,'Policy Characteristics'!$C:$C,0))),"",INDEX('Policy Characteristics'!D:D,MATCH($C911,'Policy Characteristics'!$C:$C,0)))</f>
        <v>Feedstock Shifting</v>
      </c>
      <c r="K911" s="226" t="str">
        <f>IF(ISBLANK(INDEX('Policy Characteristics'!E:E,MATCH($C911,'Policy Characteristics'!$C:$C,0))),"",INDEX('Policy Characteristics'!E:E,MATCH($C911,'Policy Characteristics'!$C:$C,0)))</f>
        <v>indst feedstock shifting</v>
      </c>
      <c r="L911" s="233">
        <f>IF(ISBLANK(INDEX('Policy Characteristics'!F:F,MATCH($C911,'Policy Characteristics'!$C:$C,0))),"",INDEX('Policy Characteristics'!F:F,MATCH($C911,'Policy Characteristics'!$C:$C,0)))</f>
        <v>0</v>
      </c>
      <c r="M911" s="233">
        <f>IF(ISBLANK(INDEX('Policy Characteristics'!G:G,MATCH($C911,'Policy Characteristics'!$C:$C,0))),"",INDEX('Policy Characteristics'!G:G,MATCH($C911,'Policy Characteristics'!$C:$C,0)))</f>
        <v>1</v>
      </c>
      <c r="N911" s="233">
        <f>IF(ISBLANK(INDEX('Policy Characteristics'!H:H,MATCH($C911,'Policy Characteristics'!$C:$C,0))),"",INDEX('Policy Characteristics'!H:H,MATCH($C911,'Policy Characteristics'!$C:$C,0)))</f>
        <v>0.01</v>
      </c>
      <c r="O911" s="226" t="str">
        <f>IF(ISBLANK(INDEX('Policy Characteristics'!I:I,MATCH($C911,'Policy Characteristics'!$C:$C,0))),"",INDEX('Policy Characteristics'!I:I,MATCH($C911,'Policy Characteristics'!$C:$C,0)))</f>
        <v>% of potential achieved</v>
      </c>
      <c r="P911" s="22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26" t="str">
        <f>IF(ISBLANK(INDEX('Policy Characteristics'!K:K,MATCH($C911,'Policy Characteristics'!$C:$C,0))),"",INDEX('Policy Characteristics'!K:K,MATCH($C911,'Policy Characteristics'!$C:$C,0)))</f>
        <v/>
      </c>
      <c r="R911" s="226" t="str">
        <f>IF(ISBLANK(INDEX('Policy Characteristics'!L:L,MATCH($C911,'Policy Characteristics'!$C:$C,0))),"",INDEX('Policy Characteristics'!L:L,MATCH($C911,'Policy Characteristics'!$C:$C,0)))</f>
        <v/>
      </c>
    </row>
    <row r="912" spans="1:18" s="2" customFormat="1">
      <c r="A912" s="226" t="str">
        <f>IF(ISBLANK(INDEX('Policy Characteristics'!A:A,MATCH($C912,'Policy Characteristics'!$C:$C,0))),"",INDEX('Policy Characteristics'!A:A,MATCH($C912,'Policy Characteristics'!$C:$C,0)))</f>
        <v>Industry</v>
      </c>
      <c r="B912" s="234" t="str">
        <f>IF(ISBLANK(INDEX('Policy Characteristics'!B:B,MATCH($C912,'Policy Characteristics'!$C:$C,0))),"",INDEX('Policy Characteristics'!B:B,MATCH($C912,'Policy Characteristics'!$C:$C,0)))</f>
        <v>Feedstock Shifting</v>
      </c>
      <c r="C912" s="226" t="str">
        <f t="shared" si="41"/>
        <v>Fraction of Feedstock Shifted</v>
      </c>
      <c r="D912" s="6" t="s">
        <v>850</v>
      </c>
      <c r="E912" s="45" t="s">
        <v>927</v>
      </c>
      <c r="F912" t="s">
        <v>851</v>
      </c>
      <c r="G912" s="45" t="s">
        <v>928</v>
      </c>
      <c r="H912" s="47">
        <v>2508</v>
      </c>
      <c r="I912" s="261" t="s">
        <v>738</v>
      </c>
      <c r="J912" s="227" t="str">
        <f>IF(ISBLANK(INDEX('Policy Characteristics'!D:D,MATCH($C912,'Policy Characteristics'!$C:$C,0))),"",INDEX('Policy Characteristics'!D:D,MATCH($C912,'Policy Characteristics'!$C:$C,0)))</f>
        <v>Feedstock Shifting</v>
      </c>
      <c r="K912" s="226" t="str">
        <f>IF(ISBLANK(INDEX('Policy Characteristics'!E:E,MATCH($C912,'Policy Characteristics'!$C:$C,0))),"",INDEX('Policy Characteristics'!E:E,MATCH($C912,'Policy Characteristics'!$C:$C,0)))</f>
        <v>indst feedstock shifting</v>
      </c>
      <c r="L912" s="233">
        <f>IF(ISBLANK(INDEX('Policy Characteristics'!F:F,MATCH($C912,'Policy Characteristics'!$C:$C,0))),"",INDEX('Policy Characteristics'!F:F,MATCH($C912,'Policy Characteristics'!$C:$C,0)))</f>
        <v>0</v>
      </c>
      <c r="M912" s="233">
        <f>IF(ISBLANK(INDEX('Policy Characteristics'!G:G,MATCH($C912,'Policy Characteristics'!$C:$C,0))),"",INDEX('Policy Characteristics'!G:G,MATCH($C912,'Policy Characteristics'!$C:$C,0)))</f>
        <v>1</v>
      </c>
      <c r="N912" s="233">
        <f>IF(ISBLANK(INDEX('Policy Characteristics'!H:H,MATCH($C912,'Policy Characteristics'!$C:$C,0))),"",INDEX('Policy Characteristics'!H:H,MATCH($C912,'Policy Characteristics'!$C:$C,0)))</f>
        <v>0.01</v>
      </c>
      <c r="O912" s="226" t="str">
        <f>IF(ISBLANK(INDEX('Policy Characteristics'!I:I,MATCH($C912,'Policy Characteristics'!$C:$C,0))),"",INDEX('Policy Characteristics'!I:I,MATCH($C912,'Policy Characteristics'!$C:$C,0)))</f>
        <v>% of potential achieved</v>
      </c>
      <c r="P912" s="22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26" t="str">
        <f>IF(ISBLANK(INDEX('Policy Characteristics'!K:K,MATCH($C912,'Policy Characteristics'!$C:$C,0))),"",INDEX('Policy Characteristics'!K:K,MATCH($C912,'Policy Characteristics'!$C:$C,0)))</f>
        <v/>
      </c>
      <c r="R912" s="226" t="str">
        <f>IF(ISBLANK(INDEX('Policy Characteristics'!L:L,MATCH($C912,'Policy Characteristics'!$C:$C,0))),"",INDEX('Policy Characteristics'!L:L,MATCH($C912,'Policy Characteristics'!$C:$C,0)))</f>
        <v/>
      </c>
    </row>
    <row r="913" spans="1:18" s="2" customFormat="1">
      <c r="A913" s="226" t="str">
        <f>IF(ISBLANK(INDEX('Policy Characteristics'!A:A,MATCH($C913,'Policy Characteristics'!$C:$C,0))),"",INDEX('Policy Characteristics'!A:A,MATCH($C913,'Policy Characteristics'!$C:$C,0)))</f>
        <v>Industry</v>
      </c>
      <c r="B913" s="234" t="str">
        <f>IF(ISBLANK(INDEX('Policy Characteristics'!B:B,MATCH($C913,'Policy Characteristics'!$C:$C,0))),"",INDEX('Policy Characteristics'!B:B,MATCH($C913,'Policy Characteristics'!$C:$C,0)))</f>
        <v>Feedstock Shifting</v>
      </c>
      <c r="C913" s="226" t="str">
        <f t="shared" si="41"/>
        <v>Fraction of Feedstock Shifted</v>
      </c>
      <c r="D913" s="6" t="s">
        <v>850</v>
      </c>
      <c r="E913" s="45" t="s">
        <v>929</v>
      </c>
      <c r="F913" t="s">
        <v>851</v>
      </c>
      <c r="G913" s="45" t="s">
        <v>930</v>
      </c>
      <c r="H913" s="47">
        <v>2509</v>
      </c>
      <c r="I913" s="261" t="s">
        <v>738</v>
      </c>
      <c r="J913" s="227" t="str">
        <f>IF(ISBLANK(INDEX('Policy Characteristics'!D:D,MATCH($C913,'Policy Characteristics'!$C:$C,0))),"",INDEX('Policy Characteristics'!D:D,MATCH($C913,'Policy Characteristics'!$C:$C,0)))</f>
        <v>Feedstock Shifting</v>
      </c>
      <c r="K913" s="226" t="str">
        <f>IF(ISBLANK(INDEX('Policy Characteristics'!E:E,MATCH($C913,'Policy Characteristics'!$C:$C,0))),"",INDEX('Policy Characteristics'!E:E,MATCH($C913,'Policy Characteristics'!$C:$C,0)))</f>
        <v>indst feedstock shifting</v>
      </c>
      <c r="L913" s="233">
        <f>IF(ISBLANK(INDEX('Policy Characteristics'!F:F,MATCH($C913,'Policy Characteristics'!$C:$C,0))),"",INDEX('Policy Characteristics'!F:F,MATCH($C913,'Policy Characteristics'!$C:$C,0)))</f>
        <v>0</v>
      </c>
      <c r="M913" s="233">
        <f>IF(ISBLANK(INDEX('Policy Characteristics'!G:G,MATCH($C913,'Policy Characteristics'!$C:$C,0))),"",INDEX('Policy Characteristics'!G:G,MATCH($C913,'Policy Characteristics'!$C:$C,0)))</f>
        <v>1</v>
      </c>
      <c r="N913" s="233">
        <f>IF(ISBLANK(INDEX('Policy Characteristics'!H:H,MATCH($C913,'Policy Characteristics'!$C:$C,0))),"",INDEX('Policy Characteristics'!H:H,MATCH($C913,'Policy Characteristics'!$C:$C,0)))</f>
        <v>0.01</v>
      </c>
      <c r="O913" s="226" t="str">
        <f>IF(ISBLANK(INDEX('Policy Characteristics'!I:I,MATCH($C913,'Policy Characteristics'!$C:$C,0))),"",INDEX('Policy Characteristics'!I:I,MATCH($C913,'Policy Characteristics'!$C:$C,0)))</f>
        <v>% of potential achieved</v>
      </c>
      <c r="P913" s="22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26" t="str">
        <f>IF(ISBLANK(INDEX('Policy Characteristics'!K:K,MATCH($C913,'Policy Characteristics'!$C:$C,0))),"",INDEX('Policy Characteristics'!K:K,MATCH($C913,'Policy Characteristics'!$C:$C,0)))</f>
        <v/>
      </c>
      <c r="R913" s="226" t="str">
        <f>IF(ISBLANK(INDEX('Policy Characteristics'!L:L,MATCH($C913,'Policy Characteristics'!$C:$C,0))),"",INDEX('Policy Characteristics'!L:L,MATCH($C913,'Policy Characteristics'!$C:$C,0)))</f>
        <v/>
      </c>
    </row>
    <row r="914" spans="1:18" s="2" customFormat="1">
      <c r="A914" s="226" t="str">
        <f>IF(ISBLANK(INDEX('Policy Characteristics'!A:A,MATCH($C914,'Policy Characteristics'!$C:$C,0))),"",INDEX('Policy Characteristics'!A:A,MATCH($C914,'Policy Characteristics'!$C:$C,0)))</f>
        <v>Industry</v>
      </c>
      <c r="B914" s="234" t="str">
        <f>IF(ISBLANK(INDEX('Policy Characteristics'!B:B,MATCH($C914,'Policy Characteristics'!$C:$C,0))),"",INDEX('Policy Characteristics'!B:B,MATCH($C914,'Policy Characteristics'!$C:$C,0)))</f>
        <v>Feedstock Shifting</v>
      </c>
      <c r="C914" s="226" t="str">
        <f t="shared" si="41"/>
        <v>Fraction of Feedstock Shifted</v>
      </c>
      <c r="D914" s="6" t="s">
        <v>852</v>
      </c>
      <c r="E914" s="45" t="s">
        <v>911</v>
      </c>
      <c r="F914" t="s">
        <v>853</v>
      </c>
      <c r="G914" s="45" t="s">
        <v>912</v>
      </c>
      <c r="H914" s="47">
        <v>2510</v>
      </c>
      <c r="I914" s="261" t="s">
        <v>738</v>
      </c>
      <c r="J914" s="227" t="str">
        <f>IF(ISBLANK(INDEX('Policy Characteristics'!D:D,MATCH($C914,'Policy Characteristics'!$C:$C,0))),"",INDEX('Policy Characteristics'!D:D,MATCH($C914,'Policy Characteristics'!$C:$C,0)))</f>
        <v>Feedstock Shifting</v>
      </c>
      <c r="K914" s="226" t="str">
        <f>IF(ISBLANK(INDEX('Policy Characteristics'!E:E,MATCH($C914,'Policy Characteristics'!$C:$C,0))),"",INDEX('Policy Characteristics'!E:E,MATCH($C914,'Policy Characteristics'!$C:$C,0)))</f>
        <v>indst feedstock shifting</v>
      </c>
      <c r="L914" s="233">
        <f>IF(ISBLANK(INDEX('Policy Characteristics'!F:F,MATCH($C914,'Policy Characteristics'!$C:$C,0))),"",INDEX('Policy Characteristics'!F:F,MATCH($C914,'Policy Characteristics'!$C:$C,0)))</f>
        <v>0</v>
      </c>
      <c r="M914" s="233">
        <f>IF(ISBLANK(INDEX('Policy Characteristics'!G:G,MATCH($C914,'Policy Characteristics'!$C:$C,0))),"",INDEX('Policy Characteristics'!G:G,MATCH($C914,'Policy Characteristics'!$C:$C,0)))</f>
        <v>1</v>
      </c>
      <c r="N914" s="233">
        <f>IF(ISBLANK(INDEX('Policy Characteristics'!H:H,MATCH($C914,'Policy Characteristics'!$C:$C,0))),"",INDEX('Policy Characteristics'!H:H,MATCH($C914,'Policy Characteristics'!$C:$C,0)))</f>
        <v>0.01</v>
      </c>
      <c r="O914" s="226" t="str">
        <f>IF(ISBLANK(INDEX('Policy Characteristics'!I:I,MATCH($C914,'Policy Characteristics'!$C:$C,0))),"",INDEX('Policy Characteristics'!I:I,MATCH($C914,'Policy Characteristics'!$C:$C,0)))</f>
        <v>% of potential achieved</v>
      </c>
      <c r="P914" s="22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26" t="str">
        <f>IF(ISBLANK(INDEX('Policy Characteristics'!K:K,MATCH($C914,'Policy Characteristics'!$C:$C,0))),"",INDEX('Policy Characteristics'!K:K,MATCH($C914,'Policy Characteristics'!$C:$C,0)))</f>
        <v/>
      </c>
      <c r="R914" s="226" t="str">
        <f>IF(ISBLANK(INDEX('Policy Characteristics'!L:L,MATCH($C914,'Policy Characteristics'!$C:$C,0))),"",INDEX('Policy Characteristics'!L:L,MATCH($C914,'Policy Characteristics'!$C:$C,0)))</f>
        <v/>
      </c>
    </row>
    <row r="915" spans="1:18" s="2" customFormat="1">
      <c r="A915" s="226" t="str">
        <f>IF(ISBLANK(INDEX('Policy Characteristics'!A:A,MATCH($C915,'Policy Characteristics'!$C:$C,0))),"",INDEX('Policy Characteristics'!A:A,MATCH($C915,'Policy Characteristics'!$C:$C,0)))</f>
        <v>Industry</v>
      </c>
      <c r="B915" s="234" t="str">
        <f>IF(ISBLANK(INDEX('Policy Characteristics'!B:B,MATCH($C915,'Policy Characteristics'!$C:$C,0))),"",INDEX('Policy Characteristics'!B:B,MATCH($C915,'Policy Characteristics'!$C:$C,0)))</f>
        <v>Feedstock Shifting</v>
      </c>
      <c r="C915" s="226" t="str">
        <f t="shared" si="41"/>
        <v>Fraction of Feedstock Shifted</v>
      </c>
      <c r="D915" s="6" t="s">
        <v>852</v>
      </c>
      <c r="E915" s="45" t="s">
        <v>913</v>
      </c>
      <c r="F915" t="s">
        <v>853</v>
      </c>
      <c r="G915" s="45" t="s">
        <v>914</v>
      </c>
      <c r="H915" s="47">
        <v>2511</v>
      </c>
      <c r="I915" s="261" t="s">
        <v>738</v>
      </c>
      <c r="J915" s="227" t="str">
        <f>IF(ISBLANK(INDEX('Policy Characteristics'!D:D,MATCH($C915,'Policy Characteristics'!$C:$C,0))),"",INDEX('Policy Characteristics'!D:D,MATCH($C915,'Policy Characteristics'!$C:$C,0)))</f>
        <v>Feedstock Shifting</v>
      </c>
      <c r="K915" s="226" t="str">
        <f>IF(ISBLANK(INDEX('Policy Characteristics'!E:E,MATCH($C915,'Policy Characteristics'!$C:$C,0))),"",INDEX('Policy Characteristics'!E:E,MATCH($C915,'Policy Characteristics'!$C:$C,0)))</f>
        <v>indst feedstock shifting</v>
      </c>
      <c r="L915" s="233">
        <f>IF(ISBLANK(INDEX('Policy Characteristics'!F:F,MATCH($C915,'Policy Characteristics'!$C:$C,0))),"",INDEX('Policy Characteristics'!F:F,MATCH($C915,'Policy Characteristics'!$C:$C,0)))</f>
        <v>0</v>
      </c>
      <c r="M915" s="233">
        <f>IF(ISBLANK(INDEX('Policy Characteristics'!G:G,MATCH($C915,'Policy Characteristics'!$C:$C,0))),"",INDEX('Policy Characteristics'!G:G,MATCH($C915,'Policy Characteristics'!$C:$C,0)))</f>
        <v>1</v>
      </c>
      <c r="N915" s="233">
        <f>IF(ISBLANK(INDEX('Policy Characteristics'!H:H,MATCH($C915,'Policy Characteristics'!$C:$C,0))),"",INDEX('Policy Characteristics'!H:H,MATCH($C915,'Policy Characteristics'!$C:$C,0)))</f>
        <v>0.01</v>
      </c>
      <c r="O915" s="226" t="str">
        <f>IF(ISBLANK(INDEX('Policy Characteristics'!I:I,MATCH($C915,'Policy Characteristics'!$C:$C,0))),"",INDEX('Policy Characteristics'!I:I,MATCH($C915,'Policy Characteristics'!$C:$C,0)))</f>
        <v>% of potential achieved</v>
      </c>
      <c r="P915" s="22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26" t="str">
        <f>IF(ISBLANK(INDEX('Policy Characteristics'!K:K,MATCH($C915,'Policy Characteristics'!$C:$C,0))),"",INDEX('Policy Characteristics'!K:K,MATCH($C915,'Policy Characteristics'!$C:$C,0)))</f>
        <v/>
      </c>
      <c r="R915" s="226" t="str">
        <f>IF(ISBLANK(INDEX('Policy Characteristics'!L:L,MATCH($C915,'Policy Characteristics'!$C:$C,0))),"",INDEX('Policy Characteristics'!L:L,MATCH($C915,'Policy Characteristics'!$C:$C,0)))</f>
        <v/>
      </c>
    </row>
    <row r="916" spans="1:18" s="2" customFormat="1">
      <c r="A916" s="226" t="str">
        <f>IF(ISBLANK(INDEX('Policy Characteristics'!A:A,MATCH($C916,'Policy Characteristics'!$C:$C,0))),"",INDEX('Policy Characteristics'!A:A,MATCH($C916,'Policy Characteristics'!$C:$C,0)))</f>
        <v>Industry</v>
      </c>
      <c r="B916" s="234" t="str">
        <f>IF(ISBLANK(INDEX('Policy Characteristics'!B:B,MATCH($C916,'Policy Characteristics'!$C:$C,0))),"",INDEX('Policy Characteristics'!B:B,MATCH($C916,'Policy Characteristics'!$C:$C,0)))</f>
        <v>Feedstock Shifting</v>
      </c>
      <c r="C916" s="226" t="str">
        <f t="shared" si="41"/>
        <v>Fraction of Feedstock Shifted</v>
      </c>
      <c r="D916" s="6" t="s">
        <v>852</v>
      </c>
      <c r="E916" s="45" t="s">
        <v>915</v>
      </c>
      <c r="F916" t="s">
        <v>853</v>
      </c>
      <c r="G916" s="45" t="s">
        <v>916</v>
      </c>
      <c r="H916" s="47">
        <v>2512</v>
      </c>
      <c r="I916" s="261" t="s">
        <v>738</v>
      </c>
      <c r="J916" s="227" t="str">
        <f>IF(ISBLANK(INDEX('Policy Characteristics'!D:D,MATCH($C916,'Policy Characteristics'!$C:$C,0))),"",INDEX('Policy Characteristics'!D:D,MATCH($C916,'Policy Characteristics'!$C:$C,0)))</f>
        <v>Feedstock Shifting</v>
      </c>
      <c r="K916" s="226" t="str">
        <f>IF(ISBLANK(INDEX('Policy Characteristics'!E:E,MATCH($C916,'Policy Characteristics'!$C:$C,0))),"",INDEX('Policy Characteristics'!E:E,MATCH($C916,'Policy Characteristics'!$C:$C,0)))</f>
        <v>indst feedstock shifting</v>
      </c>
      <c r="L916" s="233">
        <f>IF(ISBLANK(INDEX('Policy Characteristics'!F:F,MATCH($C916,'Policy Characteristics'!$C:$C,0))),"",INDEX('Policy Characteristics'!F:F,MATCH($C916,'Policy Characteristics'!$C:$C,0)))</f>
        <v>0</v>
      </c>
      <c r="M916" s="233">
        <f>IF(ISBLANK(INDEX('Policy Characteristics'!G:G,MATCH($C916,'Policy Characteristics'!$C:$C,0))),"",INDEX('Policy Characteristics'!G:G,MATCH($C916,'Policy Characteristics'!$C:$C,0)))</f>
        <v>1</v>
      </c>
      <c r="N916" s="233">
        <f>IF(ISBLANK(INDEX('Policy Characteristics'!H:H,MATCH($C916,'Policy Characteristics'!$C:$C,0))),"",INDEX('Policy Characteristics'!H:H,MATCH($C916,'Policy Characteristics'!$C:$C,0)))</f>
        <v>0.01</v>
      </c>
      <c r="O916" s="226" t="str">
        <f>IF(ISBLANK(INDEX('Policy Characteristics'!I:I,MATCH($C916,'Policy Characteristics'!$C:$C,0))),"",INDEX('Policy Characteristics'!I:I,MATCH($C916,'Policy Characteristics'!$C:$C,0)))</f>
        <v>% of potential achieved</v>
      </c>
      <c r="P916" s="22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26" t="str">
        <f>IF(ISBLANK(INDEX('Policy Characteristics'!K:K,MATCH($C916,'Policy Characteristics'!$C:$C,0))),"",INDEX('Policy Characteristics'!K:K,MATCH($C916,'Policy Characteristics'!$C:$C,0)))</f>
        <v/>
      </c>
      <c r="R916" s="226" t="str">
        <f>IF(ISBLANK(INDEX('Policy Characteristics'!L:L,MATCH($C916,'Policy Characteristics'!$C:$C,0))),"",INDEX('Policy Characteristics'!L:L,MATCH($C916,'Policy Characteristics'!$C:$C,0)))</f>
        <v/>
      </c>
    </row>
    <row r="917" spans="1:18" s="2" customFormat="1">
      <c r="A917" s="226" t="str">
        <f>IF(ISBLANK(INDEX('Policy Characteristics'!A:A,MATCH($C917,'Policy Characteristics'!$C:$C,0))),"",INDEX('Policy Characteristics'!A:A,MATCH($C917,'Policy Characteristics'!$C:$C,0)))</f>
        <v>Industry</v>
      </c>
      <c r="B917" s="234" t="str">
        <f>IF(ISBLANK(INDEX('Policy Characteristics'!B:B,MATCH($C917,'Policy Characteristics'!$C:$C,0))),"",INDEX('Policy Characteristics'!B:B,MATCH($C917,'Policy Characteristics'!$C:$C,0)))</f>
        <v>Feedstock Shifting</v>
      </c>
      <c r="C917" s="226" t="str">
        <f t="shared" si="41"/>
        <v>Fraction of Feedstock Shifted</v>
      </c>
      <c r="D917" s="6" t="s">
        <v>852</v>
      </c>
      <c r="E917" s="45" t="s">
        <v>917</v>
      </c>
      <c r="F917" t="s">
        <v>853</v>
      </c>
      <c r="G917" s="45" t="s">
        <v>918</v>
      </c>
      <c r="H917" s="47">
        <v>2513</v>
      </c>
      <c r="I917" s="261" t="s">
        <v>738</v>
      </c>
      <c r="J917" s="227" t="str">
        <f>IF(ISBLANK(INDEX('Policy Characteristics'!D:D,MATCH($C917,'Policy Characteristics'!$C:$C,0))),"",INDEX('Policy Characteristics'!D:D,MATCH($C917,'Policy Characteristics'!$C:$C,0)))</f>
        <v>Feedstock Shifting</v>
      </c>
      <c r="K917" s="226" t="str">
        <f>IF(ISBLANK(INDEX('Policy Characteristics'!E:E,MATCH($C917,'Policy Characteristics'!$C:$C,0))),"",INDEX('Policy Characteristics'!E:E,MATCH($C917,'Policy Characteristics'!$C:$C,0)))</f>
        <v>indst feedstock shifting</v>
      </c>
      <c r="L917" s="233">
        <f>IF(ISBLANK(INDEX('Policy Characteristics'!F:F,MATCH($C917,'Policy Characteristics'!$C:$C,0))),"",INDEX('Policy Characteristics'!F:F,MATCH($C917,'Policy Characteristics'!$C:$C,0)))</f>
        <v>0</v>
      </c>
      <c r="M917" s="233">
        <f>IF(ISBLANK(INDEX('Policy Characteristics'!G:G,MATCH($C917,'Policy Characteristics'!$C:$C,0))),"",INDEX('Policy Characteristics'!G:G,MATCH($C917,'Policy Characteristics'!$C:$C,0)))</f>
        <v>1</v>
      </c>
      <c r="N917" s="233">
        <f>IF(ISBLANK(INDEX('Policy Characteristics'!H:H,MATCH($C917,'Policy Characteristics'!$C:$C,0))),"",INDEX('Policy Characteristics'!H:H,MATCH($C917,'Policy Characteristics'!$C:$C,0)))</f>
        <v>0.01</v>
      </c>
      <c r="O917" s="226" t="str">
        <f>IF(ISBLANK(INDEX('Policy Characteristics'!I:I,MATCH($C917,'Policy Characteristics'!$C:$C,0))),"",INDEX('Policy Characteristics'!I:I,MATCH($C917,'Policy Characteristics'!$C:$C,0)))</f>
        <v>% of potential achieved</v>
      </c>
      <c r="P917" s="22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26" t="str">
        <f>IF(ISBLANK(INDEX('Policy Characteristics'!K:K,MATCH($C917,'Policy Characteristics'!$C:$C,0))),"",INDEX('Policy Characteristics'!K:K,MATCH($C917,'Policy Characteristics'!$C:$C,0)))</f>
        <v/>
      </c>
      <c r="R917" s="226" t="str">
        <f>IF(ISBLANK(INDEX('Policy Characteristics'!L:L,MATCH($C917,'Policy Characteristics'!$C:$C,0))),"",INDEX('Policy Characteristics'!L:L,MATCH($C917,'Policy Characteristics'!$C:$C,0)))</f>
        <v/>
      </c>
    </row>
    <row r="918" spans="1:18" s="2" customFormat="1">
      <c r="A918" s="226" t="str">
        <f>IF(ISBLANK(INDEX('Policy Characteristics'!A:A,MATCH($C918,'Policy Characteristics'!$C:$C,0))),"",INDEX('Policy Characteristics'!A:A,MATCH($C918,'Policy Characteristics'!$C:$C,0)))</f>
        <v>Industry</v>
      </c>
      <c r="B918" s="234" t="str">
        <f>IF(ISBLANK(INDEX('Policy Characteristics'!B:B,MATCH($C918,'Policy Characteristics'!$C:$C,0))),"",INDEX('Policy Characteristics'!B:B,MATCH($C918,'Policy Characteristics'!$C:$C,0)))</f>
        <v>Feedstock Shifting</v>
      </c>
      <c r="C918" s="226" t="str">
        <f t="shared" si="41"/>
        <v>Fraction of Feedstock Shifted</v>
      </c>
      <c r="D918" s="6" t="s">
        <v>852</v>
      </c>
      <c r="E918" s="45" t="s">
        <v>919</v>
      </c>
      <c r="F918" t="s">
        <v>853</v>
      </c>
      <c r="G918" s="45" t="s">
        <v>920</v>
      </c>
      <c r="H918" s="47">
        <v>2514</v>
      </c>
      <c r="I918" s="261" t="s">
        <v>738</v>
      </c>
      <c r="J918" s="227" t="str">
        <f>IF(ISBLANK(INDEX('Policy Characteristics'!D:D,MATCH($C918,'Policy Characteristics'!$C:$C,0))),"",INDEX('Policy Characteristics'!D:D,MATCH($C918,'Policy Characteristics'!$C:$C,0)))</f>
        <v>Feedstock Shifting</v>
      </c>
      <c r="K918" s="226" t="str">
        <f>IF(ISBLANK(INDEX('Policy Characteristics'!E:E,MATCH($C918,'Policy Characteristics'!$C:$C,0))),"",INDEX('Policy Characteristics'!E:E,MATCH($C918,'Policy Characteristics'!$C:$C,0)))</f>
        <v>indst feedstock shifting</v>
      </c>
      <c r="L918" s="233">
        <f>IF(ISBLANK(INDEX('Policy Characteristics'!F:F,MATCH($C918,'Policy Characteristics'!$C:$C,0))),"",INDEX('Policy Characteristics'!F:F,MATCH($C918,'Policy Characteristics'!$C:$C,0)))</f>
        <v>0</v>
      </c>
      <c r="M918" s="233">
        <f>IF(ISBLANK(INDEX('Policy Characteristics'!G:G,MATCH($C918,'Policy Characteristics'!$C:$C,0))),"",INDEX('Policy Characteristics'!G:G,MATCH($C918,'Policy Characteristics'!$C:$C,0)))</f>
        <v>1</v>
      </c>
      <c r="N918" s="233">
        <f>IF(ISBLANK(INDEX('Policy Characteristics'!H:H,MATCH($C918,'Policy Characteristics'!$C:$C,0))),"",INDEX('Policy Characteristics'!H:H,MATCH($C918,'Policy Characteristics'!$C:$C,0)))</f>
        <v>0.01</v>
      </c>
      <c r="O918" s="226" t="str">
        <f>IF(ISBLANK(INDEX('Policy Characteristics'!I:I,MATCH($C918,'Policy Characteristics'!$C:$C,0))),"",INDEX('Policy Characteristics'!I:I,MATCH($C918,'Policy Characteristics'!$C:$C,0)))</f>
        <v>% of potential achieved</v>
      </c>
      <c r="P918" s="22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26" t="str">
        <f>IF(ISBLANK(INDEX('Policy Characteristics'!K:K,MATCH($C918,'Policy Characteristics'!$C:$C,0))),"",INDEX('Policy Characteristics'!K:K,MATCH($C918,'Policy Characteristics'!$C:$C,0)))</f>
        <v/>
      </c>
      <c r="R918" s="226" t="str">
        <f>IF(ISBLANK(INDEX('Policy Characteristics'!L:L,MATCH($C918,'Policy Characteristics'!$C:$C,0))),"",INDEX('Policy Characteristics'!L:L,MATCH($C918,'Policy Characteristics'!$C:$C,0)))</f>
        <v/>
      </c>
    </row>
    <row r="919" spans="1:18" s="2" customFormat="1">
      <c r="A919" s="226" t="str">
        <f>IF(ISBLANK(INDEX('Policy Characteristics'!A:A,MATCH($C919,'Policy Characteristics'!$C:$C,0))),"",INDEX('Policy Characteristics'!A:A,MATCH($C919,'Policy Characteristics'!$C:$C,0)))</f>
        <v>Industry</v>
      </c>
      <c r="B919" s="234" t="str">
        <f>IF(ISBLANK(INDEX('Policy Characteristics'!B:B,MATCH($C919,'Policy Characteristics'!$C:$C,0))),"",INDEX('Policy Characteristics'!B:B,MATCH($C919,'Policy Characteristics'!$C:$C,0)))</f>
        <v>Feedstock Shifting</v>
      </c>
      <c r="C919" s="226" t="str">
        <f t="shared" si="41"/>
        <v>Fraction of Feedstock Shifted</v>
      </c>
      <c r="D919" s="6" t="s">
        <v>852</v>
      </c>
      <c r="E919" s="45" t="s">
        <v>921</v>
      </c>
      <c r="F919" t="s">
        <v>853</v>
      </c>
      <c r="G919" s="45" t="s">
        <v>922</v>
      </c>
      <c r="H919" s="47">
        <v>2515</v>
      </c>
      <c r="I919" s="261" t="s">
        <v>738</v>
      </c>
      <c r="J919" s="227" t="str">
        <f>IF(ISBLANK(INDEX('Policy Characteristics'!D:D,MATCH($C919,'Policy Characteristics'!$C:$C,0))),"",INDEX('Policy Characteristics'!D:D,MATCH($C919,'Policy Characteristics'!$C:$C,0)))</f>
        <v>Feedstock Shifting</v>
      </c>
      <c r="K919" s="226" t="str">
        <f>IF(ISBLANK(INDEX('Policy Characteristics'!E:E,MATCH($C919,'Policy Characteristics'!$C:$C,0))),"",INDEX('Policy Characteristics'!E:E,MATCH($C919,'Policy Characteristics'!$C:$C,0)))</f>
        <v>indst feedstock shifting</v>
      </c>
      <c r="L919" s="233">
        <f>IF(ISBLANK(INDEX('Policy Characteristics'!F:F,MATCH($C919,'Policy Characteristics'!$C:$C,0))),"",INDEX('Policy Characteristics'!F:F,MATCH($C919,'Policy Characteristics'!$C:$C,0)))</f>
        <v>0</v>
      </c>
      <c r="M919" s="233">
        <f>IF(ISBLANK(INDEX('Policy Characteristics'!G:G,MATCH($C919,'Policy Characteristics'!$C:$C,0))),"",INDEX('Policy Characteristics'!G:G,MATCH($C919,'Policy Characteristics'!$C:$C,0)))</f>
        <v>1</v>
      </c>
      <c r="N919" s="233">
        <f>IF(ISBLANK(INDEX('Policy Characteristics'!H:H,MATCH($C919,'Policy Characteristics'!$C:$C,0))),"",INDEX('Policy Characteristics'!H:H,MATCH($C919,'Policy Characteristics'!$C:$C,0)))</f>
        <v>0.01</v>
      </c>
      <c r="O919" s="226" t="str">
        <f>IF(ISBLANK(INDEX('Policy Characteristics'!I:I,MATCH($C919,'Policy Characteristics'!$C:$C,0))),"",INDEX('Policy Characteristics'!I:I,MATCH($C919,'Policy Characteristics'!$C:$C,0)))</f>
        <v>% of potential achieved</v>
      </c>
      <c r="P919" s="22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26" t="str">
        <f>IF(ISBLANK(INDEX('Policy Characteristics'!K:K,MATCH($C919,'Policy Characteristics'!$C:$C,0))),"",INDEX('Policy Characteristics'!K:K,MATCH($C919,'Policy Characteristics'!$C:$C,0)))</f>
        <v/>
      </c>
      <c r="R919" s="226" t="str">
        <f>IF(ISBLANK(INDEX('Policy Characteristics'!L:L,MATCH($C919,'Policy Characteristics'!$C:$C,0))),"",INDEX('Policy Characteristics'!L:L,MATCH($C919,'Policy Characteristics'!$C:$C,0)))</f>
        <v/>
      </c>
    </row>
    <row r="920" spans="1:18" s="2" customFormat="1">
      <c r="A920" s="226" t="str">
        <f>IF(ISBLANK(INDEX('Policy Characteristics'!A:A,MATCH($C920,'Policy Characteristics'!$C:$C,0))),"",INDEX('Policy Characteristics'!A:A,MATCH($C920,'Policy Characteristics'!$C:$C,0)))</f>
        <v>Industry</v>
      </c>
      <c r="B920" s="234" t="str">
        <f>IF(ISBLANK(INDEX('Policy Characteristics'!B:B,MATCH($C920,'Policy Characteristics'!$C:$C,0))),"",INDEX('Policy Characteristics'!B:B,MATCH($C920,'Policy Characteristics'!$C:$C,0)))</f>
        <v>Feedstock Shifting</v>
      </c>
      <c r="C920" s="226" t="str">
        <f t="shared" si="41"/>
        <v>Fraction of Feedstock Shifted</v>
      </c>
      <c r="D920" s="6" t="s">
        <v>852</v>
      </c>
      <c r="E920" s="45" t="s">
        <v>923</v>
      </c>
      <c r="F920" t="s">
        <v>853</v>
      </c>
      <c r="G920" s="45" t="s">
        <v>924</v>
      </c>
      <c r="H920" s="47">
        <v>2516</v>
      </c>
      <c r="I920" s="261" t="s">
        <v>738</v>
      </c>
      <c r="J920" s="227" t="str">
        <f>IF(ISBLANK(INDEX('Policy Characteristics'!D:D,MATCH($C920,'Policy Characteristics'!$C:$C,0))),"",INDEX('Policy Characteristics'!D:D,MATCH($C920,'Policy Characteristics'!$C:$C,0)))</f>
        <v>Feedstock Shifting</v>
      </c>
      <c r="K920" s="226" t="str">
        <f>IF(ISBLANK(INDEX('Policy Characteristics'!E:E,MATCH($C920,'Policy Characteristics'!$C:$C,0))),"",INDEX('Policy Characteristics'!E:E,MATCH($C920,'Policy Characteristics'!$C:$C,0)))</f>
        <v>indst feedstock shifting</v>
      </c>
      <c r="L920" s="233">
        <f>IF(ISBLANK(INDEX('Policy Characteristics'!F:F,MATCH($C920,'Policy Characteristics'!$C:$C,0))),"",INDEX('Policy Characteristics'!F:F,MATCH($C920,'Policy Characteristics'!$C:$C,0)))</f>
        <v>0</v>
      </c>
      <c r="M920" s="233">
        <f>IF(ISBLANK(INDEX('Policy Characteristics'!G:G,MATCH($C920,'Policy Characteristics'!$C:$C,0))),"",INDEX('Policy Characteristics'!G:G,MATCH($C920,'Policy Characteristics'!$C:$C,0)))</f>
        <v>1</v>
      </c>
      <c r="N920" s="233">
        <f>IF(ISBLANK(INDEX('Policy Characteristics'!H:H,MATCH($C920,'Policy Characteristics'!$C:$C,0))),"",INDEX('Policy Characteristics'!H:H,MATCH($C920,'Policy Characteristics'!$C:$C,0)))</f>
        <v>0.01</v>
      </c>
      <c r="O920" s="226" t="str">
        <f>IF(ISBLANK(INDEX('Policy Characteristics'!I:I,MATCH($C920,'Policy Characteristics'!$C:$C,0))),"",INDEX('Policy Characteristics'!I:I,MATCH($C920,'Policy Characteristics'!$C:$C,0)))</f>
        <v>% of potential achieved</v>
      </c>
      <c r="P920" s="22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26" t="str">
        <f>IF(ISBLANK(INDEX('Policy Characteristics'!K:K,MATCH($C920,'Policy Characteristics'!$C:$C,0))),"",INDEX('Policy Characteristics'!K:K,MATCH($C920,'Policy Characteristics'!$C:$C,0)))</f>
        <v/>
      </c>
      <c r="R920" s="226" t="str">
        <f>IF(ISBLANK(INDEX('Policy Characteristics'!L:L,MATCH($C920,'Policy Characteristics'!$C:$C,0))),"",INDEX('Policy Characteristics'!L:L,MATCH($C920,'Policy Characteristics'!$C:$C,0)))</f>
        <v/>
      </c>
    </row>
    <row r="921" spans="1:18" s="2" customFormat="1">
      <c r="A921" s="226" t="str">
        <f>IF(ISBLANK(INDEX('Policy Characteristics'!A:A,MATCH($C921,'Policy Characteristics'!$C:$C,0))),"",INDEX('Policy Characteristics'!A:A,MATCH($C921,'Policy Characteristics'!$C:$C,0)))</f>
        <v>Industry</v>
      </c>
      <c r="B921" s="234" t="str">
        <f>IF(ISBLANK(INDEX('Policy Characteristics'!B:B,MATCH($C921,'Policy Characteristics'!$C:$C,0))),"",INDEX('Policy Characteristics'!B:B,MATCH($C921,'Policy Characteristics'!$C:$C,0)))</f>
        <v>Feedstock Shifting</v>
      </c>
      <c r="C921" s="226" t="str">
        <f t="shared" si="41"/>
        <v>Fraction of Feedstock Shifted</v>
      </c>
      <c r="D921" s="6" t="s">
        <v>852</v>
      </c>
      <c r="E921" s="45" t="s">
        <v>925</v>
      </c>
      <c r="F921" t="s">
        <v>853</v>
      </c>
      <c r="G921" s="45" t="s">
        <v>926</v>
      </c>
      <c r="H921" s="47">
        <v>2517</v>
      </c>
      <c r="I921" s="261" t="s">
        <v>738</v>
      </c>
      <c r="J921" s="227" t="str">
        <f>IF(ISBLANK(INDEX('Policy Characteristics'!D:D,MATCH($C921,'Policy Characteristics'!$C:$C,0))),"",INDEX('Policy Characteristics'!D:D,MATCH($C921,'Policy Characteristics'!$C:$C,0)))</f>
        <v>Feedstock Shifting</v>
      </c>
      <c r="K921" s="226" t="str">
        <f>IF(ISBLANK(INDEX('Policy Characteristics'!E:E,MATCH($C921,'Policy Characteristics'!$C:$C,0))),"",INDEX('Policy Characteristics'!E:E,MATCH($C921,'Policy Characteristics'!$C:$C,0)))</f>
        <v>indst feedstock shifting</v>
      </c>
      <c r="L921" s="233">
        <f>IF(ISBLANK(INDEX('Policy Characteristics'!F:F,MATCH($C921,'Policy Characteristics'!$C:$C,0))),"",INDEX('Policy Characteristics'!F:F,MATCH($C921,'Policy Characteristics'!$C:$C,0)))</f>
        <v>0</v>
      </c>
      <c r="M921" s="233">
        <f>IF(ISBLANK(INDEX('Policy Characteristics'!G:G,MATCH($C921,'Policy Characteristics'!$C:$C,0))),"",INDEX('Policy Characteristics'!G:G,MATCH($C921,'Policy Characteristics'!$C:$C,0)))</f>
        <v>1</v>
      </c>
      <c r="N921" s="233">
        <f>IF(ISBLANK(INDEX('Policy Characteristics'!H:H,MATCH($C921,'Policy Characteristics'!$C:$C,0))),"",INDEX('Policy Characteristics'!H:H,MATCH($C921,'Policy Characteristics'!$C:$C,0)))</f>
        <v>0.01</v>
      </c>
      <c r="O921" s="226" t="str">
        <f>IF(ISBLANK(INDEX('Policy Characteristics'!I:I,MATCH($C921,'Policy Characteristics'!$C:$C,0))),"",INDEX('Policy Characteristics'!I:I,MATCH($C921,'Policy Characteristics'!$C:$C,0)))</f>
        <v>% of potential achieved</v>
      </c>
      <c r="P921" s="22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26" t="str">
        <f>IF(ISBLANK(INDEX('Policy Characteristics'!K:K,MATCH($C921,'Policy Characteristics'!$C:$C,0))),"",INDEX('Policy Characteristics'!K:K,MATCH($C921,'Policy Characteristics'!$C:$C,0)))</f>
        <v/>
      </c>
      <c r="R921" s="226" t="str">
        <f>IF(ISBLANK(INDEX('Policy Characteristics'!L:L,MATCH($C921,'Policy Characteristics'!$C:$C,0))),"",INDEX('Policy Characteristics'!L:L,MATCH($C921,'Policy Characteristics'!$C:$C,0)))</f>
        <v/>
      </c>
    </row>
    <row r="922" spans="1:18" s="2" customFormat="1">
      <c r="A922" s="226" t="str">
        <f>IF(ISBLANK(INDEX('Policy Characteristics'!A:A,MATCH($C922,'Policy Characteristics'!$C:$C,0))),"",INDEX('Policy Characteristics'!A:A,MATCH($C922,'Policy Characteristics'!$C:$C,0)))</f>
        <v>Industry</v>
      </c>
      <c r="B922" s="234" t="str">
        <f>IF(ISBLANK(INDEX('Policy Characteristics'!B:B,MATCH($C922,'Policy Characteristics'!$C:$C,0))),"",INDEX('Policy Characteristics'!B:B,MATCH($C922,'Policy Characteristics'!$C:$C,0)))</f>
        <v>Feedstock Shifting</v>
      </c>
      <c r="C922" s="226" t="str">
        <f t="shared" si="41"/>
        <v>Fraction of Feedstock Shifted</v>
      </c>
      <c r="D922" s="6" t="s">
        <v>852</v>
      </c>
      <c r="E922" s="45" t="s">
        <v>927</v>
      </c>
      <c r="F922" t="s">
        <v>853</v>
      </c>
      <c r="G922" s="45" t="s">
        <v>928</v>
      </c>
      <c r="H922" s="47">
        <v>2518</v>
      </c>
      <c r="I922" s="261" t="s">
        <v>738</v>
      </c>
      <c r="J922" s="227" t="str">
        <f>IF(ISBLANK(INDEX('Policy Characteristics'!D:D,MATCH($C922,'Policy Characteristics'!$C:$C,0))),"",INDEX('Policy Characteristics'!D:D,MATCH($C922,'Policy Characteristics'!$C:$C,0)))</f>
        <v>Feedstock Shifting</v>
      </c>
      <c r="K922" s="226" t="str">
        <f>IF(ISBLANK(INDEX('Policy Characteristics'!E:E,MATCH($C922,'Policy Characteristics'!$C:$C,0))),"",INDEX('Policy Characteristics'!E:E,MATCH($C922,'Policy Characteristics'!$C:$C,0)))</f>
        <v>indst feedstock shifting</v>
      </c>
      <c r="L922" s="233">
        <f>IF(ISBLANK(INDEX('Policy Characteristics'!F:F,MATCH($C922,'Policy Characteristics'!$C:$C,0))),"",INDEX('Policy Characteristics'!F:F,MATCH($C922,'Policy Characteristics'!$C:$C,0)))</f>
        <v>0</v>
      </c>
      <c r="M922" s="233">
        <f>IF(ISBLANK(INDEX('Policy Characteristics'!G:G,MATCH($C922,'Policy Characteristics'!$C:$C,0))),"",INDEX('Policy Characteristics'!G:G,MATCH($C922,'Policy Characteristics'!$C:$C,0)))</f>
        <v>1</v>
      </c>
      <c r="N922" s="233">
        <f>IF(ISBLANK(INDEX('Policy Characteristics'!H:H,MATCH($C922,'Policy Characteristics'!$C:$C,0))),"",INDEX('Policy Characteristics'!H:H,MATCH($C922,'Policy Characteristics'!$C:$C,0)))</f>
        <v>0.01</v>
      </c>
      <c r="O922" s="226" t="str">
        <f>IF(ISBLANK(INDEX('Policy Characteristics'!I:I,MATCH($C922,'Policy Characteristics'!$C:$C,0))),"",INDEX('Policy Characteristics'!I:I,MATCH($C922,'Policy Characteristics'!$C:$C,0)))</f>
        <v>% of potential achieved</v>
      </c>
      <c r="P922" s="22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26" t="str">
        <f>IF(ISBLANK(INDEX('Policy Characteristics'!K:K,MATCH($C922,'Policy Characteristics'!$C:$C,0))),"",INDEX('Policy Characteristics'!K:K,MATCH($C922,'Policy Characteristics'!$C:$C,0)))</f>
        <v/>
      </c>
      <c r="R922" s="226" t="str">
        <f>IF(ISBLANK(INDEX('Policy Characteristics'!L:L,MATCH($C922,'Policy Characteristics'!$C:$C,0))),"",INDEX('Policy Characteristics'!L:L,MATCH($C922,'Policy Characteristics'!$C:$C,0)))</f>
        <v/>
      </c>
    </row>
    <row r="923" spans="1:18" s="2" customFormat="1">
      <c r="A923" s="226" t="str">
        <f>IF(ISBLANK(INDEX('Policy Characteristics'!A:A,MATCH($C923,'Policy Characteristics'!$C:$C,0))),"",INDEX('Policy Characteristics'!A:A,MATCH($C923,'Policy Characteristics'!$C:$C,0)))</f>
        <v>Industry</v>
      </c>
      <c r="B923" s="234" t="str">
        <f>IF(ISBLANK(INDEX('Policy Characteristics'!B:B,MATCH($C923,'Policy Characteristics'!$C:$C,0))),"",INDEX('Policy Characteristics'!B:B,MATCH($C923,'Policy Characteristics'!$C:$C,0)))</f>
        <v>Feedstock Shifting</v>
      </c>
      <c r="C923" s="226" t="str">
        <f t="shared" si="41"/>
        <v>Fraction of Feedstock Shifted</v>
      </c>
      <c r="D923" s="6" t="s">
        <v>852</v>
      </c>
      <c r="E923" s="45" t="s">
        <v>929</v>
      </c>
      <c r="F923" t="s">
        <v>853</v>
      </c>
      <c r="G923" s="45" t="s">
        <v>930</v>
      </c>
      <c r="H923" s="47">
        <v>2519</v>
      </c>
      <c r="I923" s="261" t="s">
        <v>738</v>
      </c>
      <c r="J923" s="227" t="str">
        <f>IF(ISBLANK(INDEX('Policy Characteristics'!D:D,MATCH($C923,'Policy Characteristics'!$C:$C,0))),"",INDEX('Policy Characteristics'!D:D,MATCH($C923,'Policy Characteristics'!$C:$C,0)))</f>
        <v>Feedstock Shifting</v>
      </c>
      <c r="K923" s="226" t="str">
        <f>IF(ISBLANK(INDEX('Policy Characteristics'!E:E,MATCH($C923,'Policy Characteristics'!$C:$C,0))),"",INDEX('Policy Characteristics'!E:E,MATCH($C923,'Policy Characteristics'!$C:$C,0)))</f>
        <v>indst feedstock shifting</v>
      </c>
      <c r="L923" s="233">
        <f>IF(ISBLANK(INDEX('Policy Characteristics'!F:F,MATCH($C923,'Policy Characteristics'!$C:$C,0))),"",INDEX('Policy Characteristics'!F:F,MATCH($C923,'Policy Characteristics'!$C:$C,0)))</f>
        <v>0</v>
      </c>
      <c r="M923" s="233">
        <f>IF(ISBLANK(INDEX('Policy Characteristics'!G:G,MATCH($C923,'Policy Characteristics'!$C:$C,0))),"",INDEX('Policy Characteristics'!G:G,MATCH($C923,'Policy Characteristics'!$C:$C,0)))</f>
        <v>1</v>
      </c>
      <c r="N923" s="233">
        <f>IF(ISBLANK(INDEX('Policy Characteristics'!H:H,MATCH($C923,'Policy Characteristics'!$C:$C,0))),"",INDEX('Policy Characteristics'!H:H,MATCH($C923,'Policy Characteristics'!$C:$C,0)))</f>
        <v>0.01</v>
      </c>
      <c r="O923" s="226" t="str">
        <f>IF(ISBLANK(INDEX('Policy Characteristics'!I:I,MATCH($C923,'Policy Characteristics'!$C:$C,0))),"",INDEX('Policy Characteristics'!I:I,MATCH($C923,'Policy Characteristics'!$C:$C,0)))</f>
        <v>% of potential achieved</v>
      </c>
      <c r="P923" s="22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26" t="str">
        <f>IF(ISBLANK(INDEX('Policy Characteristics'!K:K,MATCH($C923,'Policy Characteristics'!$C:$C,0))),"",INDEX('Policy Characteristics'!K:K,MATCH($C923,'Policy Characteristics'!$C:$C,0)))</f>
        <v/>
      </c>
      <c r="R923" s="226" t="str">
        <f>IF(ISBLANK(INDEX('Policy Characteristics'!L:L,MATCH($C923,'Policy Characteristics'!$C:$C,0))),"",INDEX('Policy Characteristics'!L:L,MATCH($C923,'Policy Characteristics'!$C:$C,0)))</f>
        <v/>
      </c>
    </row>
    <row r="924" spans="1:18" s="2" customFormat="1">
      <c r="A924" s="226" t="str">
        <f>IF(ISBLANK(INDEX('Policy Characteristics'!A:A,MATCH($C924,'Policy Characteristics'!$C:$C,0))),"",INDEX('Policy Characteristics'!A:A,MATCH($C924,'Policy Characteristics'!$C:$C,0)))</f>
        <v>Industry</v>
      </c>
      <c r="B924" s="234" t="str">
        <f>IF(ISBLANK(INDEX('Policy Characteristics'!B:B,MATCH($C924,'Policy Characteristics'!$C:$C,0))),"",INDEX('Policy Characteristics'!B:B,MATCH($C924,'Policy Characteristics'!$C:$C,0)))</f>
        <v>Feedstock Shifting</v>
      </c>
      <c r="C924" s="226" t="str">
        <f t="shared" si="41"/>
        <v>Fraction of Feedstock Shifted</v>
      </c>
      <c r="D924" s="6" t="s">
        <v>854</v>
      </c>
      <c r="E924" s="45" t="s">
        <v>911</v>
      </c>
      <c r="F924" t="s">
        <v>855</v>
      </c>
      <c r="G924" s="45" t="s">
        <v>912</v>
      </c>
      <c r="H924" s="47">
        <v>2520</v>
      </c>
      <c r="I924" s="261" t="s">
        <v>738</v>
      </c>
      <c r="J924" s="227" t="str">
        <f>IF(ISBLANK(INDEX('Policy Characteristics'!D:D,MATCH($C924,'Policy Characteristics'!$C:$C,0))),"",INDEX('Policy Characteristics'!D:D,MATCH($C924,'Policy Characteristics'!$C:$C,0)))</f>
        <v>Feedstock Shifting</v>
      </c>
      <c r="K924" s="226" t="str">
        <f>IF(ISBLANK(INDEX('Policy Characteristics'!E:E,MATCH($C924,'Policy Characteristics'!$C:$C,0))),"",INDEX('Policy Characteristics'!E:E,MATCH($C924,'Policy Characteristics'!$C:$C,0)))</f>
        <v>indst feedstock shifting</v>
      </c>
      <c r="L924" s="233">
        <f>IF(ISBLANK(INDEX('Policy Characteristics'!F:F,MATCH($C924,'Policy Characteristics'!$C:$C,0))),"",INDEX('Policy Characteristics'!F:F,MATCH($C924,'Policy Characteristics'!$C:$C,0)))</f>
        <v>0</v>
      </c>
      <c r="M924" s="233">
        <f>IF(ISBLANK(INDEX('Policy Characteristics'!G:G,MATCH($C924,'Policy Characteristics'!$C:$C,0))),"",INDEX('Policy Characteristics'!G:G,MATCH($C924,'Policy Characteristics'!$C:$C,0)))</f>
        <v>1</v>
      </c>
      <c r="N924" s="233">
        <f>IF(ISBLANK(INDEX('Policy Characteristics'!H:H,MATCH($C924,'Policy Characteristics'!$C:$C,0))),"",INDEX('Policy Characteristics'!H:H,MATCH($C924,'Policy Characteristics'!$C:$C,0)))</f>
        <v>0.01</v>
      </c>
      <c r="O924" s="226" t="str">
        <f>IF(ISBLANK(INDEX('Policy Characteristics'!I:I,MATCH($C924,'Policy Characteristics'!$C:$C,0))),"",INDEX('Policy Characteristics'!I:I,MATCH($C924,'Policy Characteristics'!$C:$C,0)))</f>
        <v>% of potential achieved</v>
      </c>
      <c r="P924" s="22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26" t="str">
        <f>IF(ISBLANK(INDEX('Policy Characteristics'!K:K,MATCH($C924,'Policy Characteristics'!$C:$C,0))),"",INDEX('Policy Characteristics'!K:K,MATCH($C924,'Policy Characteristics'!$C:$C,0)))</f>
        <v/>
      </c>
      <c r="R924" s="226" t="str">
        <f>IF(ISBLANK(INDEX('Policy Characteristics'!L:L,MATCH($C924,'Policy Characteristics'!$C:$C,0))),"",INDEX('Policy Characteristics'!L:L,MATCH($C924,'Policy Characteristics'!$C:$C,0)))</f>
        <v/>
      </c>
    </row>
    <row r="925" spans="1:18" s="2" customFormat="1">
      <c r="A925" s="226" t="str">
        <f>IF(ISBLANK(INDEX('Policy Characteristics'!A:A,MATCH($C925,'Policy Characteristics'!$C:$C,0))),"",INDEX('Policy Characteristics'!A:A,MATCH($C925,'Policy Characteristics'!$C:$C,0)))</f>
        <v>Industry</v>
      </c>
      <c r="B925" s="234" t="str">
        <f>IF(ISBLANK(INDEX('Policy Characteristics'!B:B,MATCH($C925,'Policy Characteristics'!$C:$C,0))),"",INDEX('Policy Characteristics'!B:B,MATCH($C925,'Policy Characteristics'!$C:$C,0)))</f>
        <v>Feedstock Shifting</v>
      </c>
      <c r="C925" s="226" t="str">
        <f t="shared" si="41"/>
        <v>Fraction of Feedstock Shifted</v>
      </c>
      <c r="D925" s="6" t="s">
        <v>854</v>
      </c>
      <c r="E925" s="45" t="s">
        <v>913</v>
      </c>
      <c r="F925" t="s">
        <v>855</v>
      </c>
      <c r="G925" s="45" t="s">
        <v>914</v>
      </c>
      <c r="H925" s="47">
        <v>2521</v>
      </c>
      <c r="I925" s="261" t="s">
        <v>738</v>
      </c>
      <c r="J925" s="227" t="str">
        <f>IF(ISBLANK(INDEX('Policy Characteristics'!D:D,MATCH($C925,'Policy Characteristics'!$C:$C,0))),"",INDEX('Policy Characteristics'!D:D,MATCH($C925,'Policy Characteristics'!$C:$C,0)))</f>
        <v>Feedstock Shifting</v>
      </c>
      <c r="K925" s="226" t="str">
        <f>IF(ISBLANK(INDEX('Policy Characteristics'!E:E,MATCH($C925,'Policy Characteristics'!$C:$C,0))),"",INDEX('Policy Characteristics'!E:E,MATCH($C925,'Policy Characteristics'!$C:$C,0)))</f>
        <v>indst feedstock shifting</v>
      </c>
      <c r="L925" s="233">
        <f>IF(ISBLANK(INDEX('Policy Characteristics'!F:F,MATCH($C925,'Policy Characteristics'!$C:$C,0))),"",INDEX('Policy Characteristics'!F:F,MATCH($C925,'Policy Characteristics'!$C:$C,0)))</f>
        <v>0</v>
      </c>
      <c r="M925" s="233">
        <f>IF(ISBLANK(INDEX('Policy Characteristics'!G:G,MATCH($C925,'Policy Characteristics'!$C:$C,0))),"",INDEX('Policy Characteristics'!G:G,MATCH($C925,'Policy Characteristics'!$C:$C,0)))</f>
        <v>1</v>
      </c>
      <c r="N925" s="233">
        <f>IF(ISBLANK(INDEX('Policy Characteristics'!H:H,MATCH($C925,'Policy Characteristics'!$C:$C,0))),"",INDEX('Policy Characteristics'!H:H,MATCH($C925,'Policy Characteristics'!$C:$C,0)))</f>
        <v>0.01</v>
      </c>
      <c r="O925" s="226" t="str">
        <f>IF(ISBLANK(INDEX('Policy Characteristics'!I:I,MATCH($C925,'Policy Characteristics'!$C:$C,0))),"",INDEX('Policy Characteristics'!I:I,MATCH($C925,'Policy Characteristics'!$C:$C,0)))</f>
        <v>% of potential achieved</v>
      </c>
      <c r="P925" s="22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26" t="str">
        <f>IF(ISBLANK(INDEX('Policy Characteristics'!K:K,MATCH($C925,'Policy Characteristics'!$C:$C,0))),"",INDEX('Policy Characteristics'!K:K,MATCH($C925,'Policy Characteristics'!$C:$C,0)))</f>
        <v/>
      </c>
      <c r="R925" s="226" t="str">
        <f>IF(ISBLANK(INDEX('Policy Characteristics'!L:L,MATCH($C925,'Policy Characteristics'!$C:$C,0))),"",INDEX('Policy Characteristics'!L:L,MATCH($C925,'Policy Characteristics'!$C:$C,0)))</f>
        <v/>
      </c>
    </row>
    <row r="926" spans="1:18" s="2" customFormat="1">
      <c r="A926" s="226" t="str">
        <f>IF(ISBLANK(INDEX('Policy Characteristics'!A:A,MATCH($C926,'Policy Characteristics'!$C:$C,0))),"",INDEX('Policy Characteristics'!A:A,MATCH($C926,'Policy Characteristics'!$C:$C,0)))</f>
        <v>Industry</v>
      </c>
      <c r="B926" s="234" t="str">
        <f>IF(ISBLANK(INDEX('Policy Characteristics'!B:B,MATCH($C926,'Policy Characteristics'!$C:$C,0))),"",INDEX('Policy Characteristics'!B:B,MATCH($C926,'Policy Characteristics'!$C:$C,0)))</f>
        <v>Feedstock Shifting</v>
      </c>
      <c r="C926" s="226" t="str">
        <f t="shared" si="41"/>
        <v>Fraction of Feedstock Shifted</v>
      </c>
      <c r="D926" s="6" t="s">
        <v>854</v>
      </c>
      <c r="E926" s="45" t="s">
        <v>915</v>
      </c>
      <c r="F926" t="s">
        <v>855</v>
      </c>
      <c r="G926" s="45" t="s">
        <v>916</v>
      </c>
      <c r="H926" s="47">
        <v>2522</v>
      </c>
      <c r="I926" s="261" t="s">
        <v>738</v>
      </c>
      <c r="J926" s="227" t="str">
        <f>IF(ISBLANK(INDEX('Policy Characteristics'!D:D,MATCH($C926,'Policy Characteristics'!$C:$C,0))),"",INDEX('Policy Characteristics'!D:D,MATCH($C926,'Policy Characteristics'!$C:$C,0)))</f>
        <v>Feedstock Shifting</v>
      </c>
      <c r="K926" s="226" t="str">
        <f>IF(ISBLANK(INDEX('Policy Characteristics'!E:E,MATCH($C926,'Policy Characteristics'!$C:$C,0))),"",INDEX('Policy Characteristics'!E:E,MATCH($C926,'Policy Characteristics'!$C:$C,0)))</f>
        <v>indst feedstock shifting</v>
      </c>
      <c r="L926" s="233">
        <f>IF(ISBLANK(INDEX('Policy Characteristics'!F:F,MATCH($C926,'Policy Characteristics'!$C:$C,0))),"",INDEX('Policy Characteristics'!F:F,MATCH($C926,'Policy Characteristics'!$C:$C,0)))</f>
        <v>0</v>
      </c>
      <c r="M926" s="233">
        <f>IF(ISBLANK(INDEX('Policy Characteristics'!G:G,MATCH($C926,'Policy Characteristics'!$C:$C,0))),"",INDEX('Policy Characteristics'!G:G,MATCH($C926,'Policy Characteristics'!$C:$C,0)))</f>
        <v>1</v>
      </c>
      <c r="N926" s="233">
        <f>IF(ISBLANK(INDEX('Policy Characteristics'!H:H,MATCH($C926,'Policy Characteristics'!$C:$C,0))),"",INDEX('Policy Characteristics'!H:H,MATCH($C926,'Policy Characteristics'!$C:$C,0)))</f>
        <v>0.01</v>
      </c>
      <c r="O926" s="226" t="str">
        <f>IF(ISBLANK(INDEX('Policy Characteristics'!I:I,MATCH($C926,'Policy Characteristics'!$C:$C,0))),"",INDEX('Policy Characteristics'!I:I,MATCH($C926,'Policy Characteristics'!$C:$C,0)))</f>
        <v>% of potential achieved</v>
      </c>
      <c r="P926" s="22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26" t="str">
        <f>IF(ISBLANK(INDEX('Policy Characteristics'!K:K,MATCH($C926,'Policy Characteristics'!$C:$C,0))),"",INDEX('Policy Characteristics'!K:K,MATCH($C926,'Policy Characteristics'!$C:$C,0)))</f>
        <v/>
      </c>
      <c r="R926" s="226" t="str">
        <f>IF(ISBLANK(INDEX('Policy Characteristics'!L:L,MATCH($C926,'Policy Characteristics'!$C:$C,0))),"",INDEX('Policy Characteristics'!L:L,MATCH($C926,'Policy Characteristics'!$C:$C,0)))</f>
        <v/>
      </c>
    </row>
    <row r="927" spans="1:18" s="2" customFormat="1">
      <c r="A927" s="226" t="str">
        <f>IF(ISBLANK(INDEX('Policy Characteristics'!A:A,MATCH($C927,'Policy Characteristics'!$C:$C,0))),"",INDEX('Policy Characteristics'!A:A,MATCH($C927,'Policy Characteristics'!$C:$C,0)))</f>
        <v>Industry</v>
      </c>
      <c r="B927" s="234" t="str">
        <f>IF(ISBLANK(INDEX('Policy Characteristics'!B:B,MATCH($C927,'Policy Characteristics'!$C:$C,0))),"",INDEX('Policy Characteristics'!B:B,MATCH($C927,'Policy Characteristics'!$C:$C,0)))</f>
        <v>Feedstock Shifting</v>
      </c>
      <c r="C927" s="226" t="str">
        <f t="shared" si="41"/>
        <v>Fraction of Feedstock Shifted</v>
      </c>
      <c r="D927" s="6" t="s">
        <v>854</v>
      </c>
      <c r="E927" s="45" t="s">
        <v>917</v>
      </c>
      <c r="F927" t="s">
        <v>855</v>
      </c>
      <c r="G927" s="45" t="s">
        <v>918</v>
      </c>
      <c r="H927" s="47">
        <v>2523</v>
      </c>
      <c r="I927" s="261" t="s">
        <v>738</v>
      </c>
      <c r="J927" s="227" t="str">
        <f>IF(ISBLANK(INDEX('Policy Characteristics'!D:D,MATCH($C927,'Policy Characteristics'!$C:$C,0))),"",INDEX('Policy Characteristics'!D:D,MATCH($C927,'Policy Characteristics'!$C:$C,0)))</f>
        <v>Feedstock Shifting</v>
      </c>
      <c r="K927" s="226" t="str">
        <f>IF(ISBLANK(INDEX('Policy Characteristics'!E:E,MATCH($C927,'Policy Characteristics'!$C:$C,0))),"",INDEX('Policy Characteristics'!E:E,MATCH($C927,'Policy Characteristics'!$C:$C,0)))</f>
        <v>indst feedstock shifting</v>
      </c>
      <c r="L927" s="233">
        <f>IF(ISBLANK(INDEX('Policy Characteristics'!F:F,MATCH($C927,'Policy Characteristics'!$C:$C,0))),"",INDEX('Policy Characteristics'!F:F,MATCH($C927,'Policy Characteristics'!$C:$C,0)))</f>
        <v>0</v>
      </c>
      <c r="M927" s="233">
        <f>IF(ISBLANK(INDEX('Policy Characteristics'!G:G,MATCH($C927,'Policy Characteristics'!$C:$C,0))),"",INDEX('Policy Characteristics'!G:G,MATCH($C927,'Policy Characteristics'!$C:$C,0)))</f>
        <v>1</v>
      </c>
      <c r="N927" s="233">
        <f>IF(ISBLANK(INDEX('Policy Characteristics'!H:H,MATCH($C927,'Policy Characteristics'!$C:$C,0))),"",INDEX('Policy Characteristics'!H:H,MATCH($C927,'Policy Characteristics'!$C:$C,0)))</f>
        <v>0.01</v>
      </c>
      <c r="O927" s="226" t="str">
        <f>IF(ISBLANK(INDEX('Policy Characteristics'!I:I,MATCH($C927,'Policy Characteristics'!$C:$C,0))),"",INDEX('Policy Characteristics'!I:I,MATCH($C927,'Policy Characteristics'!$C:$C,0)))</f>
        <v>% of potential achieved</v>
      </c>
      <c r="P927" s="22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26" t="str">
        <f>IF(ISBLANK(INDEX('Policy Characteristics'!K:K,MATCH($C927,'Policy Characteristics'!$C:$C,0))),"",INDEX('Policy Characteristics'!K:K,MATCH($C927,'Policy Characteristics'!$C:$C,0)))</f>
        <v/>
      </c>
      <c r="R927" s="226" t="str">
        <f>IF(ISBLANK(INDEX('Policy Characteristics'!L:L,MATCH($C927,'Policy Characteristics'!$C:$C,0))),"",INDEX('Policy Characteristics'!L:L,MATCH($C927,'Policy Characteristics'!$C:$C,0)))</f>
        <v/>
      </c>
    </row>
    <row r="928" spans="1:18" s="2" customFormat="1">
      <c r="A928" s="226" t="str">
        <f>IF(ISBLANK(INDEX('Policy Characteristics'!A:A,MATCH($C928,'Policy Characteristics'!$C:$C,0))),"",INDEX('Policy Characteristics'!A:A,MATCH($C928,'Policy Characteristics'!$C:$C,0)))</f>
        <v>Industry</v>
      </c>
      <c r="B928" s="234" t="str">
        <f>IF(ISBLANK(INDEX('Policy Characteristics'!B:B,MATCH($C928,'Policy Characteristics'!$C:$C,0))),"",INDEX('Policy Characteristics'!B:B,MATCH($C928,'Policy Characteristics'!$C:$C,0)))</f>
        <v>Feedstock Shifting</v>
      </c>
      <c r="C928" s="226" t="str">
        <f t="shared" si="41"/>
        <v>Fraction of Feedstock Shifted</v>
      </c>
      <c r="D928" s="6" t="s">
        <v>854</v>
      </c>
      <c r="E928" s="45" t="s">
        <v>919</v>
      </c>
      <c r="F928" t="s">
        <v>855</v>
      </c>
      <c r="G928" s="45" t="s">
        <v>920</v>
      </c>
      <c r="H928" s="47">
        <v>2524</v>
      </c>
      <c r="I928" s="261" t="s">
        <v>738</v>
      </c>
      <c r="J928" s="227" t="str">
        <f>IF(ISBLANK(INDEX('Policy Characteristics'!D:D,MATCH($C928,'Policy Characteristics'!$C:$C,0))),"",INDEX('Policy Characteristics'!D:D,MATCH($C928,'Policy Characteristics'!$C:$C,0)))</f>
        <v>Feedstock Shifting</v>
      </c>
      <c r="K928" s="226" t="str">
        <f>IF(ISBLANK(INDEX('Policy Characteristics'!E:E,MATCH($C928,'Policy Characteristics'!$C:$C,0))),"",INDEX('Policy Characteristics'!E:E,MATCH($C928,'Policy Characteristics'!$C:$C,0)))</f>
        <v>indst feedstock shifting</v>
      </c>
      <c r="L928" s="233">
        <f>IF(ISBLANK(INDEX('Policy Characteristics'!F:F,MATCH($C928,'Policy Characteristics'!$C:$C,0))),"",INDEX('Policy Characteristics'!F:F,MATCH($C928,'Policy Characteristics'!$C:$C,0)))</f>
        <v>0</v>
      </c>
      <c r="M928" s="233">
        <f>IF(ISBLANK(INDEX('Policy Characteristics'!G:G,MATCH($C928,'Policy Characteristics'!$C:$C,0))),"",INDEX('Policy Characteristics'!G:G,MATCH($C928,'Policy Characteristics'!$C:$C,0)))</f>
        <v>1</v>
      </c>
      <c r="N928" s="233">
        <f>IF(ISBLANK(INDEX('Policy Characteristics'!H:H,MATCH($C928,'Policy Characteristics'!$C:$C,0))),"",INDEX('Policy Characteristics'!H:H,MATCH($C928,'Policy Characteristics'!$C:$C,0)))</f>
        <v>0.01</v>
      </c>
      <c r="O928" s="226" t="str">
        <f>IF(ISBLANK(INDEX('Policy Characteristics'!I:I,MATCH($C928,'Policy Characteristics'!$C:$C,0))),"",INDEX('Policy Characteristics'!I:I,MATCH($C928,'Policy Characteristics'!$C:$C,0)))</f>
        <v>% of potential achieved</v>
      </c>
      <c r="P928" s="22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26" t="str">
        <f>IF(ISBLANK(INDEX('Policy Characteristics'!K:K,MATCH($C928,'Policy Characteristics'!$C:$C,0))),"",INDEX('Policy Characteristics'!K:K,MATCH($C928,'Policy Characteristics'!$C:$C,0)))</f>
        <v/>
      </c>
      <c r="R928" s="226" t="str">
        <f>IF(ISBLANK(INDEX('Policy Characteristics'!L:L,MATCH($C928,'Policy Characteristics'!$C:$C,0))),"",INDEX('Policy Characteristics'!L:L,MATCH($C928,'Policy Characteristics'!$C:$C,0)))</f>
        <v/>
      </c>
    </row>
    <row r="929" spans="1:18" s="2" customFormat="1">
      <c r="A929" s="226" t="str">
        <f>IF(ISBLANK(INDEX('Policy Characteristics'!A:A,MATCH($C929,'Policy Characteristics'!$C:$C,0))),"",INDEX('Policy Characteristics'!A:A,MATCH($C929,'Policy Characteristics'!$C:$C,0)))</f>
        <v>Industry</v>
      </c>
      <c r="B929" s="234" t="str">
        <f>IF(ISBLANK(INDEX('Policy Characteristics'!B:B,MATCH($C929,'Policy Characteristics'!$C:$C,0))),"",INDEX('Policy Characteristics'!B:B,MATCH($C929,'Policy Characteristics'!$C:$C,0)))</f>
        <v>Feedstock Shifting</v>
      </c>
      <c r="C929" s="226" t="str">
        <f t="shared" si="41"/>
        <v>Fraction of Feedstock Shifted</v>
      </c>
      <c r="D929" s="6" t="s">
        <v>854</v>
      </c>
      <c r="E929" s="45" t="s">
        <v>921</v>
      </c>
      <c r="F929" t="s">
        <v>855</v>
      </c>
      <c r="G929" s="45" t="s">
        <v>922</v>
      </c>
      <c r="H929" s="47">
        <v>2525</v>
      </c>
      <c r="I929" s="261" t="s">
        <v>738</v>
      </c>
      <c r="J929" s="227" t="str">
        <f>IF(ISBLANK(INDEX('Policy Characteristics'!D:D,MATCH($C929,'Policy Characteristics'!$C:$C,0))),"",INDEX('Policy Characteristics'!D:D,MATCH($C929,'Policy Characteristics'!$C:$C,0)))</f>
        <v>Feedstock Shifting</v>
      </c>
      <c r="K929" s="226" t="str">
        <f>IF(ISBLANK(INDEX('Policy Characteristics'!E:E,MATCH($C929,'Policy Characteristics'!$C:$C,0))),"",INDEX('Policy Characteristics'!E:E,MATCH($C929,'Policy Characteristics'!$C:$C,0)))</f>
        <v>indst feedstock shifting</v>
      </c>
      <c r="L929" s="233">
        <f>IF(ISBLANK(INDEX('Policy Characteristics'!F:F,MATCH($C929,'Policy Characteristics'!$C:$C,0))),"",INDEX('Policy Characteristics'!F:F,MATCH($C929,'Policy Characteristics'!$C:$C,0)))</f>
        <v>0</v>
      </c>
      <c r="M929" s="233">
        <f>IF(ISBLANK(INDEX('Policy Characteristics'!G:G,MATCH($C929,'Policy Characteristics'!$C:$C,0))),"",INDEX('Policy Characteristics'!G:G,MATCH($C929,'Policy Characteristics'!$C:$C,0)))</f>
        <v>1</v>
      </c>
      <c r="N929" s="233">
        <f>IF(ISBLANK(INDEX('Policy Characteristics'!H:H,MATCH($C929,'Policy Characteristics'!$C:$C,0))),"",INDEX('Policy Characteristics'!H:H,MATCH($C929,'Policy Characteristics'!$C:$C,0)))</f>
        <v>0.01</v>
      </c>
      <c r="O929" s="226" t="str">
        <f>IF(ISBLANK(INDEX('Policy Characteristics'!I:I,MATCH($C929,'Policy Characteristics'!$C:$C,0))),"",INDEX('Policy Characteristics'!I:I,MATCH($C929,'Policy Characteristics'!$C:$C,0)))</f>
        <v>% of potential achieved</v>
      </c>
      <c r="P929" s="22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26" t="str">
        <f>IF(ISBLANK(INDEX('Policy Characteristics'!K:K,MATCH($C929,'Policy Characteristics'!$C:$C,0))),"",INDEX('Policy Characteristics'!K:K,MATCH($C929,'Policy Characteristics'!$C:$C,0)))</f>
        <v/>
      </c>
      <c r="R929" s="226" t="str">
        <f>IF(ISBLANK(INDEX('Policy Characteristics'!L:L,MATCH($C929,'Policy Characteristics'!$C:$C,0))),"",INDEX('Policy Characteristics'!L:L,MATCH($C929,'Policy Characteristics'!$C:$C,0)))</f>
        <v/>
      </c>
    </row>
    <row r="930" spans="1:18" s="2" customFormat="1">
      <c r="A930" s="226" t="str">
        <f>IF(ISBLANK(INDEX('Policy Characteristics'!A:A,MATCH($C930,'Policy Characteristics'!$C:$C,0))),"",INDEX('Policy Characteristics'!A:A,MATCH($C930,'Policy Characteristics'!$C:$C,0)))</f>
        <v>Industry</v>
      </c>
      <c r="B930" s="234" t="str">
        <f>IF(ISBLANK(INDEX('Policy Characteristics'!B:B,MATCH($C930,'Policy Characteristics'!$C:$C,0))),"",INDEX('Policy Characteristics'!B:B,MATCH($C930,'Policy Characteristics'!$C:$C,0)))</f>
        <v>Feedstock Shifting</v>
      </c>
      <c r="C930" s="226" t="str">
        <f t="shared" ref="C930:C993" si="42">C$864</f>
        <v>Fraction of Feedstock Shifted</v>
      </c>
      <c r="D930" s="6" t="s">
        <v>854</v>
      </c>
      <c r="E930" s="45" t="s">
        <v>923</v>
      </c>
      <c r="F930" t="s">
        <v>855</v>
      </c>
      <c r="G930" s="45" t="s">
        <v>924</v>
      </c>
      <c r="H930" s="47">
        <v>2526</v>
      </c>
      <c r="I930" s="261" t="s">
        <v>738</v>
      </c>
      <c r="J930" s="227" t="str">
        <f>IF(ISBLANK(INDEX('Policy Characteristics'!D:D,MATCH($C930,'Policy Characteristics'!$C:$C,0))),"",INDEX('Policy Characteristics'!D:D,MATCH($C930,'Policy Characteristics'!$C:$C,0)))</f>
        <v>Feedstock Shifting</v>
      </c>
      <c r="K930" s="226" t="str">
        <f>IF(ISBLANK(INDEX('Policy Characteristics'!E:E,MATCH($C930,'Policy Characteristics'!$C:$C,0))),"",INDEX('Policy Characteristics'!E:E,MATCH($C930,'Policy Characteristics'!$C:$C,0)))</f>
        <v>indst feedstock shifting</v>
      </c>
      <c r="L930" s="233">
        <f>IF(ISBLANK(INDEX('Policy Characteristics'!F:F,MATCH($C930,'Policy Characteristics'!$C:$C,0))),"",INDEX('Policy Characteristics'!F:F,MATCH($C930,'Policy Characteristics'!$C:$C,0)))</f>
        <v>0</v>
      </c>
      <c r="M930" s="233">
        <f>IF(ISBLANK(INDEX('Policy Characteristics'!G:G,MATCH($C930,'Policy Characteristics'!$C:$C,0))),"",INDEX('Policy Characteristics'!G:G,MATCH($C930,'Policy Characteristics'!$C:$C,0)))</f>
        <v>1</v>
      </c>
      <c r="N930" s="233">
        <f>IF(ISBLANK(INDEX('Policy Characteristics'!H:H,MATCH($C930,'Policy Characteristics'!$C:$C,0))),"",INDEX('Policy Characteristics'!H:H,MATCH($C930,'Policy Characteristics'!$C:$C,0)))</f>
        <v>0.01</v>
      </c>
      <c r="O930" s="226" t="str">
        <f>IF(ISBLANK(INDEX('Policy Characteristics'!I:I,MATCH($C930,'Policy Characteristics'!$C:$C,0))),"",INDEX('Policy Characteristics'!I:I,MATCH($C930,'Policy Characteristics'!$C:$C,0)))</f>
        <v>% of potential achieved</v>
      </c>
      <c r="P930" s="22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26" t="str">
        <f>IF(ISBLANK(INDEX('Policy Characteristics'!K:K,MATCH($C930,'Policy Characteristics'!$C:$C,0))),"",INDEX('Policy Characteristics'!K:K,MATCH($C930,'Policy Characteristics'!$C:$C,0)))</f>
        <v/>
      </c>
      <c r="R930" s="226" t="str">
        <f>IF(ISBLANK(INDEX('Policy Characteristics'!L:L,MATCH($C930,'Policy Characteristics'!$C:$C,0))),"",INDEX('Policy Characteristics'!L:L,MATCH($C930,'Policy Characteristics'!$C:$C,0)))</f>
        <v/>
      </c>
    </row>
    <row r="931" spans="1:18" s="2" customFormat="1">
      <c r="A931" s="226" t="str">
        <f>IF(ISBLANK(INDEX('Policy Characteristics'!A:A,MATCH($C931,'Policy Characteristics'!$C:$C,0))),"",INDEX('Policy Characteristics'!A:A,MATCH($C931,'Policy Characteristics'!$C:$C,0)))</f>
        <v>Industry</v>
      </c>
      <c r="B931" s="234" t="str">
        <f>IF(ISBLANK(INDEX('Policy Characteristics'!B:B,MATCH($C931,'Policy Characteristics'!$C:$C,0))),"",INDEX('Policy Characteristics'!B:B,MATCH($C931,'Policy Characteristics'!$C:$C,0)))</f>
        <v>Feedstock Shifting</v>
      </c>
      <c r="C931" s="226" t="str">
        <f t="shared" si="42"/>
        <v>Fraction of Feedstock Shifted</v>
      </c>
      <c r="D931" s="6" t="s">
        <v>854</v>
      </c>
      <c r="E931" s="45" t="s">
        <v>925</v>
      </c>
      <c r="F931" t="s">
        <v>855</v>
      </c>
      <c r="G931" s="45" t="s">
        <v>926</v>
      </c>
      <c r="H931" s="47">
        <v>2527</v>
      </c>
      <c r="I931" s="261" t="s">
        <v>738</v>
      </c>
      <c r="J931" s="227" t="str">
        <f>IF(ISBLANK(INDEX('Policy Characteristics'!D:D,MATCH($C931,'Policy Characteristics'!$C:$C,0))),"",INDEX('Policy Characteristics'!D:D,MATCH($C931,'Policy Characteristics'!$C:$C,0)))</f>
        <v>Feedstock Shifting</v>
      </c>
      <c r="K931" s="226" t="str">
        <f>IF(ISBLANK(INDEX('Policy Characteristics'!E:E,MATCH($C931,'Policy Characteristics'!$C:$C,0))),"",INDEX('Policy Characteristics'!E:E,MATCH($C931,'Policy Characteristics'!$C:$C,0)))</f>
        <v>indst feedstock shifting</v>
      </c>
      <c r="L931" s="233">
        <f>IF(ISBLANK(INDEX('Policy Characteristics'!F:F,MATCH($C931,'Policy Characteristics'!$C:$C,0))),"",INDEX('Policy Characteristics'!F:F,MATCH($C931,'Policy Characteristics'!$C:$C,0)))</f>
        <v>0</v>
      </c>
      <c r="M931" s="233">
        <f>IF(ISBLANK(INDEX('Policy Characteristics'!G:G,MATCH($C931,'Policy Characteristics'!$C:$C,0))),"",INDEX('Policy Characteristics'!G:G,MATCH($C931,'Policy Characteristics'!$C:$C,0)))</f>
        <v>1</v>
      </c>
      <c r="N931" s="233">
        <f>IF(ISBLANK(INDEX('Policy Characteristics'!H:H,MATCH($C931,'Policy Characteristics'!$C:$C,0))),"",INDEX('Policy Characteristics'!H:H,MATCH($C931,'Policy Characteristics'!$C:$C,0)))</f>
        <v>0.01</v>
      </c>
      <c r="O931" s="226" t="str">
        <f>IF(ISBLANK(INDEX('Policy Characteristics'!I:I,MATCH($C931,'Policy Characteristics'!$C:$C,0))),"",INDEX('Policy Characteristics'!I:I,MATCH($C931,'Policy Characteristics'!$C:$C,0)))</f>
        <v>% of potential achieved</v>
      </c>
      <c r="P931" s="22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26" t="str">
        <f>IF(ISBLANK(INDEX('Policy Characteristics'!K:K,MATCH($C931,'Policy Characteristics'!$C:$C,0))),"",INDEX('Policy Characteristics'!K:K,MATCH($C931,'Policy Characteristics'!$C:$C,0)))</f>
        <v/>
      </c>
      <c r="R931" s="226" t="str">
        <f>IF(ISBLANK(INDEX('Policy Characteristics'!L:L,MATCH($C931,'Policy Characteristics'!$C:$C,0))),"",INDEX('Policy Characteristics'!L:L,MATCH($C931,'Policy Characteristics'!$C:$C,0)))</f>
        <v/>
      </c>
    </row>
    <row r="932" spans="1:18" s="2" customFormat="1">
      <c r="A932" s="226" t="str">
        <f>IF(ISBLANK(INDEX('Policy Characteristics'!A:A,MATCH($C932,'Policy Characteristics'!$C:$C,0))),"",INDEX('Policy Characteristics'!A:A,MATCH($C932,'Policy Characteristics'!$C:$C,0)))</f>
        <v>Industry</v>
      </c>
      <c r="B932" s="234" t="str">
        <f>IF(ISBLANK(INDEX('Policy Characteristics'!B:B,MATCH($C932,'Policy Characteristics'!$C:$C,0))),"",INDEX('Policy Characteristics'!B:B,MATCH($C932,'Policy Characteristics'!$C:$C,0)))</f>
        <v>Feedstock Shifting</v>
      </c>
      <c r="C932" s="226" t="str">
        <f t="shared" si="42"/>
        <v>Fraction of Feedstock Shifted</v>
      </c>
      <c r="D932" s="6" t="s">
        <v>854</v>
      </c>
      <c r="E932" s="45" t="s">
        <v>927</v>
      </c>
      <c r="F932" t="s">
        <v>855</v>
      </c>
      <c r="G932" s="45" t="s">
        <v>928</v>
      </c>
      <c r="H932" s="47">
        <v>2528</v>
      </c>
      <c r="I932" s="261" t="s">
        <v>738</v>
      </c>
      <c r="J932" s="227" t="str">
        <f>IF(ISBLANK(INDEX('Policy Characteristics'!D:D,MATCH($C932,'Policy Characteristics'!$C:$C,0))),"",INDEX('Policy Characteristics'!D:D,MATCH($C932,'Policy Characteristics'!$C:$C,0)))</f>
        <v>Feedstock Shifting</v>
      </c>
      <c r="K932" s="226" t="str">
        <f>IF(ISBLANK(INDEX('Policy Characteristics'!E:E,MATCH($C932,'Policy Characteristics'!$C:$C,0))),"",INDEX('Policy Characteristics'!E:E,MATCH($C932,'Policy Characteristics'!$C:$C,0)))</f>
        <v>indst feedstock shifting</v>
      </c>
      <c r="L932" s="233">
        <f>IF(ISBLANK(INDEX('Policy Characteristics'!F:F,MATCH($C932,'Policy Characteristics'!$C:$C,0))),"",INDEX('Policy Characteristics'!F:F,MATCH($C932,'Policy Characteristics'!$C:$C,0)))</f>
        <v>0</v>
      </c>
      <c r="M932" s="233">
        <f>IF(ISBLANK(INDEX('Policy Characteristics'!G:G,MATCH($C932,'Policy Characteristics'!$C:$C,0))),"",INDEX('Policy Characteristics'!G:G,MATCH($C932,'Policy Characteristics'!$C:$C,0)))</f>
        <v>1</v>
      </c>
      <c r="N932" s="233">
        <f>IF(ISBLANK(INDEX('Policy Characteristics'!H:H,MATCH($C932,'Policy Characteristics'!$C:$C,0))),"",INDEX('Policy Characteristics'!H:H,MATCH($C932,'Policy Characteristics'!$C:$C,0)))</f>
        <v>0.01</v>
      </c>
      <c r="O932" s="226" t="str">
        <f>IF(ISBLANK(INDEX('Policy Characteristics'!I:I,MATCH($C932,'Policy Characteristics'!$C:$C,0))),"",INDEX('Policy Characteristics'!I:I,MATCH($C932,'Policy Characteristics'!$C:$C,0)))</f>
        <v>% of potential achieved</v>
      </c>
      <c r="P932" s="22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26" t="str">
        <f>IF(ISBLANK(INDEX('Policy Characteristics'!K:K,MATCH($C932,'Policy Characteristics'!$C:$C,0))),"",INDEX('Policy Characteristics'!K:K,MATCH($C932,'Policy Characteristics'!$C:$C,0)))</f>
        <v/>
      </c>
      <c r="R932" s="226" t="str">
        <f>IF(ISBLANK(INDEX('Policy Characteristics'!L:L,MATCH($C932,'Policy Characteristics'!$C:$C,0))),"",INDEX('Policy Characteristics'!L:L,MATCH($C932,'Policy Characteristics'!$C:$C,0)))</f>
        <v/>
      </c>
    </row>
    <row r="933" spans="1:18" s="2" customFormat="1">
      <c r="A933" s="226" t="str">
        <f>IF(ISBLANK(INDEX('Policy Characteristics'!A:A,MATCH($C933,'Policy Characteristics'!$C:$C,0))),"",INDEX('Policy Characteristics'!A:A,MATCH($C933,'Policy Characteristics'!$C:$C,0)))</f>
        <v>Industry</v>
      </c>
      <c r="B933" s="234" t="str">
        <f>IF(ISBLANK(INDEX('Policy Characteristics'!B:B,MATCH($C933,'Policy Characteristics'!$C:$C,0))),"",INDEX('Policy Characteristics'!B:B,MATCH($C933,'Policy Characteristics'!$C:$C,0)))</f>
        <v>Feedstock Shifting</v>
      </c>
      <c r="C933" s="226" t="str">
        <f t="shared" si="42"/>
        <v>Fraction of Feedstock Shifted</v>
      </c>
      <c r="D933" s="6" t="s">
        <v>854</v>
      </c>
      <c r="E933" s="45" t="s">
        <v>929</v>
      </c>
      <c r="F933" t="s">
        <v>855</v>
      </c>
      <c r="G933" s="45" t="s">
        <v>930</v>
      </c>
      <c r="H933" s="47">
        <v>2529</v>
      </c>
      <c r="I933" s="261" t="s">
        <v>738</v>
      </c>
      <c r="J933" s="227" t="str">
        <f>IF(ISBLANK(INDEX('Policy Characteristics'!D:D,MATCH($C933,'Policy Characteristics'!$C:$C,0))),"",INDEX('Policy Characteristics'!D:D,MATCH($C933,'Policy Characteristics'!$C:$C,0)))</f>
        <v>Feedstock Shifting</v>
      </c>
      <c r="K933" s="226" t="str">
        <f>IF(ISBLANK(INDEX('Policy Characteristics'!E:E,MATCH($C933,'Policy Characteristics'!$C:$C,0))),"",INDEX('Policy Characteristics'!E:E,MATCH($C933,'Policy Characteristics'!$C:$C,0)))</f>
        <v>indst feedstock shifting</v>
      </c>
      <c r="L933" s="233">
        <f>IF(ISBLANK(INDEX('Policy Characteristics'!F:F,MATCH($C933,'Policy Characteristics'!$C:$C,0))),"",INDEX('Policy Characteristics'!F:F,MATCH($C933,'Policy Characteristics'!$C:$C,0)))</f>
        <v>0</v>
      </c>
      <c r="M933" s="233">
        <f>IF(ISBLANK(INDEX('Policy Characteristics'!G:G,MATCH($C933,'Policy Characteristics'!$C:$C,0))),"",INDEX('Policy Characteristics'!G:G,MATCH($C933,'Policy Characteristics'!$C:$C,0)))</f>
        <v>1</v>
      </c>
      <c r="N933" s="233">
        <f>IF(ISBLANK(INDEX('Policy Characteristics'!H:H,MATCH($C933,'Policy Characteristics'!$C:$C,0))),"",INDEX('Policy Characteristics'!H:H,MATCH($C933,'Policy Characteristics'!$C:$C,0)))</f>
        <v>0.01</v>
      </c>
      <c r="O933" s="226" t="str">
        <f>IF(ISBLANK(INDEX('Policy Characteristics'!I:I,MATCH($C933,'Policy Characteristics'!$C:$C,0))),"",INDEX('Policy Characteristics'!I:I,MATCH($C933,'Policy Characteristics'!$C:$C,0)))</f>
        <v>% of potential achieved</v>
      </c>
      <c r="P933" s="22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26" t="str">
        <f>IF(ISBLANK(INDEX('Policy Characteristics'!K:K,MATCH($C933,'Policy Characteristics'!$C:$C,0))),"",INDEX('Policy Characteristics'!K:K,MATCH($C933,'Policy Characteristics'!$C:$C,0)))</f>
        <v/>
      </c>
      <c r="R933" s="226" t="str">
        <f>IF(ISBLANK(INDEX('Policy Characteristics'!L:L,MATCH($C933,'Policy Characteristics'!$C:$C,0))),"",INDEX('Policy Characteristics'!L:L,MATCH($C933,'Policy Characteristics'!$C:$C,0)))</f>
        <v/>
      </c>
    </row>
    <row r="934" spans="1:18" s="2" customFormat="1">
      <c r="A934" s="226" t="str">
        <f>IF(ISBLANK(INDEX('Policy Characteristics'!A:A,MATCH($C934,'Policy Characteristics'!$C:$C,0))),"",INDEX('Policy Characteristics'!A:A,MATCH($C934,'Policy Characteristics'!$C:$C,0)))</f>
        <v>Industry</v>
      </c>
      <c r="B934" s="234" t="str">
        <f>IF(ISBLANK(INDEX('Policy Characteristics'!B:B,MATCH($C934,'Policy Characteristics'!$C:$C,0))),"",INDEX('Policy Characteristics'!B:B,MATCH($C934,'Policy Characteristics'!$C:$C,0)))</f>
        <v>Feedstock Shifting</v>
      </c>
      <c r="C934" s="226" t="str">
        <f t="shared" si="42"/>
        <v>Fraction of Feedstock Shifted</v>
      </c>
      <c r="D934" s="6" t="s">
        <v>856</v>
      </c>
      <c r="E934" s="45" t="s">
        <v>911</v>
      </c>
      <c r="F934" t="s">
        <v>857</v>
      </c>
      <c r="G934" s="45" t="s">
        <v>912</v>
      </c>
      <c r="H934" s="47">
        <v>2530</v>
      </c>
      <c r="I934" s="261" t="s">
        <v>738</v>
      </c>
      <c r="J934" s="227" t="str">
        <f>IF(ISBLANK(INDEX('Policy Characteristics'!D:D,MATCH($C934,'Policy Characteristics'!$C:$C,0))),"",INDEX('Policy Characteristics'!D:D,MATCH($C934,'Policy Characteristics'!$C:$C,0)))</f>
        <v>Feedstock Shifting</v>
      </c>
      <c r="K934" s="226" t="str">
        <f>IF(ISBLANK(INDEX('Policy Characteristics'!E:E,MATCH($C934,'Policy Characteristics'!$C:$C,0))),"",INDEX('Policy Characteristics'!E:E,MATCH($C934,'Policy Characteristics'!$C:$C,0)))</f>
        <v>indst feedstock shifting</v>
      </c>
      <c r="L934" s="233">
        <f>IF(ISBLANK(INDEX('Policy Characteristics'!F:F,MATCH($C934,'Policy Characteristics'!$C:$C,0))),"",INDEX('Policy Characteristics'!F:F,MATCH($C934,'Policy Characteristics'!$C:$C,0)))</f>
        <v>0</v>
      </c>
      <c r="M934" s="233">
        <f>IF(ISBLANK(INDEX('Policy Characteristics'!G:G,MATCH($C934,'Policy Characteristics'!$C:$C,0))),"",INDEX('Policy Characteristics'!G:G,MATCH($C934,'Policy Characteristics'!$C:$C,0)))</f>
        <v>1</v>
      </c>
      <c r="N934" s="233">
        <f>IF(ISBLANK(INDEX('Policy Characteristics'!H:H,MATCH($C934,'Policy Characteristics'!$C:$C,0))),"",INDEX('Policy Characteristics'!H:H,MATCH($C934,'Policy Characteristics'!$C:$C,0)))</f>
        <v>0.01</v>
      </c>
      <c r="O934" s="226" t="str">
        <f>IF(ISBLANK(INDEX('Policy Characteristics'!I:I,MATCH($C934,'Policy Characteristics'!$C:$C,0))),"",INDEX('Policy Characteristics'!I:I,MATCH($C934,'Policy Characteristics'!$C:$C,0)))</f>
        <v>% of potential achieved</v>
      </c>
      <c r="P934" s="22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26" t="str">
        <f>IF(ISBLANK(INDEX('Policy Characteristics'!K:K,MATCH($C934,'Policy Characteristics'!$C:$C,0))),"",INDEX('Policy Characteristics'!K:K,MATCH($C934,'Policy Characteristics'!$C:$C,0)))</f>
        <v/>
      </c>
      <c r="R934" s="226" t="str">
        <f>IF(ISBLANK(INDEX('Policy Characteristics'!L:L,MATCH($C934,'Policy Characteristics'!$C:$C,0))),"",INDEX('Policy Characteristics'!L:L,MATCH($C934,'Policy Characteristics'!$C:$C,0)))</f>
        <v/>
      </c>
    </row>
    <row r="935" spans="1:18" s="2" customFormat="1">
      <c r="A935" s="226" t="str">
        <f>IF(ISBLANK(INDEX('Policy Characteristics'!A:A,MATCH($C935,'Policy Characteristics'!$C:$C,0))),"",INDEX('Policy Characteristics'!A:A,MATCH($C935,'Policy Characteristics'!$C:$C,0)))</f>
        <v>Industry</v>
      </c>
      <c r="B935" s="234" t="str">
        <f>IF(ISBLANK(INDEX('Policy Characteristics'!B:B,MATCH($C935,'Policy Characteristics'!$C:$C,0))),"",INDEX('Policy Characteristics'!B:B,MATCH($C935,'Policy Characteristics'!$C:$C,0)))</f>
        <v>Feedstock Shifting</v>
      </c>
      <c r="C935" s="226" t="str">
        <f t="shared" si="42"/>
        <v>Fraction of Feedstock Shifted</v>
      </c>
      <c r="D935" s="6" t="s">
        <v>856</v>
      </c>
      <c r="E935" s="45" t="s">
        <v>913</v>
      </c>
      <c r="F935" t="s">
        <v>857</v>
      </c>
      <c r="G935" s="45" t="s">
        <v>914</v>
      </c>
      <c r="H935" s="47">
        <v>2531</v>
      </c>
      <c r="I935" s="261" t="s">
        <v>738</v>
      </c>
      <c r="J935" s="227" t="str">
        <f>IF(ISBLANK(INDEX('Policy Characteristics'!D:D,MATCH($C935,'Policy Characteristics'!$C:$C,0))),"",INDEX('Policy Characteristics'!D:D,MATCH($C935,'Policy Characteristics'!$C:$C,0)))</f>
        <v>Feedstock Shifting</v>
      </c>
      <c r="K935" s="226" t="str">
        <f>IF(ISBLANK(INDEX('Policy Characteristics'!E:E,MATCH($C935,'Policy Characteristics'!$C:$C,0))),"",INDEX('Policy Characteristics'!E:E,MATCH($C935,'Policy Characteristics'!$C:$C,0)))</f>
        <v>indst feedstock shifting</v>
      </c>
      <c r="L935" s="233">
        <f>IF(ISBLANK(INDEX('Policy Characteristics'!F:F,MATCH($C935,'Policy Characteristics'!$C:$C,0))),"",INDEX('Policy Characteristics'!F:F,MATCH($C935,'Policy Characteristics'!$C:$C,0)))</f>
        <v>0</v>
      </c>
      <c r="M935" s="233">
        <f>IF(ISBLANK(INDEX('Policy Characteristics'!G:G,MATCH($C935,'Policy Characteristics'!$C:$C,0))),"",INDEX('Policy Characteristics'!G:G,MATCH($C935,'Policy Characteristics'!$C:$C,0)))</f>
        <v>1</v>
      </c>
      <c r="N935" s="233">
        <f>IF(ISBLANK(INDEX('Policy Characteristics'!H:H,MATCH($C935,'Policy Characteristics'!$C:$C,0))),"",INDEX('Policy Characteristics'!H:H,MATCH($C935,'Policy Characteristics'!$C:$C,0)))</f>
        <v>0.01</v>
      </c>
      <c r="O935" s="226" t="str">
        <f>IF(ISBLANK(INDEX('Policy Characteristics'!I:I,MATCH($C935,'Policy Characteristics'!$C:$C,0))),"",INDEX('Policy Characteristics'!I:I,MATCH($C935,'Policy Characteristics'!$C:$C,0)))</f>
        <v>% of potential achieved</v>
      </c>
      <c r="P935" s="22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26" t="str">
        <f>IF(ISBLANK(INDEX('Policy Characteristics'!K:K,MATCH($C935,'Policy Characteristics'!$C:$C,0))),"",INDEX('Policy Characteristics'!K:K,MATCH($C935,'Policy Characteristics'!$C:$C,0)))</f>
        <v/>
      </c>
      <c r="R935" s="226" t="str">
        <f>IF(ISBLANK(INDEX('Policy Characteristics'!L:L,MATCH($C935,'Policy Characteristics'!$C:$C,0))),"",INDEX('Policy Characteristics'!L:L,MATCH($C935,'Policy Characteristics'!$C:$C,0)))</f>
        <v/>
      </c>
    </row>
    <row r="936" spans="1:18" s="2" customFormat="1">
      <c r="A936" s="226" t="str">
        <f>IF(ISBLANK(INDEX('Policy Characteristics'!A:A,MATCH($C936,'Policy Characteristics'!$C:$C,0))),"",INDEX('Policy Characteristics'!A:A,MATCH($C936,'Policy Characteristics'!$C:$C,0)))</f>
        <v>Industry</v>
      </c>
      <c r="B936" s="234" t="str">
        <f>IF(ISBLANK(INDEX('Policy Characteristics'!B:B,MATCH($C936,'Policy Characteristics'!$C:$C,0))),"",INDEX('Policy Characteristics'!B:B,MATCH($C936,'Policy Characteristics'!$C:$C,0)))</f>
        <v>Feedstock Shifting</v>
      </c>
      <c r="C936" s="226" t="str">
        <f t="shared" si="42"/>
        <v>Fraction of Feedstock Shifted</v>
      </c>
      <c r="D936" s="6" t="s">
        <v>856</v>
      </c>
      <c r="E936" s="45" t="s">
        <v>915</v>
      </c>
      <c r="F936" t="s">
        <v>857</v>
      </c>
      <c r="G936" s="45" t="s">
        <v>916</v>
      </c>
      <c r="H936" s="47">
        <v>2532</v>
      </c>
      <c r="I936" s="261" t="s">
        <v>738</v>
      </c>
      <c r="J936" s="227" t="str">
        <f>IF(ISBLANK(INDEX('Policy Characteristics'!D:D,MATCH($C936,'Policy Characteristics'!$C:$C,0))),"",INDEX('Policy Characteristics'!D:D,MATCH($C936,'Policy Characteristics'!$C:$C,0)))</f>
        <v>Feedstock Shifting</v>
      </c>
      <c r="K936" s="226" t="str">
        <f>IF(ISBLANK(INDEX('Policy Characteristics'!E:E,MATCH($C936,'Policy Characteristics'!$C:$C,0))),"",INDEX('Policy Characteristics'!E:E,MATCH($C936,'Policy Characteristics'!$C:$C,0)))</f>
        <v>indst feedstock shifting</v>
      </c>
      <c r="L936" s="233">
        <f>IF(ISBLANK(INDEX('Policy Characteristics'!F:F,MATCH($C936,'Policy Characteristics'!$C:$C,0))),"",INDEX('Policy Characteristics'!F:F,MATCH($C936,'Policy Characteristics'!$C:$C,0)))</f>
        <v>0</v>
      </c>
      <c r="M936" s="233">
        <f>IF(ISBLANK(INDEX('Policy Characteristics'!G:G,MATCH($C936,'Policy Characteristics'!$C:$C,0))),"",INDEX('Policy Characteristics'!G:G,MATCH($C936,'Policy Characteristics'!$C:$C,0)))</f>
        <v>1</v>
      </c>
      <c r="N936" s="233">
        <f>IF(ISBLANK(INDEX('Policy Characteristics'!H:H,MATCH($C936,'Policy Characteristics'!$C:$C,0))),"",INDEX('Policy Characteristics'!H:H,MATCH($C936,'Policy Characteristics'!$C:$C,0)))</f>
        <v>0.01</v>
      </c>
      <c r="O936" s="226" t="str">
        <f>IF(ISBLANK(INDEX('Policy Characteristics'!I:I,MATCH($C936,'Policy Characteristics'!$C:$C,0))),"",INDEX('Policy Characteristics'!I:I,MATCH($C936,'Policy Characteristics'!$C:$C,0)))</f>
        <v>% of potential achieved</v>
      </c>
      <c r="P936" s="22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26" t="str">
        <f>IF(ISBLANK(INDEX('Policy Characteristics'!K:K,MATCH($C936,'Policy Characteristics'!$C:$C,0))),"",INDEX('Policy Characteristics'!K:K,MATCH($C936,'Policy Characteristics'!$C:$C,0)))</f>
        <v/>
      </c>
      <c r="R936" s="226" t="str">
        <f>IF(ISBLANK(INDEX('Policy Characteristics'!L:L,MATCH($C936,'Policy Characteristics'!$C:$C,0))),"",INDEX('Policy Characteristics'!L:L,MATCH($C936,'Policy Characteristics'!$C:$C,0)))</f>
        <v/>
      </c>
    </row>
    <row r="937" spans="1:18" s="2" customFormat="1">
      <c r="A937" s="226" t="str">
        <f>IF(ISBLANK(INDEX('Policy Characteristics'!A:A,MATCH($C937,'Policy Characteristics'!$C:$C,0))),"",INDEX('Policy Characteristics'!A:A,MATCH($C937,'Policy Characteristics'!$C:$C,0)))</f>
        <v>Industry</v>
      </c>
      <c r="B937" s="234" t="str">
        <f>IF(ISBLANK(INDEX('Policy Characteristics'!B:B,MATCH($C937,'Policy Characteristics'!$C:$C,0))),"",INDEX('Policy Characteristics'!B:B,MATCH($C937,'Policy Characteristics'!$C:$C,0)))</f>
        <v>Feedstock Shifting</v>
      </c>
      <c r="C937" s="226" t="str">
        <f t="shared" si="42"/>
        <v>Fraction of Feedstock Shifted</v>
      </c>
      <c r="D937" s="6" t="s">
        <v>856</v>
      </c>
      <c r="E937" s="45" t="s">
        <v>917</v>
      </c>
      <c r="F937" t="s">
        <v>857</v>
      </c>
      <c r="G937" s="45" t="s">
        <v>918</v>
      </c>
      <c r="H937" s="47">
        <v>2533</v>
      </c>
      <c r="I937" s="261" t="s">
        <v>738</v>
      </c>
      <c r="J937" s="227" t="str">
        <f>IF(ISBLANK(INDEX('Policy Characteristics'!D:D,MATCH($C937,'Policy Characteristics'!$C:$C,0))),"",INDEX('Policy Characteristics'!D:D,MATCH($C937,'Policy Characteristics'!$C:$C,0)))</f>
        <v>Feedstock Shifting</v>
      </c>
      <c r="K937" s="226" t="str">
        <f>IF(ISBLANK(INDEX('Policy Characteristics'!E:E,MATCH($C937,'Policy Characteristics'!$C:$C,0))),"",INDEX('Policy Characteristics'!E:E,MATCH($C937,'Policy Characteristics'!$C:$C,0)))</f>
        <v>indst feedstock shifting</v>
      </c>
      <c r="L937" s="233">
        <f>IF(ISBLANK(INDEX('Policy Characteristics'!F:F,MATCH($C937,'Policy Characteristics'!$C:$C,0))),"",INDEX('Policy Characteristics'!F:F,MATCH($C937,'Policy Characteristics'!$C:$C,0)))</f>
        <v>0</v>
      </c>
      <c r="M937" s="233">
        <f>IF(ISBLANK(INDEX('Policy Characteristics'!G:G,MATCH($C937,'Policy Characteristics'!$C:$C,0))),"",INDEX('Policy Characteristics'!G:G,MATCH($C937,'Policy Characteristics'!$C:$C,0)))</f>
        <v>1</v>
      </c>
      <c r="N937" s="233">
        <f>IF(ISBLANK(INDEX('Policy Characteristics'!H:H,MATCH($C937,'Policy Characteristics'!$C:$C,0))),"",INDEX('Policy Characteristics'!H:H,MATCH($C937,'Policy Characteristics'!$C:$C,0)))</f>
        <v>0.01</v>
      </c>
      <c r="O937" s="226" t="str">
        <f>IF(ISBLANK(INDEX('Policy Characteristics'!I:I,MATCH($C937,'Policy Characteristics'!$C:$C,0))),"",INDEX('Policy Characteristics'!I:I,MATCH($C937,'Policy Characteristics'!$C:$C,0)))</f>
        <v>% of potential achieved</v>
      </c>
      <c r="P937" s="22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26" t="str">
        <f>IF(ISBLANK(INDEX('Policy Characteristics'!K:K,MATCH($C937,'Policy Characteristics'!$C:$C,0))),"",INDEX('Policy Characteristics'!K:K,MATCH($C937,'Policy Characteristics'!$C:$C,0)))</f>
        <v/>
      </c>
      <c r="R937" s="226" t="str">
        <f>IF(ISBLANK(INDEX('Policy Characteristics'!L:L,MATCH($C937,'Policy Characteristics'!$C:$C,0))),"",INDEX('Policy Characteristics'!L:L,MATCH($C937,'Policy Characteristics'!$C:$C,0)))</f>
        <v/>
      </c>
    </row>
    <row r="938" spans="1:18" s="2" customFormat="1">
      <c r="A938" s="226" t="str">
        <f>IF(ISBLANK(INDEX('Policy Characteristics'!A:A,MATCH($C938,'Policy Characteristics'!$C:$C,0))),"",INDEX('Policy Characteristics'!A:A,MATCH($C938,'Policy Characteristics'!$C:$C,0)))</f>
        <v>Industry</v>
      </c>
      <c r="B938" s="234" t="str">
        <f>IF(ISBLANK(INDEX('Policy Characteristics'!B:B,MATCH($C938,'Policy Characteristics'!$C:$C,0))),"",INDEX('Policy Characteristics'!B:B,MATCH($C938,'Policy Characteristics'!$C:$C,0)))</f>
        <v>Feedstock Shifting</v>
      </c>
      <c r="C938" s="226" t="str">
        <f t="shared" si="42"/>
        <v>Fraction of Feedstock Shifted</v>
      </c>
      <c r="D938" s="6" t="s">
        <v>856</v>
      </c>
      <c r="E938" s="45" t="s">
        <v>919</v>
      </c>
      <c r="F938" t="s">
        <v>857</v>
      </c>
      <c r="G938" s="45" t="s">
        <v>920</v>
      </c>
      <c r="H938" s="47">
        <v>2534</v>
      </c>
      <c r="I938" s="261" t="s">
        <v>738</v>
      </c>
      <c r="J938" s="227" t="str">
        <f>IF(ISBLANK(INDEX('Policy Characteristics'!D:D,MATCH($C938,'Policy Characteristics'!$C:$C,0))),"",INDEX('Policy Characteristics'!D:D,MATCH($C938,'Policy Characteristics'!$C:$C,0)))</f>
        <v>Feedstock Shifting</v>
      </c>
      <c r="K938" s="226" t="str">
        <f>IF(ISBLANK(INDEX('Policy Characteristics'!E:E,MATCH($C938,'Policy Characteristics'!$C:$C,0))),"",INDEX('Policy Characteristics'!E:E,MATCH($C938,'Policy Characteristics'!$C:$C,0)))</f>
        <v>indst feedstock shifting</v>
      </c>
      <c r="L938" s="233">
        <f>IF(ISBLANK(INDEX('Policy Characteristics'!F:F,MATCH($C938,'Policy Characteristics'!$C:$C,0))),"",INDEX('Policy Characteristics'!F:F,MATCH($C938,'Policy Characteristics'!$C:$C,0)))</f>
        <v>0</v>
      </c>
      <c r="M938" s="233">
        <f>IF(ISBLANK(INDEX('Policy Characteristics'!G:G,MATCH($C938,'Policy Characteristics'!$C:$C,0))),"",INDEX('Policy Characteristics'!G:G,MATCH($C938,'Policy Characteristics'!$C:$C,0)))</f>
        <v>1</v>
      </c>
      <c r="N938" s="233">
        <f>IF(ISBLANK(INDEX('Policy Characteristics'!H:H,MATCH($C938,'Policy Characteristics'!$C:$C,0))),"",INDEX('Policy Characteristics'!H:H,MATCH($C938,'Policy Characteristics'!$C:$C,0)))</f>
        <v>0.01</v>
      </c>
      <c r="O938" s="226" t="str">
        <f>IF(ISBLANK(INDEX('Policy Characteristics'!I:I,MATCH($C938,'Policy Characteristics'!$C:$C,0))),"",INDEX('Policy Characteristics'!I:I,MATCH($C938,'Policy Characteristics'!$C:$C,0)))</f>
        <v>% of potential achieved</v>
      </c>
      <c r="P938" s="22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26" t="str">
        <f>IF(ISBLANK(INDEX('Policy Characteristics'!K:K,MATCH($C938,'Policy Characteristics'!$C:$C,0))),"",INDEX('Policy Characteristics'!K:K,MATCH($C938,'Policy Characteristics'!$C:$C,0)))</f>
        <v/>
      </c>
      <c r="R938" s="226" t="str">
        <f>IF(ISBLANK(INDEX('Policy Characteristics'!L:L,MATCH($C938,'Policy Characteristics'!$C:$C,0))),"",INDEX('Policy Characteristics'!L:L,MATCH($C938,'Policy Characteristics'!$C:$C,0)))</f>
        <v/>
      </c>
    </row>
    <row r="939" spans="1:18" s="2" customFormat="1">
      <c r="A939" s="226" t="str">
        <f>IF(ISBLANK(INDEX('Policy Characteristics'!A:A,MATCH($C939,'Policy Characteristics'!$C:$C,0))),"",INDEX('Policy Characteristics'!A:A,MATCH($C939,'Policy Characteristics'!$C:$C,0)))</f>
        <v>Industry</v>
      </c>
      <c r="B939" s="234" t="str">
        <f>IF(ISBLANK(INDEX('Policy Characteristics'!B:B,MATCH($C939,'Policy Characteristics'!$C:$C,0))),"",INDEX('Policy Characteristics'!B:B,MATCH($C939,'Policy Characteristics'!$C:$C,0)))</f>
        <v>Feedstock Shifting</v>
      </c>
      <c r="C939" s="226" t="str">
        <f t="shared" si="42"/>
        <v>Fraction of Feedstock Shifted</v>
      </c>
      <c r="D939" s="6" t="s">
        <v>856</v>
      </c>
      <c r="E939" s="45" t="s">
        <v>921</v>
      </c>
      <c r="F939" t="s">
        <v>857</v>
      </c>
      <c r="G939" s="45" t="s">
        <v>922</v>
      </c>
      <c r="H939" s="47">
        <v>2535</v>
      </c>
      <c r="I939" s="261" t="s">
        <v>738</v>
      </c>
      <c r="J939" s="227" t="str">
        <f>IF(ISBLANK(INDEX('Policy Characteristics'!D:D,MATCH($C939,'Policy Characteristics'!$C:$C,0))),"",INDEX('Policy Characteristics'!D:D,MATCH($C939,'Policy Characteristics'!$C:$C,0)))</f>
        <v>Feedstock Shifting</v>
      </c>
      <c r="K939" s="226" t="str">
        <f>IF(ISBLANK(INDEX('Policy Characteristics'!E:E,MATCH($C939,'Policy Characteristics'!$C:$C,0))),"",INDEX('Policy Characteristics'!E:E,MATCH($C939,'Policy Characteristics'!$C:$C,0)))</f>
        <v>indst feedstock shifting</v>
      </c>
      <c r="L939" s="233">
        <f>IF(ISBLANK(INDEX('Policy Characteristics'!F:F,MATCH($C939,'Policy Characteristics'!$C:$C,0))),"",INDEX('Policy Characteristics'!F:F,MATCH($C939,'Policy Characteristics'!$C:$C,0)))</f>
        <v>0</v>
      </c>
      <c r="M939" s="233">
        <f>IF(ISBLANK(INDEX('Policy Characteristics'!G:G,MATCH($C939,'Policy Characteristics'!$C:$C,0))),"",INDEX('Policy Characteristics'!G:G,MATCH($C939,'Policy Characteristics'!$C:$C,0)))</f>
        <v>1</v>
      </c>
      <c r="N939" s="233">
        <f>IF(ISBLANK(INDEX('Policy Characteristics'!H:H,MATCH($C939,'Policy Characteristics'!$C:$C,0))),"",INDEX('Policy Characteristics'!H:H,MATCH($C939,'Policy Characteristics'!$C:$C,0)))</f>
        <v>0.01</v>
      </c>
      <c r="O939" s="226" t="str">
        <f>IF(ISBLANK(INDEX('Policy Characteristics'!I:I,MATCH($C939,'Policy Characteristics'!$C:$C,0))),"",INDEX('Policy Characteristics'!I:I,MATCH($C939,'Policy Characteristics'!$C:$C,0)))</f>
        <v>% of potential achieved</v>
      </c>
      <c r="P939" s="22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26" t="str">
        <f>IF(ISBLANK(INDEX('Policy Characteristics'!K:K,MATCH($C939,'Policy Characteristics'!$C:$C,0))),"",INDEX('Policy Characteristics'!K:K,MATCH($C939,'Policy Characteristics'!$C:$C,0)))</f>
        <v/>
      </c>
      <c r="R939" s="226" t="str">
        <f>IF(ISBLANK(INDEX('Policy Characteristics'!L:L,MATCH($C939,'Policy Characteristics'!$C:$C,0))),"",INDEX('Policy Characteristics'!L:L,MATCH($C939,'Policy Characteristics'!$C:$C,0)))</f>
        <v/>
      </c>
    </row>
    <row r="940" spans="1:18" s="2" customFormat="1">
      <c r="A940" s="226" t="str">
        <f>IF(ISBLANK(INDEX('Policy Characteristics'!A:A,MATCH($C940,'Policy Characteristics'!$C:$C,0))),"",INDEX('Policy Characteristics'!A:A,MATCH($C940,'Policy Characteristics'!$C:$C,0)))</f>
        <v>Industry</v>
      </c>
      <c r="B940" s="234" t="str">
        <f>IF(ISBLANK(INDEX('Policy Characteristics'!B:B,MATCH($C940,'Policy Characteristics'!$C:$C,0))),"",INDEX('Policy Characteristics'!B:B,MATCH($C940,'Policy Characteristics'!$C:$C,0)))</f>
        <v>Feedstock Shifting</v>
      </c>
      <c r="C940" s="226" t="str">
        <f t="shared" si="42"/>
        <v>Fraction of Feedstock Shifted</v>
      </c>
      <c r="D940" s="6" t="s">
        <v>856</v>
      </c>
      <c r="E940" s="45" t="s">
        <v>923</v>
      </c>
      <c r="F940" t="s">
        <v>857</v>
      </c>
      <c r="G940" s="45" t="s">
        <v>924</v>
      </c>
      <c r="H940" s="47">
        <v>2536</v>
      </c>
      <c r="I940" s="261" t="s">
        <v>738</v>
      </c>
      <c r="J940" s="227" t="str">
        <f>IF(ISBLANK(INDEX('Policy Characteristics'!D:D,MATCH($C940,'Policy Characteristics'!$C:$C,0))),"",INDEX('Policy Characteristics'!D:D,MATCH($C940,'Policy Characteristics'!$C:$C,0)))</f>
        <v>Feedstock Shifting</v>
      </c>
      <c r="K940" s="226" t="str">
        <f>IF(ISBLANK(INDEX('Policy Characteristics'!E:E,MATCH($C940,'Policy Characteristics'!$C:$C,0))),"",INDEX('Policy Characteristics'!E:E,MATCH($C940,'Policy Characteristics'!$C:$C,0)))</f>
        <v>indst feedstock shifting</v>
      </c>
      <c r="L940" s="233">
        <f>IF(ISBLANK(INDEX('Policy Characteristics'!F:F,MATCH($C940,'Policy Characteristics'!$C:$C,0))),"",INDEX('Policy Characteristics'!F:F,MATCH($C940,'Policy Characteristics'!$C:$C,0)))</f>
        <v>0</v>
      </c>
      <c r="M940" s="233">
        <f>IF(ISBLANK(INDEX('Policy Characteristics'!G:G,MATCH($C940,'Policy Characteristics'!$C:$C,0))),"",INDEX('Policy Characteristics'!G:G,MATCH($C940,'Policy Characteristics'!$C:$C,0)))</f>
        <v>1</v>
      </c>
      <c r="N940" s="233">
        <f>IF(ISBLANK(INDEX('Policy Characteristics'!H:H,MATCH($C940,'Policy Characteristics'!$C:$C,0))),"",INDEX('Policy Characteristics'!H:H,MATCH($C940,'Policy Characteristics'!$C:$C,0)))</f>
        <v>0.01</v>
      </c>
      <c r="O940" s="226" t="str">
        <f>IF(ISBLANK(INDEX('Policy Characteristics'!I:I,MATCH($C940,'Policy Characteristics'!$C:$C,0))),"",INDEX('Policy Characteristics'!I:I,MATCH($C940,'Policy Characteristics'!$C:$C,0)))</f>
        <v>% of potential achieved</v>
      </c>
      <c r="P940" s="22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26" t="str">
        <f>IF(ISBLANK(INDEX('Policy Characteristics'!K:K,MATCH($C940,'Policy Characteristics'!$C:$C,0))),"",INDEX('Policy Characteristics'!K:K,MATCH($C940,'Policy Characteristics'!$C:$C,0)))</f>
        <v/>
      </c>
      <c r="R940" s="226" t="str">
        <f>IF(ISBLANK(INDEX('Policy Characteristics'!L:L,MATCH($C940,'Policy Characteristics'!$C:$C,0))),"",INDEX('Policy Characteristics'!L:L,MATCH($C940,'Policy Characteristics'!$C:$C,0)))</f>
        <v/>
      </c>
    </row>
    <row r="941" spans="1:18" s="2" customFormat="1">
      <c r="A941" s="226" t="str">
        <f>IF(ISBLANK(INDEX('Policy Characteristics'!A:A,MATCH($C941,'Policy Characteristics'!$C:$C,0))),"",INDEX('Policy Characteristics'!A:A,MATCH($C941,'Policy Characteristics'!$C:$C,0)))</f>
        <v>Industry</v>
      </c>
      <c r="B941" s="234" t="str">
        <f>IF(ISBLANK(INDEX('Policy Characteristics'!B:B,MATCH($C941,'Policy Characteristics'!$C:$C,0))),"",INDEX('Policy Characteristics'!B:B,MATCH($C941,'Policy Characteristics'!$C:$C,0)))</f>
        <v>Feedstock Shifting</v>
      </c>
      <c r="C941" s="226" t="str">
        <f t="shared" si="42"/>
        <v>Fraction of Feedstock Shifted</v>
      </c>
      <c r="D941" s="6" t="s">
        <v>856</v>
      </c>
      <c r="E941" s="45" t="s">
        <v>925</v>
      </c>
      <c r="F941" t="s">
        <v>857</v>
      </c>
      <c r="G941" s="45" t="s">
        <v>926</v>
      </c>
      <c r="H941" s="47">
        <v>2537</v>
      </c>
      <c r="I941" s="261" t="s">
        <v>738</v>
      </c>
      <c r="J941" s="227" t="str">
        <f>IF(ISBLANK(INDEX('Policy Characteristics'!D:D,MATCH($C941,'Policy Characteristics'!$C:$C,0))),"",INDEX('Policy Characteristics'!D:D,MATCH($C941,'Policy Characteristics'!$C:$C,0)))</f>
        <v>Feedstock Shifting</v>
      </c>
      <c r="K941" s="226" t="str">
        <f>IF(ISBLANK(INDEX('Policy Characteristics'!E:E,MATCH($C941,'Policy Characteristics'!$C:$C,0))),"",INDEX('Policy Characteristics'!E:E,MATCH($C941,'Policy Characteristics'!$C:$C,0)))</f>
        <v>indst feedstock shifting</v>
      </c>
      <c r="L941" s="233">
        <f>IF(ISBLANK(INDEX('Policy Characteristics'!F:F,MATCH($C941,'Policy Characteristics'!$C:$C,0))),"",INDEX('Policy Characteristics'!F:F,MATCH($C941,'Policy Characteristics'!$C:$C,0)))</f>
        <v>0</v>
      </c>
      <c r="M941" s="233">
        <f>IF(ISBLANK(INDEX('Policy Characteristics'!G:G,MATCH($C941,'Policy Characteristics'!$C:$C,0))),"",INDEX('Policy Characteristics'!G:G,MATCH($C941,'Policy Characteristics'!$C:$C,0)))</f>
        <v>1</v>
      </c>
      <c r="N941" s="233">
        <f>IF(ISBLANK(INDEX('Policy Characteristics'!H:H,MATCH($C941,'Policy Characteristics'!$C:$C,0))),"",INDEX('Policy Characteristics'!H:H,MATCH($C941,'Policy Characteristics'!$C:$C,0)))</f>
        <v>0.01</v>
      </c>
      <c r="O941" s="226" t="str">
        <f>IF(ISBLANK(INDEX('Policy Characteristics'!I:I,MATCH($C941,'Policy Characteristics'!$C:$C,0))),"",INDEX('Policy Characteristics'!I:I,MATCH($C941,'Policy Characteristics'!$C:$C,0)))</f>
        <v>% of potential achieved</v>
      </c>
      <c r="P941" s="22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26" t="str">
        <f>IF(ISBLANK(INDEX('Policy Characteristics'!K:K,MATCH($C941,'Policy Characteristics'!$C:$C,0))),"",INDEX('Policy Characteristics'!K:K,MATCH($C941,'Policy Characteristics'!$C:$C,0)))</f>
        <v/>
      </c>
      <c r="R941" s="226" t="str">
        <f>IF(ISBLANK(INDEX('Policy Characteristics'!L:L,MATCH($C941,'Policy Characteristics'!$C:$C,0))),"",INDEX('Policy Characteristics'!L:L,MATCH($C941,'Policy Characteristics'!$C:$C,0)))</f>
        <v/>
      </c>
    </row>
    <row r="942" spans="1:18" s="2" customFormat="1">
      <c r="A942" s="226" t="str">
        <f>IF(ISBLANK(INDEX('Policy Characteristics'!A:A,MATCH($C942,'Policy Characteristics'!$C:$C,0))),"",INDEX('Policy Characteristics'!A:A,MATCH($C942,'Policy Characteristics'!$C:$C,0)))</f>
        <v>Industry</v>
      </c>
      <c r="B942" s="234" t="str">
        <f>IF(ISBLANK(INDEX('Policy Characteristics'!B:B,MATCH($C942,'Policy Characteristics'!$C:$C,0))),"",INDEX('Policy Characteristics'!B:B,MATCH($C942,'Policy Characteristics'!$C:$C,0)))</f>
        <v>Feedstock Shifting</v>
      </c>
      <c r="C942" s="226" t="str">
        <f t="shared" si="42"/>
        <v>Fraction of Feedstock Shifted</v>
      </c>
      <c r="D942" s="6" t="s">
        <v>856</v>
      </c>
      <c r="E942" s="45" t="s">
        <v>927</v>
      </c>
      <c r="F942" t="s">
        <v>857</v>
      </c>
      <c r="G942" s="45" t="s">
        <v>928</v>
      </c>
      <c r="H942" s="47">
        <v>2538</v>
      </c>
      <c r="I942" s="261" t="s">
        <v>738</v>
      </c>
      <c r="J942" s="227" t="str">
        <f>IF(ISBLANK(INDEX('Policy Characteristics'!D:D,MATCH($C942,'Policy Characteristics'!$C:$C,0))),"",INDEX('Policy Characteristics'!D:D,MATCH($C942,'Policy Characteristics'!$C:$C,0)))</f>
        <v>Feedstock Shifting</v>
      </c>
      <c r="K942" s="226" t="str">
        <f>IF(ISBLANK(INDEX('Policy Characteristics'!E:E,MATCH($C942,'Policy Characteristics'!$C:$C,0))),"",INDEX('Policy Characteristics'!E:E,MATCH($C942,'Policy Characteristics'!$C:$C,0)))</f>
        <v>indst feedstock shifting</v>
      </c>
      <c r="L942" s="233">
        <f>IF(ISBLANK(INDEX('Policy Characteristics'!F:F,MATCH($C942,'Policy Characteristics'!$C:$C,0))),"",INDEX('Policy Characteristics'!F:F,MATCH($C942,'Policy Characteristics'!$C:$C,0)))</f>
        <v>0</v>
      </c>
      <c r="M942" s="233">
        <f>IF(ISBLANK(INDEX('Policy Characteristics'!G:G,MATCH($C942,'Policy Characteristics'!$C:$C,0))),"",INDEX('Policy Characteristics'!G:G,MATCH($C942,'Policy Characteristics'!$C:$C,0)))</f>
        <v>1</v>
      </c>
      <c r="N942" s="233">
        <f>IF(ISBLANK(INDEX('Policy Characteristics'!H:H,MATCH($C942,'Policy Characteristics'!$C:$C,0))),"",INDEX('Policy Characteristics'!H:H,MATCH($C942,'Policy Characteristics'!$C:$C,0)))</f>
        <v>0.01</v>
      </c>
      <c r="O942" s="226" t="str">
        <f>IF(ISBLANK(INDEX('Policy Characteristics'!I:I,MATCH($C942,'Policy Characteristics'!$C:$C,0))),"",INDEX('Policy Characteristics'!I:I,MATCH($C942,'Policy Characteristics'!$C:$C,0)))</f>
        <v>% of potential achieved</v>
      </c>
      <c r="P942" s="22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26" t="str">
        <f>IF(ISBLANK(INDEX('Policy Characteristics'!K:K,MATCH($C942,'Policy Characteristics'!$C:$C,0))),"",INDEX('Policy Characteristics'!K:K,MATCH($C942,'Policy Characteristics'!$C:$C,0)))</f>
        <v/>
      </c>
      <c r="R942" s="226" t="str">
        <f>IF(ISBLANK(INDEX('Policy Characteristics'!L:L,MATCH($C942,'Policy Characteristics'!$C:$C,0))),"",INDEX('Policy Characteristics'!L:L,MATCH($C942,'Policy Characteristics'!$C:$C,0)))</f>
        <v/>
      </c>
    </row>
    <row r="943" spans="1:18" s="2" customFormat="1">
      <c r="A943" s="226" t="str">
        <f>IF(ISBLANK(INDEX('Policy Characteristics'!A:A,MATCH($C943,'Policy Characteristics'!$C:$C,0))),"",INDEX('Policy Characteristics'!A:A,MATCH($C943,'Policy Characteristics'!$C:$C,0)))</f>
        <v>Industry</v>
      </c>
      <c r="B943" s="234" t="str">
        <f>IF(ISBLANK(INDEX('Policy Characteristics'!B:B,MATCH($C943,'Policy Characteristics'!$C:$C,0))),"",INDEX('Policy Characteristics'!B:B,MATCH($C943,'Policy Characteristics'!$C:$C,0)))</f>
        <v>Feedstock Shifting</v>
      </c>
      <c r="C943" s="226" t="str">
        <f t="shared" si="42"/>
        <v>Fraction of Feedstock Shifted</v>
      </c>
      <c r="D943" s="6" t="s">
        <v>856</v>
      </c>
      <c r="E943" s="45" t="s">
        <v>929</v>
      </c>
      <c r="F943" t="s">
        <v>857</v>
      </c>
      <c r="G943" s="45" t="s">
        <v>930</v>
      </c>
      <c r="H943" s="47">
        <v>2539</v>
      </c>
      <c r="I943" s="261" t="s">
        <v>738</v>
      </c>
      <c r="J943" s="227" t="str">
        <f>IF(ISBLANK(INDEX('Policy Characteristics'!D:D,MATCH($C943,'Policy Characteristics'!$C:$C,0))),"",INDEX('Policy Characteristics'!D:D,MATCH($C943,'Policy Characteristics'!$C:$C,0)))</f>
        <v>Feedstock Shifting</v>
      </c>
      <c r="K943" s="226" t="str">
        <f>IF(ISBLANK(INDEX('Policy Characteristics'!E:E,MATCH($C943,'Policy Characteristics'!$C:$C,0))),"",INDEX('Policy Characteristics'!E:E,MATCH($C943,'Policy Characteristics'!$C:$C,0)))</f>
        <v>indst feedstock shifting</v>
      </c>
      <c r="L943" s="233">
        <f>IF(ISBLANK(INDEX('Policy Characteristics'!F:F,MATCH($C943,'Policy Characteristics'!$C:$C,0))),"",INDEX('Policy Characteristics'!F:F,MATCH($C943,'Policy Characteristics'!$C:$C,0)))</f>
        <v>0</v>
      </c>
      <c r="M943" s="233">
        <f>IF(ISBLANK(INDEX('Policy Characteristics'!G:G,MATCH($C943,'Policy Characteristics'!$C:$C,0))),"",INDEX('Policy Characteristics'!G:G,MATCH($C943,'Policy Characteristics'!$C:$C,0)))</f>
        <v>1</v>
      </c>
      <c r="N943" s="233">
        <f>IF(ISBLANK(INDEX('Policy Characteristics'!H:H,MATCH($C943,'Policy Characteristics'!$C:$C,0))),"",INDEX('Policy Characteristics'!H:H,MATCH($C943,'Policy Characteristics'!$C:$C,0)))</f>
        <v>0.01</v>
      </c>
      <c r="O943" s="226" t="str">
        <f>IF(ISBLANK(INDEX('Policy Characteristics'!I:I,MATCH($C943,'Policy Characteristics'!$C:$C,0))),"",INDEX('Policy Characteristics'!I:I,MATCH($C943,'Policy Characteristics'!$C:$C,0)))</f>
        <v>% of potential achieved</v>
      </c>
      <c r="P943" s="22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26" t="str">
        <f>IF(ISBLANK(INDEX('Policy Characteristics'!K:K,MATCH($C943,'Policy Characteristics'!$C:$C,0))),"",INDEX('Policy Characteristics'!K:K,MATCH($C943,'Policy Characteristics'!$C:$C,0)))</f>
        <v/>
      </c>
      <c r="R943" s="226" t="str">
        <f>IF(ISBLANK(INDEX('Policy Characteristics'!L:L,MATCH($C943,'Policy Characteristics'!$C:$C,0))),"",INDEX('Policy Characteristics'!L:L,MATCH($C943,'Policy Characteristics'!$C:$C,0)))</f>
        <v/>
      </c>
    </row>
    <row r="944" spans="1:18" s="2" customFormat="1">
      <c r="A944" s="226" t="str">
        <f>IF(ISBLANK(INDEX('Policy Characteristics'!A:A,MATCH($C944,'Policy Characteristics'!$C:$C,0))),"",INDEX('Policy Characteristics'!A:A,MATCH($C944,'Policy Characteristics'!$C:$C,0)))</f>
        <v>Industry</v>
      </c>
      <c r="B944" s="234" t="str">
        <f>IF(ISBLANK(INDEX('Policy Characteristics'!B:B,MATCH($C944,'Policy Characteristics'!$C:$C,0))),"",INDEX('Policy Characteristics'!B:B,MATCH($C944,'Policy Characteristics'!$C:$C,0)))</f>
        <v>Feedstock Shifting</v>
      </c>
      <c r="C944" s="226" t="str">
        <f t="shared" si="42"/>
        <v>Fraction of Feedstock Shifted</v>
      </c>
      <c r="D944" s="6" t="s">
        <v>858</v>
      </c>
      <c r="E944" s="45" t="s">
        <v>911</v>
      </c>
      <c r="F944" t="s">
        <v>859</v>
      </c>
      <c r="G944" s="45" t="s">
        <v>912</v>
      </c>
      <c r="H944" s="47">
        <v>2540</v>
      </c>
      <c r="I944" s="261" t="s">
        <v>738</v>
      </c>
      <c r="J944" s="227" t="str">
        <f>IF(ISBLANK(INDEX('Policy Characteristics'!D:D,MATCH($C944,'Policy Characteristics'!$C:$C,0))),"",INDEX('Policy Characteristics'!D:D,MATCH($C944,'Policy Characteristics'!$C:$C,0)))</f>
        <v>Feedstock Shifting</v>
      </c>
      <c r="K944" s="226" t="str">
        <f>IF(ISBLANK(INDEX('Policy Characteristics'!E:E,MATCH($C944,'Policy Characteristics'!$C:$C,0))),"",INDEX('Policy Characteristics'!E:E,MATCH($C944,'Policy Characteristics'!$C:$C,0)))</f>
        <v>indst feedstock shifting</v>
      </c>
      <c r="L944" s="233">
        <f>IF(ISBLANK(INDEX('Policy Characteristics'!F:F,MATCH($C944,'Policy Characteristics'!$C:$C,0))),"",INDEX('Policy Characteristics'!F:F,MATCH($C944,'Policy Characteristics'!$C:$C,0)))</f>
        <v>0</v>
      </c>
      <c r="M944" s="233">
        <f>IF(ISBLANK(INDEX('Policy Characteristics'!G:G,MATCH($C944,'Policy Characteristics'!$C:$C,0))),"",INDEX('Policy Characteristics'!G:G,MATCH($C944,'Policy Characteristics'!$C:$C,0)))</f>
        <v>1</v>
      </c>
      <c r="N944" s="233">
        <f>IF(ISBLANK(INDEX('Policy Characteristics'!H:H,MATCH($C944,'Policy Characteristics'!$C:$C,0))),"",INDEX('Policy Characteristics'!H:H,MATCH($C944,'Policy Characteristics'!$C:$C,0)))</f>
        <v>0.01</v>
      </c>
      <c r="O944" s="226" t="str">
        <f>IF(ISBLANK(INDEX('Policy Characteristics'!I:I,MATCH($C944,'Policy Characteristics'!$C:$C,0))),"",INDEX('Policy Characteristics'!I:I,MATCH($C944,'Policy Characteristics'!$C:$C,0)))</f>
        <v>% of potential achieved</v>
      </c>
      <c r="P944" s="22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26" t="str">
        <f>IF(ISBLANK(INDEX('Policy Characteristics'!K:K,MATCH($C944,'Policy Characteristics'!$C:$C,0))),"",INDEX('Policy Characteristics'!K:K,MATCH($C944,'Policy Characteristics'!$C:$C,0)))</f>
        <v/>
      </c>
      <c r="R944" s="226" t="str">
        <f>IF(ISBLANK(INDEX('Policy Characteristics'!L:L,MATCH($C944,'Policy Characteristics'!$C:$C,0))),"",INDEX('Policy Characteristics'!L:L,MATCH($C944,'Policy Characteristics'!$C:$C,0)))</f>
        <v/>
      </c>
    </row>
    <row r="945" spans="1:18" s="2" customFormat="1">
      <c r="A945" s="226" t="str">
        <f>IF(ISBLANK(INDEX('Policy Characteristics'!A:A,MATCH($C945,'Policy Characteristics'!$C:$C,0))),"",INDEX('Policy Characteristics'!A:A,MATCH($C945,'Policy Characteristics'!$C:$C,0)))</f>
        <v>Industry</v>
      </c>
      <c r="B945" s="234" t="str">
        <f>IF(ISBLANK(INDEX('Policy Characteristics'!B:B,MATCH($C945,'Policy Characteristics'!$C:$C,0))),"",INDEX('Policy Characteristics'!B:B,MATCH($C945,'Policy Characteristics'!$C:$C,0)))</f>
        <v>Feedstock Shifting</v>
      </c>
      <c r="C945" s="226" t="str">
        <f t="shared" si="42"/>
        <v>Fraction of Feedstock Shifted</v>
      </c>
      <c r="D945" s="6" t="s">
        <v>858</v>
      </c>
      <c r="E945" s="45" t="s">
        <v>913</v>
      </c>
      <c r="F945" t="s">
        <v>859</v>
      </c>
      <c r="G945" s="45" t="s">
        <v>914</v>
      </c>
      <c r="H945" s="47">
        <v>2541</v>
      </c>
      <c r="I945" s="261" t="s">
        <v>738</v>
      </c>
      <c r="J945" s="227" t="str">
        <f>IF(ISBLANK(INDEX('Policy Characteristics'!D:D,MATCH($C945,'Policy Characteristics'!$C:$C,0))),"",INDEX('Policy Characteristics'!D:D,MATCH($C945,'Policy Characteristics'!$C:$C,0)))</f>
        <v>Feedstock Shifting</v>
      </c>
      <c r="K945" s="226" t="str">
        <f>IF(ISBLANK(INDEX('Policy Characteristics'!E:E,MATCH($C945,'Policy Characteristics'!$C:$C,0))),"",INDEX('Policy Characteristics'!E:E,MATCH($C945,'Policy Characteristics'!$C:$C,0)))</f>
        <v>indst feedstock shifting</v>
      </c>
      <c r="L945" s="233">
        <f>IF(ISBLANK(INDEX('Policy Characteristics'!F:F,MATCH($C945,'Policy Characteristics'!$C:$C,0))),"",INDEX('Policy Characteristics'!F:F,MATCH($C945,'Policy Characteristics'!$C:$C,0)))</f>
        <v>0</v>
      </c>
      <c r="M945" s="233">
        <f>IF(ISBLANK(INDEX('Policy Characteristics'!G:G,MATCH($C945,'Policy Characteristics'!$C:$C,0))),"",INDEX('Policy Characteristics'!G:G,MATCH($C945,'Policy Characteristics'!$C:$C,0)))</f>
        <v>1</v>
      </c>
      <c r="N945" s="233">
        <f>IF(ISBLANK(INDEX('Policy Characteristics'!H:H,MATCH($C945,'Policy Characteristics'!$C:$C,0))),"",INDEX('Policy Characteristics'!H:H,MATCH($C945,'Policy Characteristics'!$C:$C,0)))</f>
        <v>0.01</v>
      </c>
      <c r="O945" s="226" t="str">
        <f>IF(ISBLANK(INDEX('Policy Characteristics'!I:I,MATCH($C945,'Policy Characteristics'!$C:$C,0))),"",INDEX('Policy Characteristics'!I:I,MATCH($C945,'Policy Characteristics'!$C:$C,0)))</f>
        <v>% of potential achieved</v>
      </c>
      <c r="P945" s="22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26" t="str">
        <f>IF(ISBLANK(INDEX('Policy Characteristics'!K:K,MATCH($C945,'Policy Characteristics'!$C:$C,0))),"",INDEX('Policy Characteristics'!K:K,MATCH($C945,'Policy Characteristics'!$C:$C,0)))</f>
        <v/>
      </c>
      <c r="R945" s="226" t="str">
        <f>IF(ISBLANK(INDEX('Policy Characteristics'!L:L,MATCH($C945,'Policy Characteristics'!$C:$C,0))),"",INDEX('Policy Characteristics'!L:L,MATCH($C945,'Policy Characteristics'!$C:$C,0)))</f>
        <v/>
      </c>
    </row>
    <row r="946" spans="1:18" s="2" customFormat="1">
      <c r="A946" s="226" t="str">
        <f>IF(ISBLANK(INDEX('Policy Characteristics'!A:A,MATCH($C946,'Policy Characteristics'!$C:$C,0))),"",INDEX('Policy Characteristics'!A:A,MATCH($C946,'Policy Characteristics'!$C:$C,0)))</f>
        <v>Industry</v>
      </c>
      <c r="B946" s="234" t="str">
        <f>IF(ISBLANK(INDEX('Policy Characteristics'!B:B,MATCH($C946,'Policy Characteristics'!$C:$C,0))),"",INDEX('Policy Characteristics'!B:B,MATCH($C946,'Policy Characteristics'!$C:$C,0)))</f>
        <v>Feedstock Shifting</v>
      </c>
      <c r="C946" s="226" t="str">
        <f t="shared" si="42"/>
        <v>Fraction of Feedstock Shifted</v>
      </c>
      <c r="D946" s="6" t="s">
        <v>858</v>
      </c>
      <c r="E946" s="45" t="s">
        <v>915</v>
      </c>
      <c r="F946" t="s">
        <v>859</v>
      </c>
      <c r="G946" s="45" t="s">
        <v>916</v>
      </c>
      <c r="H946" s="47">
        <v>2542</v>
      </c>
      <c r="I946" s="261" t="s">
        <v>728</v>
      </c>
      <c r="J946" s="227" t="str">
        <f>IF(ISBLANK(INDEX('Policy Characteristics'!D:D,MATCH($C946,'Policy Characteristics'!$C:$C,0))),"",INDEX('Policy Characteristics'!D:D,MATCH($C946,'Policy Characteristics'!$C:$C,0)))</f>
        <v>Feedstock Shifting</v>
      </c>
      <c r="K946" s="226" t="str">
        <f>IF(ISBLANK(INDEX('Policy Characteristics'!E:E,MATCH($C946,'Policy Characteristics'!$C:$C,0))),"",INDEX('Policy Characteristics'!E:E,MATCH($C946,'Policy Characteristics'!$C:$C,0)))</f>
        <v>indst feedstock shifting</v>
      </c>
      <c r="L946" s="233">
        <f>IF(ISBLANK(INDEX('Policy Characteristics'!F:F,MATCH($C946,'Policy Characteristics'!$C:$C,0))),"",INDEX('Policy Characteristics'!F:F,MATCH($C946,'Policy Characteristics'!$C:$C,0)))</f>
        <v>0</v>
      </c>
      <c r="M946" s="233">
        <f>IF(ISBLANK(INDEX('Policy Characteristics'!G:G,MATCH($C946,'Policy Characteristics'!$C:$C,0))),"",INDEX('Policy Characteristics'!G:G,MATCH($C946,'Policy Characteristics'!$C:$C,0)))</f>
        <v>1</v>
      </c>
      <c r="N946" s="233">
        <f>IF(ISBLANK(INDEX('Policy Characteristics'!H:H,MATCH($C946,'Policy Characteristics'!$C:$C,0))),"",INDEX('Policy Characteristics'!H:H,MATCH($C946,'Policy Characteristics'!$C:$C,0)))</f>
        <v>0.01</v>
      </c>
      <c r="O946" s="226" t="str">
        <f>IF(ISBLANK(INDEX('Policy Characteristics'!I:I,MATCH($C946,'Policy Characteristics'!$C:$C,0))),"",INDEX('Policy Characteristics'!I:I,MATCH($C946,'Policy Characteristics'!$C:$C,0)))</f>
        <v>% of potential achieved</v>
      </c>
      <c r="P946" s="22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26" t="str">
        <f>IF(ISBLANK(INDEX('Policy Characteristics'!K:K,MATCH($C946,'Policy Characteristics'!$C:$C,0))),"",INDEX('Policy Characteristics'!K:K,MATCH($C946,'Policy Characteristics'!$C:$C,0)))</f>
        <v/>
      </c>
      <c r="R946" s="226" t="str">
        <f>IF(ISBLANK(INDEX('Policy Characteristics'!L:L,MATCH($C946,'Policy Characteristics'!$C:$C,0))),"",INDEX('Policy Characteristics'!L:L,MATCH($C946,'Policy Characteristics'!$C:$C,0)))</f>
        <v/>
      </c>
    </row>
    <row r="947" spans="1:18" s="2" customFormat="1">
      <c r="A947" s="226" t="str">
        <f>IF(ISBLANK(INDEX('Policy Characteristics'!A:A,MATCH($C947,'Policy Characteristics'!$C:$C,0))),"",INDEX('Policy Characteristics'!A:A,MATCH($C947,'Policy Characteristics'!$C:$C,0)))</f>
        <v>Industry</v>
      </c>
      <c r="B947" s="234" t="str">
        <f>IF(ISBLANK(INDEX('Policy Characteristics'!B:B,MATCH($C947,'Policy Characteristics'!$C:$C,0))),"",INDEX('Policy Characteristics'!B:B,MATCH($C947,'Policy Characteristics'!$C:$C,0)))</f>
        <v>Feedstock Shifting</v>
      </c>
      <c r="C947" s="226" t="str">
        <f t="shared" si="42"/>
        <v>Fraction of Feedstock Shifted</v>
      </c>
      <c r="D947" s="6" t="s">
        <v>858</v>
      </c>
      <c r="E947" s="45" t="s">
        <v>917</v>
      </c>
      <c r="F947" t="s">
        <v>859</v>
      </c>
      <c r="G947" s="45" t="s">
        <v>918</v>
      </c>
      <c r="H947" s="47">
        <v>2543</v>
      </c>
      <c r="I947" s="261" t="s">
        <v>738</v>
      </c>
      <c r="J947" s="227" t="str">
        <f>IF(ISBLANK(INDEX('Policy Characteristics'!D:D,MATCH($C947,'Policy Characteristics'!$C:$C,0))),"",INDEX('Policy Characteristics'!D:D,MATCH($C947,'Policy Characteristics'!$C:$C,0)))</f>
        <v>Feedstock Shifting</v>
      </c>
      <c r="K947" s="226" t="str">
        <f>IF(ISBLANK(INDEX('Policy Characteristics'!E:E,MATCH($C947,'Policy Characteristics'!$C:$C,0))),"",INDEX('Policy Characteristics'!E:E,MATCH($C947,'Policy Characteristics'!$C:$C,0)))</f>
        <v>indst feedstock shifting</v>
      </c>
      <c r="L947" s="233">
        <f>IF(ISBLANK(INDEX('Policy Characteristics'!F:F,MATCH($C947,'Policy Characteristics'!$C:$C,0))),"",INDEX('Policy Characteristics'!F:F,MATCH($C947,'Policy Characteristics'!$C:$C,0)))</f>
        <v>0</v>
      </c>
      <c r="M947" s="233">
        <f>IF(ISBLANK(INDEX('Policy Characteristics'!G:G,MATCH($C947,'Policy Characteristics'!$C:$C,0))),"",INDEX('Policy Characteristics'!G:G,MATCH($C947,'Policy Characteristics'!$C:$C,0)))</f>
        <v>1</v>
      </c>
      <c r="N947" s="233">
        <f>IF(ISBLANK(INDEX('Policy Characteristics'!H:H,MATCH($C947,'Policy Characteristics'!$C:$C,0))),"",INDEX('Policy Characteristics'!H:H,MATCH($C947,'Policy Characteristics'!$C:$C,0)))</f>
        <v>0.01</v>
      </c>
      <c r="O947" s="226" t="str">
        <f>IF(ISBLANK(INDEX('Policy Characteristics'!I:I,MATCH($C947,'Policy Characteristics'!$C:$C,0))),"",INDEX('Policy Characteristics'!I:I,MATCH($C947,'Policy Characteristics'!$C:$C,0)))</f>
        <v>% of potential achieved</v>
      </c>
      <c r="P947" s="22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26" t="str">
        <f>IF(ISBLANK(INDEX('Policy Characteristics'!K:K,MATCH($C947,'Policy Characteristics'!$C:$C,0))),"",INDEX('Policy Characteristics'!K:K,MATCH($C947,'Policy Characteristics'!$C:$C,0)))</f>
        <v/>
      </c>
      <c r="R947" s="226" t="str">
        <f>IF(ISBLANK(INDEX('Policy Characteristics'!L:L,MATCH($C947,'Policy Characteristics'!$C:$C,0))),"",INDEX('Policy Characteristics'!L:L,MATCH($C947,'Policy Characteristics'!$C:$C,0)))</f>
        <v/>
      </c>
    </row>
    <row r="948" spans="1:18" s="2" customFormat="1">
      <c r="A948" s="226" t="str">
        <f>IF(ISBLANK(INDEX('Policy Characteristics'!A:A,MATCH($C948,'Policy Characteristics'!$C:$C,0))),"",INDEX('Policy Characteristics'!A:A,MATCH($C948,'Policy Characteristics'!$C:$C,0)))</f>
        <v>Industry</v>
      </c>
      <c r="B948" s="234" t="str">
        <f>IF(ISBLANK(INDEX('Policy Characteristics'!B:B,MATCH($C948,'Policy Characteristics'!$C:$C,0))),"",INDEX('Policy Characteristics'!B:B,MATCH($C948,'Policy Characteristics'!$C:$C,0)))</f>
        <v>Feedstock Shifting</v>
      </c>
      <c r="C948" s="226" t="str">
        <f t="shared" si="42"/>
        <v>Fraction of Feedstock Shifted</v>
      </c>
      <c r="D948" s="6" t="s">
        <v>858</v>
      </c>
      <c r="E948" s="45" t="s">
        <v>919</v>
      </c>
      <c r="F948" t="s">
        <v>859</v>
      </c>
      <c r="G948" s="45" t="s">
        <v>920</v>
      </c>
      <c r="H948" s="47">
        <v>2544</v>
      </c>
      <c r="I948" s="261" t="s">
        <v>738</v>
      </c>
      <c r="J948" s="227" t="str">
        <f>IF(ISBLANK(INDEX('Policy Characteristics'!D:D,MATCH($C948,'Policy Characteristics'!$C:$C,0))),"",INDEX('Policy Characteristics'!D:D,MATCH($C948,'Policy Characteristics'!$C:$C,0)))</f>
        <v>Feedstock Shifting</v>
      </c>
      <c r="K948" s="226" t="str">
        <f>IF(ISBLANK(INDEX('Policy Characteristics'!E:E,MATCH($C948,'Policy Characteristics'!$C:$C,0))),"",INDEX('Policy Characteristics'!E:E,MATCH($C948,'Policy Characteristics'!$C:$C,0)))</f>
        <v>indst feedstock shifting</v>
      </c>
      <c r="L948" s="233">
        <f>IF(ISBLANK(INDEX('Policy Characteristics'!F:F,MATCH($C948,'Policy Characteristics'!$C:$C,0))),"",INDEX('Policy Characteristics'!F:F,MATCH($C948,'Policy Characteristics'!$C:$C,0)))</f>
        <v>0</v>
      </c>
      <c r="M948" s="233">
        <f>IF(ISBLANK(INDEX('Policy Characteristics'!G:G,MATCH($C948,'Policy Characteristics'!$C:$C,0))),"",INDEX('Policy Characteristics'!G:G,MATCH($C948,'Policy Characteristics'!$C:$C,0)))</f>
        <v>1</v>
      </c>
      <c r="N948" s="233">
        <f>IF(ISBLANK(INDEX('Policy Characteristics'!H:H,MATCH($C948,'Policy Characteristics'!$C:$C,0))),"",INDEX('Policy Characteristics'!H:H,MATCH($C948,'Policy Characteristics'!$C:$C,0)))</f>
        <v>0.01</v>
      </c>
      <c r="O948" s="226" t="str">
        <f>IF(ISBLANK(INDEX('Policy Characteristics'!I:I,MATCH($C948,'Policy Characteristics'!$C:$C,0))),"",INDEX('Policy Characteristics'!I:I,MATCH($C948,'Policy Characteristics'!$C:$C,0)))</f>
        <v>% of potential achieved</v>
      </c>
      <c r="P948" s="22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26" t="str">
        <f>IF(ISBLANK(INDEX('Policy Characteristics'!K:K,MATCH($C948,'Policy Characteristics'!$C:$C,0))),"",INDEX('Policy Characteristics'!K:K,MATCH($C948,'Policy Characteristics'!$C:$C,0)))</f>
        <v/>
      </c>
      <c r="R948" s="226" t="str">
        <f>IF(ISBLANK(INDEX('Policy Characteristics'!L:L,MATCH($C948,'Policy Characteristics'!$C:$C,0))),"",INDEX('Policy Characteristics'!L:L,MATCH($C948,'Policy Characteristics'!$C:$C,0)))</f>
        <v/>
      </c>
    </row>
    <row r="949" spans="1:18" s="2" customFormat="1">
      <c r="A949" s="226" t="str">
        <f>IF(ISBLANK(INDEX('Policy Characteristics'!A:A,MATCH($C949,'Policy Characteristics'!$C:$C,0))),"",INDEX('Policy Characteristics'!A:A,MATCH($C949,'Policy Characteristics'!$C:$C,0)))</f>
        <v>Industry</v>
      </c>
      <c r="B949" s="234" t="str">
        <f>IF(ISBLANK(INDEX('Policy Characteristics'!B:B,MATCH($C949,'Policy Characteristics'!$C:$C,0))),"",INDEX('Policy Characteristics'!B:B,MATCH($C949,'Policy Characteristics'!$C:$C,0)))</f>
        <v>Feedstock Shifting</v>
      </c>
      <c r="C949" s="226" t="str">
        <f t="shared" si="42"/>
        <v>Fraction of Feedstock Shifted</v>
      </c>
      <c r="D949" s="6" t="s">
        <v>858</v>
      </c>
      <c r="E949" s="45" t="s">
        <v>921</v>
      </c>
      <c r="F949" t="s">
        <v>859</v>
      </c>
      <c r="G949" s="45" t="s">
        <v>922</v>
      </c>
      <c r="H949" s="47">
        <v>2545</v>
      </c>
      <c r="I949" s="261" t="s">
        <v>738</v>
      </c>
      <c r="J949" s="227" t="str">
        <f>IF(ISBLANK(INDEX('Policy Characteristics'!D:D,MATCH($C949,'Policy Characteristics'!$C:$C,0))),"",INDEX('Policy Characteristics'!D:D,MATCH($C949,'Policy Characteristics'!$C:$C,0)))</f>
        <v>Feedstock Shifting</v>
      </c>
      <c r="K949" s="226" t="str">
        <f>IF(ISBLANK(INDEX('Policy Characteristics'!E:E,MATCH($C949,'Policy Characteristics'!$C:$C,0))),"",INDEX('Policy Characteristics'!E:E,MATCH($C949,'Policy Characteristics'!$C:$C,0)))</f>
        <v>indst feedstock shifting</v>
      </c>
      <c r="L949" s="233">
        <f>IF(ISBLANK(INDEX('Policy Characteristics'!F:F,MATCH($C949,'Policy Characteristics'!$C:$C,0))),"",INDEX('Policy Characteristics'!F:F,MATCH($C949,'Policy Characteristics'!$C:$C,0)))</f>
        <v>0</v>
      </c>
      <c r="M949" s="233">
        <f>IF(ISBLANK(INDEX('Policy Characteristics'!G:G,MATCH($C949,'Policy Characteristics'!$C:$C,0))),"",INDEX('Policy Characteristics'!G:G,MATCH($C949,'Policy Characteristics'!$C:$C,0)))</f>
        <v>1</v>
      </c>
      <c r="N949" s="233">
        <f>IF(ISBLANK(INDEX('Policy Characteristics'!H:H,MATCH($C949,'Policy Characteristics'!$C:$C,0))),"",INDEX('Policy Characteristics'!H:H,MATCH($C949,'Policy Characteristics'!$C:$C,0)))</f>
        <v>0.01</v>
      </c>
      <c r="O949" s="226" t="str">
        <f>IF(ISBLANK(INDEX('Policy Characteristics'!I:I,MATCH($C949,'Policy Characteristics'!$C:$C,0))),"",INDEX('Policy Characteristics'!I:I,MATCH($C949,'Policy Characteristics'!$C:$C,0)))</f>
        <v>% of potential achieved</v>
      </c>
      <c r="P949" s="22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26" t="str">
        <f>IF(ISBLANK(INDEX('Policy Characteristics'!K:K,MATCH($C949,'Policy Characteristics'!$C:$C,0))),"",INDEX('Policy Characteristics'!K:K,MATCH($C949,'Policy Characteristics'!$C:$C,0)))</f>
        <v/>
      </c>
      <c r="R949" s="226" t="str">
        <f>IF(ISBLANK(INDEX('Policy Characteristics'!L:L,MATCH($C949,'Policy Characteristics'!$C:$C,0))),"",INDEX('Policy Characteristics'!L:L,MATCH($C949,'Policy Characteristics'!$C:$C,0)))</f>
        <v/>
      </c>
    </row>
    <row r="950" spans="1:18" s="2" customFormat="1">
      <c r="A950" s="226" t="str">
        <f>IF(ISBLANK(INDEX('Policy Characteristics'!A:A,MATCH($C950,'Policy Characteristics'!$C:$C,0))),"",INDEX('Policy Characteristics'!A:A,MATCH($C950,'Policy Characteristics'!$C:$C,0)))</f>
        <v>Industry</v>
      </c>
      <c r="B950" s="234" t="str">
        <f>IF(ISBLANK(INDEX('Policy Characteristics'!B:B,MATCH($C950,'Policy Characteristics'!$C:$C,0))),"",INDEX('Policy Characteristics'!B:B,MATCH($C950,'Policy Characteristics'!$C:$C,0)))</f>
        <v>Feedstock Shifting</v>
      </c>
      <c r="C950" s="226" t="str">
        <f t="shared" si="42"/>
        <v>Fraction of Feedstock Shifted</v>
      </c>
      <c r="D950" s="6" t="s">
        <v>858</v>
      </c>
      <c r="E950" s="45" t="s">
        <v>923</v>
      </c>
      <c r="F950" t="s">
        <v>859</v>
      </c>
      <c r="G950" s="45" t="s">
        <v>924</v>
      </c>
      <c r="H950" s="47">
        <v>2546</v>
      </c>
      <c r="I950" s="261" t="s">
        <v>738</v>
      </c>
      <c r="J950" s="227" t="str">
        <f>IF(ISBLANK(INDEX('Policy Characteristics'!D:D,MATCH($C950,'Policy Characteristics'!$C:$C,0))),"",INDEX('Policy Characteristics'!D:D,MATCH($C950,'Policy Characteristics'!$C:$C,0)))</f>
        <v>Feedstock Shifting</v>
      </c>
      <c r="K950" s="226" t="str">
        <f>IF(ISBLANK(INDEX('Policy Characteristics'!E:E,MATCH($C950,'Policy Characteristics'!$C:$C,0))),"",INDEX('Policy Characteristics'!E:E,MATCH($C950,'Policy Characteristics'!$C:$C,0)))</f>
        <v>indst feedstock shifting</v>
      </c>
      <c r="L950" s="233">
        <f>IF(ISBLANK(INDEX('Policy Characteristics'!F:F,MATCH($C950,'Policy Characteristics'!$C:$C,0))),"",INDEX('Policy Characteristics'!F:F,MATCH($C950,'Policy Characteristics'!$C:$C,0)))</f>
        <v>0</v>
      </c>
      <c r="M950" s="233">
        <f>IF(ISBLANK(INDEX('Policy Characteristics'!G:G,MATCH($C950,'Policy Characteristics'!$C:$C,0))),"",INDEX('Policy Characteristics'!G:G,MATCH($C950,'Policy Characteristics'!$C:$C,0)))</f>
        <v>1</v>
      </c>
      <c r="N950" s="233">
        <f>IF(ISBLANK(INDEX('Policy Characteristics'!H:H,MATCH($C950,'Policy Characteristics'!$C:$C,0))),"",INDEX('Policy Characteristics'!H:H,MATCH($C950,'Policy Characteristics'!$C:$C,0)))</f>
        <v>0.01</v>
      </c>
      <c r="O950" s="226" t="str">
        <f>IF(ISBLANK(INDEX('Policy Characteristics'!I:I,MATCH($C950,'Policy Characteristics'!$C:$C,0))),"",INDEX('Policy Characteristics'!I:I,MATCH($C950,'Policy Characteristics'!$C:$C,0)))</f>
        <v>% of potential achieved</v>
      </c>
      <c r="P950" s="22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26" t="str">
        <f>IF(ISBLANK(INDEX('Policy Characteristics'!K:K,MATCH($C950,'Policy Characteristics'!$C:$C,0))),"",INDEX('Policy Characteristics'!K:K,MATCH($C950,'Policy Characteristics'!$C:$C,0)))</f>
        <v/>
      </c>
      <c r="R950" s="226" t="str">
        <f>IF(ISBLANK(INDEX('Policy Characteristics'!L:L,MATCH($C950,'Policy Characteristics'!$C:$C,0))),"",INDEX('Policy Characteristics'!L:L,MATCH($C950,'Policy Characteristics'!$C:$C,0)))</f>
        <v/>
      </c>
    </row>
    <row r="951" spans="1:18" s="2" customFormat="1">
      <c r="A951" s="226" t="str">
        <f>IF(ISBLANK(INDEX('Policy Characteristics'!A:A,MATCH($C951,'Policy Characteristics'!$C:$C,0))),"",INDEX('Policy Characteristics'!A:A,MATCH($C951,'Policy Characteristics'!$C:$C,0)))</f>
        <v>Industry</v>
      </c>
      <c r="B951" s="234" t="str">
        <f>IF(ISBLANK(INDEX('Policy Characteristics'!B:B,MATCH($C951,'Policy Characteristics'!$C:$C,0))),"",INDEX('Policy Characteristics'!B:B,MATCH($C951,'Policy Characteristics'!$C:$C,0)))</f>
        <v>Feedstock Shifting</v>
      </c>
      <c r="C951" s="226" t="str">
        <f t="shared" si="42"/>
        <v>Fraction of Feedstock Shifted</v>
      </c>
      <c r="D951" s="6" t="s">
        <v>858</v>
      </c>
      <c r="E951" s="45" t="s">
        <v>925</v>
      </c>
      <c r="F951" t="s">
        <v>859</v>
      </c>
      <c r="G951" s="45" t="s">
        <v>926</v>
      </c>
      <c r="H951" s="47">
        <v>2547</v>
      </c>
      <c r="I951" s="261" t="s">
        <v>738</v>
      </c>
      <c r="J951" s="227" t="str">
        <f>IF(ISBLANK(INDEX('Policy Characteristics'!D:D,MATCH($C951,'Policy Characteristics'!$C:$C,0))),"",INDEX('Policy Characteristics'!D:D,MATCH($C951,'Policy Characteristics'!$C:$C,0)))</f>
        <v>Feedstock Shifting</v>
      </c>
      <c r="K951" s="226" t="str">
        <f>IF(ISBLANK(INDEX('Policy Characteristics'!E:E,MATCH($C951,'Policy Characteristics'!$C:$C,0))),"",INDEX('Policy Characteristics'!E:E,MATCH($C951,'Policy Characteristics'!$C:$C,0)))</f>
        <v>indst feedstock shifting</v>
      </c>
      <c r="L951" s="233">
        <f>IF(ISBLANK(INDEX('Policy Characteristics'!F:F,MATCH($C951,'Policy Characteristics'!$C:$C,0))),"",INDEX('Policy Characteristics'!F:F,MATCH($C951,'Policy Characteristics'!$C:$C,0)))</f>
        <v>0</v>
      </c>
      <c r="M951" s="233">
        <f>IF(ISBLANK(INDEX('Policy Characteristics'!G:G,MATCH($C951,'Policy Characteristics'!$C:$C,0))),"",INDEX('Policy Characteristics'!G:G,MATCH($C951,'Policy Characteristics'!$C:$C,0)))</f>
        <v>1</v>
      </c>
      <c r="N951" s="233">
        <f>IF(ISBLANK(INDEX('Policy Characteristics'!H:H,MATCH($C951,'Policy Characteristics'!$C:$C,0))),"",INDEX('Policy Characteristics'!H:H,MATCH($C951,'Policy Characteristics'!$C:$C,0)))</f>
        <v>0.01</v>
      </c>
      <c r="O951" s="226" t="str">
        <f>IF(ISBLANK(INDEX('Policy Characteristics'!I:I,MATCH($C951,'Policy Characteristics'!$C:$C,0))),"",INDEX('Policy Characteristics'!I:I,MATCH($C951,'Policy Characteristics'!$C:$C,0)))</f>
        <v>% of potential achieved</v>
      </c>
      <c r="P951" s="22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26" t="str">
        <f>IF(ISBLANK(INDEX('Policy Characteristics'!K:K,MATCH($C951,'Policy Characteristics'!$C:$C,0))),"",INDEX('Policy Characteristics'!K:K,MATCH($C951,'Policy Characteristics'!$C:$C,0)))</f>
        <v/>
      </c>
      <c r="R951" s="226" t="str">
        <f>IF(ISBLANK(INDEX('Policy Characteristics'!L:L,MATCH($C951,'Policy Characteristics'!$C:$C,0))),"",INDEX('Policy Characteristics'!L:L,MATCH($C951,'Policy Characteristics'!$C:$C,0)))</f>
        <v/>
      </c>
    </row>
    <row r="952" spans="1:18" s="2" customFormat="1">
      <c r="A952" s="226" t="str">
        <f>IF(ISBLANK(INDEX('Policy Characteristics'!A:A,MATCH($C952,'Policy Characteristics'!$C:$C,0))),"",INDEX('Policy Characteristics'!A:A,MATCH($C952,'Policy Characteristics'!$C:$C,0)))</f>
        <v>Industry</v>
      </c>
      <c r="B952" s="234" t="str">
        <f>IF(ISBLANK(INDEX('Policy Characteristics'!B:B,MATCH($C952,'Policy Characteristics'!$C:$C,0))),"",INDEX('Policy Characteristics'!B:B,MATCH($C952,'Policy Characteristics'!$C:$C,0)))</f>
        <v>Feedstock Shifting</v>
      </c>
      <c r="C952" s="226" t="str">
        <f t="shared" si="42"/>
        <v>Fraction of Feedstock Shifted</v>
      </c>
      <c r="D952" s="6" t="s">
        <v>858</v>
      </c>
      <c r="E952" s="45" t="s">
        <v>927</v>
      </c>
      <c r="F952" t="s">
        <v>859</v>
      </c>
      <c r="G952" s="45" t="s">
        <v>928</v>
      </c>
      <c r="H952" s="47">
        <v>2548</v>
      </c>
      <c r="I952" s="261" t="s">
        <v>738</v>
      </c>
      <c r="J952" s="227" t="str">
        <f>IF(ISBLANK(INDEX('Policy Characteristics'!D:D,MATCH($C952,'Policy Characteristics'!$C:$C,0))),"",INDEX('Policy Characteristics'!D:D,MATCH($C952,'Policy Characteristics'!$C:$C,0)))</f>
        <v>Feedstock Shifting</v>
      </c>
      <c r="K952" s="226" t="str">
        <f>IF(ISBLANK(INDEX('Policy Characteristics'!E:E,MATCH($C952,'Policy Characteristics'!$C:$C,0))),"",INDEX('Policy Characteristics'!E:E,MATCH($C952,'Policy Characteristics'!$C:$C,0)))</f>
        <v>indst feedstock shifting</v>
      </c>
      <c r="L952" s="233">
        <f>IF(ISBLANK(INDEX('Policy Characteristics'!F:F,MATCH($C952,'Policy Characteristics'!$C:$C,0))),"",INDEX('Policy Characteristics'!F:F,MATCH($C952,'Policy Characteristics'!$C:$C,0)))</f>
        <v>0</v>
      </c>
      <c r="M952" s="233">
        <f>IF(ISBLANK(INDEX('Policy Characteristics'!G:G,MATCH($C952,'Policy Characteristics'!$C:$C,0))),"",INDEX('Policy Characteristics'!G:G,MATCH($C952,'Policy Characteristics'!$C:$C,0)))</f>
        <v>1</v>
      </c>
      <c r="N952" s="233">
        <f>IF(ISBLANK(INDEX('Policy Characteristics'!H:H,MATCH($C952,'Policy Characteristics'!$C:$C,0))),"",INDEX('Policy Characteristics'!H:H,MATCH($C952,'Policy Characteristics'!$C:$C,0)))</f>
        <v>0.01</v>
      </c>
      <c r="O952" s="226" t="str">
        <f>IF(ISBLANK(INDEX('Policy Characteristics'!I:I,MATCH($C952,'Policy Characteristics'!$C:$C,0))),"",INDEX('Policy Characteristics'!I:I,MATCH($C952,'Policy Characteristics'!$C:$C,0)))</f>
        <v>% of potential achieved</v>
      </c>
      <c r="P952" s="22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26" t="str">
        <f>IF(ISBLANK(INDEX('Policy Characteristics'!K:K,MATCH($C952,'Policy Characteristics'!$C:$C,0))),"",INDEX('Policy Characteristics'!K:K,MATCH($C952,'Policy Characteristics'!$C:$C,0)))</f>
        <v/>
      </c>
      <c r="R952" s="226" t="str">
        <f>IF(ISBLANK(INDEX('Policy Characteristics'!L:L,MATCH($C952,'Policy Characteristics'!$C:$C,0))),"",INDEX('Policy Characteristics'!L:L,MATCH($C952,'Policy Characteristics'!$C:$C,0)))</f>
        <v/>
      </c>
    </row>
    <row r="953" spans="1:18" s="2" customFormat="1">
      <c r="A953" s="226" t="str">
        <f>IF(ISBLANK(INDEX('Policy Characteristics'!A:A,MATCH($C953,'Policy Characteristics'!$C:$C,0))),"",INDEX('Policy Characteristics'!A:A,MATCH($C953,'Policy Characteristics'!$C:$C,0)))</f>
        <v>Industry</v>
      </c>
      <c r="B953" s="234" t="str">
        <f>IF(ISBLANK(INDEX('Policy Characteristics'!B:B,MATCH($C953,'Policy Characteristics'!$C:$C,0))),"",INDEX('Policy Characteristics'!B:B,MATCH($C953,'Policy Characteristics'!$C:$C,0)))</f>
        <v>Feedstock Shifting</v>
      </c>
      <c r="C953" s="226" t="str">
        <f t="shared" si="42"/>
        <v>Fraction of Feedstock Shifted</v>
      </c>
      <c r="D953" s="6" t="s">
        <v>858</v>
      </c>
      <c r="E953" s="45" t="s">
        <v>929</v>
      </c>
      <c r="F953" t="s">
        <v>859</v>
      </c>
      <c r="G953" s="45" t="s">
        <v>930</v>
      </c>
      <c r="H953" s="47">
        <v>2549</v>
      </c>
      <c r="I953" s="261" t="s">
        <v>738</v>
      </c>
      <c r="J953" s="227" t="str">
        <f>IF(ISBLANK(INDEX('Policy Characteristics'!D:D,MATCH($C953,'Policy Characteristics'!$C:$C,0))),"",INDEX('Policy Characteristics'!D:D,MATCH($C953,'Policy Characteristics'!$C:$C,0)))</f>
        <v>Feedstock Shifting</v>
      </c>
      <c r="K953" s="226" t="str">
        <f>IF(ISBLANK(INDEX('Policy Characteristics'!E:E,MATCH($C953,'Policy Characteristics'!$C:$C,0))),"",INDEX('Policy Characteristics'!E:E,MATCH($C953,'Policy Characteristics'!$C:$C,0)))</f>
        <v>indst feedstock shifting</v>
      </c>
      <c r="L953" s="233">
        <f>IF(ISBLANK(INDEX('Policy Characteristics'!F:F,MATCH($C953,'Policy Characteristics'!$C:$C,0))),"",INDEX('Policy Characteristics'!F:F,MATCH($C953,'Policy Characteristics'!$C:$C,0)))</f>
        <v>0</v>
      </c>
      <c r="M953" s="233">
        <f>IF(ISBLANK(INDEX('Policy Characteristics'!G:G,MATCH($C953,'Policy Characteristics'!$C:$C,0))),"",INDEX('Policy Characteristics'!G:G,MATCH($C953,'Policy Characteristics'!$C:$C,0)))</f>
        <v>1</v>
      </c>
      <c r="N953" s="233">
        <f>IF(ISBLANK(INDEX('Policy Characteristics'!H:H,MATCH($C953,'Policy Characteristics'!$C:$C,0))),"",INDEX('Policy Characteristics'!H:H,MATCH($C953,'Policy Characteristics'!$C:$C,0)))</f>
        <v>0.01</v>
      </c>
      <c r="O953" s="226" t="str">
        <f>IF(ISBLANK(INDEX('Policy Characteristics'!I:I,MATCH($C953,'Policy Characteristics'!$C:$C,0))),"",INDEX('Policy Characteristics'!I:I,MATCH($C953,'Policy Characteristics'!$C:$C,0)))</f>
        <v>% of potential achieved</v>
      </c>
      <c r="P953" s="22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26" t="str">
        <f>IF(ISBLANK(INDEX('Policy Characteristics'!K:K,MATCH($C953,'Policy Characteristics'!$C:$C,0))),"",INDEX('Policy Characteristics'!K:K,MATCH($C953,'Policy Characteristics'!$C:$C,0)))</f>
        <v/>
      </c>
      <c r="R953" s="226" t="str">
        <f>IF(ISBLANK(INDEX('Policy Characteristics'!L:L,MATCH($C953,'Policy Characteristics'!$C:$C,0))),"",INDEX('Policy Characteristics'!L:L,MATCH($C953,'Policy Characteristics'!$C:$C,0)))</f>
        <v/>
      </c>
    </row>
    <row r="954" spans="1:18" s="2" customFormat="1">
      <c r="A954" s="226" t="str">
        <f>IF(ISBLANK(INDEX('Policy Characteristics'!A:A,MATCH($C954,'Policy Characteristics'!$C:$C,0))),"",INDEX('Policy Characteristics'!A:A,MATCH($C954,'Policy Characteristics'!$C:$C,0)))</f>
        <v>Industry</v>
      </c>
      <c r="B954" s="234" t="str">
        <f>IF(ISBLANK(INDEX('Policy Characteristics'!B:B,MATCH($C954,'Policy Characteristics'!$C:$C,0))),"",INDEX('Policy Characteristics'!B:B,MATCH($C954,'Policy Characteristics'!$C:$C,0)))</f>
        <v>Feedstock Shifting</v>
      </c>
      <c r="C954" s="226" t="str">
        <f t="shared" si="42"/>
        <v>Fraction of Feedstock Shifted</v>
      </c>
      <c r="D954" s="6" t="s">
        <v>860</v>
      </c>
      <c r="E954" s="45" t="s">
        <v>911</v>
      </c>
      <c r="F954" t="s">
        <v>861</v>
      </c>
      <c r="G954" s="45" t="s">
        <v>912</v>
      </c>
      <c r="H954" s="47">
        <v>2550</v>
      </c>
      <c r="I954" s="261" t="s">
        <v>738</v>
      </c>
      <c r="J954" s="227" t="str">
        <f>IF(ISBLANK(INDEX('Policy Characteristics'!D:D,MATCH($C954,'Policy Characteristics'!$C:$C,0))),"",INDEX('Policy Characteristics'!D:D,MATCH($C954,'Policy Characteristics'!$C:$C,0)))</f>
        <v>Feedstock Shifting</v>
      </c>
      <c r="K954" s="226" t="str">
        <f>IF(ISBLANK(INDEX('Policy Characteristics'!E:E,MATCH($C954,'Policy Characteristics'!$C:$C,0))),"",INDEX('Policy Characteristics'!E:E,MATCH($C954,'Policy Characteristics'!$C:$C,0)))</f>
        <v>indst feedstock shifting</v>
      </c>
      <c r="L954" s="233">
        <f>IF(ISBLANK(INDEX('Policy Characteristics'!F:F,MATCH($C954,'Policy Characteristics'!$C:$C,0))),"",INDEX('Policy Characteristics'!F:F,MATCH($C954,'Policy Characteristics'!$C:$C,0)))</f>
        <v>0</v>
      </c>
      <c r="M954" s="233">
        <f>IF(ISBLANK(INDEX('Policy Characteristics'!G:G,MATCH($C954,'Policy Characteristics'!$C:$C,0))),"",INDEX('Policy Characteristics'!G:G,MATCH($C954,'Policy Characteristics'!$C:$C,0)))</f>
        <v>1</v>
      </c>
      <c r="N954" s="233">
        <f>IF(ISBLANK(INDEX('Policy Characteristics'!H:H,MATCH($C954,'Policy Characteristics'!$C:$C,0))),"",INDEX('Policy Characteristics'!H:H,MATCH($C954,'Policy Characteristics'!$C:$C,0)))</f>
        <v>0.01</v>
      </c>
      <c r="O954" s="226" t="str">
        <f>IF(ISBLANK(INDEX('Policy Characteristics'!I:I,MATCH($C954,'Policy Characteristics'!$C:$C,0))),"",INDEX('Policy Characteristics'!I:I,MATCH($C954,'Policy Characteristics'!$C:$C,0)))</f>
        <v>% of potential achieved</v>
      </c>
      <c r="P954" s="22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26" t="str">
        <f>IF(ISBLANK(INDEX('Policy Characteristics'!K:K,MATCH($C954,'Policy Characteristics'!$C:$C,0))),"",INDEX('Policy Characteristics'!K:K,MATCH($C954,'Policy Characteristics'!$C:$C,0)))</f>
        <v/>
      </c>
      <c r="R954" s="226" t="str">
        <f>IF(ISBLANK(INDEX('Policy Characteristics'!L:L,MATCH($C954,'Policy Characteristics'!$C:$C,0))),"",INDEX('Policy Characteristics'!L:L,MATCH($C954,'Policy Characteristics'!$C:$C,0)))</f>
        <v/>
      </c>
    </row>
    <row r="955" spans="1:18" s="2" customFormat="1">
      <c r="A955" s="226" t="str">
        <f>IF(ISBLANK(INDEX('Policy Characteristics'!A:A,MATCH($C955,'Policy Characteristics'!$C:$C,0))),"",INDEX('Policy Characteristics'!A:A,MATCH($C955,'Policy Characteristics'!$C:$C,0)))</f>
        <v>Industry</v>
      </c>
      <c r="B955" s="234" t="str">
        <f>IF(ISBLANK(INDEX('Policy Characteristics'!B:B,MATCH($C955,'Policy Characteristics'!$C:$C,0))),"",INDEX('Policy Characteristics'!B:B,MATCH($C955,'Policy Characteristics'!$C:$C,0)))</f>
        <v>Feedstock Shifting</v>
      </c>
      <c r="C955" s="226" t="str">
        <f t="shared" si="42"/>
        <v>Fraction of Feedstock Shifted</v>
      </c>
      <c r="D955" s="6" t="s">
        <v>860</v>
      </c>
      <c r="E955" s="45" t="s">
        <v>913</v>
      </c>
      <c r="F955" t="s">
        <v>861</v>
      </c>
      <c r="G955" s="45" t="s">
        <v>914</v>
      </c>
      <c r="H955" s="47">
        <v>2551</v>
      </c>
      <c r="I955" s="261" t="s">
        <v>738</v>
      </c>
      <c r="J955" s="227" t="str">
        <f>IF(ISBLANK(INDEX('Policy Characteristics'!D:D,MATCH($C955,'Policy Characteristics'!$C:$C,0))),"",INDEX('Policy Characteristics'!D:D,MATCH($C955,'Policy Characteristics'!$C:$C,0)))</f>
        <v>Feedstock Shifting</v>
      </c>
      <c r="K955" s="226" t="str">
        <f>IF(ISBLANK(INDEX('Policy Characteristics'!E:E,MATCH($C955,'Policy Characteristics'!$C:$C,0))),"",INDEX('Policy Characteristics'!E:E,MATCH($C955,'Policy Characteristics'!$C:$C,0)))</f>
        <v>indst feedstock shifting</v>
      </c>
      <c r="L955" s="233">
        <f>IF(ISBLANK(INDEX('Policy Characteristics'!F:F,MATCH($C955,'Policy Characteristics'!$C:$C,0))),"",INDEX('Policy Characteristics'!F:F,MATCH($C955,'Policy Characteristics'!$C:$C,0)))</f>
        <v>0</v>
      </c>
      <c r="M955" s="233">
        <f>IF(ISBLANK(INDEX('Policy Characteristics'!G:G,MATCH($C955,'Policy Characteristics'!$C:$C,0))),"",INDEX('Policy Characteristics'!G:G,MATCH($C955,'Policy Characteristics'!$C:$C,0)))</f>
        <v>1</v>
      </c>
      <c r="N955" s="233">
        <f>IF(ISBLANK(INDEX('Policy Characteristics'!H:H,MATCH($C955,'Policy Characteristics'!$C:$C,0))),"",INDEX('Policy Characteristics'!H:H,MATCH($C955,'Policy Characteristics'!$C:$C,0)))</f>
        <v>0.01</v>
      </c>
      <c r="O955" s="226" t="str">
        <f>IF(ISBLANK(INDEX('Policy Characteristics'!I:I,MATCH($C955,'Policy Characteristics'!$C:$C,0))),"",INDEX('Policy Characteristics'!I:I,MATCH($C955,'Policy Characteristics'!$C:$C,0)))</f>
        <v>% of potential achieved</v>
      </c>
      <c r="P955" s="22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26" t="str">
        <f>IF(ISBLANK(INDEX('Policy Characteristics'!K:K,MATCH($C955,'Policy Characteristics'!$C:$C,0))),"",INDEX('Policy Characteristics'!K:K,MATCH($C955,'Policy Characteristics'!$C:$C,0)))</f>
        <v/>
      </c>
      <c r="R955" s="226" t="str">
        <f>IF(ISBLANK(INDEX('Policy Characteristics'!L:L,MATCH($C955,'Policy Characteristics'!$C:$C,0))),"",INDEX('Policy Characteristics'!L:L,MATCH($C955,'Policy Characteristics'!$C:$C,0)))</f>
        <v/>
      </c>
    </row>
    <row r="956" spans="1:18" s="2" customFormat="1">
      <c r="A956" s="226" t="str">
        <f>IF(ISBLANK(INDEX('Policy Characteristics'!A:A,MATCH($C956,'Policy Characteristics'!$C:$C,0))),"",INDEX('Policy Characteristics'!A:A,MATCH($C956,'Policy Characteristics'!$C:$C,0)))</f>
        <v>Industry</v>
      </c>
      <c r="B956" s="234" t="str">
        <f>IF(ISBLANK(INDEX('Policy Characteristics'!B:B,MATCH($C956,'Policy Characteristics'!$C:$C,0))),"",INDEX('Policy Characteristics'!B:B,MATCH($C956,'Policy Characteristics'!$C:$C,0)))</f>
        <v>Feedstock Shifting</v>
      </c>
      <c r="C956" s="226" t="str">
        <f t="shared" si="42"/>
        <v>Fraction of Feedstock Shifted</v>
      </c>
      <c r="D956" s="6" t="s">
        <v>860</v>
      </c>
      <c r="E956" s="45" t="s">
        <v>915</v>
      </c>
      <c r="F956" t="s">
        <v>861</v>
      </c>
      <c r="G956" s="45" t="s">
        <v>916</v>
      </c>
      <c r="H956" s="47">
        <v>2552</v>
      </c>
      <c r="I956" s="261" t="s">
        <v>728</v>
      </c>
      <c r="J956" s="227" t="str">
        <f>IF(ISBLANK(INDEX('Policy Characteristics'!D:D,MATCH($C956,'Policy Characteristics'!$C:$C,0))),"",INDEX('Policy Characteristics'!D:D,MATCH($C956,'Policy Characteristics'!$C:$C,0)))</f>
        <v>Feedstock Shifting</v>
      </c>
      <c r="K956" s="226" t="str">
        <f>IF(ISBLANK(INDEX('Policy Characteristics'!E:E,MATCH($C956,'Policy Characteristics'!$C:$C,0))),"",INDEX('Policy Characteristics'!E:E,MATCH($C956,'Policy Characteristics'!$C:$C,0)))</f>
        <v>indst feedstock shifting</v>
      </c>
      <c r="L956" s="233">
        <f>IF(ISBLANK(INDEX('Policy Characteristics'!F:F,MATCH($C956,'Policy Characteristics'!$C:$C,0))),"",INDEX('Policy Characteristics'!F:F,MATCH($C956,'Policy Characteristics'!$C:$C,0)))</f>
        <v>0</v>
      </c>
      <c r="M956" s="233">
        <f>IF(ISBLANK(INDEX('Policy Characteristics'!G:G,MATCH($C956,'Policy Characteristics'!$C:$C,0))),"",INDEX('Policy Characteristics'!G:G,MATCH($C956,'Policy Characteristics'!$C:$C,0)))</f>
        <v>1</v>
      </c>
      <c r="N956" s="233">
        <f>IF(ISBLANK(INDEX('Policy Characteristics'!H:H,MATCH($C956,'Policy Characteristics'!$C:$C,0))),"",INDEX('Policy Characteristics'!H:H,MATCH($C956,'Policy Characteristics'!$C:$C,0)))</f>
        <v>0.01</v>
      </c>
      <c r="O956" s="226" t="str">
        <f>IF(ISBLANK(INDEX('Policy Characteristics'!I:I,MATCH($C956,'Policy Characteristics'!$C:$C,0))),"",INDEX('Policy Characteristics'!I:I,MATCH($C956,'Policy Characteristics'!$C:$C,0)))</f>
        <v>% of potential achieved</v>
      </c>
      <c r="P956" s="22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26" t="str">
        <f>IF(ISBLANK(INDEX('Policy Characteristics'!K:K,MATCH($C956,'Policy Characteristics'!$C:$C,0))),"",INDEX('Policy Characteristics'!K:K,MATCH($C956,'Policy Characteristics'!$C:$C,0)))</f>
        <v/>
      </c>
      <c r="R956" s="226" t="str">
        <f>IF(ISBLANK(INDEX('Policy Characteristics'!L:L,MATCH($C956,'Policy Characteristics'!$C:$C,0))),"",INDEX('Policy Characteristics'!L:L,MATCH($C956,'Policy Characteristics'!$C:$C,0)))</f>
        <v/>
      </c>
    </row>
    <row r="957" spans="1:18" s="2" customFormat="1">
      <c r="A957" s="226" t="str">
        <f>IF(ISBLANK(INDEX('Policy Characteristics'!A:A,MATCH($C957,'Policy Characteristics'!$C:$C,0))),"",INDEX('Policy Characteristics'!A:A,MATCH($C957,'Policy Characteristics'!$C:$C,0)))</f>
        <v>Industry</v>
      </c>
      <c r="B957" s="234" t="str">
        <f>IF(ISBLANK(INDEX('Policy Characteristics'!B:B,MATCH($C957,'Policy Characteristics'!$C:$C,0))),"",INDEX('Policy Characteristics'!B:B,MATCH($C957,'Policy Characteristics'!$C:$C,0)))</f>
        <v>Feedstock Shifting</v>
      </c>
      <c r="C957" s="226" t="str">
        <f t="shared" si="42"/>
        <v>Fraction of Feedstock Shifted</v>
      </c>
      <c r="D957" s="6" t="s">
        <v>860</v>
      </c>
      <c r="E957" s="45" t="s">
        <v>917</v>
      </c>
      <c r="F957" t="s">
        <v>861</v>
      </c>
      <c r="G957" s="45" t="s">
        <v>918</v>
      </c>
      <c r="H957" s="47">
        <v>2553</v>
      </c>
      <c r="I957" s="261" t="s">
        <v>738</v>
      </c>
      <c r="J957" s="227" t="str">
        <f>IF(ISBLANK(INDEX('Policy Characteristics'!D:D,MATCH($C957,'Policy Characteristics'!$C:$C,0))),"",INDEX('Policy Characteristics'!D:D,MATCH($C957,'Policy Characteristics'!$C:$C,0)))</f>
        <v>Feedstock Shifting</v>
      </c>
      <c r="K957" s="226" t="str">
        <f>IF(ISBLANK(INDEX('Policy Characteristics'!E:E,MATCH($C957,'Policy Characteristics'!$C:$C,0))),"",INDEX('Policy Characteristics'!E:E,MATCH($C957,'Policy Characteristics'!$C:$C,0)))</f>
        <v>indst feedstock shifting</v>
      </c>
      <c r="L957" s="233">
        <f>IF(ISBLANK(INDEX('Policy Characteristics'!F:F,MATCH($C957,'Policy Characteristics'!$C:$C,0))),"",INDEX('Policy Characteristics'!F:F,MATCH($C957,'Policy Characteristics'!$C:$C,0)))</f>
        <v>0</v>
      </c>
      <c r="M957" s="233">
        <f>IF(ISBLANK(INDEX('Policy Characteristics'!G:G,MATCH($C957,'Policy Characteristics'!$C:$C,0))),"",INDEX('Policy Characteristics'!G:G,MATCH($C957,'Policy Characteristics'!$C:$C,0)))</f>
        <v>1</v>
      </c>
      <c r="N957" s="233">
        <f>IF(ISBLANK(INDEX('Policy Characteristics'!H:H,MATCH($C957,'Policy Characteristics'!$C:$C,0))),"",INDEX('Policy Characteristics'!H:H,MATCH($C957,'Policy Characteristics'!$C:$C,0)))</f>
        <v>0.01</v>
      </c>
      <c r="O957" s="226" t="str">
        <f>IF(ISBLANK(INDEX('Policy Characteristics'!I:I,MATCH($C957,'Policy Characteristics'!$C:$C,0))),"",INDEX('Policy Characteristics'!I:I,MATCH($C957,'Policy Characteristics'!$C:$C,0)))</f>
        <v>% of potential achieved</v>
      </c>
      <c r="P957" s="22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26" t="str">
        <f>IF(ISBLANK(INDEX('Policy Characteristics'!K:K,MATCH($C957,'Policy Characteristics'!$C:$C,0))),"",INDEX('Policy Characteristics'!K:K,MATCH($C957,'Policy Characteristics'!$C:$C,0)))</f>
        <v/>
      </c>
      <c r="R957" s="226" t="str">
        <f>IF(ISBLANK(INDEX('Policy Characteristics'!L:L,MATCH($C957,'Policy Characteristics'!$C:$C,0))),"",INDEX('Policy Characteristics'!L:L,MATCH($C957,'Policy Characteristics'!$C:$C,0)))</f>
        <v/>
      </c>
    </row>
    <row r="958" spans="1:18" s="2" customFormat="1">
      <c r="A958" s="226" t="str">
        <f>IF(ISBLANK(INDEX('Policy Characteristics'!A:A,MATCH($C958,'Policy Characteristics'!$C:$C,0))),"",INDEX('Policy Characteristics'!A:A,MATCH($C958,'Policy Characteristics'!$C:$C,0)))</f>
        <v>Industry</v>
      </c>
      <c r="B958" s="234" t="str">
        <f>IF(ISBLANK(INDEX('Policy Characteristics'!B:B,MATCH($C958,'Policy Characteristics'!$C:$C,0))),"",INDEX('Policy Characteristics'!B:B,MATCH($C958,'Policy Characteristics'!$C:$C,0)))</f>
        <v>Feedstock Shifting</v>
      </c>
      <c r="C958" s="226" t="str">
        <f t="shared" si="42"/>
        <v>Fraction of Feedstock Shifted</v>
      </c>
      <c r="D958" s="6" t="s">
        <v>860</v>
      </c>
      <c r="E958" s="45" t="s">
        <v>919</v>
      </c>
      <c r="F958" t="s">
        <v>861</v>
      </c>
      <c r="G958" s="45" t="s">
        <v>920</v>
      </c>
      <c r="H958" s="47">
        <v>2554</v>
      </c>
      <c r="I958" s="261" t="s">
        <v>738</v>
      </c>
      <c r="J958" s="227" t="str">
        <f>IF(ISBLANK(INDEX('Policy Characteristics'!D:D,MATCH($C958,'Policy Characteristics'!$C:$C,0))),"",INDEX('Policy Characteristics'!D:D,MATCH($C958,'Policy Characteristics'!$C:$C,0)))</f>
        <v>Feedstock Shifting</v>
      </c>
      <c r="K958" s="226" t="str">
        <f>IF(ISBLANK(INDEX('Policy Characteristics'!E:E,MATCH($C958,'Policy Characteristics'!$C:$C,0))),"",INDEX('Policy Characteristics'!E:E,MATCH($C958,'Policy Characteristics'!$C:$C,0)))</f>
        <v>indst feedstock shifting</v>
      </c>
      <c r="L958" s="233">
        <f>IF(ISBLANK(INDEX('Policy Characteristics'!F:F,MATCH($C958,'Policy Characteristics'!$C:$C,0))),"",INDEX('Policy Characteristics'!F:F,MATCH($C958,'Policy Characteristics'!$C:$C,0)))</f>
        <v>0</v>
      </c>
      <c r="M958" s="233">
        <f>IF(ISBLANK(INDEX('Policy Characteristics'!G:G,MATCH($C958,'Policy Characteristics'!$C:$C,0))),"",INDEX('Policy Characteristics'!G:G,MATCH($C958,'Policy Characteristics'!$C:$C,0)))</f>
        <v>1</v>
      </c>
      <c r="N958" s="233">
        <f>IF(ISBLANK(INDEX('Policy Characteristics'!H:H,MATCH($C958,'Policy Characteristics'!$C:$C,0))),"",INDEX('Policy Characteristics'!H:H,MATCH($C958,'Policy Characteristics'!$C:$C,0)))</f>
        <v>0.01</v>
      </c>
      <c r="O958" s="226" t="str">
        <f>IF(ISBLANK(INDEX('Policy Characteristics'!I:I,MATCH($C958,'Policy Characteristics'!$C:$C,0))),"",INDEX('Policy Characteristics'!I:I,MATCH($C958,'Policy Characteristics'!$C:$C,0)))</f>
        <v>% of potential achieved</v>
      </c>
      <c r="P958" s="22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26" t="str">
        <f>IF(ISBLANK(INDEX('Policy Characteristics'!K:K,MATCH($C958,'Policy Characteristics'!$C:$C,0))),"",INDEX('Policy Characteristics'!K:K,MATCH($C958,'Policy Characteristics'!$C:$C,0)))</f>
        <v/>
      </c>
      <c r="R958" s="226" t="str">
        <f>IF(ISBLANK(INDEX('Policy Characteristics'!L:L,MATCH($C958,'Policy Characteristics'!$C:$C,0))),"",INDEX('Policy Characteristics'!L:L,MATCH($C958,'Policy Characteristics'!$C:$C,0)))</f>
        <v/>
      </c>
    </row>
    <row r="959" spans="1:18" s="2" customFormat="1">
      <c r="A959" s="226" t="str">
        <f>IF(ISBLANK(INDEX('Policy Characteristics'!A:A,MATCH($C959,'Policy Characteristics'!$C:$C,0))),"",INDEX('Policy Characteristics'!A:A,MATCH($C959,'Policy Characteristics'!$C:$C,0)))</f>
        <v>Industry</v>
      </c>
      <c r="B959" s="234" t="str">
        <f>IF(ISBLANK(INDEX('Policy Characteristics'!B:B,MATCH($C959,'Policy Characteristics'!$C:$C,0))),"",INDEX('Policy Characteristics'!B:B,MATCH($C959,'Policy Characteristics'!$C:$C,0)))</f>
        <v>Feedstock Shifting</v>
      </c>
      <c r="C959" s="226" t="str">
        <f t="shared" si="42"/>
        <v>Fraction of Feedstock Shifted</v>
      </c>
      <c r="D959" s="6" t="s">
        <v>860</v>
      </c>
      <c r="E959" s="45" t="s">
        <v>921</v>
      </c>
      <c r="F959" t="s">
        <v>861</v>
      </c>
      <c r="G959" s="45" t="s">
        <v>922</v>
      </c>
      <c r="H959" s="47">
        <v>2555</v>
      </c>
      <c r="I959" s="261" t="s">
        <v>738</v>
      </c>
      <c r="J959" s="227" t="str">
        <f>IF(ISBLANK(INDEX('Policy Characteristics'!D:D,MATCH($C959,'Policy Characteristics'!$C:$C,0))),"",INDEX('Policy Characteristics'!D:D,MATCH($C959,'Policy Characteristics'!$C:$C,0)))</f>
        <v>Feedstock Shifting</v>
      </c>
      <c r="K959" s="226" t="str">
        <f>IF(ISBLANK(INDEX('Policy Characteristics'!E:E,MATCH($C959,'Policy Characteristics'!$C:$C,0))),"",INDEX('Policy Characteristics'!E:E,MATCH($C959,'Policy Characteristics'!$C:$C,0)))</f>
        <v>indst feedstock shifting</v>
      </c>
      <c r="L959" s="233">
        <f>IF(ISBLANK(INDEX('Policy Characteristics'!F:F,MATCH($C959,'Policy Characteristics'!$C:$C,0))),"",INDEX('Policy Characteristics'!F:F,MATCH($C959,'Policy Characteristics'!$C:$C,0)))</f>
        <v>0</v>
      </c>
      <c r="M959" s="233">
        <f>IF(ISBLANK(INDEX('Policy Characteristics'!G:G,MATCH($C959,'Policy Characteristics'!$C:$C,0))),"",INDEX('Policy Characteristics'!G:G,MATCH($C959,'Policy Characteristics'!$C:$C,0)))</f>
        <v>1</v>
      </c>
      <c r="N959" s="233">
        <f>IF(ISBLANK(INDEX('Policy Characteristics'!H:H,MATCH($C959,'Policy Characteristics'!$C:$C,0))),"",INDEX('Policy Characteristics'!H:H,MATCH($C959,'Policy Characteristics'!$C:$C,0)))</f>
        <v>0.01</v>
      </c>
      <c r="O959" s="226" t="str">
        <f>IF(ISBLANK(INDEX('Policy Characteristics'!I:I,MATCH($C959,'Policy Characteristics'!$C:$C,0))),"",INDEX('Policy Characteristics'!I:I,MATCH($C959,'Policy Characteristics'!$C:$C,0)))</f>
        <v>% of potential achieved</v>
      </c>
      <c r="P959" s="22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26" t="str">
        <f>IF(ISBLANK(INDEX('Policy Characteristics'!K:K,MATCH($C959,'Policy Characteristics'!$C:$C,0))),"",INDEX('Policy Characteristics'!K:K,MATCH($C959,'Policy Characteristics'!$C:$C,0)))</f>
        <v/>
      </c>
      <c r="R959" s="226" t="str">
        <f>IF(ISBLANK(INDEX('Policy Characteristics'!L:L,MATCH($C959,'Policy Characteristics'!$C:$C,0))),"",INDEX('Policy Characteristics'!L:L,MATCH($C959,'Policy Characteristics'!$C:$C,0)))</f>
        <v/>
      </c>
    </row>
    <row r="960" spans="1:18" s="2" customFormat="1">
      <c r="A960" s="226" t="str">
        <f>IF(ISBLANK(INDEX('Policy Characteristics'!A:A,MATCH($C960,'Policy Characteristics'!$C:$C,0))),"",INDEX('Policy Characteristics'!A:A,MATCH($C960,'Policy Characteristics'!$C:$C,0)))</f>
        <v>Industry</v>
      </c>
      <c r="B960" s="234" t="str">
        <f>IF(ISBLANK(INDEX('Policy Characteristics'!B:B,MATCH($C960,'Policy Characteristics'!$C:$C,0))),"",INDEX('Policy Characteristics'!B:B,MATCH($C960,'Policy Characteristics'!$C:$C,0)))</f>
        <v>Feedstock Shifting</v>
      </c>
      <c r="C960" s="226" t="str">
        <f t="shared" si="42"/>
        <v>Fraction of Feedstock Shifted</v>
      </c>
      <c r="D960" s="6" t="s">
        <v>860</v>
      </c>
      <c r="E960" s="45" t="s">
        <v>923</v>
      </c>
      <c r="F960" t="s">
        <v>861</v>
      </c>
      <c r="G960" s="45" t="s">
        <v>924</v>
      </c>
      <c r="H960" s="47">
        <v>2556</v>
      </c>
      <c r="I960" s="261" t="s">
        <v>738</v>
      </c>
      <c r="J960" s="227" t="str">
        <f>IF(ISBLANK(INDEX('Policy Characteristics'!D:D,MATCH($C960,'Policy Characteristics'!$C:$C,0))),"",INDEX('Policy Characteristics'!D:D,MATCH($C960,'Policy Characteristics'!$C:$C,0)))</f>
        <v>Feedstock Shifting</v>
      </c>
      <c r="K960" s="226" t="str">
        <f>IF(ISBLANK(INDEX('Policy Characteristics'!E:E,MATCH($C960,'Policy Characteristics'!$C:$C,0))),"",INDEX('Policy Characteristics'!E:E,MATCH($C960,'Policy Characteristics'!$C:$C,0)))</f>
        <v>indst feedstock shifting</v>
      </c>
      <c r="L960" s="233">
        <f>IF(ISBLANK(INDEX('Policy Characteristics'!F:F,MATCH($C960,'Policy Characteristics'!$C:$C,0))),"",INDEX('Policy Characteristics'!F:F,MATCH($C960,'Policy Characteristics'!$C:$C,0)))</f>
        <v>0</v>
      </c>
      <c r="M960" s="233">
        <f>IF(ISBLANK(INDEX('Policy Characteristics'!G:G,MATCH($C960,'Policy Characteristics'!$C:$C,0))),"",INDEX('Policy Characteristics'!G:G,MATCH($C960,'Policy Characteristics'!$C:$C,0)))</f>
        <v>1</v>
      </c>
      <c r="N960" s="233">
        <f>IF(ISBLANK(INDEX('Policy Characteristics'!H:H,MATCH($C960,'Policy Characteristics'!$C:$C,0))),"",INDEX('Policy Characteristics'!H:H,MATCH($C960,'Policy Characteristics'!$C:$C,0)))</f>
        <v>0.01</v>
      </c>
      <c r="O960" s="226" t="str">
        <f>IF(ISBLANK(INDEX('Policy Characteristics'!I:I,MATCH($C960,'Policy Characteristics'!$C:$C,0))),"",INDEX('Policy Characteristics'!I:I,MATCH($C960,'Policy Characteristics'!$C:$C,0)))</f>
        <v>% of potential achieved</v>
      </c>
      <c r="P960" s="22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26" t="str">
        <f>IF(ISBLANK(INDEX('Policy Characteristics'!K:K,MATCH($C960,'Policy Characteristics'!$C:$C,0))),"",INDEX('Policy Characteristics'!K:K,MATCH($C960,'Policy Characteristics'!$C:$C,0)))</f>
        <v/>
      </c>
      <c r="R960" s="226" t="str">
        <f>IF(ISBLANK(INDEX('Policy Characteristics'!L:L,MATCH($C960,'Policy Characteristics'!$C:$C,0))),"",INDEX('Policy Characteristics'!L:L,MATCH($C960,'Policy Characteristics'!$C:$C,0)))</f>
        <v/>
      </c>
    </row>
    <row r="961" spans="1:18" s="2" customFormat="1">
      <c r="A961" s="226" t="str">
        <f>IF(ISBLANK(INDEX('Policy Characteristics'!A:A,MATCH($C961,'Policy Characteristics'!$C:$C,0))),"",INDEX('Policy Characteristics'!A:A,MATCH($C961,'Policy Characteristics'!$C:$C,0)))</f>
        <v>Industry</v>
      </c>
      <c r="B961" s="234" t="str">
        <f>IF(ISBLANK(INDEX('Policy Characteristics'!B:B,MATCH($C961,'Policy Characteristics'!$C:$C,0))),"",INDEX('Policy Characteristics'!B:B,MATCH($C961,'Policy Characteristics'!$C:$C,0)))</f>
        <v>Feedstock Shifting</v>
      </c>
      <c r="C961" s="226" t="str">
        <f t="shared" si="42"/>
        <v>Fraction of Feedstock Shifted</v>
      </c>
      <c r="D961" s="6" t="s">
        <v>860</v>
      </c>
      <c r="E961" s="45" t="s">
        <v>925</v>
      </c>
      <c r="F961" t="s">
        <v>861</v>
      </c>
      <c r="G961" s="45" t="s">
        <v>926</v>
      </c>
      <c r="H961" s="47">
        <v>2557</v>
      </c>
      <c r="I961" s="261" t="s">
        <v>738</v>
      </c>
      <c r="J961" s="227" t="str">
        <f>IF(ISBLANK(INDEX('Policy Characteristics'!D:D,MATCH($C961,'Policy Characteristics'!$C:$C,0))),"",INDEX('Policy Characteristics'!D:D,MATCH($C961,'Policy Characteristics'!$C:$C,0)))</f>
        <v>Feedstock Shifting</v>
      </c>
      <c r="K961" s="226" t="str">
        <f>IF(ISBLANK(INDEX('Policy Characteristics'!E:E,MATCH($C961,'Policy Characteristics'!$C:$C,0))),"",INDEX('Policy Characteristics'!E:E,MATCH($C961,'Policy Characteristics'!$C:$C,0)))</f>
        <v>indst feedstock shifting</v>
      </c>
      <c r="L961" s="233">
        <f>IF(ISBLANK(INDEX('Policy Characteristics'!F:F,MATCH($C961,'Policy Characteristics'!$C:$C,0))),"",INDEX('Policy Characteristics'!F:F,MATCH($C961,'Policy Characteristics'!$C:$C,0)))</f>
        <v>0</v>
      </c>
      <c r="M961" s="233">
        <f>IF(ISBLANK(INDEX('Policy Characteristics'!G:G,MATCH($C961,'Policy Characteristics'!$C:$C,0))),"",INDEX('Policy Characteristics'!G:G,MATCH($C961,'Policy Characteristics'!$C:$C,0)))</f>
        <v>1</v>
      </c>
      <c r="N961" s="233">
        <f>IF(ISBLANK(INDEX('Policy Characteristics'!H:H,MATCH($C961,'Policy Characteristics'!$C:$C,0))),"",INDEX('Policy Characteristics'!H:H,MATCH($C961,'Policy Characteristics'!$C:$C,0)))</f>
        <v>0.01</v>
      </c>
      <c r="O961" s="226" t="str">
        <f>IF(ISBLANK(INDEX('Policy Characteristics'!I:I,MATCH($C961,'Policy Characteristics'!$C:$C,0))),"",INDEX('Policy Characteristics'!I:I,MATCH($C961,'Policy Characteristics'!$C:$C,0)))</f>
        <v>% of potential achieved</v>
      </c>
      <c r="P961" s="22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26" t="str">
        <f>IF(ISBLANK(INDEX('Policy Characteristics'!K:K,MATCH($C961,'Policy Characteristics'!$C:$C,0))),"",INDEX('Policy Characteristics'!K:K,MATCH($C961,'Policy Characteristics'!$C:$C,0)))</f>
        <v/>
      </c>
      <c r="R961" s="226" t="str">
        <f>IF(ISBLANK(INDEX('Policy Characteristics'!L:L,MATCH($C961,'Policy Characteristics'!$C:$C,0))),"",INDEX('Policy Characteristics'!L:L,MATCH($C961,'Policy Characteristics'!$C:$C,0)))</f>
        <v/>
      </c>
    </row>
    <row r="962" spans="1:18" s="2" customFormat="1">
      <c r="A962" s="226" t="str">
        <f>IF(ISBLANK(INDEX('Policy Characteristics'!A:A,MATCH($C962,'Policy Characteristics'!$C:$C,0))),"",INDEX('Policy Characteristics'!A:A,MATCH($C962,'Policy Characteristics'!$C:$C,0)))</f>
        <v>Industry</v>
      </c>
      <c r="B962" s="234" t="str">
        <f>IF(ISBLANK(INDEX('Policy Characteristics'!B:B,MATCH($C962,'Policy Characteristics'!$C:$C,0))),"",INDEX('Policy Characteristics'!B:B,MATCH($C962,'Policy Characteristics'!$C:$C,0)))</f>
        <v>Feedstock Shifting</v>
      </c>
      <c r="C962" s="226" t="str">
        <f t="shared" si="42"/>
        <v>Fraction of Feedstock Shifted</v>
      </c>
      <c r="D962" s="6" t="s">
        <v>860</v>
      </c>
      <c r="E962" s="45" t="s">
        <v>927</v>
      </c>
      <c r="F962" t="s">
        <v>861</v>
      </c>
      <c r="G962" s="45" t="s">
        <v>928</v>
      </c>
      <c r="H962" s="47">
        <v>2558</v>
      </c>
      <c r="I962" s="261" t="s">
        <v>738</v>
      </c>
      <c r="J962" s="227" t="str">
        <f>IF(ISBLANK(INDEX('Policy Characteristics'!D:D,MATCH($C962,'Policy Characteristics'!$C:$C,0))),"",INDEX('Policy Characteristics'!D:D,MATCH($C962,'Policy Characteristics'!$C:$C,0)))</f>
        <v>Feedstock Shifting</v>
      </c>
      <c r="K962" s="226" t="str">
        <f>IF(ISBLANK(INDEX('Policy Characteristics'!E:E,MATCH($C962,'Policy Characteristics'!$C:$C,0))),"",INDEX('Policy Characteristics'!E:E,MATCH($C962,'Policy Characteristics'!$C:$C,0)))</f>
        <v>indst feedstock shifting</v>
      </c>
      <c r="L962" s="233">
        <f>IF(ISBLANK(INDEX('Policy Characteristics'!F:F,MATCH($C962,'Policy Characteristics'!$C:$C,0))),"",INDEX('Policy Characteristics'!F:F,MATCH($C962,'Policy Characteristics'!$C:$C,0)))</f>
        <v>0</v>
      </c>
      <c r="M962" s="233">
        <f>IF(ISBLANK(INDEX('Policy Characteristics'!G:G,MATCH($C962,'Policy Characteristics'!$C:$C,0))),"",INDEX('Policy Characteristics'!G:G,MATCH($C962,'Policy Characteristics'!$C:$C,0)))</f>
        <v>1</v>
      </c>
      <c r="N962" s="233">
        <f>IF(ISBLANK(INDEX('Policy Characteristics'!H:H,MATCH($C962,'Policy Characteristics'!$C:$C,0))),"",INDEX('Policy Characteristics'!H:H,MATCH($C962,'Policy Characteristics'!$C:$C,0)))</f>
        <v>0.01</v>
      </c>
      <c r="O962" s="226" t="str">
        <f>IF(ISBLANK(INDEX('Policy Characteristics'!I:I,MATCH($C962,'Policy Characteristics'!$C:$C,0))),"",INDEX('Policy Characteristics'!I:I,MATCH($C962,'Policy Characteristics'!$C:$C,0)))</f>
        <v>% of potential achieved</v>
      </c>
      <c r="P962" s="22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26" t="str">
        <f>IF(ISBLANK(INDEX('Policy Characteristics'!K:K,MATCH($C962,'Policy Characteristics'!$C:$C,0))),"",INDEX('Policy Characteristics'!K:K,MATCH($C962,'Policy Characteristics'!$C:$C,0)))</f>
        <v/>
      </c>
      <c r="R962" s="226" t="str">
        <f>IF(ISBLANK(INDEX('Policy Characteristics'!L:L,MATCH($C962,'Policy Characteristics'!$C:$C,0))),"",INDEX('Policy Characteristics'!L:L,MATCH($C962,'Policy Characteristics'!$C:$C,0)))</f>
        <v/>
      </c>
    </row>
    <row r="963" spans="1:18" s="2" customFormat="1">
      <c r="A963" s="226" t="str">
        <f>IF(ISBLANK(INDEX('Policy Characteristics'!A:A,MATCH($C963,'Policy Characteristics'!$C:$C,0))),"",INDEX('Policy Characteristics'!A:A,MATCH($C963,'Policy Characteristics'!$C:$C,0)))</f>
        <v>Industry</v>
      </c>
      <c r="B963" s="234" t="str">
        <f>IF(ISBLANK(INDEX('Policy Characteristics'!B:B,MATCH($C963,'Policy Characteristics'!$C:$C,0))),"",INDEX('Policy Characteristics'!B:B,MATCH($C963,'Policy Characteristics'!$C:$C,0)))</f>
        <v>Feedstock Shifting</v>
      </c>
      <c r="C963" s="226" t="str">
        <f t="shared" si="42"/>
        <v>Fraction of Feedstock Shifted</v>
      </c>
      <c r="D963" s="6" t="s">
        <v>860</v>
      </c>
      <c r="E963" s="45" t="s">
        <v>929</v>
      </c>
      <c r="F963" t="s">
        <v>861</v>
      </c>
      <c r="G963" s="45" t="s">
        <v>930</v>
      </c>
      <c r="H963" s="47">
        <v>2559</v>
      </c>
      <c r="I963" s="261" t="s">
        <v>738</v>
      </c>
      <c r="J963" s="227" t="str">
        <f>IF(ISBLANK(INDEX('Policy Characteristics'!D:D,MATCH($C963,'Policy Characteristics'!$C:$C,0))),"",INDEX('Policy Characteristics'!D:D,MATCH($C963,'Policy Characteristics'!$C:$C,0)))</f>
        <v>Feedstock Shifting</v>
      </c>
      <c r="K963" s="226" t="str">
        <f>IF(ISBLANK(INDEX('Policy Characteristics'!E:E,MATCH($C963,'Policy Characteristics'!$C:$C,0))),"",INDEX('Policy Characteristics'!E:E,MATCH($C963,'Policy Characteristics'!$C:$C,0)))</f>
        <v>indst feedstock shifting</v>
      </c>
      <c r="L963" s="233">
        <f>IF(ISBLANK(INDEX('Policy Characteristics'!F:F,MATCH($C963,'Policy Characteristics'!$C:$C,0))),"",INDEX('Policy Characteristics'!F:F,MATCH($C963,'Policy Characteristics'!$C:$C,0)))</f>
        <v>0</v>
      </c>
      <c r="M963" s="233">
        <f>IF(ISBLANK(INDEX('Policy Characteristics'!G:G,MATCH($C963,'Policy Characteristics'!$C:$C,0))),"",INDEX('Policy Characteristics'!G:G,MATCH($C963,'Policy Characteristics'!$C:$C,0)))</f>
        <v>1</v>
      </c>
      <c r="N963" s="233">
        <f>IF(ISBLANK(INDEX('Policy Characteristics'!H:H,MATCH($C963,'Policy Characteristics'!$C:$C,0))),"",INDEX('Policy Characteristics'!H:H,MATCH($C963,'Policy Characteristics'!$C:$C,0)))</f>
        <v>0.01</v>
      </c>
      <c r="O963" s="226" t="str">
        <f>IF(ISBLANK(INDEX('Policy Characteristics'!I:I,MATCH($C963,'Policy Characteristics'!$C:$C,0))),"",INDEX('Policy Characteristics'!I:I,MATCH($C963,'Policy Characteristics'!$C:$C,0)))</f>
        <v>% of potential achieved</v>
      </c>
      <c r="P963" s="22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26" t="str">
        <f>IF(ISBLANK(INDEX('Policy Characteristics'!K:K,MATCH($C963,'Policy Characteristics'!$C:$C,0))),"",INDEX('Policy Characteristics'!K:K,MATCH($C963,'Policy Characteristics'!$C:$C,0)))</f>
        <v/>
      </c>
      <c r="R963" s="226" t="str">
        <f>IF(ISBLANK(INDEX('Policy Characteristics'!L:L,MATCH($C963,'Policy Characteristics'!$C:$C,0))),"",INDEX('Policy Characteristics'!L:L,MATCH($C963,'Policy Characteristics'!$C:$C,0)))</f>
        <v/>
      </c>
    </row>
    <row r="964" spans="1:18" s="2" customFormat="1">
      <c r="A964" s="226" t="str">
        <f>IF(ISBLANK(INDEX('Policy Characteristics'!A:A,MATCH($C964,'Policy Characteristics'!$C:$C,0))),"",INDEX('Policy Characteristics'!A:A,MATCH($C964,'Policy Characteristics'!$C:$C,0)))</f>
        <v>Industry</v>
      </c>
      <c r="B964" s="234" t="str">
        <f>IF(ISBLANK(INDEX('Policy Characteristics'!B:B,MATCH($C964,'Policy Characteristics'!$C:$C,0))),"",INDEX('Policy Characteristics'!B:B,MATCH($C964,'Policy Characteristics'!$C:$C,0)))</f>
        <v>Feedstock Shifting</v>
      </c>
      <c r="C964" s="226" t="str">
        <f t="shared" si="42"/>
        <v>Fraction of Feedstock Shifted</v>
      </c>
      <c r="D964" s="6" t="s">
        <v>862</v>
      </c>
      <c r="E964" s="45" t="s">
        <v>911</v>
      </c>
      <c r="F964" t="s">
        <v>863</v>
      </c>
      <c r="G964" s="45" t="s">
        <v>912</v>
      </c>
      <c r="H964" s="47">
        <v>2560</v>
      </c>
      <c r="I964" s="261" t="s">
        <v>738</v>
      </c>
      <c r="J964" s="227" t="str">
        <f>IF(ISBLANK(INDEX('Policy Characteristics'!D:D,MATCH($C964,'Policy Characteristics'!$C:$C,0))),"",INDEX('Policy Characteristics'!D:D,MATCH($C964,'Policy Characteristics'!$C:$C,0)))</f>
        <v>Feedstock Shifting</v>
      </c>
      <c r="K964" s="226" t="str">
        <f>IF(ISBLANK(INDEX('Policy Characteristics'!E:E,MATCH($C964,'Policy Characteristics'!$C:$C,0))),"",INDEX('Policy Characteristics'!E:E,MATCH($C964,'Policy Characteristics'!$C:$C,0)))</f>
        <v>indst feedstock shifting</v>
      </c>
      <c r="L964" s="233">
        <f>IF(ISBLANK(INDEX('Policy Characteristics'!F:F,MATCH($C964,'Policy Characteristics'!$C:$C,0))),"",INDEX('Policy Characteristics'!F:F,MATCH($C964,'Policy Characteristics'!$C:$C,0)))</f>
        <v>0</v>
      </c>
      <c r="M964" s="233">
        <f>IF(ISBLANK(INDEX('Policy Characteristics'!G:G,MATCH($C964,'Policy Characteristics'!$C:$C,0))),"",INDEX('Policy Characteristics'!G:G,MATCH($C964,'Policy Characteristics'!$C:$C,0)))</f>
        <v>1</v>
      </c>
      <c r="N964" s="233">
        <f>IF(ISBLANK(INDEX('Policy Characteristics'!H:H,MATCH($C964,'Policy Characteristics'!$C:$C,0))),"",INDEX('Policy Characteristics'!H:H,MATCH($C964,'Policy Characteristics'!$C:$C,0)))</f>
        <v>0.01</v>
      </c>
      <c r="O964" s="226" t="str">
        <f>IF(ISBLANK(INDEX('Policy Characteristics'!I:I,MATCH($C964,'Policy Characteristics'!$C:$C,0))),"",INDEX('Policy Characteristics'!I:I,MATCH($C964,'Policy Characteristics'!$C:$C,0)))</f>
        <v>% of potential achieved</v>
      </c>
      <c r="P964" s="22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26" t="str">
        <f>IF(ISBLANK(INDEX('Policy Characteristics'!K:K,MATCH($C964,'Policy Characteristics'!$C:$C,0))),"",INDEX('Policy Characteristics'!K:K,MATCH($C964,'Policy Characteristics'!$C:$C,0)))</f>
        <v/>
      </c>
      <c r="R964" s="226" t="str">
        <f>IF(ISBLANK(INDEX('Policy Characteristics'!L:L,MATCH($C964,'Policy Characteristics'!$C:$C,0))),"",INDEX('Policy Characteristics'!L:L,MATCH($C964,'Policy Characteristics'!$C:$C,0)))</f>
        <v/>
      </c>
    </row>
    <row r="965" spans="1:18" s="2" customFormat="1">
      <c r="A965" s="226" t="str">
        <f>IF(ISBLANK(INDEX('Policy Characteristics'!A:A,MATCH($C965,'Policy Characteristics'!$C:$C,0))),"",INDEX('Policy Characteristics'!A:A,MATCH($C965,'Policy Characteristics'!$C:$C,0)))</f>
        <v>Industry</v>
      </c>
      <c r="B965" s="234" t="str">
        <f>IF(ISBLANK(INDEX('Policy Characteristics'!B:B,MATCH($C965,'Policy Characteristics'!$C:$C,0))),"",INDEX('Policy Characteristics'!B:B,MATCH($C965,'Policy Characteristics'!$C:$C,0)))</f>
        <v>Feedstock Shifting</v>
      </c>
      <c r="C965" s="226" t="str">
        <f t="shared" si="42"/>
        <v>Fraction of Feedstock Shifted</v>
      </c>
      <c r="D965" s="6" t="s">
        <v>862</v>
      </c>
      <c r="E965" s="45" t="s">
        <v>913</v>
      </c>
      <c r="F965" t="s">
        <v>863</v>
      </c>
      <c r="G965" s="45" t="s">
        <v>914</v>
      </c>
      <c r="H965" s="47">
        <v>2561</v>
      </c>
      <c r="I965" s="261" t="s">
        <v>738</v>
      </c>
      <c r="J965" s="227" t="str">
        <f>IF(ISBLANK(INDEX('Policy Characteristics'!D:D,MATCH($C965,'Policy Characteristics'!$C:$C,0))),"",INDEX('Policy Characteristics'!D:D,MATCH($C965,'Policy Characteristics'!$C:$C,0)))</f>
        <v>Feedstock Shifting</v>
      </c>
      <c r="K965" s="226" t="str">
        <f>IF(ISBLANK(INDEX('Policy Characteristics'!E:E,MATCH($C965,'Policy Characteristics'!$C:$C,0))),"",INDEX('Policy Characteristics'!E:E,MATCH($C965,'Policy Characteristics'!$C:$C,0)))</f>
        <v>indst feedstock shifting</v>
      </c>
      <c r="L965" s="233">
        <f>IF(ISBLANK(INDEX('Policy Characteristics'!F:F,MATCH($C965,'Policy Characteristics'!$C:$C,0))),"",INDEX('Policy Characteristics'!F:F,MATCH($C965,'Policy Characteristics'!$C:$C,0)))</f>
        <v>0</v>
      </c>
      <c r="M965" s="233">
        <f>IF(ISBLANK(INDEX('Policy Characteristics'!G:G,MATCH($C965,'Policy Characteristics'!$C:$C,0))),"",INDEX('Policy Characteristics'!G:G,MATCH($C965,'Policy Characteristics'!$C:$C,0)))</f>
        <v>1</v>
      </c>
      <c r="N965" s="233">
        <f>IF(ISBLANK(INDEX('Policy Characteristics'!H:H,MATCH($C965,'Policy Characteristics'!$C:$C,0))),"",INDEX('Policy Characteristics'!H:H,MATCH($C965,'Policy Characteristics'!$C:$C,0)))</f>
        <v>0.01</v>
      </c>
      <c r="O965" s="226" t="str">
        <f>IF(ISBLANK(INDEX('Policy Characteristics'!I:I,MATCH($C965,'Policy Characteristics'!$C:$C,0))),"",INDEX('Policy Characteristics'!I:I,MATCH($C965,'Policy Characteristics'!$C:$C,0)))</f>
        <v>% of potential achieved</v>
      </c>
      <c r="P965" s="22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26" t="str">
        <f>IF(ISBLANK(INDEX('Policy Characteristics'!K:K,MATCH($C965,'Policy Characteristics'!$C:$C,0))),"",INDEX('Policy Characteristics'!K:K,MATCH($C965,'Policy Characteristics'!$C:$C,0)))</f>
        <v/>
      </c>
      <c r="R965" s="226" t="str">
        <f>IF(ISBLANK(INDEX('Policy Characteristics'!L:L,MATCH($C965,'Policy Characteristics'!$C:$C,0))),"",INDEX('Policy Characteristics'!L:L,MATCH($C965,'Policy Characteristics'!$C:$C,0)))</f>
        <v/>
      </c>
    </row>
    <row r="966" spans="1:18" s="2" customFormat="1">
      <c r="A966" s="226" t="str">
        <f>IF(ISBLANK(INDEX('Policy Characteristics'!A:A,MATCH($C966,'Policy Characteristics'!$C:$C,0))),"",INDEX('Policy Characteristics'!A:A,MATCH($C966,'Policy Characteristics'!$C:$C,0)))</f>
        <v>Industry</v>
      </c>
      <c r="B966" s="234" t="str">
        <f>IF(ISBLANK(INDEX('Policy Characteristics'!B:B,MATCH($C966,'Policy Characteristics'!$C:$C,0))),"",INDEX('Policy Characteristics'!B:B,MATCH($C966,'Policy Characteristics'!$C:$C,0)))</f>
        <v>Feedstock Shifting</v>
      </c>
      <c r="C966" s="226" t="str">
        <f t="shared" si="42"/>
        <v>Fraction of Feedstock Shifted</v>
      </c>
      <c r="D966" s="6" t="s">
        <v>862</v>
      </c>
      <c r="E966" s="45" t="s">
        <v>915</v>
      </c>
      <c r="F966" t="s">
        <v>863</v>
      </c>
      <c r="G966" s="45" t="s">
        <v>916</v>
      </c>
      <c r="H966" s="47">
        <v>2562</v>
      </c>
      <c r="I966" s="261" t="s">
        <v>738</v>
      </c>
      <c r="J966" s="227" t="str">
        <f>IF(ISBLANK(INDEX('Policy Characteristics'!D:D,MATCH($C966,'Policy Characteristics'!$C:$C,0))),"",INDEX('Policy Characteristics'!D:D,MATCH($C966,'Policy Characteristics'!$C:$C,0)))</f>
        <v>Feedstock Shifting</v>
      </c>
      <c r="K966" s="226" t="str">
        <f>IF(ISBLANK(INDEX('Policy Characteristics'!E:E,MATCH($C966,'Policy Characteristics'!$C:$C,0))),"",INDEX('Policy Characteristics'!E:E,MATCH($C966,'Policy Characteristics'!$C:$C,0)))</f>
        <v>indst feedstock shifting</v>
      </c>
      <c r="L966" s="233">
        <f>IF(ISBLANK(INDEX('Policy Characteristics'!F:F,MATCH($C966,'Policy Characteristics'!$C:$C,0))),"",INDEX('Policy Characteristics'!F:F,MATCH($C966,'Policy Characteristics'!$C:$C,0)))</f>
        <v>0</v>
      </c>
      <c r="M966" s="233">
        <f>IF(ISBLANK(INDEX('Policy Characteristics'!G:G,MATCH($C966,'Policy Characteristics'!$C:$C,0))),"",INDEX('Policy Characteristics'!G:G,MATCH($C966,'Policy Characteristics'!$C:$C,0)))</f>
        <v>1</v>
      </c>
      <c r="N966" s="233">
        <f>IF(ISBLANK(INDEX('Policy Characteristics'!H:H,MATCH($C966,'Policy Characteristics'!$C:$C,0))),"",INDEX('Policy Characteristics'!H:H,MATCH($C966,'Policy Characteristics'!$C:$C,0)))</f>
        <v>0.01</v>
      </c>
      <c r="O966" s="226" t="str">
        <f>IF(ISBLANK(INDEX('Policy Characteristics'!I:I,MATCH($C966,'Policy Characteristics'!$C:$C,0))),"",INDEX('Policy Characteristics'!I:I,MATCH($C966,'Policy Characteristics'!$C:$C,0)))</f>
        <v>% of potential achieved</v>
      </c>
      <c r="P966" s="22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26" t="str">
        <f>IF(ISBLANK(INDEX('Policy Characteristics'!K:K,MATCH($C966,'Policy Characteristics'!$C:$C,0))),"",INDEX('Policy Characteristics'!K:K,MATCH($C966,'Policy Characteristics'!$C:$C,0)))</f>
        <v/>
      </c>
      <c r="R966" s="226" t="str">
        <f>IF(ISBLANK(INDEX('Policy Characteristics'!L:L,MATCH($C966,'Policy Characteristics'!$C:$C,0))),"",INDEX('Policy Characteristics'!L:L,MATCH($C966,'Policy Characteristics'!$C:$C,0)))</f>
        <v/>
      </c>
    </row>
    <row r="967" spans="1:18" s="2" customFormat="1">
      <c r="A967" s="226" t="str">
        <f>IF(ISBLANK(INDEX('Policy Characteristics'!A:A,MATCH($C967,'Policy Characteristics'!$C:$C,0))),"",INDEX('Policy Characteristics'!A:A,MATCH($C967,'Policy Characteristics'!$C:$C,0)))</f>
        <v>Industry</v>
      </c>
      <c r="B967" s="234" t="str">
        <f>IF(ISBLANK(INDEX('Policy Characteristics'!B:B,MATCH($C967,'Policy Characteristics'!$C:$C,0))),"",INDEX('Policy Characteristics'!B:B,MATCH($C967,'Policy Characteristics'!$C:$C,0)))</f>
        <v>Feedstock Shifting</v>
      </c>
      <c r="C967" s="226" t="str">
        <f t="shared" si="42"/>
        <v>Fraction of Feedstock Shifted</v>
      </c>
      <c r="D967" s="6" t="s">
        <v>862</v>
      </c>
      <c r="E967" s="45" t="s">
        <v>917</v>
      </c>
      <c r="F967" t="s">
        <v>863</v>
      </c>
      <c r="G967" s="45" t="s">
        <v>918</v>
      </c>
      <c r="H967" s="47">
        <v>2563</v>
      </c>
      <c r="I967" s="261" t="s">
        <v>738</v>
      </c>
      <c r="J967" s="227" t="str">
        <f>IF(ISBLANK(INDEX('Policy Characteristics'!D:D,MATCH($C967,'Policy Characteristics'!$C:$C,0))),"",INDEX('Policy Characteristics'!D:D,MATCH($C967,'Policy Characteristics'!$C:$C,0)))</f>
        <v>Feedstock Shifting</v>
      </c>
      <c r="K967" s="226" t="str">
        <f>IF(ISBLANK(INDEX('Policy Characteristics'!E:E,MATCH($C967,'Policy Characteristics'!$C:$C,0))),"",INDEX('Policy Characteristics'!E:E,MATCH($C967,'Policy Characteristics'!$C:$C,0)))</f>
        <v>indst feedstock shifting</v>
      </c>
      <c r="L967" s="233">
        <f>IF(ISBLANK(INDEX('Policy Characteristics'!F:F,MATCH($C967,'Policy Characteristics'!$C:$C,0))),"",INDEX('Policy Characteristics'!F:F,MATCH($C967,'Policy Characteristics'!$C:$C,0)))</f>
        <v>0</v>
      </c>
      <c r="M967" s="233">
        <f>IF(ISBLANK(INDEX('Policy Characteristics'!G:G,MATCH($C967,'Policy Characteristics'!$C:$C,0))),"",INDEX('Policy Characteristics'!G:G,MATCH($C967,'Policy Characteristics'!$C:$C,0)))</f>
        <v>1</v>
      </c>
      <c r="N967" s="233">
        <f>IF(ISBLANK(INDEX('Policy Characteristics'!H:H,MATCH($C967,'Policy Characteristics'!$C:$C,0))),"",INDEX('Policy Characteristics'!H:H,MATCH($C967,'Policy Characteristics'!$C:$C,0)))</f>
        <v>0.01</v>
      </c>
      <c r="O967" s="226" t="str">
        <f>IF(ISBLANK(INDEX('Policy Characteristics'!I:I,MATCH($C967,'Policy Characteristics'!$C:$C,0))),"",INDEX('Policy Characteristics'!I:I,MATCH($C967,'Policy Characteristics'!$C:$C,0)))</f>
        <v>% of potential achieved</v>
      </c>
      <c r="P967" s="22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26" t="str">
        <f>IF(ISBLANK(INDEX('Policy Characteristics'!K:K,MATCH($C967,'Policy Characteristics'!$C:$C,0))),"",INDEX('Policy Characteristics'!K:K,MATCH($C967,'Policy Characteristics'!$C:$C,0)))</f>
        <v/>
      </c>
      <c r="R967" s="226" t="str">
        <f>IF(ISBLANK(INDEX('Policy Characteristics'!L:L,MATCH($C967,'Policy Characteristics'!$C:$C,0))),"",INDEX('Policy Characteristics'!L:L,MATCH($C967,'Policy Characteristics'!$C:$C,0)))</f>
        <v/>
      </c>
    </row>
    <row r="968" spans="1:18" s="2" customFormat="1">
      <c r="A968" s="226" t="str">
        <f>IF(ISBLANK(INDEX('Policy Characteristics'!A:A,MATCH($C968,'Policy Characteristics'!$C:$C,0))),"",INDEX('Policy Characteristics'!A:A,MATCH($C968,'Policy Characteristics'!$C:$C,0)))</f>
        <v>Industry</v>
      </c>
      <c r="B968" s="234" t="str">
        <f>IF(ISBLANK(INDEX('Policy Characteristics'!B:B,MATCH($C968,'Policy Characteristics'!$C:$C,0))),"",INDEX('Policy Characteristics'!B:B,MATCH($C968,'Policy Characteristics'!$C:$C,0)))</f>
        <v>Feedstock Shifting</v>
      </c>
      <c r="C968" s="226" t="str">
        <f t="shared" si="42"/>
        <v>Fraction of Feedstock Shifted</v>
      </c>
      <c r="D968" s="6" t="s">
        <v>862</v>
      </c>
      <c r="E968" s="45" t="s">
        <v>919</v>
      </c>
      <c r="F968" t="s">
        <v>863</v>
      </c>
      <c r="G968" s="45" t="s">
        <v>920</v>
      </c>
      <c r="H968" s="47">
        <v>2564</v>
      </c>
      <c r="I968" s="261" t="s">
        <v>738</v>
      </c>
      <c r="J968" s="227" t="str">
        <f>IF(ISBLANK(INDEX('Policy Characteristics'!D:D,MATCH($C968,'Policy Characteristics'!$C:$C,0))),"",INDEX('Policy Characteristics'!D:D,MATCH($C968,'Policy Characteristics'!$C:$C,0)))</f>
        <v>Feedstock Shifting</v>
      </c>
      <c r="K968" s="226" t="str">
        <f>IF(ISBLANK(INDEX('Policy Characteristics'!E:E,MATCH($C968,'Policy Characteristics'!$C:$C,0))),"",INDEX('Policy Characteristics'!E:E,MATCH($C968,'Policy Characteristics'!$C:$C,0)))</f>
        <v>indst feedstock shifting</v>
      </c>
      <c r="L968" s="233">
        <f>IF(ISBLANK(INDEX('Policy Characteristics'!F:F,MATCH($C968,'Policy Characteristics'!$C:$C,0))),"",INDEX('Policy Characteristics'!F:F,MATCH($C968,'Policy Characteristics'!$C:$C,0)))</f>
        <v>0</v>
      </c>
      <c r="M968" s="233">
        <f>IF(ISBLANK(INDEX('Policy Characteristics'!G:G,MATCH($C968,'Policy Characteristics'!$C:$C,0))),"",INDEX('Policy Characteristics'!G:G,MATCH($C968,'Policy Characteristics'!$C:$C,0)))</f>
        <v>1</v>
      </c>
      <c r="N968" s="233">
        <f>IF(ISBLANK(INDEX('Policy Characteristics'!H:H,MATCH($C968,'Policy Characteristics'!$C:$C,0))),"",INDEX('Policy Characteristics'!H:H,MATCH($C968,'Policy Characteristics'!$C:$C,0)))</f>
        <v>0.01</v>
      </c>
      <c r="O968" s="226" t="str">
        <f>IF(ISBLANK(INDEX('Policy Characteristics'!I:I,MATCH($C968,'Policy Characteristics'!$C:$C,0))),"",INDEX('Policy Characteristics'!I:I,MATCH($C968,'Policy Characteristics'!$C:$C,0)))</f>
        <v>% of potential achieved</v>
      </c>
      <c r="P968" s="22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26" t="str">
        <f>IF(ISBLANK(INDEX('Policy Characteristics'!K:K,MATCH($C968,'Policy Characteristics'!$C:$C,0))),"",INDEX('Policy Characteristics'!K:K,MATCH($C968,'Policy Characteristics'!$C:$C,0)))</f>
        <v/>
      </c>
      <c r="R968" s="226" t="str">
        <f>IF(ISBLANK(INDEX('Policy Characteristics'!L:L,MATCH($C968,'Policy Characteristics'!$C:$C,0))),"",INDEX('Policy Characteristics'!L:L,MATCH($C968,'Policy Characteristics'!$C:$C,0)))</f>
        <v/>
      </c>
    </row>
    <row r="969" spans="1:18" s="2" customFormat="1">
      <c r="A969" s="226" t="str">
        <f>IF(ISBLANK(INDEX('Policy Characteristics'!A:A,MATCH($C969,'Policy Characteristics'!$C:$C,0))),"",INDEX('Policy Characteristics'!A:A,MATCH($C969,'Policy Characteristics'!$C:$C,0)))</f>
        <v>Industry</v>
      </c>
      <c r="B969" s="234" t="str">
        <f>IF(ISBLANK(INDEX('Policy Characteristics'!B:B,MATCH($C969,'Policy Characteristics'!$C:$C,0))),"",INDEX('Policy Characteristics'!B:B,MATCH($C969,'Policy Characteristics'!$C:$C,0)))</f>
        <v>Feedstock Shifting</v>
      </c>
      <c r="C969" s="226" t="str">
        <f t="shared" si="42"/>
        <v>Fraction of Feedstock Shifted</v>
      </c>
      <c r="D969" s="6" t="s">
        <v>862</v>
      </c>
      <c r="E969" s="45" t="s">
        <v>921</v>
      </c>
      <c r="F969" t="s">
        <v>863</v>
      </c>
      <c r="G969" s="45" t="s">
        <v>922</v>
      </c>
      <c r="H969" s="47">
        <v>2565</v>
      </c>
      <c r="I969" s="261" t="s">
        <v>738</v>
      </c>
      <c r="J969" s="227" t="str">
        <f>IF(ISBLANK(INDEX('Policy Characteristics'!D:D,MATCH($C969,'Policy Characteristics'!$C:$C,0))),"",INDEX('Policy Characteristics'!D:D,MATCH($C969,'Policy Characteristics'!$C:$C,0)))</f>
        <v>Feedstock Shifting</v>
      </c>
      <c r="K969" s="226" t="str">
        <f>IF(ISBLANK(INDEX('Policy Characteristics'!E:E,MATCH($C969,'Policy Characteristics'!$C:$C,0))),"",INDEX('Policy Characteristics'!E:E,MATCH($C969,'Policy Characteristics'!$C:$C,0)))</f>
        <v>indst feedstock shifting</v>
      </c>
      <c r="L969" s="233">
        <f>IF(ISBLANK(INDEX('Policy Characteristics'!F:F,MATCH($C969,'Policy Characteristics'!$C:$C,0))),"",INDEX('Policy Characteristics'!F:F,MATCH($C969,'Policy Characteristics'!$C:$C,0)))</f>
        <v>0</v>
      </c>
      <c r="M969" s="233">
        <f>IF(ISBLANK(INDEX('Policy Characteristics'!G:G,MATCH($C969,'Policy Characteristics'!$C:$C,0))),"",INDEX('Policy Characteristics'!G:G,MATCH($C969,'Policy Characteristics'!$C:$C,0)))</f>
        <v>1</v>
      </c>
      <c r="N969" s="233">
        <f>IF(ISBLANK(INDEX('Policy Characteristics'!H:H,MATCH($C969,'Policy Characteristics'!$C:$C,0))),"",INDEX('Policy Characteristics'!H:H,MATCH($C969,'Policy Characteristics'!$C:$C,0)))</f>
        <v>0.01</v>
      </c>
      <c r="O969" s="226" t="str">
        <f>IF(ISBLANK(INDEX('Policy Characteristics'!I:I,MATCH($C969,'Policy Characteristics'!$C:$C,0))),"",INDEX('Policy Characteristics'!I:I,MATCH($C969,'Policy Characteristics'!$C:$C,0)))</f>
        <v>% of potential achieved</v>
      </c>
      <c r="P969" s="22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26" t="str">
        <f>IF(ISBLANK(INDEX('Policy Characteristics'!K:K,MATCH($C969,'Policy Characteristics'!$C:$C,0))),"",INDEX('Policy Characteristics'!K:K,MATCH($C969,'Policy Characteristics'!$C:$C,0)))</f>
        <v/>
      </c>
      <c r="R969" s="226" t="str">
        <f>IF(ISBLANK(INDEX('Policy Characteristics'!L:L,MATCH($C969,'Policy Characteristics'!$C:$C,0))),"",INDEX('Policy Characteristics'!L:L,MATCH($C969,'Policy Characteristics'!$C:$C,0)))</f>
        <v/>
      </c>
    </row>
    <row r="970" spans="1:18" s="2" customFormat="1">
      <c r="A970" s="226" t="str">
        <f>IF(ISBLANK(INDEX('Policy Characteristics'!A:A,MATCH($C970,'Policy Characteristics'!$C:$C,0))),"",INDEX('Policy Characteristics'!A:A,MATCH($C970,'Policy Characteristics'!$C:$C,0)))</f>
        <v>Industry</v>
      </c>
      <c r="B970" s="234" t="str">
        <f>IF(ISBLANK(INDEX('Policy Characteristics'!B:B,MATCH($C970,'Policy Characteristics'!$C:$C,0))),"",INDEX('Policy Characteristics'!B:B,MATCH($C970,'Policy Characteristics'!$C:$C,0)))</f>
        <v>Feedstock Shifting</v>
      </c>
      <c r="C970" s="226" t="str">
        <f t="shared" si="42"/>
        <v>Fraction of Feedstock Shifted</v>
      </c>
      <c r="D970" s="6" t="s">
        <v>862</v>
      </c>
      <c r="E970" s="45" t="s">
        <v>923</v>
      </c>
      <c r="F970" t="s">
        <v>863</v>
      </c>
      <c r="G970" s="45" t="s">
        <v>924</v>
      </c>
      <c r="H970" s="47">
        <v>2566</v>
      </c>
      <c r="I970" s="261" t="s">
        <v>738</v>
      </c>
      <c r="J970" s="227" t="str">
        <f>IF(ISBLANK(INDEX('Policy Characteristics'!D:D,MATCH($C970,'Policy Characteristics'!$C:$C,0))),"",INDEX('Policy Characteristics'!D:D,MATCH($C970,'Policy Characteristics'!$C:$C,0)))</f>
        <v>Feedstock Shifting</v>
      </c>
      <c r="K970" s="226" t="str">
        <f>IF(ISBLANK(INDEX('Policy Characteristics'!E:E,MATCH($C970,'Policy Characteristics'!$C:$C,0))),"",INDEX('Policy Characteristics'!E:E,MATCH($C970,'Policy Characteristics'!$C:$C,0)))</f>
        <v>indst feedstock shifting</v>
      </c>
      <c r="L970" s="233">
        <f>IF(ISBLANK(INDEX('Policy Characteristics'!F:F,MATCH($C970,'Policy Characteristics'!$C:$C,0))),"",INDEX('Policy Characteristics'!F:F,MATCH($C970,'Policy Characteristics'!$C:$C,0)))</f>
        <v>0</v>
      </c>
      <c r="M970" s="233">
        <f>IF(ISBLANK(INDEX('Policy Characteristics'!G:G,MATCH($C970,'Policy Characteristics'!$C:$C,0))),"",INDEX('Policy Characteristics'!G:G,MATCH($C970,'Policy Characteristics'!$C:$C,0)))</f>
        <v>1</v>
      </c>
      <c r="N970" s="233">
        <f>IF(ISBLANK(INDEX('Policy Characteristics'!H:H,MATCH($C970,'Policy Characteristics'!$C:$C,0))),"",INDEX('Policy Characteristics'!H:H,MATCH($C970,'Policy Characteristics'!$C:$C,0)))</f>
        <v>0.01</v>
      </c>
      <c r="O970" s="226" t="str">
        <f>IF(ISBLANK(INDEX('Policy Characteristics'!I:I,MATCH($C970,'Policy Characteristics'!$C:$C,0))),"",INDEX('Policy Characteristics'!I:I,MATCH($C970,'Policy Characteristics'!$C:$C,0)))</f>
        <v>% of potential achieved</v>
      </c>
      <c r="P970" s="22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26" t="str">
        <f>IF(ISBLANK(INDEX('Policy Characteristics'!K:K,MATCH($C970,'Policy Characteristics'!$C:$C,0))),"",INDEX('Policy Characteristics'!K:K,MATCH($C970,'Policy Characteristics'!$C:$C,0)))</f>
        <v/>
      </c>
      <c r="R970" s="226" t="str">
        <f>IF(ISBLANK(INDEX('Policy Characteristics'!L:L,MATCH($C970,'Policy Characteristics'!$C:$C,0))),"",INDEX('Policy Characteristics'!L:L,MATCH($C970,'Policy Characteristics'!$C:$C,0)))</f>
        <v/>
      </c>
    </row>
    <row r="971" spans="1:18" s="2" customFormat="1">
      <c r="A971" s="226" t="str">
        <f>IF(ISBLANK(INDEX('Policy Characteristics'!A:A,MATCH($C971,'Policy Characteristics'!$C:$C,0))),"",INDEX('Policy Characteristics'!A:A,MATCH($C971,'Policy Characteristics'!$C:$C,0)))</f>
        <v>Industry</v>
      </c>
      <c r="B971" s="234" t="str">
        <f>IF(ISBLANK(INDEX('Policy Characteristics'!B:B,MATCH($C971,'Policy Characteristics'!$C:$C,0))),"",INDEX('Policy Characteristics'!B:B,MATCH($C971,'Policy Characteristics'!$C:$C,0)))</f>
        <v>Feedstock Shifting</v>
      </c>
      <c r="C971" s="226" t="str">
        <f t="shared" si="42"/>
        <v>Fraction of Feedstock Shifted</v>
      </c>
      <c r="D971" s="6" t="s">
        <v>862</v>
      </c>
      <c r="E971" s="45" t="s">
        <v>925</v>
      </c>
      <c r="F971" t="s">
        <v>863</v>
      </c>
      <c r="G971" s="45" t="s">
        <v>926</v>
      </c>
      <c r="H971" s="47">
        <v>2567</v>
      </c>
      <c r="I971" s="261" t="s">
        <v>738</v>
      </c>
      <c r="J971" s="227" t="str">
        <f>IF(ISBLANK(INDEX('Policy Characteristics'!D:D,MATCH($C971,'Policy Characteristics'!$C:$C,0))),"",INDEX('Policy Characteristics'!D:D,MATCH($C971,'Policy Characteristics'!$C:$C,0)))</f>
        <v>Feedstock Shifting</v>
      </c>
      <c r="K971" s="226" t="str">
        <f>IF(ISBLANK(INDEX('Policy Characteristics'!E:E,MATCH($C971,'Policy Characteristics'!$C:$C,0))),"",INDEX('Policy Characteristics'!E:E,MATCH($C971,'Policy Characteristics'!$C:$C,0)))</f>
        <v>indst feedstock shifting</v>
      </c>
      <c r="L971" s="233">
        <f>IF(ISBLANK(INDEX('Policy Characteristics'!F:F,MATCH($C971,'Policy Characteristics'!$C:$C,0))),"",INDEX('Policy Characteristics'!F:F,MATCH($C971,'Policy Characteristics'!$C:$C,0)))</f>
        <v>0</v>
      </c>
      <c r="M971" s="233">
        <f>IF(ISBLANK(INDEX('Policy Characteristics'!G:G,MATCH($C971,'Policy Characteristics'!$C:$C,0))),"",INDEX('Policy Characteristics'!G:G,MATCH($C971,'Policy Characteristics'!$C:$C,0)))</f>
        <v>1</v>
      </c>
      <c r="N971" s="233">
        <f>IF(ISBLANK(INDEX('Policy Characteristics'!H:H,MATCH($C971,'Policy Characteristics'!$C:$C,0))),"",INDEX('Policy Characteristics'!H:H,MATCH($C971,'Policy Characteristics'!$C:$C,0)))</f>
        <v>0.01</v>
      </c>
      <c r="O971" s="226" t="str">
        <f>IF(ISBLANK(INDEX('Policy Characteristics'!I:I,MATCH($C971,'Policy Characteristics'!$C:$C,0))),"",INDEX('Policy Characteristics'!I:I,MATCH($C971,'Policy Characteristics'!$C:$C,0)))</f>
        <v>% of potential achieved</v>
      </c>
      <c r="P971" s="22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26" t="str">
        <f>IF(ISBLANK(INDEX('Policy Characteristics'!K:K,MATCH($C971,'Policy Characteristics'!$C:$C,0))),"",INDEX('Policy Characteristics'!K:K,MATCH($C971,'Policy Characteristics'!$C:$C,0)))</f>
        <v/>
      </c>
      <c r="R971" s="226" t="str">
        <f>IF(ISBLANK(INDEX('Policy Characteristics'!L:L,MATCH($C971,'Policy Characteristics'!$C:$C,0))),"",INDEX('Policy Characteristics'!L:L,MATCH($C971,'Policy Characteristics'!$C:$C,0)))</f>
        <v/>
      </c>
    </row>
    <row r="972" spans="1:18" s="2" customFormat="1">
      <c r="A972" s="226" t="str">
        <f>IF(ISBLANK(INDEX('Policy Characteristics'!A:A,MATCH($C972,'Policy Characteristics'!$C:$C,0))),"",INDEX('Policy Characteristics'!A:A,MATCH($C972,'Policy Characteristics'!$C:$C,0)))</f>
        <v>Industry</v>
      </c>
      <c r="B972" s="234" t="str">
        <f>IF(ISBLANK(INDEX('Policy Characteristics'!B:B,MATCH($C972,'Policy Characteristics'!$C:$C,0))),"",INDEX('Policy Characteristics'!B:B,MATCH($C972,'Policy Characteristics'!$C:$C,0)))</f>
        <v>Feedstock Shifting</v>
      </c>
      <c r="C972" s="226" t="str">
        <f t="shared" si="42"/>
        <v>Fraction of Feedstock Shifted</v>
      </c>
      <c r="D972" s="6" t="s">
        <v>862</v>
      </c>
      <c r="E972" s="45" t="s">
        <v>927</v>
      </c>
      <c r="F972" t="s">
        <v>863</v>
      </c>
      <c r="G972" s="45" t="s">
        <v>928</v>
      </c>
      <c r="H972" s="47">
        <v>2568</v>
      </c>
      <c r="I972" s="261" t="s">
        <v>738</v>
      </c>
      <c r="J972" s="227" t="str">
        <f>IF(ISBLANK(INDEX('Policy Characteristics'!D:D,MATCH($C972,'Policy Characteristics'!$C:$C,0))),"",INDEX('Policy Characteristics'!D:D,MATCH($C972,'Policy Characteristics'!$C:$C,0)))</f>
        <v>Feedstock Shifting</v>
      </c>
      <c r="K972" s="226" t="str">
        <f>IF(ISBLANK(INDEX('Policy Characteristics'!E:E,MATCH($C972,'Policy Characteristics'!$C:$C,0))),"",INDEX('Policy Characteristics'!E:E,MATCH($C972,'Policy Characteristics'!$C:$C,0)))</f>
        <v>indst feedstock shifting</v>
      </c>
      <c r="L972" s="233">
        <f>IF(ISBLANK(INDEX('Policy Characteristics'!F:F,MATCH($C972,'Policy Characteristics'!$C:$C,0))),"",INDEX('Policy Characteristics'!F:F,MATCH($C972,'Policy Characteristics'!$C:$C,0)))</f>
        <v>0</v>
      </c>
      <c r="M972" s="233">
        <f>IF(ISBLANK(INDEX('Policy Characteristics'!G:G,MATCH($C972,'Policy Characteristics'!$C:$C,0))),"",INDEX('Policy Characteristics'!G:G,MATCH($C972,'Policy Characteristics'!$C:$C,0)))</f>
        <v>1</v>
      </c>
      <c r="N972" s="233">
        <f>IF(ISBLANK(INDEX('Policy Characteristics'!H:H,MATCH($C972,'Policy Characteristics'!$C:$C,0))),"",INDEX('Policy Characteristics'!H:H,MATCH($C972,'Policy Characteristics'!$C:$C,0)))</f>
        <v>0.01</v>
      </c>
      <c r="O972" s="226" t="str">
        <f>IF(ISBLANK(INDEX('Policy Characteristics'!I:I,MATCH($C972,'Policy Characteristics'!$C:$C,0))),"",INDEX('Policy Characteristics'!I:I,MATCH($C972,'Policy Characteristics'!$C:$C,0)))</f>
        <v>% of potential achieved</v>
      </c>
      <c r="P972" s="22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26" t="str">
        <f>IF(ISBLANK(INDEX('Policy Characteristics'!K:K,MATCH($C972,'Policy Characteristics'!$C:$C,0))),"",INDEX('Policy Characteristics'!K:K,MATCH($C972,'Policy Characteristics'!$C:$C,0)))</f>
        <v/>
      </c>
      <c r="R972" s="226" t="str">
        <f>IF(ISBLANK(INDEX('Policy Characteristics'!L:L,MATCH($C972,'Policy Characteristics'!$C:$C,0))),"",INDEX('Policy Characteristics'!L:L,MATCH($C972,'Policy Characteristics'!$C:$C,0)))</f>
        <v/>
      </c>
    </row>
    <row r="973" spans="1:18" s="2" customFormat="1">
      <c r="A973" s="226" t="str">
        <f>IF(ISBLANK(INDEX('Policy Characteristics'!A:A,MATCH($C973,'Policy Characteristics'!$C:$C,0))),"",INDEX('Policy Characteristics'!A:A,MATCH($C973,'Policy Characteristics'!$C:$C,0)))</f>
        <v>Industry</v>
      </c>
      <c r="B973" s="234" t="str">
        <f>IF(ISBLANK(INDEX('Policy Characteristics'!B:B,MATCH($C973,'Policy Characteristics'!$C:$C,0))),"",INDEX('Policy Characteristics'!B:B,MATCH($C973,'Policy Characteristics'!$C:$C,0)))</f>
        <v>Feedstock Shifting</v>
      </c>
      <c r="C973" s="226" t="str">
        <f t="shared" si="42"/>
        <v>Fraction of Feedstock Shifted</v>
      </c>
      <c r="D973" s="6" t="s">
        <v>862</v>
      </c>
      <c r="E973" s="45" t="s">
        <v>929</v>
      </c>
      <c r="F973" t="s">
        <v>863</v>
      </c>
      <c r="G973" s="45" t="s">
        <v>930</v>
      </c>
      <c r="H973" s="47">
        <v>2569</v>
      </c>
      <c r="I973" s="261" t="s">
        <v>738</v>
      </c>
      <c r="J973" s="227" t="str">
        <f>IF(ISBLANK(INDEX('Policy Characteristics'!D:D,MATCH($C973,'Policy Characteristics'!$C:$C,0))),"",INDEX('Policy Characteristics'!D:D,MATCH($C973,'Policy Characteristics'!$C:$C,0)))</f>
        <v>Feedstock Shifting</v>
      </c>
      <c r="K973" s="226" t="str">
        <f>IF(ISBLANK(INDEX('Policy Characteristics'!E:E,MATCH($C973,'Policy Characteristics'!$C:$C,0))),"",INDEX('Policy Characteristics'!E:E,MATCH($C973,'Policy Characteristics'!$C:$C,0)))</f>
        <v>indst feedstock shifting</v>
      </c>
      <c r="L973" s="233">
        <f>IF(ISBLANK(INDEX('Policy Characteristics'!F:F,MATCH($C973,'Policy Characteristics'!$C:$C,0))),"",INDEX('Policy Characteristics'!F:F,MATCH($C973,'Policy Characteristics'!$C:$C,0)))</f>
        <v>0</v>
      </c>
      <c r="M973" s="233">
        <f>IF(ISBLANK(INDEX('Policy Characteristics'!G:G,MATCH($C973,'Policy Characteristics'!$C:$C,0))),"",INDEX('Policy Characteristics'!G:G,MATCH($C973,'Policy Characteristics'!$C:$C,0)))</f>
        <v>1</v>
      </c>
      <c r="N973" s="233">
        <f>IF(ISBLANK(INDEX('Policy Characteristics'!H:H,MATCH($C973,'Policy Characteristics'!$C:$C,0))),"",INDEX('Policy Characteristics'!H:H,MATCH($C973,'Policy Characteristics'!$C:$C,0)))</f>
        <v>0.01</v>
      </c>
      <c r="O973" s="226" t="str">
        <f>IF(ISBLANK(INDEX('Policy Characteristics'!I:I,MATCH($C973,'Policy Characteristics'!$C:$C,0))),"",INDEX('Policy Characteristics'!I:I,MATCH($C973,'Policy Characteristics'!$C:$C,0)))</f>
        <v>% of potential achieved</v>
      </c>
      <c r="P973" s="22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26" t="str">
        <f>IF(ISBLANK(INDEX('Policy Characteristics'!K:K,MATCH($C973,'Policy Characteristics'!$C:$C,0))),"",INDEX('Policy Characteristics'!K:K,MATCH($C973,'Policy Characteristics'!$C:$C,0)))</f>
        <v/>
      </c>
      <c r="R973" s="226" t="str">
        <f>IF(ISBLANK(INDEX('Policy Characteristics'!L:L,MATCH($C973,'Policy Characteristics'!$C:$C,0))),"",INDEX('Policy Characteristics'!L:L,MATCH($C973,'Policy Characteristics'!$C:$C,0)))</f>
        <v/>
      </c>
    </row>
    <row r="974" spans="1:18" s="2" customFormat="1">
      <c r="A974" s="226" t="str">
        <f>IF(ISBLANK(INDEX('Policy Characteristics'!A:A,MATCH($C974,'Policy Characteristics'!$C:$C,0))),"",INDEX('Policy Characteristics'!A:A,MATCH($C974,'Policy Characteristics'!$C:$C,0)))</f>
        <v>Industry</v>
      </c>
      <c r="B974" s="234" t="str">
        <f>IF(ISBLANK(INDEX('Policy Characteristics'!B:B,MATCH($C974,'Policy Characteristics'!$C:$C,0))),"",INDEX('Policy Characteristics'!B:B,MATCH($C974,'Policy Characteristics'!$C:$C,0)))</f>
        <v>Feedstock Shifting</v>
      </c>
      <c r="C974" s="226" t="str">
        <f t="shared" si="42"/>
        <v>Fraction of Feedstock Shifted</v>
      </c>
      <c r="D974" s="6" t="s">
        <v>864</v>
      </c>
      <c r="E974" s="45" t="s">
        <v>911</v>
      </c>
      <c r="F974" t="s">
        <v>865</v>
      </c>
      <c r="G974" s="45" t="s">
        <v>912</v>
      </c>
      <c r="H974" s="47">
        <v>2570</v>
      </c>
      <c r="I974" s="261" t="s">
        <v>738</v>
      </c>
      <c r="J974" s="227" t="str">
        <f>IF(ISBLANK(INDEX('Policy Characteristics'!D:D,MATCH($C974,'Policy Characteristics'!$C:$C,0))),"",INDEX('Policy Characteristics'!D:D,MATCH($C974,'Policy Characteristics'!$C:$C,0)))</f>
        <v>Feedstock Shifting</v>
      </c>
      <c r="K974" s="226" t="str">
        <f>IF(ISBLANK(INDEX('Policy Characteristics'!E:E,MATCH($C974,'Policy Characteristics'!$C:$C,0))),"",INDEX('Policy Characteristics'!E:E,MATCH($C974,'Policy Characteristics'!$C:$C,0)))</f>
        <v>indst feedstock shifting</v>
      </c>
      <c r="L974" s="233">
        <f>IF(ISBLANK(INDEX('Policy Characteristics'!F:F,MATCH($C974,'Policy Characteristics'!$C:$C,0))),"",INDEX('Policy Characteristics'!F:F,MATCH($C974,'Policy Characteristics'!$C:$C,0)))</f>
        <v>0</v>
      </c>
      <c r="M974" s="233">
        <f>IF(ISBLANK(INDEX('Policy Characteristics'!G:G,MATCH($C974,'Policy Characteristics'!$C:$C,0))),"",INDEX('Policy Characteristics'!G:G,MATCH($C974,'Policy Characteristics'!$C:$C,0)))</f>
        <v>1</v>
      </c>
      <c r="N974" s="233">
        <f>IF(ISBLANK(INDEX('Policy Characteristics'!H:H,MATCH($C974,'Policy Characteristics'!$C:$C,0))),"",INDEX('Policy Characteristics'!H:H,MATCH($C974,'Policy Characteristics'!$C:$C,0)))</f>
        <v>0.01</v>
      </c>
      <c r="O974" s="226" t="str">
        <f>IF(ISBLANK(INDEX('Policy Characteristics'!I:I,MATCH($C974,'Policy Characteristics'!$C:$C,0))),"",INDEX('Policy Characteristics'!I:I,MATCH($C974,'Policy Characteristics'!$C:$C,0)))</f>
        <v>% of potential achieved</v>
      </c>
      <c r="P974" s="22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26" t="str">
        <f>IF(ISBLANK(INDEX('Policy Characteristics'!K:K,MATCH($C974,'Policy Characteristics'!$C:$C,0))),"",INDEX('Policy Characteristics'!K:K,MATCH($C974,'Policy Characteristics'!$C:$C,0)))</f>
        <v/>
      </c>
      <c r="R974" s="226" t="str">
        <f>IF(ISBLANK(INDEX('Policy Characteristics'!L:L,MATCH($C974,'Policy Characteristics'!$C:$C,0))),"",INDEX('Policy Characteristics'!L:L,MATCH($C974,'Policy Characteristics'!$C:$C,0)))</f>
        <v/>
      </c>
    </row>
    <row r="975" spans="1:18" s="2" customFormat="1">
      <c r="A975" s="226" t="str">
        <f>IF(ISBLANK(INDEX('Policy Characteristics'!A:A,MATCH($C975,'Policy Characteristics'!$C:$C,0))),"",INDEX('Policy Characteristics'!A:A,MATCH($C975,'Policy Characteristics'!$C:$C,0)))</f>
        <v>Industry</v>
      </c>
      <c r="B975" s="234" t="str">
        <f>IF(ISBLANK(INDEX('Policy Characteristics'!B:B,MATCH($C975,'Policy Characteristics'!$C:$C,0))),"",INDEX('Policy Characteristics'!B:B,MATCH($C975,'Policy Characteristics'!$C:$C,0)))</f>
        <v>Feedstock Shifting</v>
      </c>
      <c r="C975" s="226" t="str">
        <f t="shared" si="42"/>
        <v>Fraction of Feedstock Shifted</v>
      </c>
      <c r="D975" s="6" t="s">
        <v>864</v>
      </c>
      <c r="E975" s="45" t="s">
        <v>913</v>
      </c>
      <c r="F975" t="s">
        <v>865</v>
      </c>
      <c r="G975" s="45" t="s">
        <v>914</v>
      </c>
      <c r="H975" s="47">
        <v>2571</v>
      </c>
      <c r="I975" s="261" t="s">
        <v>738</v>
      </c>
      <c r="J975" s="227" t="str">
        <f>IF(ISBLANK(INDEX('Policy Characteristics'!D:D,MATCH($C975,'Policy Characteristics'!$C:$C,0))),"",INDEX('Policy Characteristics'!D:D,MATCH($C975,'Policy Characteristics'!$C:$C,0)))</f>
        <v>Feedstock Shifting</v>
      </c>
      <c r="K975" s="226" t="str">
        <f>IF(ISBLANK(INDEX('Policy Characteristics'!E:E,MATCH($C975,'Policy Characteristics'!$C:$C,0))),"",INDEX('Policy Characteristics'!E:E,MATCH($C975,'Policy Characteristics'!$C:$C,0)))</f>
        <v>indst feedstock shifting</v>
      </c>
      <c r="L975" s="233">
        <f>IF(ISBLANK(INDEX('Policy Characteristics'!F:F,MATCH($C975,'Policy Characteristics'!$C:$C,0))),"",INDEX('Policy Characteristics'!F:F,MATCH($C975,'Policy Characteristics'!$C:$C,0)))</f>
        <v>0</v>
      </c>
      <c r="M975" s="233">
        <f>IF(ISBLANK(INDEX('Policy Characteristics'!G:G,MATCH($C975,'Policy Characteristics'!$C:$C,0))),"",INDEX('Policy Characteristics'!G:G,MATCH($C975,'Policy Characteristics'!$C:$C,0)))</f>
        <v>1</v>
      </c>
      <c r="N975" s="233">
        <f>IF(ISBLANK(INDEX('Policy Characteristics'!H:H,MATCH($C975,'Policy Characteristics'!$C:$C,0))),"",INDEX('Policy Characteristics'!H:H,MATCH($C975,'Policy Characteristics'!$C:$C,0)))</f>
        <v>0.01</v>
      </c>
      <c r="O975" s="226" t="str">
        <f>IF(ISBLANK(INDEX('Policy Characteristics'!I:I,MATCH($C975,'Policy Characteristics'!$C:$C,0))),"",INDEX('Policy Characteristics'!I:I,MATCH($C975,'Policy Characteristics'!$C:$C,0)))</f>
        <v>% of potential achieved</v>
      </c>
      <c r="P975" s="22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26" t="str">
        <f>IF(ISBLANK(INDEX('Policy Characteristics'!K:K,MATCH($C975,'Policy Characteristics'!$C:$C,0))),"",INDEX('Policy Characteristics'!K:K,MATCH($C975,'Policy Characteristics'!$C:$C,0)))</f>
        <v/>
      </c>
      <c r="R975" s="226" t="str">
        <f>IF(ISBLANK(INDEX('Policy Characteristics'!L:L,MATCH($C975,'Policy Characteristics'!$C:$C,0))),"",INDEX('Policy Characteristics'!L:L,MATCH($C975,'Policy Characteristics'!$C:$C,0)))</f>
        <v/>
      </c>
    </row>
    <row r="976" spans="1:18" s="2" customFormat="1">
      <c r="A976" s="226" t="str">
        <f>IF(ISBLANK(INDEX('Policy Characteristics'!A:A,MATCH($C976,'Policy Characteristics'!$C:$C,0))),"",INDEX('Policy Characteristics'!A:A,MATCH($C976,'Policy Characteristics'!$C:$C,0)))</f>
        <v>Industry</v>
      </c>
      <c r="B976" s="234" t="str">
        <f>IF(ISBLANK(INDEX('Policy Characteristics'!B:B,MATCH($C976,'Policy Characteristics'!$C:$C,0))),"",INDEX('Policy Characteristics'!B:B,MATCH($C976,'Policy Characteristics'!$C:$C,0)))</f>
        <v>Feedstock Shifting</v>
      </c>
      <c r="C976" s="226" t="str">
        <f t="shared" si="42"/>
        <v>Fraction of Feedstock Shifted</v>
      </c>
      <c r="D976" s="6" t="s">
        <v>864</v>
      </c>
      <c r="E976" s="45" t="s">
        <v>915</v>
      </c>
      <c r="F976" t="s">
        <v>865</v>
      </c>
      <c r="G976" s="45" t="s">
        <v>916</v>
      </c>
      <c r="H976" s="47">
        <v>2572</v>
      </c>
      <c r="I976" s="261" t="s">
        <v>738</v>
      </c>
      <c r="J976" s="227" t="str">
        <f>IF(ISBLANK(INDEX('Policy Characteristics'!D:D,MATCH($C976,'Policy Characteristics'!$C:$C,0))),"",INDEX('Policy Characteristics'!D:D,MATCH($C976,'Policy Characteristics'!$C:$C,0)))</f>
        <v>Feedstock Shifting</v>
      </c>
      <c r="K976" s="226" t="str">
        <f>IF(ISBLANK(INDEX('Policy Characteristics'!E:E,MATCH($C976,'Policy Characteristics'!$C:$C,0))),"",INDEX('Policy Characteristics'!E:E,MATCH($C976,'Policy Characteristics'!$C:$C,0)))</f>
        <v>indst feedstock shifting</v>
      </c>
      <c r="L976" s="233">
        <f>IF(ISBLANK(INDEX('Policy Characteristics'!F:F,MATCH($C976,'Policy Characteristics'!$C:$C,0))),"",INDEX('Policy Characteristics'!F:F,MATCH($C976,'Policy Characteristics'!$C:$C,0)))</f>
        <v>0</v>
      </c>
      <c r="M976" s="233">
        <f>IF(ISBLANK(INDEX('Policy Characteristics'!G:G,MATCH($C976,'Policy Characteristics'!$C:$C,0))),"",INDEX('Policy Characteristics'!G:G,MATCH($C976,'Policy Characteristics'!$C:$C,0)))</f>
        <v>1</v>
      </c>
      <c r="N976" s="233">
        <f>IF(ISBLANK(INDEX('Policy Characteristics'!H:H,MATCH($C976,'Policy Characteristics'!$C:$C,0))),"",INDEX('Policy Characteristics'!H:H,MATCH($C976,'Policy Characteristics'!$C:$C,0)))</f>
        <v>0.01</v>
      </c>
      <c r="O976" s="226" t="str">
        <f>IF(ISBLANK(INDEX('Policy Characteristics'!I:I,MATCH($C976,'Policy Characteristics'!$C:$C,0))),"",INDEX('Policy Characteristics'!I:I,MATCH($C976,'Policy Characteristics'!$C:$C,0)))</f>
        <v>% of potential achieved</v>
      </c>
      <c r="P976" s="22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26" t="str">
        <f>IF(ISBLANK(INDEX('Policy Characteristics'!K:K,MATCH($C976,'Policy Characteristics'!$C:$C,0))),"",INDEX('Policy Characteristics'!K:K,MATCH($C976,'Policy Characteristics'!$C:$C,0)))</f>
        <v/>
      </c>
      <c r="R976" s="226" t="str">
        <f>IF(ISBLANK(INDEX('Policy Characteristics'!L:L,MATCH($C976,'Policy Characteristics'!$C:$C,0))),"",INDEX('Policy Characteristics'!L:L,MATCH($C976,'Policy Characteristics'!$C:$C,0)))</f>
        <v/>
      </c>
    </row>
    <row r="977" spans="1:18" s="2" customFormat="1">
      <c r="A977" s="226" t="str">
        <f>IF(ISBLANK(INDEX('Policy Characteristics'!A:A,MATCH($C977,'Policy Characteristics'!$C:$C,0))),"",INDEX('Policy Characteristics'!A:A,MATCH($C977,'Policy Characteristics'!$C:$C,0)))</f>
        <v>Industry</v>
      </c>
      <c r="B977" s="234" t="str">
        <f>IF(ISBLANK(INDEX('Policy Characteristics'!B:B,MATCH($C977,'Policy Characteristics'!$C:$C,0))),"",INDEX('Policy Characteristics'!B:B,MATCH($C977,'Policy Characteristics'!$C:$C,0)))</f>
        <v>Feedstock Shifting</v>
      </c>
      <c r="C977" s="226" t="str">
        <f t="shared" si="42"/>
        <v>Fraction of Feedstock Shifted</v>
      </c>
      <c r="D977" s="6" t="s">
        <v>864</v>
      </c>
      <c r="E977" s="45" t="s">
        <v>917</v>
      </c>
      <c r="F977" t="s">
        <v>865</v>
      </c>
      <c r="G977" s="45" t="s">
        <v>918</v>
      </c>
      <c r="H977" s="47">
        <v>2573</v>
      </c>
      <c r="I977" s="261" t="s">
        <v>738</v>
      </c>
      <c r="J977" s="227" t="str">
        <f>IF(ISBLANK(INDEX('Policy Characteristics'!D:D,MATCH($C977,'Policy Characteristics'!$C:$C,0))),"",INDEX('Policy Characteristics'!D:D,MATCH($C977,'Policy Characteristics'!$C:$C,0)))</f>
        <v>Feedstock Shifting</v>
      </c>
      <c r="K977" s="226" t="str">
        <f>IF(ISBLANK(INDEX('Policy Characteristics'!E:E,MATCH($C977,'Policy Characteristics'!$C:$C,0))),"",INDEX('Policy Characteristics'!E:E,MATCH($C977,'Policy Characteristics'!$C:$C,0)))</f>
        <v>indst feedstock shifting</v>
      </c>
      <c r="L977" s="233">
        <f>IF(ISBLANK(INDEX('Policy Characteristics'!F:F,MATCH($C977,'Policy Characteristics'!$C:$C,0))),"",INDEX('Policy Characteristics'!F:F,MATCH($C977,'Policy Characteristics'!$C:$C,0)))</f>
        <v>0</v>
      </c>
      <c r="M977" s="233">
        <f>IF(ISBLANK(INDEX('Policy Characteristics'!G:G,MATCH($C977,'Policy Characteristics'!$C:$C,0))),"",INDEX('Policy Characteristics'!G:G,MATCH($C977,'Policy Characteristics'!$C:$C,0)))</f>
        <v>1</v>
      </c>
      <c r="N977" s="233">
        <f>IF(ISBLANK(INDEX('Policy Characteristics'!H:H,MATCH($C977,'Policy Characteristics'!$C:$C,0))),"",INDEX('Policy Characteristics'!H:H,MATCH($C977,'Policy Characteristics'!$C:$C,0)))</f>
        <v>0.01</v>
      </c>
      <c r="O977" s="226" t="str">
        <f>IF(ISBLANK(INDEX('Policy Characteristics'!I:I,MATCH($C977,'Policy Characteristics'!$C:$C,0))),"",INDEX('Policy Characteristics'!I:I,MATCH($C977,'Policy Characteristics'!$C:$C,0)))</f>
        <v>% of potential achieved</v>
      </c>
      <c r="P977" s="22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26" t="str">
        <f>IF(ISBLANK(INDEX('Policy Characteristics'!K:K,MATCH($C977,'Policy Characteristics'!$C:$C,0))),"",INDEX('Policy Characteristics'!K:K,MATCH($C977,'Policy Characteristics'!$C:$C,0)))</f>
        <v/>
      </c>
      <c r="R977" s="226" t="str">
        <f>IF(ISBLANK(INDEX('Policy Characteristics'!L:L,MATCH($C977,'Policy Characteristics'!$C:$C,0))),"",INDEX('Policy Characteristics'!L:L,MATCH($C977,'Policy Characteristics'!$C:$C,0)))</f>
        <v/>
      </c>
    </row>
    <row r="978" spans="1:18" s="2" customFormat="1">
      <c r="A978" s="226" t="str">
        <f>IF(ISBLANK(INDEX('Policy Characteristics'!A:A,MATCH($C978,'Policy Characteristics'!$C:$C,0))),"",INDEX('Policy Characteristics'!A:A,MATCH($C978,'Policy Characteristics'!$C:$C,0)))</f>
        <v>Industry</v>
      </c>
      <c r="B978" s="234" t="str">
        <f>IF(ISBLANK(INDEX('Policy Characteristics'!B:B,MATCH($C978,'Policy Characteristics'!$C:$C,0))),"",INDEX('Policy Characteristics'!B:B,MATCH($C978,'Policy Characteristics'!$C:$C,0)))</f>
        <v>Feedstock Shifting</v>
      </c>
      <c r="C978" s="226" t="str">
        <f t="shared" si="42"/>
        <v>Fraction of Feedstock Shifted</v>
      </c>
      <c r="D978" s="6" t="s">
        <v>864</v>
      </c>
      <c r="E978" s="45" t="s">
        <v>919</v>
      </c>
      <c r="F978" t="s">
        <v>865</v>
      </c>
      <c r="G978" s="45" t="s">
        <v>920</v>
      </c>
      <c r="H978" s="47">
        <v>2574</v>
      </c>
      <c r="I978" s="261" t="s">
        <v>738</v>
      </c>
      <c r="J978" s="227" t="str">
        <f>IF(ISBLANK(INDEX('Policy Characteristics'!D:D,MATCH($C978,'Policy Characteristics'!$C:$C,0))),"",INDEX('Policy Characteristics'!D:D,MATCH($C978,'Policy Characteristics'!$C:$C,0)))</f>
        <v>Feedstock Shifting</v>
      </c>
      <c r="K978" s="226" t="str">
        <f>IF(ISBLANK(INDEX('Policy Characteristics'!E:E,MATCH($C978,'Policy Characteristics'!$C:$C,0))),"",INDEX('Policy Characteristics'!E:E,MATCH($C978,'Policy Characteristics'!$C:$C,0)))</f>
        <v>indst feedstock shifting</v>
      </c>
      <c r="L978" s="233">
        <f>IF(ISBLANK(INDEX('Policy Characteristics'!F:F,MATCH($C978,'Policy Characteristics'!$C:$C,0))),"",INDEX('Policy Characteristics'!F:F,MATCH($C978,'Policy Characteristics'!$C:$C,0)))</f>
        <v>0</v>
      </c>
      <c r="M978" s="233">
        <f>IF(ISBLANK(INDEX('Policy Characteristics'!G:G,MATCH($C978,'Policy Characteristics'!$C:$C,0))),"",INDEX('Policy Characteristics'!G:G,MATCH($C978,'Policy Characteristics'!$C:$C,0)))</f>
        <v>1</v>
      </c>
      <c r="N978" s="233">
        <f>IF(ISBLANK(INDEX('Policy Characteristics'!H:H,MATCH($C978,'Policy Characteristics'!$C:$C,0))),"",INDEX('Policy Characteristics'!H:H,MATCH($C978,'Policy Characteristics'!$C:$C,0)))</f>
        <v>0.01</v>
      </c>
      <c r="O978" s="226" t="str">
        <f>IF(ISBLANK(INDEX('Policy Characteristics'!I:I,MATCH($C978,'Policy Characteristics'!$C:$C,0))),"",INDEX('Policy Characteristics'!I:I,MATCH($C978,'Policy Characteristics'!$C:$C,0)))</f>
        <v>% of potential achieved</v>
      </c>
      <c r="P978" s="22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26" t="str">
        <f>IF(ISBLANK(INDEX('Policy Characteristics'!K:K,MATCH($C978,'Policy Characteristics'!$C:$C,0))),"",INDEX('Policy Characteristics'!K:K,MATCH($C978,'Policy Characteristics'!$C:$C,0)))</f>
        <v/>
      </c>
      <c r="R978" s="226" t="str">
        <f>IF(ISBLANK(INDEX('Policy Characteristics'!L:L,MATCH($C978,'Policy Characteristics'!$C:$C,0))),"",INDEX('Policy Characteristics'!L:L,MATCH($C978,'Policy Characteristics'!$C:$C,0)))</f>
        <v/>
      </c>
    </row>
    <row r="979" spans="1:18" s="2" customFormat="1">
      <c r="A979" s="226" t="str">
        <f>IF(ISBLANK(INDEX('Policy Characteristics'!A:A,MATCH($C979,'Policy Characteristics'!$C:$C,0))),"",INDEX('Policy Characteristics'!A:A,MATCH($C979,'Policy Characteristics'!$C:$C,0)))</f>
        <v>Industry</v>
      </c>
      <c r="B979" s="234" t="str">
        <f>IF(ISBLANK(INDEX('Policy Characteristics'!B:B,MATCH($C979,'Policy Characteristics'!$C:$C,0))),"",INDEX('Policy Characteristics'!B:B,MATCH($C979,'Policy Characteristics'!$C:$C,0)))</f>
        <v>Feedstock Shifting</v>
      </c>
      <c r="C979" s="226" t="str">
        <f t="shared" si="42"/>
        <v>Fraction of Feedstock Shifted</v>
      </c>
      <c r="D979" s="6" t="s">
        <v>864</v>
      </c>
      <c r="E979" s="45" t="s">
        <v>921</v>
      </c>
      <c r="F979" t="s">
        <v>865</v>
      </c>
      <c r="G979" s="45" t="s">
        <v>922</v>
      </c>
      <c r="H979" s="47">
        <v>2575</v>
      </c>
      <c r="I979" s="261" t="s">
        <v>738</v>
      </c>
      <c r="J979" s="227" t="str">
        <f>IF(ISBLANK(INDEX('Policy Characteristics'!D:D,MATCH($C979,'Policy Characteristics'!$C:$C,0))),"",INDEX('Policy Characteristics'!D:D,MATCH($C979,'Policy Characteristics'!$C:$C,0)))</f>
        <v>Feedstock Shifting</v>
      </c>
      <c r="K979" s="226" t="str">
        <f>IF(ISBLANK(INDEX('Policy Characteristics'!E:E,MATCH($C979,'Policy Characteristics'!$C:$C,0))),"",INDEX('Policy Characteristics'!E:E,MATCH($C979,'Policy Characteristics'!$C:$C,0)))</f>
        <v>indst feedstock shifting</v>
      </c>
      <c r="L979" s="233">
        <f>IF(ISBLANK(INDEX('Policy Characteristics'!F:F,MATCH($C979,'Policy Characteristics'!$C:$C,0))),"",INDEX('Policy Characteristics'!F:F,MATCH($C979,'Policy Characteristics'!$C:$C,0)))</f>
        <v>0</v>
      </c>
      <c r="M979" s="233">
        <f>IF(ISBLANK(INDEX('Policy Characteristics'!G:G,MATCH($C979,'Policy Characteristics'!$C:$C,0))),"",INDEX('Policy Characteristics'!G:G,MATCH($C979,'Policy Characteristics'!$C:$C,0)))</f>
        <v>1</v>
      </c>
      <c r="N979" s="233">
        <f>IF(ISBLANK(INDEX('Policy Characteristics'!H:H,MATCH($C979,'Policy Characteristics'!$C:$C,0))),"",INDEX('Policy Characteristics'!H:H,MATCH($C979,'Policy Characteristics'!$C:$C,0)))</f>
        <v>0.01</v>
      </c>
      <c r="O979" s="226" t="str">
        <f>IF(ISBLANK(INDEX('Policy Characteristics'!I:I,MATCH($C979,'Policy Characteristics'!$C:$C,0))),"",INDEX('Policy Characteristics'!I:I,MATCH($C979,'Policy Characteristics'!$C:$C,0)))</f>
        <v>% of potential achieved</v>
      </c>
      <c r="P979" s="22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26" t="str">
        <f>IF(ISBLANK(INDEX('Policy Characteristics'!K:K,MATCH($C979,'Policy Characteristics'!$C:$C,0))),"",INDEX('Policy Characteristics'!K:K,MATCH($C979,'Policy Characteristics'!$C:$C,0)))</f>
        <v/>
      </c>
      <c r="R979" s="226" t="str">
        <f>IF(ISBLANK(INDEX('Policy Characteristics'!L:L,MATCH($C979,'Policy Characteristics'!$C:$C,0))),"",INDEX('Policy Characteristics'!L:L,MATCH($C979,'Policy Characteristics'!$C:$C,0)))</f>
        <v/>
      </c>
    </row>
    <row r="980" spans="1:18" s="2" customFormat="1">
      <c r="A980" s="226" t="str">
        <f>IF(ISBLANK(INDEX('Policy Characteristics'!A:A,MATCH($C980,'Policy Characteristics'!$C:$C,0))),"",INDEX('Policy Characteristics'!A:A,MATCH($C980,'Policy Characteristics'!$C:$C,0)))</f>
        <v>Industry</v>
      </c>
      <c r="B980" s="234" t="str">
        <f>IF(ISBLANK(INDEX('Policy Characteristics'!B:B,MATCH($C980,'Policy Characteristics'!$C:$C,0))),"",INDEX('Policy Characteristics'!B:B,MATCH($C980,'Policy Characteristics'!$C:$C,0)))</f>
        <v>Feedstock Shifting</v>
      </c>
      <c r="C980" s="226" t="str">
        <f t="shared" si="42"/>
        <v>Fraction of Feedstock Shifted</v>
      </c>
      <c r="D980" s="6" t="s">
        <v>864</v>
      </c>
      <c r="E980" s="45" t="s">
        <v>923</v>
      </c>
      <c r="F980" t="s">
        <v>865</v>
      </c>
      <c r="G980" s="45" t="s">
        <v>924</v>
      </c>
      <c r="H980" s="47">
        <v>2576</v>
      </c>
      <c r="I980" s="261" t="s">
        <v>738</v>
      </c>
      <c r="J980" s="227" t="str">
        <f>IF(ISBLANK(INDEX('Policy Characteristics'!D:D,MATCH($C980,'Policy Characteristics'!$C:$C,0))),"",INDEX('Policy Characteristics'!D:D,MATCH($C980,'Policy Characteristics'!$C:$C,0)))</f>
        <v>Feedstock Shifting</v>
      </c>
      <c r="K980" s="226" t="str">
        <f>IF(ISBLANK(INDEX('Policy Characteristics'!E:E,MATCH($C980,'Policy Characteristics'!$C:$C,0))),"",INDEX('Policy Characteristics'!E:E,MATCH($C980,'Policy Characteristics'!$C:$C,0)))</f>
        <v>indst feedstock shifting</v>
      </c>
      <c r="L980" s="233">
        <f>IF(ISBLANK(INDEX('Policy Characteristics'!F:F,MATCH($C980,'Policy Characteristics'!$C:$C,0))),"",INDEX('Policy Characteristics'!F:F,MATCH($C980,'Policy Characteristics'!$C:$C,0)))</f>
        <v>0</v>
      </c>
      <c r="M980" s="233">
        <f>IF(ISBLANK(INDEX('Policy Characteristics'!G:G,MATCH($C980,'Policy Characteristics'!$C:$C,0))),"",INDEX('Policy Characteristics'!G:G,MATCH($C980,'Policy Characteristics'!$C:$C,0)))</f>
        <v>1</v>
      </c>
      <c r="N980" s="233">
        <f>IF(ISBLANK(INDEX('Policy Characteristics'!H:H,MATCH($C980,'Policy Characteristics'!$C:$C,0))),"",INDEX('Policy Characteristics'!H:H,MATCH($C980,'Policy Characteristics'!$C:$C,0)))</f>
        <v>0.01</v>
      </c>
      <c r="O980" s="226" t="str">
        <f>IF(ISBLANK(INDEX('Policy Characteristics'!I:I,MATCH($C980,'Policy Characteristics'!$C:$C,0))),"",INDEX('Policy Characteristics'!I:I,MATCH($C980,'Policy Characteristics'!$C:$C,0)))</f>
        <v>% of potential achieved</v>
      </c>
      <c r="P980" s="22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26" t="str">
        <f>IF(ISBLANK(INDEX('Policy Characteristics'!K:K,MATCH($C980,'Policy Characteristics'!$C:$C,0))),"",INDEX('Policy Characteristics'!K:K,MATCH($C980,'Policy Characteristics'!$C:$C,0)))</f>
        <v/>
      </c>
      <c r="R980" s="226" t="str">
        <f>IF(ISBLANK(INDEX('Policy Characteristics'!L:L,MATCH($C980,'Policy Characteristics'!$C:$C,0))),"",INDEX('Policy Characteristics'!L:L,MATCH($C980,'Policy Characteristics'!$C:$C,0)))</f>
        <v/>
      </c>
    </row>
    <row r="981" spans="1:18" s="2" customFormat="1">
      <c r="A981" s="226" t="str">
        <f>IF(ISBLANK(INDEX('Policy Characteristics'!A:A,MATCH($C981,'Policy Characteristics'!$C:$C,0))),"",INDEX('Policy Characteristics'!A:A,MATCH($C981,'Policy Characteristics'!$C:$C,0)))</f>
        <v>Industry</v>
      </c>
      <c r="B981" s="234" t="str">
        <f>IF(ISBLANK(INDEX('Policy Characteristics'!B:B,MATCH($C981,'Policy Characteristics'!$C:$C,0))),"",INDEX('Policy Characteristics'!B:B,MATCH($C981,'Policy Characteristics'!$C:$C,0)))</f>
        <v>Feedstock Shifting</v>
      </c>
      <c r="C981" s="226" t="str">
        <f t="shared" si="42"/>
        <v>Fraction of Feedstock Shifted</v>
      </c>
      <c r="D981" s="6" t="s">
        <v>864</v>
      </c>
      <c r="E981" s="45" t="s">
        <v>925</v>
      </c>
      <c r="F981" t="s">
        <v>865</v>
      </c>
      <c r="G981" s="45" t="s">
        <v>926</v>
      </c>
      <c r="H981" s="47">
        <v>2577</v>
      </c>
      <c r="I981" s="261" t="s">
        <v>738</v>
      </c>
      <c r="J981" s="227" t="str">
        <f>IF(ISBLANK(INDEX('Policy Characteristics'!D:D,MATCH($C981,'Policy Characteristics'!$C:$C,0))),"",INDEX('Policy Characteristics'!D:D,MATCH($C981,'Policy Characteristics'!$C:$C,0)))</f>
        <v>Feedstock Shifting</v>
      </c>
      <c r="K981" s="226" t="str">
        <f>IF(ISBLANK(INDEX('Policy Characteristics'!E:E,MATCH($C981,'Policy Characteristics'!$C:$C,0))),"",INDEX('Policy Characteristics'!E:E,MATCH($C981,'Policy Characteristics'!$C:$C,0)))</f>
        <v>indst feedstock shifting</v>
      </c>
      <c r="L981" s="233">
        <f>IF(ISBLANK(INDEX('Policy Characteristics'!F:F,MATCH($C981,'Policy Characteristics'!$C:$C,0))),"",INDEX('Policy Characteristics'!F:F,MATCH($C981,'Policy Characteristics'!$C:$C,0)))</f>
        <v>0</v>
      </c>
      <c r="M981" s="233">
        <f>IF(ISBLANK(INDEX('Policy Characteristics'!G:G,MATCH($C981,'Policy Characteristics'!$C:$C,0))),"",INDEX('Policy Characteristics'!G:G,MATCH($C981,'Policy Characteristics'!$C:$C,0)))</f>
        <v>1</v>
      </c>
      <c r="N981" s="233">
        <f>IF(ISBLANK(INDEX('Policy Characteristics'!H:H,MATCH($C981,'Policy Characteristics'!$C:$C,0))),"",INDEX('Policy Characteristics'!H:H,MATCH($C981,'Policy Characteristics'!$C:$C,0)))</f>
        <v>0.01</v>
      </c>
      <c r="O981" s="226" t="str">
        <f>IF(ISBLANK(INDEX('Policy Characteristics'!I:I,MATCH($C981,'Policy Characteristics'!$C:$C,0))),"",INDEX('Policy Characteristics'!I:I,MATCH($C981,'Policy Characteristics'!$C:$C,0)))</f>
        <v>% of potential achieved</v>
      </c>
      <c r="P981" s="22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26" t="str">
        <f>IF(ISBLANK(INDEX('Policy Characteristics'!K:K,MATCH($C981,'Policy Characteristics'!$C:$C,0))),"",INDEX('Policy Characteristics'!K:K,MATCH($C981,'Policy Characteristics'!$C:$C,0)))</f>
        <v/>
      </c>
      <c r="R981" s="226" t="str">
        <f>IF(ISBLANK(INDEX('Policy Characteristics'!L:L,MATCH($C981,'Policy Characteristics'!$C:$C,0))),"",INDEX('Policy Characteristics'!L:L,MATCH($C981,'Policy Characteristics'!$C:$C,0)))</f>
        <v/>
      </c>
    </row>
    <row r="982" spans="1:18" s="2" customFormat="1">
      <c r="A982" s="226" t="str">
        <f>IF(ISBLANK(INDEX('Policy Characteristics'!A:A,MATCH($C982,'Policy Characteristics'!$C:$C,0))),"",INDEX('Policy Characteristics'!A:A,MATCH($C982,'Policy Characteristics'!$C:$C,0)))</f>
        <v>Industry</v>
      </c>
      <c r="B982" s="234" t="str">
        <f>IF(ISBLANK(INDEX('Policy Characteristics'!B:B,MATCH($C982,'Policy Characteristics'!$C:$C,0))),"",INDEX('Policy Characteristics'!B:B,MATCH($C982,'Policy Characteristics'!$C:$C,0)))</f>
        <v>Feedstock Shifting</v>
      </c>
      <c r="C982" s="226" t="str">
        <f t="shared" si="42"/>
        <v>Fraction of Feedstock Shifted</v>
      </c>
      <c r="D982" s="6" t="s">
        <v>864</v>
      </c>
      <c r="E982" s="45" t="s">
        <v>927</v>
      </c>
      <c r="F982" t="s">
        <v>865</v>
      </c>
      <c r="G982" s="45" t="s">
        <v>928</v>
      </c>
      <c r="H982" s="47">
        <v>2578</v>
      </c>
      <c r="I982" s="261" t="s">
        <v>738</v>
      </c>
      <c r="J982" s="227" t="str">
        <f>IF(ISBLANK(INDEX('Policy Characteristics'!D:D,MATCH($C982,'Policy Characteristics'!$C:$C,0))),"",INDEX('Policy Characteristics'!D:D,MATCH($C982,'Policy Characteristics'!$C:$C,0)))</f>
        <v>Feedstock Shifting</v>
      </c>
      <c r="K982" s="226" t="str">
        <f>IF(ISBLANK(INDEX('Policy Characteristics'!E:E,MATCH($C982,'Policy Characteristics'!$C:$C,0))),"",INDEX('Policy Characteristics'!E:E,MATCH($C982,'Policy Characteristics'!$C:$C,0)))</f>
        <v>indst feedstock shifting</v>
      </c>
      <c r="L982" s="233">
        <f>IF(ISBLANK(INDEX('Policy Characteristics'!F:F,MATCH($C982,'Policy Characteristics'!$C:$C,0))),"",INDEX('Policy Characteristics'!F:F,MATCH($C982,'Policy Characteristics'!$C:$C,0)))</f>
        <v>0</v>
      </c>
      <c r="M982" s="233">
        <f>IF(ISBLANK(INDEX('Policy Characteristics'!G:G,MATCH($C982,'Policy Characteristics'!$C:$C,0))),"",INDEX('Policy Characteristics'!G:G,MATCH($C982,'Policy Characteristics'!$C:$C,0)))</f>
        <v>1</v>
      </c>
      <c r="N982" s="233">
        <f>IF(ISBLANK(INDEX('Policy Characteristics'!H:H,MATCH($C982,'Policy Characteristics'!$C:$C,0))),"",INDEX('Policy Characteristics'!H:H,MATCH($C982,'Policy Characteristics'!$C:$C,0)))</f>
        <v>0.01</v>
      </c>
      <c r="O982" s="226" t="str">
        <f>IF(ISBLANK(INDEX('Policy Characteristics'!I:I,MATCH($C982,'Policy Characteristics'!$C:$C,0))),"",INDEX('Policy Characteristics'!I:I,MATCH($C982,'Policy Characteristics'!$C:$C,0)))</f>
        <v>% of potential achieved</v>
      </c>
      <c r="P982" s="22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26" t="str">
        <f>IF(ISBLANK(INDEX('Policy Characteristics'!K:K,MATCH($C982,'Policy Characteristics'!$C:$C,0))),"",INDEX('Policy Characteristics'!K:K,MATCH($C982,'Policy Characteristics'!$C:$C,0)))</f>
        <v/>
      </c>
      <c r="R982" s="226" t="str">
        <f>IF(ISBLANK(INDEX('Policy Characteristics'!L:L,MATCH($C982,'Policy Characteristics'!$C:$C,0))),"",INDEX('Policy Characteristics'!L:L,MATCH($C982,'Policy Characteristics'!$C:$C,0)))</f>
        <v/>
      </c>
    </row>
    <row r="983" spans="1:18" s="2" customFormat="1">
      <c r="A983" s="226" t="str">
        <f>IF(ISBLANK(INDEX('Policy Characteristics'!A:A,MATCH($C983,'Policy Characteristics'!$C:$C,0))),"",INDEX('Policy Characteristics'!A:A,MATCH($C983,'Policy Characteristics'!$C:$C,0)))</f>
        <v>Industry</v>
      </c>
      <c r="B983" s="234" t="str">
        <f>IF(ISBLANK(INDEX('Policy Characteristics'!B:B,MATCH($C983,'Policy Characteristics'!$C:$C,0))),"",INDEX('Policy Characteristics'!B:B,MATCH($C983,'Policy Characteristics'!$C:$C,0)))</f>
        <v>Feedstock Shifting</v>
      </c>
      <c r="C983" s="226" t="str">
        <f t="shared" si="42"/>
        <v>Fraction of Feedstock Shifted</v>
      </c>
      <c r="D983" s="6" t="s">
        <v>864</v>
      </c>
      <c r="E983" s="45" t="s">
        <v>929</v>
      </c>
      <c r="F983" t="s">
        <v>865</v>
      </c>
      <c r="G983" s="45" t="s">
        <v>930</v>
      </c>
      <c r="H983" s="47">
        <v>2579</v>
      </c>
      <c r="I983" s="261" t="s">
        <v>738</v>
      </c>
      <c r="J983" s="227" t="str">
        <f>IF(ISBLANK(INDEX('Policy Characteristics'!D:D,MATCH($C983,'Policy Characteristics'!$C:$C,0))),"",INDEX('Policy Characteristics'!D:D,MATCH($C983,'Policy Characteristics'!$C:$C,0)))</f>
        <v>Feedstock Shifting</v>
      </c>
      <c r="K983" s="226" t="str">
        <f>IF(ISBLANK(INDEX('Policy Characteristics'!E:E,MATCH($C983,'Policy Characteristics'!$C:$C,0))),"",INDEX('Policy Characteristics'!E:E,MATCH($C983,'Policy Characteristics'!$C:$C,0)))</f>
        <v>indst feedstock shifting</v>
      </c>
      <c r="L983" s="233">
        <f>IF(ISBLANK(INDEX('Policy Characteristics'!F:F,MATCH($C983,'Policy Characteristics'!$C:$C,0))),"",INDEX('Policy Characteristics'!F:F,MATCH($C983,'Policy Characteristics'!$C:$C,0)))</f>
        <v>0</v>
      </c>
      <c r="M983" s="233">
        <f>IF(ISBLANK(INDEX('Policy Characteristics'!G:G,MATCH($C983,'Policy Characteristics'!$C:$C,0))),"",INDEX('Policy Characteristics'!G:G,MATCH($C983,'Policy Characteristics'!$C:$C,0)))</f>
        <v>1</v>
      </c>
      <c r="N983" s="233">
        <f>IF(ISBLANK(INDEX('Policy Characteristics'!H:H,MATCH($C983,'Policy Characteristics'!$C:$C,0))),"",INDEX('Policy Characteristics'!H:H,MATCH($C983,'Policy Characteristics'!$C:$C,0)))</f>
        <v>0.01</v>
      </c>
      <c r="O983" s="226" t="str">
        <f>IF(ISBLANK(INDEX('Policy Characteristics'!I:I,MATCH($C983,'Policy Characteristics'!$C:$C,0))),"",INDEX('Policy Characteristics'!I:I,MATCH($C983,'Policy Characteristics'!$C:$C,0)))</f>
        <v>% of potential achieved</v>
      </c>
      <c r="P983" s="22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26" t="str">
        <f>IF(ISBLANK(INDEX('Policy Characteristics'!K:K,MATCH($C983,'Policy Characteristics'!$C:$C,0))),"",INDEX('Policy Characteristics'!K:K,MATCH($C983,'Policy Characteristics'!$C:$C,0)))</f>
        <v/>
      </c>
      <c r="R983" s="226" t="str">
        <f>IF(ISBLANK(INDEX('Policy Characteristics'!L:L,MATCH($C983,'Policy Characteristics'!$C:$C,0))),"",INDEX('Policy Characteristics'!L:L,MATCH($C983,'Policy Characteristics'!$C:$C,0)))</f>
        <v/>
      </c>
    </row>
    <row r="984" spans="1:18" s="2" customFormat="1">
      <c r="A984" s="226" t="str">
        <f>IF(ISBLANK(INDEX('Policy Characteristics'!A:A,MATCH($C984,'Policy Characteristics'!$C:$C,0))),"",INDEX('Policy Characteristics'!A:A,MATCH($C984,'Policy Characteristics'!$C:$C,0)))</f>
        <v>Industry</v>
      </c>
      <c r="B984" s="234" t="str">
        <f>IF(ISBLANK(INDEX('Policy Characteristics'!B:B,MATCH($C984,'Policy Characteristics'!$C:$C,0))),"",INDEX('Policy Characteristics'!B:B,MATCH($C984,'Policy Characteristics'!$C:$C,0)))</f>
        <v>Feedstock Shifting</v>
      </c>
      <c r="C984" s="226" t="str">
        <f t="shared" si="42"/>
        <v>Fraction of Feedstock Shifted</v>
      </c>
      <c r="D984" s="6" t="s">
        <v>866</v>
      </c>
      <c r="E984" s="45" t="s">
        <v>911</v>
      </c>
      <c r="F984" t="s">
        <v>867</v>
      </c>
      <c r="G984" s="45" t="s">
        <v>912</v>
      </c>
      <c r="H984" s="47">
        <v>2580</v>
      </c>
      <c r="I984" s="261" t="s">
        <v>738</v>
      </c>
      <c r="J984" s="227" t="str">
        <f>IF(ISBLANK(INDEX('Policy Characteristics'!D:D,MATCH($C984,'Policy Characteristics'!$C:$C,0))),"",INDEX('Policy Characteristics'!D:D,MATCH($C984,'Policy Characteristics'!$C:$C,0)))</f>
        <v>Feedstock Shifting</v>
      </c>
      <c r="K984" s="226" t="str">
        <f>IF(ISBLANK(INDEX('Policy Characteristics'!E:E,MATCH($C984,'Policy Characteristics'!$C:$C,0))),"",INDEX('Policy Characteristics'!E:E,MATCH($C984,'Policy Characteristics'!$C:$C,0)))</f>
        <v>indst feedstock shifting</v>
      </c>
      <c r="L984" s="233">
        <f>IF(ISBLANK(INDEX('Policy Characteristics'!F:F,MATCH($C984,'Policy Characteristics'!$C:$C,0))),"",INDEX('Policy Characteristics'!F:F,MATCH($C984,'Policy Characteristics'!$C:$C,0)))</f>
        <v>0</v>
      </c>
      <c r="M984" s="233">
        <f>IF(ISBLANK(INDEX('Policy Characteristics'!G:G,MATCH($C984,'Policy Characteristics'!$C:$C,0))),"",INDEX('Policy Characteristics'!G:G,MATCH($C984,'Policy Characteristics'!$C:$C,0)))</f>
        <v>1</v>
      </c>
      <c r="N984" s="233">
        <f>IF(ISBLANK(INDEX('Policy Characteristics'!H:H,MATCH($C984,'Policy Characteristics'!$C:$C,0))),"",INDEX('Policy Characteristics'!H:H,MATCH($C984,'Policy Characteristics'!$C:$C,0)))</f>
        <v>0.01</v>
      </c>
      <c r="O984" s="226" t="str">
        <f>IF(ISBLANK(INDEX('Policy Characteristics'!I:I,MATCH($C984,'Policy Characteristics'!$C:$C,0))),"",INDEX('Policy Characteristics'!I:I,MATCH($C984,'Policy Characteristics'!$C:$C,0)))</f>
        <v>% of potential achieved</v>
      </c>
      <c r="P984" s="22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26" t="str">
        <f>IF(ISBLANK(INDEX('Policy Characteristics'!K:K,MATCH($C984,'Policy Characteristics'!$C:$C,0))),"",INDEX('Policy Characteristics'!K:K,MATCH($C984,'Policy Characteristics'!$C:$C,0)))</f>
        <v/>
      </c>
      <c r="R984" s="226" t="str">
        <f>IF(ISBLANK(INDEX('Policy Characteristics'!L:L,MATCH($C984,'Policy Characteristics'!$C:$C,0))),"",INDEX('Policy Characteristics'!L:L,MATCH($C984,'Policy Characteristics'!$C:$C,0)))</f>
        <v/>
      </c>
    </row>
    <row r="985" spans="1:18" s="2" customFormat="1">
      <c r="A985" s="226" t="str">
        <f>IF(ISBLANK(INDEX('Policy Characteristics'!A:A,MATCH($C985,'Policy Characteristics'!$C:$C,0))),"",INDEX('Policy Characteristics'!A:A,MATCH($C985,'Policy Characteristics'!$C:$C,0)))</f>
        <v>Industry</v>
      </c>
      <c r="B985" s="234" t="str">
        <f>IF(ISBLANK(INDEX('Policy Characteristics'!B:B,MATCH($C985,'Policy Characteristics'!$C:$C,0))),"",INDEX('Policy Characteristics'!B:B,MATCH($C985,'Policy Characteristics'!$C:$C,0)))</f>
        <v>Feedstock Shifting</v>
      </c>
      <c r="C985" s="226" t="str">
        <f t="shared" si="42"/>
        <v>Fraction of Feedstock Shifted</v>
      </c>
      <c r="D985" s="6" t="s">
        <v>866</v>
      </c>
      <c r="E985" s="45" t="s">
        <v>913</v>
      </c>
      <c r="F985" t="s">
        <v>867</v>
      </c>
      <c r="G985" s="45" t="s">
        <v>914</v>
      </c>
      <c r="H985" s="47">
        <v>2581</v>
      </c>
      <c r="I985" s="261" t="s">
        <v>738</v>
      </c>
      <c r="J985" s="227" t="str">
        <f>IF(ISBLANK(INDEX('Policy Characteristics'!D:D,MATCH($C985,'Policy Characteristics'!$C:$C,0))),"",INDEX('Policy Characteristics'!D:D,MATCH($C985,'Policy Characteristics'!$C:$C,0)))</f>
        <v>Feedstock Shifting</v>
      </c>
      <c r="K985" s="226" t="str">
        <f>IF(ISBLANK(INDEX('Policy Characteristics'!E:E,MATCH($C985,'Policy Characteristics'!$C:$C,0))),"",INDEX('Policy Characteristics'!E:E,MATCH($C985,'Policy Characteristics'!$C:$C,0)))</f>
        <v>indst feedstock shifting</v>
      </c>
      <c r="L985" s="233">
        <f>IF(ISBLANK(INDEX('Policy Characteristics'!F:F,MATCH($C985,'Policy Characteristics'!$C:$C,0))),"",INDEX('Policy Characteristics'!F:F,MATCH($C985,'Policy Characteristics'!$C:$C,0)))</f>
        <v>0</v>
      </c>
      <c r="M985" s="233">
        <f>IF(ISBLANK(INDEX('Policy Characteristics'!G:G,MATCH($C985,'Policy Characteristics'!$C:$C,0))),"",INDEX('Policy Characteristics'!G:G,MATCH($C985,'Policy Characteristics'!$C:$C,0)))</f>
        <v>1</v>
      </c>
      <c r="N985" s="233">
        <f>IF(ISBLANK(INDEX('Policy Characteristics'!H:H,MATCH($C985,'Policy Characteristics'!$C:$C,0))),"",INDEX('Policy Characteristics'!H:H,MATCH($C985,'Policy Characteristics'!$C:$C,0)))</f>
        <v>0.01</v>
      </c>
      <c r="O985" s="226" t="str">
        <f>IF(ISBLANK(INDEX('Policy Characteristics'!I:I,MATCH($C985,'Policy Characteristics'!$C:$C,0))),"",INDEX('Policy Characteristics'!I:I,MATCH($C985,'Policy Characteristics'!$C:$C,0)))</f>
        <v>% of potential achieved</v>
      </c>
      <c r="P985" s="22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26" t="str">
        <f>IF(ISBLANK(INDEX('Policy Characteristics'!K:K,MATCH($C985,'Policy Characteristics'!$C:$C,0))),"",INDEX('Policy Characteristics'!K:K,MATCH($C985,'Policy Characteristics'!$C:$C,0)))</f>
        <v/>
      </c>
      <c r="R985" s="226" t="str">
        <f>IF(ISBLANK(INDEX('Policy Characteristics'!L:L,MATCH($C985,'Policy Characteristics'!$C:$C,0))),"",INDEX('Policy Characteristics'!L:L,MATCH($C985,'Policy Characteristics'!$C:$C,0)))</f>
        <v/>
      </c>
    </row>
    <row r="986" spans="1:18" s="2" customFormat="1">
      <c r="A986" s="226" t="str">
        <f>IF(ISBLANK(INDEX('Policy Characteristics'!A:A,MATCH($C986,'Policy Characteristics'!$C:$C,0))),"",INDEX('Policy Characteristics'!A:A,MATCH($C986,'Policy Characteristics'!$C:$C,0)))</f>
        <v>Industry</v>
      </c>
      <c r="B986" s="234" t="str">
        <f>IF(ISBLANK(INDEX('Policy Characteristics'!B:B,MATCH($C986,'Policy Characteristics'!$C:$C,0))),"",INDEX('Policy Characteristics'!B:B,MATCH($C986,'Policy Characteristics'!$C:$C,0)))</f>
        <v>Feedstock Shifting</v>
      </c>
      <c r="C986" s="226" t="str">
        <f t="shared" si="42"/>
        <v>Fraction of Feedstock Shifted</v>
      </c>
      <c r="D986" s="6" t="s">
        <v>866</v>
      </c>
      <c r="E986" s="45" t="s">
        <v>915</v>
      </c>
      <c r="F986" t="s">
        <v>867</v>
      </c>
      <c r="G986" s="45" t="s">
        <v>916</v>
      </c>
      <c r="H986" s="47">
        <v>2582</v>
      </c>
      <c r="I986" s="261" t="s">
        <v>738</v>
      </c>
      <c r="J986" s="227" t="str">
        <f>IF(ISBLANK(INDEX('Policy Characteristics'!D:D,MATCH($C986,'Policy Characteristics'!$C:$C,0))),"",INDEX('Policy Characteristics'!D:D,MATCH($C986,'Policy Characteristics'!$C:$C,0)))</f>
        <v>Feedstock Shifting</v>
      </c>
      <c r="K986" s="226" t="str">
        <f>IF(ISBLANK(INDEX('Policy Characteristics'!E:E,MATCH($C986,'Policy Characteristics'!$C:$C,0))),"",INDEX('Policy Characteristics'!E:E,MATCH($C986,'Policy Characteristics'!$C:$C,0)))</f>
        <v>indst feedstock shifting</v>
      </c>
      <c r="L986" s="233">
        <f>IF(ISBLANK(INDEX('Policy Characteristics'!F:F,MATCH($C986,'Policy Characteristics'!$C:$C,0))),"",INDEX('Policy Characteristics'!F:F,MATCH($C986,'Policy Characteristics'!$C:$C,0)))</f>
        <v>0</v>
      </c>
      <c r="M986" s="233">
        <f>IF(ISBLANK(INDEX('Policy Characteristics'!G:G,MATCH($C986,'Policy Characteristics'!$C:$C,0))),"",INDEX('Policy Characteristics'!G:G,MATCH($C986,'Policy Characteristics'!$C:$C,0)))</f>
        <v>1</v>
      </c>
      <c r="N986" s="233">
        <f>IF(ISBLANK(INDEX('Policy Characteristics'!H:H,MATCH($C986,'Policy Characteristics'!$C:$C,0))),"",INDEX('Policy Characteristics'!H:H,MATCH($C986,'Policy Characteristics'!$C:$C,0)))</f>
        <v>0.01</v>
      </c>
      <c r="O986" s="226" t="str">
        <f>IF(ISBLANK(INDEX('Policy Characteristics'!I:I,MATCH($C986,'Policy Characteristics'!$C:$C,0))),"",INDEX('Policy Characteristics'!I:I,MATCH($C986,'Policy Characteristics'!$C:$C,0)))</f>
        <v>% of potential achieved</v>
      </c>
      <c r="P986" s="22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26" t="str">
        <f>IF(ISBLANK(INDEX('Policy Characteristics'!K:K,MATCH($C986,'Policy Characteristics'!$C:$C,0))),"",INDEX('Policy Characteristics'!K:K,MATCH($C986,'Policy Characteristics'!$C:$C,0)))</f>
        <v/>
      </c>
      <c r="R986" s="226" t="str">
        <f>IF(ISBLANK(INDEX('Policy Characteristics'!L:L,MATCH($C986,'Policy Characteristics'!$C:$C,0))),"",INDEX('Policy Characteristics'!L:L,MATCH($C986,'Policy Characteristics'!$C:$C,0)))</f>
        <v/>
      </c>
    </row>
    <row r="987" spans="1:18" s="2" customFormat="1">
      <c r="A987" s="226" t="str">
        <f>IF(ISBLANK(INDEX('Policy Characteristics'!A:A,MATCH($C987,'Policy Characteristics'!$C:$C,0))),"",INDEX('Policy Characteristics'!A:A,MATCH($C987,'Policy Characteristics'!$C:$C,0)))</f>
        <v>Industry</v>
      </c>
      <c r="B987" s="234" t="str">
        <f>IF(ISBLANK(INDEX('Policy Characteristics'!B:B,MATCH($C987,'Policy Characteristics'!$C:$C,0))),"",INDEX('Policy Characteristics'!B:B,MATCH($C987,'Policy Characteristics'!$C:$C,0)))</f>
        <v>Feedstock Shifting</v>
      </c>
      <c r="C987" s="226" t="str">
        <f t="shared" si="42"/>
        <v>Fraction of Feedstock Shifted</v>
      </c>
      <c r="D987" s="6" t="s">
        <v>866</v>
      </c>
      <c r="E987" s="45" t="s">
        <v>917</v>
      </c>
      <c r="F987" t="s">
        <v>867</v>
      </c>
      <c r="G987" s="45" t="s">
        <v>918</v>
      </c>
      <c r="H987" s="47">
        <v>2583</v>
      </c>
      <c r="I987" s="261" t="s">
        <v>738</v>
      </c>
      <c r="J987" s="227" t="str">
        <f>IF(ISBLANK(INDEX('Policy Characteristics'!D:D,MATCH($C987,'Policy Characteristics'!$C:$C,0))),"",INDEX('Policy Characteristics'!D:D,MATCH($C987,'Policy Characteristics'!$C:$C,0)))</f>
        <v>Feedstock Shifting</v>
      </c>
      <c r="K987" s="226" t="str">
        <f>IF(ISBLANK(INDEX('Policy Characteristics'!E:E,MATCH($C987,'Policy Characteristics'!$C:$C,0))),"",INDEX('Policy Characteristics'!E:E,MATCH($C987,'Policy Characteristics'!$C:$C,0)))</f>
        <v>indst feedstock shifting</v>
      </c>
      <c r="L987" s="233">
        <f>IF(ISBLANK(INDEX('Policy Characteristics'!F:F,MATCH($C987,'Policy Characteristics'!$C:$C,0))),"",INDEX('Policy Characteristics'!F:F,MATCH($C987,'Policy Characteristics'!$C:$C,0)))</f>
        <v>0</v>
      </c>
      <c r="M987" s="233">
        <f>IF(ISBLANK(INDEX('Policy Characteristics'!G:G,MATCH($C987,'Policy Characteristics'!$C:$C,0))),"",INDEX('Policy Characteristics'!G:G,MATCH($C987,'Policy Characteristics'!$C:$C,0)))</f>
        <v>1</v>
      </c>
      <c r="N987" s="233">
        <f>IF(ISBLANK(INDEX('Policy Characteristics'!H:H,MATCH($C987,'Policy Characteristics'!$C:$C,0))),"",INDEX('Policy Characteristics'!H:H,MATCH($C987,'Policy Characteristics'!$C:$C,0)))</f>
        <v>0.01</v>
      </c>
      <c r="O987" s="226" t="str">
        <f>IF(ISBLANK(INDEX('Policy Characteristics'!I:I,MATCH($C987,'Policy Characteristics'!$C:$C,0))),"",INDEX('Policy Characteristics'!I:I,MATCH($C987,'Policy Characteristics'!$C:$C,0)))</f>
        <v>% of potential achieved</v>
      </c>
      <c r="P987" s="22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26" t="str">
        <f>IF(ISBLANK(INDEX('Policy Characteristics'!K:K,MATCH($C987,'Policy Characteristics'!$C:$C,0))),"",INDEX('Policy Characteristics'!K:K,MATCH($C987,'Policy Characteristics'!$C:$C,0)))</f>
        <v/>
      </c>
      <c r="R987" s="226" t="str">
        <f>IF(ISBLANK(INDEX('Policy Characteristics'!L:L,MATCH($C987,'Policy Characteristics'!$C:$C,0))),"",INDEX('Policy Characteristics'!L:L,MATCH($C987,'Policy Characteristics'!$C:$C,0)))</f>
        <v/>
      </c>
    </row>
    <row r="988" spans="1:18" s="2" customFormat="1">
      <c r="A988" s="226" t="str">
        <f>IF(ISBLANK(INDEX('Policy Characteristics'!A:A,MATCH($C988,'Policy Characteristics'!$C:$C,0))),"",INDEX('Policy Characteristics'!A:A,MATCH($C988,'Policy Characteristics'!$C:$C,0)))</f>
        <v>Industry</v>
      </c>
      <c r="B988" s="234" t="str">
        <f>IF(ISBLANK(INDEX('Policy Characteristics'!B:B,MATCH($C988,'Policy Characteristics'!$C:$C,0))),"",INDEX('Policy Characteristics'!B:B,MATCH($C988,'Policy Characteristics'!$C:$C,0)))</f>
        <v>Feedstock Shifting</v>
      </c>
      <c r="C988" s="226" t="str">
        <f t="shared" si="42"/>
        <v>Fraction of Feedstock Shifted</v>
      </c>
      <c r="D988" s="6" t="s">
        <v>866</v>
      </c>
      <c r="E988" s="45" t="s">
        <v>919</v>
      </c>
      <c r="F988" t="s">
        <v>867</v>
      </c>
      <c r="G988" s="45" t="s">
        <v>920</v>
      </c>
      <c r="H988" s="47">
        <v>2584</v>
      </c>
      <c r="I988" s="261" t="s">
        <v>738</v>
      </c>
      <c r="J988" s="227" t="str">
        <f>IF(ISBLANK(INDEX('Policy Characteristics'!D:D,MATCH($C988,'Policy Characteristics'!$C:$C,0))),"",INDEX('Policy Characteristics'!D:D,MATCH($C988,'Policy Characteristics'!$C:$C,0)))</f>
        <v>Feedstock Shifting</v>
      </c>
      <c r="K988" s="226" t="str">
        <f>IF(ISBLANK(INDEX('Policy Characteristics'!E:E,MATCH($C988,'Policy Characteristics'!$C:$C,0))),"",INDEX('Policy Characteristics'!E:E,MATCH($C988,'Policy Characteristics'!$C:$C,0)))</f>
        <v>indst feedstock shifting</v>
      </c>
      <c r="L988" s="233">
        <f>IF(ISBLANK(INDEX('Policy Characteristics'!F:F,MATCH($C988,'Policy Characteristics'!$C:$C,0))),"",INDEX('Policy Characteristics'!F:F,MATCH($C988,'Policy Characteristics'!$C:$C,0)))</f>
        <v>0</v>
      </c>
      <c r="M988" s="233">
        <f>IF(ISBLANK(INDEX('Policy Characteristics'!G:G,MATCH($C988,'Policy Characteristics'!$C:$C,0))),"",INDEX('Policy Characteristics'!G:G,MATCH($C988,'Policy Characteristics'!$C:$C,0)))</f>
        <v>1</v>
      </c>
      <c r="N988" s="233">
        <f>IF(ISBLANK(INDEX('Policy Characteristics'!H:H,MATCH($C988,'Policy Characteristics'!$C:$C,0))),"",INDEX('Policy Characteristics'!H:H,MATCH($C988,'Policy Characteristics'!$C:$C,0)))</f>
        <v>0.01</v>
      </c>
      <c r="O988" s="226" t="str">
        <f>IF(ISBLANK(INDEX('Policy Characteristics'!I:I,MATCH($C988,'Policy Characteristics'!$C:$C,0))),"",INDEX('Policy Characteristics'!I:I,MATCH($C988,'Policy Characteristics'!$C:$C,0)))</f>
        <v>% of potential achieved</v>
      </c>
      <c r="P988" s="22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26" t="str">
        <f>IF(ISBLANK(INDEX('Policy Characteristics'!K:K,MATCH($C988,'Policy Characteristics'!$C:$C,0))),"",INDEX('Policy Characteristics'!K:K,MATCH($C988,'Policy Characteristics'!$C:$C,0)))</f>
        <v/>
      </c>
      <c r="R988" s="226" t="str">
        <f>IF(ISBLANK(INDEX('Policy Characteristics'!L:L,MATCH($C988,'Policy Characteristics'!$C:$C,0))),"",INDEX('Policy Characteristics'!L:L,MATCH($C988,'Policy Characteristics'!$C:$C,0)))</f>
        <v/>
      </c>
    </row>
    <row r="989" spans="1:18" s="2" customFormat="1">
      <c r="A989" s="226" t="str">
        <f>IF(ISBLANK(INDEX('Policy Characteristics'!A:A,MATCH($C989,'Policy Characteristics'!$C:$C,0))),"",INDEX('Policy Characteristics'!A:A,MATCH($C989,'Policy Characteristics'!$C:$C,0)))</f>
        <v>Industry</v>
      </c>
      <c r="B989" s="234" t="str">
        <f>IF(ISBLANK(INDEX('Policy Characteristics'!B:B,MATCH($C989,'Policy Characteristics'!$C:$C,0))),"",INDEX('Policy Characteristics'!B:B,MATCH($C989,'Policy Characteristics'!$C:$C,0)))</f>
        <v>Feedstock Shifting</v>
      </c>
      <c r="C989" s="226" t="str">
        <f t="shared" si="42"/>
        <v>Fraction of Feedstock Shifted</v>
      </c>
      <c r="D989" s="6" t="s">
        <v>866</v>
      </c>
      <c r="E989" s="45" t="s">
        <v>921</v>
      </c>
      <c r="F989" t="s">
        <v>867</v>
      </c>
      <c r="G989" s="45" t="s">
        <v>922</v>
      </c>
      <c r="H989" s="47">
        <v>2585</v>
      </c>
      <c r="I989" s="261" t="s">
        <v>738</v>
      </c>
      <c r="J989" s="227" t="str">
        <f>IF(ISBLANK(INDEX('Policy Characteristics'!D:D,MATCH($C989,'Policy Characteristics'!$C:$C,0))),"",INDEX('Policy Characteristics'!D:D,MATCH($C989,'Policy Characteristics'!$C:$C,0)))</f>
        <v>Feedstock Shifting</v>
      </c>
      <c r="K989" s="226" t="str">
        <f>IF(ISBLANK(INDEX('Policy Characteristics'!E:E,MATCH($C989,'Policy Characteristics'!$C:$C,0))),"",INDEX('Policy Characteristics'!E:E,MATCH($C989,'Policy Characteristics'!$C:$C,0)))</f>
        <v>indst feedstock shifting</v>
      </c>
      <c r="L989" s="233">
        <f>IF(ISBLANK(INDEX('Policy Characteristics'!F:F,MATCH($C989,'Policy Characteristics'!$C:$C,0))),"",INDEX('Policy Characteristics'!F:F,MATCH($C989,'Policy Characteristics'!$C:$C,0)))</f>
        <v>0</v>
      </c>
      <c r="M989" s="233">
        <f>IF(ISBLANK(INDEX('Policy Characteristics'!G:G,MATCH($C989,'Policy Characteristics'!$C:$C,0))),"",INDEX('Policy Characteristics'!G:G,MATCH($C989,'Policy Characteristics'!$C:$C,0)))</f>
        <v>1</v>
      </c>
      <c r="N989" s="233">
        <f>IF(ISBLANK(INDEX('Policy Characteristics'!H:H,MATCH($C989,'Policy Characteristics'!$C:$C,0))),"",INDEX('Policy Characteristics'!H:H,MATCH($C989,'Policy Characteristics'!$C:$C,0)))</f>
        <v>0.01</v>
      </c>
      <c r="O989" s="226" t="str">
        <f>IF(ISBLANK(INDEX('Policy Characteristics'!I:I,MATCH($C989,'Policy Characteristics'!$C:$C,0))),"",INDEX('Policy Characteristics'!I:I,MATCH($C989,'Policy Characteristics'!$C:$C,0)))</f>
        <v>% of potential achieved</v>
      </c>
      <c r="P989" s="22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26" t="str">
        <f>IF(ISBLANK(INDEX('Policy Characteristics'!K:K,MATCH($C989,'Policy Characteristics'!$C:$C,0))),"",INDEX('Policy Characteristics'!K:K,MATCH($C989,'Policy Characteristics'!$C:$C,0)))</f>
        <v/>
      </c>
      <c r="R989" s="226" t="str">
        <f>IF(ISBLANK(INDEX('Policy Characteristics'!L:L,MATCH($C989,'Policy Characteristics'!$C:$C,0))),"",INDEX('Policy Characteristics'!L:L,MATCH($C989,'Policy Characteristics'!$C:$C,0)))</f>
        <v/>
      </c>
    </row>
    <row r="990" spans="1:18" s="2" customFormat="1">
      <c r="A990" s="226" t="str">
        <f>IF(ISBLANK(INDEX('Policy Characteristics'!A:A,MATCH($C990,'Policy Characteristics'!$C:$C,0))),"",INDEX('Policy Characteristics'!A:A,MATCH($C990,'Policy Characteristics'!$C:$C,0)))</f>
        <v>Industry</v>
      </c>
      <c r="B990" s="234" t="str">
        <f>IF(ISBLANK(INDEX('Policy Characteristics'!B:B,MATCH($C990,'Policy Characteristics'!$C:$C,0))),"",INDEX('Policy Characteristics'!B:B,MATCH($C990,'Policy Characteristics'!$C:$C,0)))</f>
        <v>Feedstock Shifting</v>
      </c>
      <c r="C990" s="226" t="str">
        <f t="shared" si="42"/>
        <v>Fraction of Feedstock Shifted</v>
      </c>
      <c r="D990" s="6" t="s">
        <v>866</v>
      </c>
      <c r="E990" s="45" t="s">
        <v>923</v>
      </c>
      <c r="F990" t="s">
        <v>867</v>
      </c>
      <c r="G990" s="45" t="s">
        <v>924</v>
      </c>
      <c r="H990" s="47">
        <v>2586</v>
      </c>
      <c r="I990" s="261" t="s">
        <v>738</v>
      </c>
      <c r="J990" s="227" t="str">
        <f>IF(ISBLANK(INDEX('Policy Characteristics'!D:D,MATCH($C990,'Policy Characteristics'!$C:$C,0))),"",INDEX('Policy Characteristics'!D:D,MATCH($C990,'Policy Characteristics'!$C:$C,0)))</f>
        <v>Feedstock Shifting</v>
      </c>
      <c r="K990" s="226" t="str">
        <f>IF(ISBLANK(INDEX('Policy Characteristics'!E:E,MATCH($C990,'Policy Characteristics'!$C:$C,0))),"",INDEX('Policy Characteristics'!E:E,MATCH($C990,'Policy Characteristics'!$C:$C,0)))</f>
        <v>indst feedstock shifting</v>
      </c>
      <c r="L990" s="233">
        <f>IF(ISBLANK(INDEX('Policy Characteristics'!F:F,MATCH($C990,'Policy Characteristics'!$C:$C,0))),"",INDEX('Policy Characteristics'!F:F,MATCH($C990,'Policy Characteristics'!$C:$C,0)))</f>
        <v>0</v>
      </c>
      <c r="M990" s="233">
        <f>IF(ISBLANK(INDEX('Policy Characteristics'!G:G,MATCH($C990,'Policy Characteristics'!$C:$C,0))),"",INDEX('Policy Characteristics'!G:G,MATCH($C990,'Policy Characteristics'!$C:$C,0)))</f>
        <v>1</v>
      </c>
      <c r="N990" s="233">
        <f>IF(ISBLANK(INDEX('Policy Characteristics'!H:H,MATCH($C990,'Policy Characteristics'!$C:$C,0))),"",INDEX('Policy Characteristics'!H:H,MATCH($C990,'Policy Characteristics'!$C:$C,0)))</f>
        <v>0.01</v>
      </c>
      <c r="O990" s="226" t="str">
        <f>IF(ISBLANK(INDEX('Policy Characteristics'!I:I,MATCH($C990,'Policy Characteristics'!$C:$C,0))),"",INDEX('Policy Characteristics'!I:I,MATCH($C990,'Policy Characteristics'!$C:$C,0)))</f>
        <v>% of potential achieved</v>
      </c>
      <c r="P990" s="22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26" t="str">
        <f>IF(ISBLANK(INDEX('Policy Characteristics'!K:K,MATCH($C990,'Policy Characteristics'!$C:$C,0))),"",INDEX('Policy Characteristics'!K:K,MATCH($C990,'Policy Characteristics'!$C:$C,0)))</f>
        <v/>
      </c>
      <c r="R990" s="226" t="str">
        <f>IF(ISBLANK(INDEX('Policy Characteristics'!L:L,MATCH($C990,'Policy Characteristics'!$C:$C,0))),"",INDEX('Policy Characteristics'!L:L,MATCH($C990,'Policy Characteristics'!$C:$C,0)))</f>
        <v/>
      </c>
    </row>
    <row r="991" spans="1:18" s="2" customFormat="1">
      <c r="A991" s="226" t="str">
        <f>IF(ISBLANK(INDEX('Policy Characteristics'!A:A,MATCH($C991,'Policy Characteristics'!$C:$C,0))),"",INDEX('Policy Characteristics'!A:A,MATCH($C991,'Policy Characteristics'!$C:$C,0)))</f>
        <v>Industry</v>
      </c>
      <c r="B991" s="234" t="str">
        <f>IF(ISBLANK(INDEX('Policy Characteristics'!B:B,MATCH($C991,'Policy Characteristics'!$C:$C,0))),"",INDEX('Policy Characteristics'!B:B,MATCH($C991,'Policy Characteristics'!$C:$C,0)))</f>
        <v>Feedstock Shifting</v>
      </c>
      <c r="C991" s="226" t="str">
        <f t="shared" si="42"/>
        <v>Fraction of Feedstock Shifted</v>
      </c>
      <c r="D991" s="6" t="s">
        <v>866</v>
      </c>
      <c r="E991" s="45" t="s">
        <v>925</v>
      </c>
      <c r="F991" t="s">
        <v>867</v>
      </c>
      <c r="G991" s="45" t="s">
        <v>926</v>
      </c>
      <c r="H991" s="47">
        <v>2587</v>
      </c>
      <c r="I991" s="261" t="s">
        <v>738</v>
      </c>
      <c r="J991" s="227" t="str">
        <f>IF(ISBLANK(INDEX('Policy Characteristics'!D:D,MATCH($C991,'Policy Characteristics'!$C:$C,0))),"",INDEX('Policy Characteristics'!D:D,MATCH($C991,'Policy Characteristics'!$C:$C,0)))</f>
        <v>Feedstock Shifting</v>
      </c>
      <c r="K991" s="226" t="str">
        <f>IF(ISBLANK(INDEX('Policy Characteristics'!E:E,MATCH($C991,'Policy Characteristics'!$C:$C,0))),"",INDEX('Policy Characteristics'!E:E,MATCH($C991,'Policy Characteristics'!$C:$C,0)))</f>
        <v>indst feedstock shifting</v>
      </c>
      <c r="L991" s="233">
        <f>IF(ISBLANK(INDEX('Policy Characteristics'!F:F,MATCH($C991,'Policy Characteristics'!$C:$C,0))),"",INDEX('Policy Characteristics'!F:F,MATCH($C991,'Policy Characteristics'!$C:$C,0)))</f>
        <v>0</v>
      </c>
      <c r="M991" s="233">
        <f>IF(ISBLANK(INDEX('Policy Characteristics'!G:G,MATCH($C991,'Policy Characteristics'!$C:$C,0))),"",INDEX('Policy Characteristics'!G:G,MATCH($C991,'Policy Characteristics'!$C:$C,0)))</f>
        <v>1</v>
      </c>
      <c r="N991" s="233">
        <f>IF(ISBLANK(INDEX('Policy Characteristics'!H:H,MATCH($C991,'Policy Characteristics'!$C:$C,0))),"",INDEX('Policy Characteristics'!H:H,MATCH($C991,'Policy Characteristics'!$C:$C,0)))</f>
        <v>0.01</v>
      </c>
      <c r="O991" s="226" t="str">
        <f>IF(ISBLANK(INDEX('Policy Characteristics'!I:I,MATCH($C991,'Policy Characteristics'!$C:$C,0))),"",INDEX('Policy Characteristics'!I:I,MATCH($C991,'Policy Characteristics'!$C:$C,0)))</f>
        <v>% of potential achieved</v>
      </c>
      <c r="P991" s="22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26" t="str">
        <f>IF(ISBLANK(INDEX('Policy Characteristics'!K:K,MATCH($C991,'Policy Characteristics'!$C:$C,0))),"",INDEX('Policy Characteristics'!K:K,MATCH($C991,'Policy Characteristics'!$C:$C,0)))</f>
        <v/>
      </c>
      <c r="R991" s="226" t="str">
        <f>IF(ISBLANK(INDEX('Policy Characteristics'!L:L,MATCH($C991,'Policy Characteristics'!$C:$C,0))),"",INDEX('Policy Characteristics'!L:L,MATCH($C991,'Policy Characteristics'!$C:$C,0)))</f>
        <v/>
      </c>
    </row>
    <row r="992" spans="1:18" s="2" customFormat="1">
      <c r="A992" s="226" t="str">
        <f>IF(ISBLANK(INDEX('Policy Characteristics'!A:A,MATCH($C992,'Policy Characteristics'!$C:$C,0))),"",INDEX('Policy Characteristics'!A:A,MATCH($C992,'Policy Characteristics'!$C:$C,0)))</f>
        <v>Industry</v>
      </c>
      <c r="B992" s="234" t="str">
        <f>IF(ISBLANK(INDEX('Policy Characteristics'!B:B,MATCH($C992,'Policy Characteristics'!$C:$C,0))),"",INDEX('Policy Characteristics'!B:B,MATCH($C992,'Policy Characteristics'!$C:$C,0)))</f>
        <v>Feedstock Shifting</v>
      </c>
      <c r="C992" s="226" t="str">
        <f t="shared" si="42"/>
        <v>Fraction of Feedstock Shifted</v>
      </c>
      <c r="D992" s="6" t="s">
        <v>866</v>
      </c>
      <c r="E992" s="45" t="s">
        <v>927</v>
      </c>
      <c r="F992" t="s">
        <v>867</v>
      </c>
      <c r="G992" s="45" t="s">
        <v>928</v>
      </c>
      <c r="H992" s="47">
        <v>2588</v>
      </c>
      <c r="I992" s="261" t="s">
        <v>738</v>
      </c>
      <c r="J992" s="227" t="str">
        <f>IF(ISBLANK(INDEX('Policy Characteristics'!D:D,MATCH($C992,'Policy Characteristics'!$C:$C,0))),"",INDEX('Policy Characteristics'!D:D,MATCH($C992,'Policy Characteristics'!$C:$C,0)))</f>
        <v>Feedstock Shifting</v>
      </c>
      <c r="K992" s="226" t="str">
        <f>IF(ISBLANK(INDEX('Policy Characteristics'!E:E,MATCH($C992,'Policy Characteristics'!$C:$C,0))),"",INDEX('Policy Characteristics'!E:E,MATCH($C992,'Policy Characteristics'!$C:$C,0)))</f>
        <v>indst feedstock shifting</v>
      </c>
      <c r="L992" s="233">
        <f>IF(ISBLANK(INDEX('Policy Characteristics'!F:F,MATCH($C992,'Policy Characteristics'!$C:$C,0))),"",INDEX('Policy Characteristics'!F:F,MATCH($C992,'Policy Characteristics'!$C:$C,0)))</f>
        <v>0</v>
      </c>
      <c r="M992" s="233">
        <f>IF(ISBLANK(INDEX('Policy Characteristics'!G:G,MATCH($C992,'Policy Characteristics'!$C:$C,0))),"",INDEX('Policy Characteristics'!G:G,MATCH($C992,'Policy Characteristics'!$C:$C,0)))</f>
        <v>1</v>
      </c>
      <c r="N992" s="233">
        <f>IF(ISBLANK(INDEX('Policy Characteristics'!H:H,MATCH($C992,'Policy Characteristics'!$C:$C,0))),"",INDEX('Policy Characteristics'!H:H,MATCH($C992,'Policy Characteristics'!$C:$C,0)))</f>
        <v>0.01</v>
      </c>
      <c r="O992" s="226" t="str">
        <f>IF(ISBLANK(INDEX('Policy Characteristics'!I:I,MATCH($C992,'Policy Characteristics'!$C:$C,0))),"",INDEX('Policy Characteristics'!I:I,MATCH($C992,'Policy Characteristics'!$C:$C,0)))</f>
        <v>% of potential achieved</v>
      </c>
      <c r="P992" s="22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26" t="str">
        <f>IF(ISBLANK(INDEX('Policy Characteristics'!K:K,MATCH($C992,'Policy Characteristics'!$C:$C,0))),"",INDEX('Policy Characteristics'!K:K,MATCH($C992,'Policy Characteristics'!$C:$C,0)))</f>
        <v/>
      </c>
      <c r="R992" s="226" t="str">
        <f>IF(ISBLANK(INDEX('Policy Characteristics'!L:L,MATCH($C992,'Policy Characteristics'!$C:$C,0))),"",INDEX('Policy Characteristics'!L:L,MATCH($C992,'Policy Characteristics'!$C:$C,0)))</f>
        <v/>
      </c>
    </row>
    <row r="993" spans="1:18" s="2" customFormat="1">
      <c r="A993" s="226" t="str">
        <f>IF(ISBLANK(INDEX('Policy Characteristics'!A:A,MATCH($C993,'Policy Characteristics'!$C:$C,0))),"",INDEX('Policy Characteristics'!A:A,MATCH($C993,'Policy Characteristics'!$C:$C,0)))</f>
        <v>Industry</v>
      </c>
      <c r="B993" s="234" t="str">
        <f>IF(ISBLANK(INDEX('Policy Characteristics'!B:B,MATCH($C993,'Policy Characteristics'!$C:$C,0))),"",INDEX('Policy Characteristics'!B:B,MATCH($C993,'Policy Characteristics'!$C:$C,0)))</f>
        <v>Feedstock Shifting</v>
      </c>
      <c r="C993" s="226" t="str">
        <f t="shared" si="42"/>
        <v>Fraction of Feedstock Shifted</v>
      </c>
      <c r="D993" s="6" t="s">
        <v>866</v>
      </c>
      <c r="E993" s="45" t="s">
        <v>929</v>
      </c>
      <c r="F993" t="s">
        <v>867</v>
      </c>
      <c r="G993" s="45" t="s">
        <v>930</v>
      </c>
      <c r="H993" s="47">
        <v>2589</v>
      </c>
      <c r="I993" s="261" t="s">
        <v>738</v>
      </c>
      <c r="J993" s="227" t="str">
        <f>IF(ISBLANK(INDEX('Policy Characteristics'!D:D,MATCH($C993,'Policy Characteristics'!$C:$C,0))),"",INDEX('Policy Characteristics'!D:D,MATCH($C993,'Policy Characteristics'!$C:$C,0)))</f>
        <v>Feedstock Shifting</v>
      </c>
      <c r="K993" s="226" t="str">
        <f>IF(ISBLANK(INDEX('Policy Characteristics'!E:E,MATCH($C993,'Policy Characteristics'!$C:$C,0))),"",INDEX('Policy Characteristics'!E:E,MATCH($C993,'Policy Characteristics'!$C:$C,0)))</f>
        <v>indst feedstock shifting</v>
      </c>
      <c r="L993" s="233">
        <f>IF(ISBLANK(INDEX('Policy Characteristics'!F:F,MATCH($C993,'Policy Characteristics'!$C:$C,0))),"",INDEX('Policy Characteristics'!F:F,MATCH($C993,'Policy Characteristics'!$C:$C,0)))</f>
        <v>0</v>
      </c>
      <c r="M993" s="233">
        <f>IF(ISBLANK(INDEX('Policy Characteristics'!G:G,MATCH($C993,'Policy Characteristics'!$C:$C,0))),"",INDEX('Policy Characteristics'!G:G,MATCH($C993,'Policy Characteristics'!$C:$C,0)))</f>
        <v>1</v>
      </c>
      <c r="N993" s="233">
        <f>IF(ISBLANK(INDEX('Policy Characteristics'!H:H,MATCH($C993,'Policy Characteristics'!$C:$C,0))),"",INDEX('Policy Characteristics'!H:H,MATCH($C993,'Policy Characteristics'!$C:$C,0)))</f>
        <v>0.01</v>
      </c>
      <c r="O993" s="226" t="str">
        <f>IF(ISBLANK(INDEX('Policy Characteristics'!I:I,MATCH($C993,'Policy Characteristics'!$C:$C,0))),"",INDEX('Policy Characteristics'!I:I,MATCH($C993,'Policy Characteristics'!$C:$C,0)))</f>
        <v>% of potential achieved</v>
      </c>
      <c r="P993" s="22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26" t="str">
        <f>IF(ISBLANK(INDEX('Policy Characteristics'!K:K,MATCH($C993,'Policy Characteristics'!$C:$C,0))),"",INDEX('Policy Characteristics'!K:K,MATCH($C993,'Policy Characteristics'!$C:$C,0)))</f>
        <v/>
      </c>
      <c r="R993" s="226" t="str">
        <f>IF(ISBLANK(INDEX('Policy Characteristics'!L:L,MATCH($C993,'Policy Characteristics'!$C:$C,0))),"",INDEX('Policy Characteristics'!L:L,MATCH($C993,'Policy Characteristics'!$C:$C,0)))</f>
        <v/>
      </c>
    </row>
    <row r="994" spans="1:18" s="2" customFormat="1">
      <c r="A994" s="226" t="str">
        <f>IF(ISBLANK(INDEX('Policy Characteristics'!A:A,MATCH($C994,'Policy Characteristics'!$C:$C,0))),"",INDEX('Policy Characteristics'!A:A,MATCH($C994,'Policy Characteristics'!$C:$C,0)))</f>
        <v>Industry</v>
      </c>
      <c r="B994" s="234" t="str">
        <f>IF(ISBLANK(INDEX('Policy Characteristics'!B:B,MATCH($C994,'Policy Characteristics'!$C:$C,0))),"",INDEX('Policy Characteristics'!B:B,MATCH($C994,'Policy Characteristics'!$C:$C,0)))</f>
        <v>Feedstock Shifting</v>
      </c>
      <c r="C994" s="226" t="str">
        <f t="shared" ref="C994:C1057" si="43">C$864</f>
        <v>Fraction of Feedstock Shifted</v>
      </c>
      <c r="D994" s="6" t="s">
        <v>868</v>
      </c>
      <c r="E994" s="45" t="s">
        <v>911</v>
      </c>
      <c r="F994" t="s">
        <v>869</v>
      </c>
      <c r="G994" s="45" t="s">
        <v>912</v>
      </c>
      <c r="H994" s="47">
        <v>2590</v>
      </c>
      <c r="I994" s="261" t="s">
        <v>738</v>
      </c>
      <c r="J994" s="227" t="str">
        <f>IF(ISBLANK(INDEX('Policy Characteristics'!D:D,MATCH($C994,'Policy Characteristics'!$C:$C,0))),"",INDEX('Policy Characteristics'!D:D,MATCH($C994,'Policy Characteristics'!$C:$C,0)))</f>
        <v>Feedstock Shifting</v>
      </c>
      <c r="K994" s="226" t="str">
        <f>IF(ISBLANK(INDEX('Policy Characteristics'!E:E,MATCH($C994,'Policy Characteristics'!$C:$C,0))),"",INDEX('Policy Characteristics'!E:E,MATCH($C994,'Policy Characteristics'!$C:$C,0)))</f>
        <v>indst feedstock shifting</v>
      </c>
      <c r="L994" s="233">
        <f>IF(ISBLANK(INDEX('Policy Characteristics'!F:F,MATCH($C994,'Policy Characteristics'!$C:$C,0))),"",INDEX('Policy Characteristics'!F:F,MATCH($C994,'Policy Characteristics'!$C:$C,0)))</f>
        <v>0</v>
      </c>
      <c r="M994" s="233">
        <f>IF(ISBLANK(INDEX('Policy Characteristics'!G:G,MATCH($C994,'Policy Characteristics'!$C:$C,0))),"",INDEX('Policy Characteristics'!G:G,MATCH($C994,'Policy Characteristics'!$C:$C,0)))</f>
        <v>1</v>
      </c>
      <c r="N994" s="233">
        <f>IF(ISBLANK(INDEX('Policy Characteristics'!H:H,MATCH($C994,'Policy Characteristics'!$C:$C,0))),"",INDEX('Policy Characteristics'!H:H,MATCH($C994,'Policy Characteristics'!$C:$C,0)))</f>
        <v>0.01</v>
      </c>
      <c r="O994" s="226" t="str">
        <f>IF(ISBLANK(INDEX('Policy Characteristics'!I:I,MATCH($C994,'Policy Characteristics'!$C:$C,0))),"",INDEX('Policy Characteristics'!I:I,MATCH($C994,'Policy Characteristics'!$C:$C,0)))</f>
        <v>% of potential achieved</v>
      </c>
      <c r="P994" s="22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26" t="str">
        <f>IF(ISBLANK(INDEX('Policy Characteristics'!K:K,MATCH($C994,'Policy Characteristics'!$C:$C,0))),"",INDEX('Policy Characteristics'!K:K,MATCH($C994,'Policy Characteristics'!$C:$C,0)))</f>
        <v/>
      </c>
      <c r="R994" s="226" t="str">
        <f>IF(ISBLANK(INDEX('Policy Characteristics'!L:L,MATCH($C994,'Policy Characteristics'!$C:$C,0))),"",INDEX('Policy Characteristics'!L:L,MATCH($C994,'Policy Characteristics'!$C:$C,0)))</f>
        <v/>
      </c>
    </row>
    <row r="995" spans="1:18" s="2" customFormat="1">
      <c r="A995" s="226" t="str">
        <f>IF(ISBLANK(INDEX('Policy Characteristics'!A:A,MATCH($C995,'Policy Characteristics'!$C:$C,0))),"",INDEX('Policy Characteristics'!A:A,MATCH($C995,'Policy Characteristics'!$C:$C,0)))</f>
        <v>Industry</v>
      </c>
      <c r="B995" s="234" t="str">
        <f>IF(ISBLANK(INDEX('Policy Characteristics'!B:B,MATCH($C995,'Policy Characteristics'!$C:$C,0))),"",INDEX('Policy Characteristics'!B:B,MATCH($C995,'Policy Characteristics'!$C:$C,0)))</f>
        <v>Feedstock Shifting</v>
      </c>
      <c r="C995" s="226" t="str">
        <f t="shared" si="43"/>
        <v>Fraction of Feedstock Shifted</v>
      </c>
      <c r="D995" s="6" t="s">
        <v>868</v>
      </c>
      <c r="E995" s="45" t="s">
        <v>913</v>
      </c>
      <c r="F995" t="s">
        <v>869</v>
      </c>
      <c r="G995" s="45" t="s">
        <v>914</v>
      </c>
      <c r="H995" s="47">
        <v>2591</v>
      </c>
      <c r="I995" s="261" t="s">
        <v>728</v>
      </c>
      <c r="J995" s="227" t="str">
        <f>IF(ISBLANK(INDEX('Policy Characteristics'!D:D,MATCH($C995,'Policy Characteristics'!$C:$C,0))),"",INDEX('Policy Characteristics'!D:D,MATCH($C995,'Policy Characteristics'!$C:$C,0)))</f>
        <v>Feedstock Shifting</v>
      </c>
      <c r="K995" s="226" t="str">
        <f>IF(ISBLANK(INDEX('Policy Characteristics'!E:E,MATCH($C995,'Policy Characteristics'!$C:$C,0))),"",INDEX('Policy Characteristics'!E:E,MATCH($C995,'Policy Characteristics'!$C:$C,0)))</f>
        <v>indst feedstock shifting</v>
      </c>
      <c r="L995" s="233">
        <f>IF(ISBLANK(INDEX('Policy Characteristics'!F:F,MATCH($C995,'Policy Characteristics'!$C:$C,0))),"",INDEX('Policy Characteristics'!F:F,MATCH($C995,'Policy Characteristics'!$C:$C,0)))</f>
        <v>0</v>
      </c>
      <c r="M995" s="233">
        <f>IF(ISBLANK(INDEX('Policy Characteristics'!G:G,MATCH($C995,'Policy Characteristics'!$C:$C,0))),"",INDEX('Policy Characteristics'!G:G,MATCH($C995,'Policy Characteristics'!$C:$C,0)))</f>
        <v>1</v>
      </c>
      <c r="N995" s="233">
        <f>IF(ISBLANK(INDEX('Policy Characteristics'!H:H,MATCH($C995,'Policy Characteristics'!$C:$C,0))),"",INDEX('Policy Characteristics'!H:H,MATCH($C995,'Policy Characteristics'!$C:$C,0)))</f>
        <v>0.01</v>
      </c>
      <c r="O995" s="226" t="str">
        <f>IF(ISBLANK(INDEX('Policy Characteristics'!I:I,MATCH($C995,'Policy Characteristics'!$C:$C,0))),"",INDEX('Policy Characteristics'!I:I,MATCH($C995,'Policy Characteristics'!$C:$C,0)))</f>
        <v>% of potential achieved</v>
      </c>
      <c r="P995" s="22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26" t="str">
        <f>IF(ISBLANK(INDEX('Policy Characteristics'!K:K,MATCH($C995,'Policy Characteristics'!$C:$C,0))),"",INDEX('Policy Characteristics'!K:K,MATCH($C995,'Policy Characteristics'!$C:$C,0)))</f>
        <v/>
      </c>
      <c r="R995" s="226" t="str">
        <f>IF(ISBLANK(INDEX('Policy Characteristics'!L:L,MATCH($C995,'Policy Characteristics'!$C:$C,0))),"",INDEX('Policy Characteristics'!L:L,MATCH($C995,'Policy Characteristics'!$C:$C,0)))</f>
        <v/>
      </c>
    </row>
    <row r="996" spans="1:18" s="2" customFormat="1">
      <c r="A996" s="226" t="str">
        <f>IF(ISBLANK(INDEX('Policy Characteristics'!A:A,MATCH($C996,'Policy Characteristics'!$C:$C,0))),"",INDEX('Policy Characteristics'!A:A,MATCH($C996,'Policy Characteristics'!$C:$C,0)))</f>
        <v>Industry</v>
      </c>
      <c r="B996" s="234" t="str">
        <f>IF(ISBLANK(INDEX('Policy Characteristics'!B:B,MATCH($C996,'Policy Characteristics'!$C:$C,0))),"",INDEX('Policy Characteristics'!B:B,MATCH($C996,'Policy Characteristics'!$C:$C,0)))</f>
        <v>Feedstock Shifting</v>
      </c>
      <c r="C996" s="226" t="str">
        <f t="shared" si="43"/>
        <v>Fraction of Feedstock Shifted</v>
      </c>
      <c r="D996" s="6" t="s">
        <v>868</v>
      </c>
      <c r="E996" s="45" t="s">
        <v>915</v>
      </c>
      <c r="F996" t="s">
        <v>869</v>
      </c>
      <c r="G996" s="45" t="s">
        <v>916</v>
      </c>
      <c r="H996" s="47">
        <v>2592</v>
      </c>
      <c r="I996" s="261" t="s">
        <v>728</v>
      </c>
      <c r="J996" s="227" t="str">
        <f>IF(ISBLANK(INDEX('Policy Characteristics'!D:D,MATCH($C996,'Policy Characteristics'!$C:$C,0))),"",INDEX('Policy Characteristics'!D:D,MATCH($C996,'Policy Characteristics'!$C:$C,0)))</f>
        <v>Feedstock Shifting</v>
      </c>
      <c r="K996" s="226" t="str">
        <f>IF(ISBLANK(INDEX('Policy Characteristics'!E:E,MATCH($C996,'Policy Characteristics'!$C:$C,0))),"",INDEX('Policy Characteristics'!E:E,MATCH($C996,'Policy Characteristics'!$C:$C,0)))</f>
        <v>indst feedstock shifting</v>
      </c>
      <c r="L996" s="233">
        <f>IF(ISBLANK(INDEX('Policy Characteristics'!F:F,MATCH($C996,'Policy Characteristics'!$C:$C,0))),"",INDEX('Policy Characteristics'!F:F,MATCH($C996,'Policy Characteristics'!$C:$C,0)))</f>
        <v>0</v>
      </c>
      <c r="M996" s="233">
        <f>IF(ISBLANK(INDEX('Policy Characteristics'!G:G,MATCH($C996,'Policy Characteristics'!$C:$C,0))),"",INDEX('Policy Characteristics'!G:G,MATCH($C996,'Policy Characteristics'!$C:$C,0)))</f>
        <v>1</v>
      </c>
      <c r="N996" s="233">
        <f>IF(ISBLANK(INDEX('Policy Characteristics'!H:H,MATCH($C996,'Policy Characteristics'!$C:$C,0))),"",INDEX('Policy Characteristics'!H:H,MATCH($C996,'Policy Characteristics'!$C:$C,0)))</f>
        <v>0.01</v>
      </c>
      <c r="O996" s="226" t="str">
        <f>IF(ISBLANK(INDEX('Policy Characteristics'!I:I,MATCH($C996,'Policy Characteristics'!$C:$C,0))),"",INDEX('Policy Characteristics'!I:I,MATCH($C996,'Policy Characteristics'!$C:$C,0)))</f>
        <v>% of potential achieved</v>
      </c>
      <c r="P996" s="22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26" t="str">
        <f>IF(ISBLANK(INDEX('Policy Characteristics'!K:K,MATCH($C996,'Policy Characteristics'!$C:$C,0))),"",INDEX('Policy Characteristics'!K:K,MATCH($C996,'Policy Characteristics'!$C:$C,0)))</f>
        <v/>
      </c>
      <c r="R996" s="226" t="str">
        <f>IF(ISBLANK(INDEX('Policy Characteristics'!L:L,MATCH($C996,'Policy Characteristics'!$C:$C,0))),"",INDEX('Policy Characteristics'!L:L,MATCH($C996,'Policy Characteristics'!$C:$C,0)))</f>
        <v/>
      </c>
    </row>
    <row r="997" spans="1:18" s="2" customFormat="1">
      <c r="A997" s="226" t="str">
        <f>IF(ISBLANK(INDEX('Policy Characteristics'!A:A,MATCH($C997,'Policy Characteristics'!$C:$C,0))),"",INDEX('Policy Characteristics'!A:A,MATCH($C997,'Policy Characteristics'!$C:$C,0)))</f>
        <v>Industry</v>
      </c>
      <c r="B997" s="234" t="str">
        <f>IF(ISBLANK(INDEX('Policy Characteristics'!B:B,MATCH($C997,'Policy Characteristics'!$C:$C,0))),"",INDEX('Policy Characteristics'!B:B,MATCH($C997,'Policy Characteristics'!$C:$C,0)))</f>
        <v>Feedstock Shifting</v>
      </c>
      <c r="C997" s="226" t="str">
        <f t="shared" si="43"/>
        <v>Fraction of Feedstock Shifted</v>
      </c>
      <c r="D997" s="6" t="s">
        <v>868</v>
      </c>
      <c r="E997" s="45" t="s">
        <v>917</v>
      </c>
      <c r="F997" t="s">
        <v>869</v>
      </c>
      <c r="G997" s="45" t="s">
        <v>918</v>
      </c>
      <c r="H997" s="47">
        <v>2593</v>
      </c>
      <c r="I997" s="261" t="s">
        <v>738</v>
      </c>
      <c r="J997" s="227" t="str">
        <f>IF(ISBLANK(INDEX('Policy Characteristics'!D:D,MATCH($C997,'Policy Characteristics'!$C:$C,0))),"",INDEX('Policy Characteristics'!D:D,MATCH($C997,'Policy Characteristics'!$C:$C,0)))</f>
        <v>Feedstock Shifting</v>
      </c>
      <c r="K997" s="226" t="str">
        <f>IF(ISBLANK(INDEX('Policy Characteristics'!E:E,MATCH($C997,'Policy Characteristics'!$C:$C,0))),"",INDEX('Policy Characteristics'!E:E,MATCH($C997,'Policy Characteristics'!$C:$C,0)))</f>
        <v>indst feedstock shifting</v>
      </c>
      <c r="L997" s="233">
        <f>IF(ISBLANK(INDEX('Policy Characteristics'!F:F,MATCH($C997,'Policy Characteristics'!$C:$C,0))),"",INDEX('Policy Characteristics'!F:F,MATCH($C997,'Policy Characteristics'!$C:$C,0)))</f>
        <v>0</v>
      </c>
      <c r="M997" s="233">
        <f>IF(ISBLANK(INDEX('Policy Characteristics'!G:G,MATCH($C997,'Policy Characteristics'!$C:$C,0))),"",INDEX('Policy Characteristics'!G:G,MATCH($C997,'Policy Characteristics'!$C:$C,0)))</f>
        <v>1</v>
      </c>
      <c r="N997" s="233">
        <f>IF(ISBLANK(INDEX('Policy Characteristics'!H:H,MATCH($C997,'Policy Characteristics'!$C:$C,0))),"",INDEX('Policy Characteristics'!H:H,MATCH($C997,'Policy Characteristics'!$C:$C,0)))</f>
        <v>0.01</v>
      </c>
      <c r="O997" s="226" t="str">
        <f>IF(ISBLANK(INDEX('Policy Characteristics'!I:I,MATCH($C997,'Policy Characteristics'!$C:$C,0))),"",INDEX('Policy Characteristics'!I:I,MATCH($C997,'Policy Characteristics'!$C:$C,0)))</f>
        <v>% of potential achieved</v>
      </c>
      <c r="P997" s="22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26" t="str">
        <f>IF(ISBLANK(INDEX('Policy Characteristics'!K:K,MATCH($C997,'Policy Characteristics'!$C:$C,0))),"",INDEX('Policy Characteristics'!K:K,MATCH($C997,'Policy Characteristics'!$C:$C,0)))</f>
        <v/>
      </c>
      <c r="R997" s="226" t="str">
        <f>IF(ISBLANK(INDEX('Policy Characteristics'!L:L,MATCH($C997,'Policy Characteristics'!$C:$C,0))),"",INDEX('Policy Characteristics'!L:L,MATCH($C997,'Policy Characteristics'!$C:$C,0)))</f>
        <v/>
      </c>
    </row>
    <row r="998" spans="1:18" s="2" customFormat="1">
      <c r="A998" s="226" t="str">
        <f>IF(ISBLANK(INDEX('Policy Characteristics'!A:A,MATCH($C998,'Policy Characteristics'!$C:$C,0))),"",INDEX('Policy Characteristics'!A:A,MATCH($C998,'Policy Characteristics'!$C:$C,0)))</f>
        <v>Industry</v>
      </c>
      <c r="B998" s="234" t="str">
        <f>IF(ISBLANK(INDEX('Policy Characteristics'!B:B,MATCH($C998,'Policy Characteristics'!$C:$C,0))),"",INDEX('Policy Characteristics'!B:B,MATCH($C998,'Policy Characteristics'!$C:$C,0)))</f>
        <v>Feedstock Shifting</v>
      </c>
      <c r="C998" s="226" t="str">
        <f t="shared" si="43"/>
        <v>Fraction of Feedstock Shifted</v>
      </c>
      <c r="D998" s="6" t="s">
        <v>868</v>
      </c>
      <c r="E998" s="45" t="s">
        <v>919</v>
      </c>
      <c r="F998" t="s">
        <v>869</v>
      </c>
      <c r="G998" s="45" t="s">
        <v>920</v>
      </c>
      <c r="H998" s="47">
        <v>2594</v>
      </c>
      <c r="I998" s="261" t="s">
        <v>738</v>
      </c>
      <c r="J998" s="227" t="str">
        <f>IF(ISBLANK(INDEX('Policy Characteristics'!D:D,MATCH($C998,'Policy Characteristics'!$C:$C,0))),"",INDEX('Policy Characteristics'!D:D,MATCH($C998,'Policy Characteristics'!$C:$C,0)))</f>
        <v>Feedstock Shifting</v>
      </c>
      <c r="K998" s="226" t="str">
        <f>IF(ISBLANK(INDEX('Policy Characteristics'!E:E,MATCH($C998,'Policy Characteristics'!$C:$C,0))),"",INDEX('Policy Characteristics'!E:E,MATCH($C998,'Policy Characteristics'!$C:$C,0)))</f>
        <v>indst feedstock shifting</v>
      </c>
      <c r="L998" s="233">
        <f>IF(ISBLANK(INDEX('Policy Characteristics'!F:F,MATCH($C998,'Policy Characteristics'!$C:$C,0))),"",INDEX('Policy Characteristics'!F:F,MATCH($C998,'Policy Characteristics'!$C:$C,0)))</f>
        <v>0</v>
      </c>
      <c r="M998" s="233">
        <f>IF(ISBLANK(INDEX('Policy Characteristics'!G:G,MATCH($C998,'Policy Characteristics'!$C:$C,0))),"",INDEX('Policy Characteristics'!G:G,MATCH($C998,'Policy Characteristics'!$C:$C,0)))</f>
        <v>1</v>
      </c>
      <c r="N998" s="233">
        <f>IF(ISBLANK(INDEX('Policy Characteristics'!H:H,MATCH($C998,'Policy Characteristics'!$C:$C,0))),"",INDEX('Policy Characteristics'!H:H,MATCH($C998,'Policy Characteristics'!$C:$C,0)))</f>
        <v>0.01</v>
      </c>
      <c r="O998" s="226" t="str">
        <f>IF(ISBLANK(INDEX('Policy Characteristics'!I:I,MATCH($C998,'Policy Characteristics'!$C:$C,0))),"",INDEX('Policy Characteristics'!I:I,MATCH($C998,'Policy Characteristics'!$C:$C,0)))</f>
        <v>% of potential achieved</v>
      </c>
      <c r="P998" s="22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26" t="str">
        <f>IF(ISBLANK(INDEX('Policy Characteristics'!K:K,MATCH($C998,'Policy Characteristics'!$C:$C,0))),"",INDEX('Policy Characteristics'!K:K,MATCH($C998,'Policy Characteristics'!$C:$C,0)))</f>
        <v/>
      </c>
      <c r="R998" s="226" t="str">
        <f>IF(ISBLANK(INDEX('Policy Characteristics'!L:L,MATCH($C998,'Policy Characteristics'!$C:$C,0))),"",INDEX('Policy Characteristics'!L:L,MATCH($C998,'Policy Characteristics'!$C:$C,0)))</f>
        <v/>
      </c>
    </row>
    <row r="999" spans="1:18" s="2" customFormat="1">
      <c r="A999" s="226" t="str">
        <f>IF(ISBLANK(INDEX('Policy Characteristics'!A:A,MATCH($C999,'Policy Characteristics'!$C:$C,0))),"",INDEX('Policy Characteristics'!A:A,MATCH($C999,'Policy Characteristics'!$C:$C,0)))</f>
        <v>Industry</v>
      </c>
      <c r="B999" s="234" t="str">
        <f>IF(ISBLANK(INDEX('Policy Characteristics'!B:B,MATCH($C999,'Policy Characteristics'!$C:$C,0))),"",INDEX('Policy Characteristics'!B:B,MATCH($C999,'Policy Characteristics'!$C:$C,0)))</f>
        <v>Feedstock Shifting</v>
      </c>
      <c r="C999" s="226" t="str">
        <f t="shared" si="43"/>
        <v>Fraction of Feedstock Shifted</v>
      </c>
      <c r="D999" s="6" t="s">
        <v>868</v>
      </c>
      <c r="E999" s="45" t="s">
        <v>921</v>
      </c>
      <c r="F999" t="s">
        <v>869</v>
      </c>
      <c r="G999" s="45" t="s">
        <v>922</v>
      </c>
      <c r="H999" s="47">
        <v>2595</v>
      </c>
      <c r="I999" s="261" t="s">
        <v>738</v>
      </c>
      <c r="J999" s="227" t="str">
        <f>IF(ISBLANK(INDEX('Policy Characteristics'!D:D,MATCH($C999,'Policy Characteristics'!$C:$C,0))),"",INDEX('Policy Characteristics'!D:D,MATCH($C999,'Policy Characteristics'!$C:$C,0)))</f>
        <v>Feedstock Shifting</v>
      </c>
      <c r="K999" s="226" t="str">
        <f>IF(ISBLANK(INDEX('Policy Characteristics'!E:E,MATCH($C999,'Policy Characteristics'!$C:$C,0))),"",INDEX('Policy Characteristics'!E:E,MATCH($C999,'Policy Characteristics'!$C:$C,0)))</f>
        <v>indst feedstock shifting</v>
      </c>
      <c r="L999" s="233">
        <f>IF(ISBLANK(INDEX('Policy Characteristics'!F:F,MATCH($C999,'Policy Characteristics'!$C:$C,0))),"",INDEX('Policy Characteristics'!F:F,MATCH($C999,'Policy Characteristics'!$C:$C,0)))</f>
        <v>0</v>
      </c>
      <c r="M999" s="233">
        <f>IF(ISBLANK(INDEX('Policy Characteristics'!G:G,MATCH($C999,'Policy Characteristics'!$C:$C,0))),"",INDEX('Policy Characteristics'!G:G,MATCH($C999,'Policy Characteristics'!$C:$C,0)))</f>
        <v>1</v>
      </c>
      <c r="N999" s="233">
        <f>IF(ISBLANK(INDEX('Policy Characteristics'!H:H,MATCH($C999,'Policy Characteristics'!$C:$C,0))),"",INDEX('Policy Characteristics'!H:H,MATCH($C999,'Policy Characteristics'!$C:$C,0)))</f>
        <v>0.01</v>
      </c>
      <c r="O999" s="226" t="str">
        <f>IF(ISBLANK(INDEX('Policy Characteristics'!I:I,MATCH($C999,'Policy Characteristics'!$C:$C,0))),"",INDEX('Policy Characteristics'!I:I,MATCH($C999,'Policy Characteristics'!$C:$C,0)))</f>
        <v>% of potential achieved</v>
      </c>
      <c r="P999" s="22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26" t="str">
        <f>IF(ISBLANK(INDEX('Policy Characteristics'!K:K,MATCH($C999,'Policy Characteristics'!$C:$C,0))),"",INDEX('Policy Characteristics'!K:K,MATCH($C999,'Policy Characteristics'!$C:$C,0)))</f>
        <v/>
      </c>
      <c r="R999" s="226" t="str">
        <f>IF(ISBLANK(INDEX('Policy Characteristics'!L:L,MATCH($C999,'Policy Characteristics'!$C:$C,0))),"",INDEX('Policy Characteristics'!L:L,MATCH($C999,'Policy Characteristics'!$C:$C,0)))</f>
        <v/>
      </c>
    </row>
    <row r="1000" spans="1:18" s="2" customFormat="1">
      <c r="A1000" s="226" t="str">
        <f>IF(ISBLANK(INDEX('Policy Characteristics'!A:A,MATCH($C1000,'Policy Characteristics'!$C:$C,0))),"",INDEX('Policy Characteristics'!A:A,MATCH($C1000,'Policy Characteristics'!$C:$C,0)))</f>
        <v>Industry</v>
      </c>
      <c r="B1000" s="234" t="str">
        <f>IF(ISBLANK(INDEX('Policy Characteristics'!B:B,MATCH($C1000,'Policy Characteristics'!$C:$C,0))),"",INDEX('Policy Characteristics'!B:B,MATCH($C1000,'Policy Characteristics'!$C:$C,0)))</f>
        <v>Feedstock Shifting</v>
      </c>
      <c r="C1000" s="226" t="str">
        <f t="shared" si="43"/>
        <v>Fraction of Feedstock Shifted</v>
      </c>
      <c r="D1000" s="6" t="s">
        <v>868</v>
      </c>
      <c r="E1000" s="45" t="s">
        <v>923</v>
      </c>
      <c r="F1000" t="s">
        <v>869</v>
      </c>
      <c r="G1000" s="45" t="s">
        <v>924</v>
      </c>
      <c r="H1000" s="47">
        <v>2596</v>
      </c>
      <c r="I1000" s="261" t="s">
        <v>738</v>
      </c>
      <c r="J1000" s="227" t="str">
        <f>IF(ISBLANK(INDEX('Policy Characteristics'!D:D,MATCH($C1000,'Policy Characteristics'!$C:$C,0))),"",INDEX('Policy Characteristics'!D:D,MATCH($C1000,'Policy Characteristics'!$C:$C,0)))</f>
        <v>Feedstock Shifting</v>
      </c>
      <c r="K1000" s="226" t="str">
        <f>IF(ISBLANK(INDEX('Policy Characteristics'!E:E,MATCH($C1000,'Policy Characteristics'!$C:$C,0))),"",INDEX('Policy Characteristics'!E:E,MATCH($C1000,'Policy Characteristics'!$C:$C,0)))</f>
        <v>indst feedstock shifting</v>
      </c>
      <c r="L1000" s="233">
        <f>IF(ISBLANK(INDEX('Policy Characteristics'!F:F,MATCH($C1000,'Policy Characteristics'!$C:$C,0))),"",INDEX('Policy Characteristics'!F:F,MATCH($C1000,'Policy Characteristics'!$C:$C,0)))</f>
        <v>0</v>
      </c>
      <c r="M1000" s="233">
        <f>IF(ISBLANK(INDEX('Policy Characteristics'!G:G,MATCH($C1000,'Policy Characteristics'!$C:$C,0))),"",INDEX('Policy Characteristics'!G:G,MATCH($C1000,'Policy Characteristics'!$C:$C,0)))</f>
        <v>1</v>
      </c>
      <c r="N1000" s="233">
        <f>IF(ISBLANK(INDEX('Policy Characteristics'!H:H,MATCH($C1000,'Policy Characteristics'!$C:$C,0))),"",INDEX('Policy Characteristics'!H:H,MATCH($C1000,'Policy Characteristics'!$C:$C,0)))</f>
        <v>0.01</v>
      </c>
      <c r="O1000" s="226" t="str">
        <f>IF(ISBLANK(INDEX('Policy Characteristics'!I:I,MATCH($C1000,'Policy Characteristics'!$C:$C,0))),"",INDEX('Policy Characteristics'!I:I,MATCH($C1000,'Policy Characteristics'!$C:$C,0)))</f>
        <v>% of potential achieved</v>
      </c>
      <c r="P1000" s="22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26" t="str">
        <f>IF(ISBLANK(INDEX('Policy Characteristics'!K:K,MATCH($C1000,'Policy Characteristics'!$C:$C,0))),"",INDEX('Policy Characteristics'!K:K,MATCH($C1000,'Policy Characteristics'!$C:$C,0)))</f>
        <v/>
      </c>
      <c r="R1000" s="226" t="str">
        <f>IF(ISBLANK(INDEX('Policy Characteristics'!L:L,MATCH($C1000,'Policy Characteristics'!$C:$C,0))),"",INDEX('Policy Characteristics'!L:L,MATCH($C1000,'Policy Characteristics'!$C:$C,0)))</f>
        <v/>
      </c>
    </row>
    <row r="1001" spans="1:18" s="2" customFormat="1">
      <c r="A1001" s="226" t="str">
        <f>IF(ISBLANK(INDEX('Policy Characteristics'!A:A,MATCH($C1001,'Policy Characteristics'!$C:$C,0))),"",INDEX('Policy Characteristics'!A:A,MATCH($C1001,'Policy Characteristics'!$C:$C,0)))</f>
        <v>Industry</v>
      </c>
      <c r="B1001" s="234" t="str">
        <f>IF(ISBLANK(INDEX('Policy Characteristics'!B:B,MATCH($C1001,'Policy Characteristics'!$C:$C,0))),"",INDEX('Policy Characteristics'!B:B,MATCH($C1001,'Policy Characteristics'!$C:$C,0)))</f>
        <v>Feedstock Shifting</v>
      </c>
      <c r="C1001" s="226" t="str">
        <f t="shared" si="43"/>
        <v>Fraction of Feedstock Shifted</v>
      </c>
      <c r="D1001" s="6" t="s">
        <v>868</v>
      </c>
      <c r="E1001" s="45" t="s">
        <v>925</v>
      </c>
      <c r="F1001" t="s">
        <v>869</v>
      </c>
      <c r="G1001" s="45" t="s">
        <v>926</v>
      </c>
      <c r="H1001" s="47">
        <v>2597</v>
      </c>
      <c r="I1001" s="261" t="s">
        <v>738</v>
      </c>
      <c r="J1001" s="227" t="str">
        <f>IF(ISBLANK(INDEX('Policy Characteristics'!D:D,MATCH($C1001,'Policy Characteristics'!$C:$C,0))),"",INDEX('Policy Characteristics'!D:D,MATCH($C1001,'Policy Characteristics'!$C:$C,0)))</f>
        <v>Feedstock Shifting</v>
      </c>
      <c r="K1001" s="226" t="str">
        <f>IF(ISBLANK(INDEX('Policy Characteristics'!E:E,MATCH($C1001,'Policy Characteristics'!$C:$C,0))),"",INDEX('Policy Characteristics'!E:E,MATCH($C1001,'Policy Characteristics'!$C:$C,0)))</f>
        <v>indst feedstock shifting</v>
      </c>
      <c r="L1001" s="233">
        <f>IF(ISBLANK(INDEX('Policy Characteristics'!F:F,MATCH($C1001,'Policy Characteristics'!$C:$C,0))),"",INDEX('Policy Characteristics'!F:F,MATCH($C1001,'Policy Characteristics'!$C:$C,0)))</f>
        <v>0</v>
      </c>
      <c r="M1001" s="233">
        <f>IF(ISBLANK(INDEX('Policy Characteristics'!G:G,MATCH($C1001,'Policy Characteristics'!$C:$C,0))),"",INDEX('Policy Characteristics'!G:G,MATCH($C1001,'Policy Characteristics'!$C:$C,0)))</f>
        <v>1</v>
      </c>
      <c r="N1001" s="233">
        <f>IF(ISBLANK(INDEX('Policy Characteristics'!H:H,MATCH($C1001,'Policy Characteristics'!$C:$C,0))),"",INDEX('Policy Characteristics'!H:H,MATCH($C1001,'Policy Characteristics'!$C:$C,0)))</f>
        <v>0.01</v>
      </c>
      <c r="O1001" s="226" t="str">
        <f>IF(ISBLANK(INDEX('Policy Characteristics'!I:I,MATCH($C1001,'Policy Characteristics'!$C:$C,0))),"",INDEX('Policy Characteristics'!I:I,MATCH($C1001,'Policy Characteristics'!$C:$C,0)))</f>
        <v>% of potential achieved</v>
      </c>
      <c r="P1001" s="22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26" t="str">
        <f>IF(ISBLANK(INDEX('Policy Characteristics'!K:K,MATCH($C1001,'Policy Characteristics'!$C:$C,0))),"",INDEX('Policy Characteristics'!K:K,MATCH($C1001,'Policy Characteristics'!$C:$C,0)))</f>
        <v/>
      </c>
      <c r="R1001" s="226" t="str">
        <f>IF(ISBLANK(INDEX('Policy Characteristics'!L:L,MATCH($C1001,'Policy Characteristics'!$C:$C,0))),"",INDEX('Policy Characteristics'!L:L,MATCH($C1001,'Policy Characteristics'!$C:$C,0)))</f>
        <v/>
      </c>
    </row>
    <row r="1002" spans="1:18" s="2" customFormat="1">
      <c r="A1002" s="226" t="str">
        <f>IF(ISBLANK(INDEX('Policy Characteristics'!A:A,MATCH($C1002,'Policy Characteristics'!$C:$C,0))),"",INDEX('Policy Characteristics'!A:A,MATCH($C1002,'Policy Characteristics'!$C:$C,0)))</f>
        <v>Industry</v>
      </c>
      <c r="B1002" s="234" t="str">
        <f>IF(ISBLANK(INDEX('Policy Characteristics'!B:B,MATCH($C1002,'Policy Characteristics'!$C:$C,0))),"",INDEX('Policy Characteristics'!B:B,MATCH($C1002,'Policy Characteristics'!$C:$C,0)))</f>
        <v>Feedstock Shifting</v>
      </c>
      <c r="C1002" s="226" t="str">
        <f t="shared" si="43"/>
        <v>Fraction of Feedstock Shifted</v>
      </c>
      <c r="D1002" s="6" t="s">
        <v>868</v>
      </c>
      <c r="E1002" s="45" t="s">
        <v>927</v>
      </c>
      <c r="F1002" t="s">
        <v>869</v>
      </c>
      <c r="G1002" s="45" t="s">
        <v>928</v>
      </c>
      <c r="H1002" s="47">
        <v>2598</v>
      </c>
      <c r="I1002" s="261" t="s">
        <v>738</v>
      </c>
      <c r="J1002" s="227" t="str">
        <f>IF(ISBLANK(INDEX('Policy Characteristics'!D:D,MATCH($C1002,'Policy Characteristics'!$C:$C,0))),"",INDEX('Policy Characteristics'!D:D,MATCH($C1002,'Policy Characteristics'!$C:$C,0)))</f>
        <v>Feedstock Shifting</v>
      </c>
      <c r="K1002" s="226" t="str">
        <f>IF(ISBLANK(INDEX('Policy Characteristics'!E:E,MATCH($C1002,'Policy Characteristics'!$C:$C,0))),"",INDEX('Policy Characteristics'!E:E,MATCH($C1002,'Policy Characteristics'!$C:$C,0)))</f>
        <v>indst feedstock shifting</v>
      </c>
      <c r="L1002" s="233">
        <f>IF(ISBLANK(INDEX('Policy Characteristics'!F:F,MATCH($C1002,'Policy Characteristics'!$C:$C,0))),"",INDEX('Policy Characteristics'!F:F,MATCH($C1002,'Policy Characteristics'!$C:$C,0)))</f>
        <v>0</v>
      </c>
      <c r="M1002" s="233">
        <f>IF(ISBLANK(INDEX('Policy Characteristics'!G:G,MATCH($C1002,'Policy Characteristics'!$C:$C,0))),"",INDEX('Policy Characteristics'!G:G,MATCH($C1002,'Policy Characteristics'!$C:$C,0)))</f>
        <v>1</v>
      </c>
      <c r="N1002" s="233">
        <f>IF(ISBLANK(INDEX('Policy Characteristics'!H:H,MATCH($C1002,'Policy Characteristics'!$C:$C,0))),"",INDEX('Policy Characteristics'!H:H,MATCH($C1002,'Policy Characteristics'!$C:$C,0)))</f>
        <v>0.01</v>
      </c>
      <c r="O1002" s="226" t="str">
        <f>IF(ISBLANK(INDEX('Policy Characteristics'!I:I,MATCH($C1002,'Policy Characteristics'!$C:$C,0))),"",INDEX('Policy Characteristics'!I:I,MATCH($C1002,'Policy Characteristics'!$C:$C,0)))</f>
        <v>% of potential achieved</v>
      </c>
      <c r="P1002" s="22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26" t="str">
        <f>IF(ISBLANK(INDEX('Policy Characteristics'!K:K,MATCH($C1002,'Policy Characteristics'!$C:$C,0))),"",INDEX('Policy Characteristics'!K:K,MATCH($C1002,'Policy Characteristics'!$C:$C,0)))</f>
        <v/>
      </c>
      <c r="R1002" s="226" t="str">
        <f>IF(ISBLANK(INDEX('Policy Characteristics'!L:L,MATCH($C1002,'Policy Characteristics'!$C:$C,0))),"",INDEX('Policy Characteristics'!L:L,MATCH($C1002,'Policy Characteristics'!$C:$C,0)))</f>
        <v/>
      </c>
    </row>
    <row r="1003" spans="1:18" s="2" customFormat="1">
      <c r="A1003" s="226" t="str">
        <f>IF(ISBLANK(INDEX('Policy Characteristics'!A:A,MATCH($C1003,'Policy Characteristics'!$C:$C,0))),"",INDEX('Policy Characteristics'!A:A,MATCH($C1003,'Policy Characteristics'!$C:$C,0)))</f>
        <v>Industry</v>
      </c>
      <c r="B1003" s="234" t="str">
        <f>IF(ISBLANK(INDEX('Policy Characteristics'!B:B,MATCH($C1003,'Policy Characteristics'!$C:$C,0))),"",INDEX('Policy Characteristics'!B:B,MATCH($C1003,'Policy Characteristics'!$C:$C,0)))</f>
        <v>Feedstock Shifting</v>
      </c>
      <c r="C1003" s="226" t="str">
        <f t="shared" si="43"/>
        <v>Fraction of Feedstock Shifted</v>
      </c>
      <c r="D1003" s="6" t="s">
        <v>868</v>
      </c>
      <c r="E1003" s="45" t="s">
        <v>929</v>
      </c>
      <c r="F1003" t="s">
        <v>869</v>
      </c>
      <c r="G1003" s="45" t="s">
        <v>930</v>
      </c>
      <c r="H1003" s="47">
        <v>2599</v>
      </c>
      <c r="I1003" s="261" t="s">
        <v>738</v>
      </c>
      <c r="J1003" s="227" t="str">
        <f>IF(ISBLANK(INDEX('Policy Characteristics'!D:D,MATCH($C1003,'Policy Characteristics'!$C:$C,0))),"",INDEX('Policy Characteristics'!D:D,MATCH($C1003,'Policy Characteristics'!$C:$C,0)))</f>
        <v>Feedstock Shifting</v>
      </c>
      <c r="K1003" s="226" t="str">
        <f>IF(ISBLANK(INDEX('Policy Characteristics'!E:E,MATCH($C1003,'Policy Characteristics'!$C:$C,0))),"",INDEX('Policy Characteristics'!E:E,MATCH($C1003,'Policy Characteristics'!$C:$C,0)))</f>
        <v>indst feedstock shifting</v>
      </c>
      <c r="L1003" s="233">
        <f>IF(ISBLANK(INDEX('Policy Characteristics'!F:F,MATCH($C1003,'Policy Characteristics'!$C:$C,0))),"",INDEX('Policy Characteristics'!F:F,MATCH($C1003,'Policy Characteristics'!$C:$C,0)))</f>
        <v>0</v>
      </c>
      <c r="M1003" s="233">
        <f>IF(ISBLANK(INDEX('Policy Characteristics'!G:G,MATCH($C1003,'Policy Characteristics'!$C:$C,0))),"",INDEX('Policy Characteristics'!G:G,MATCH($C1003,'Policy Characteristics'!$C:$C,0)))</f>
        <v>1</v>
      </c>
      <c r="N1003" s="233">
        <f>IF(ISBLANK(INDEX('Policy Characteristics'!H:H,MATCH($C1003,'Policy Characteristics'!$C:$C,0))),"",INDEX('Policy Characteristics'!H:H,MATCH($C1003,'Policy Characteristics'!$C:$C,0)))</f>
        <v>0.01</v>
      </c>
      <c r="O1003" s="226" t="str">
        <f>IF(ISBLANK(INDEX('Policy Characteristics'!I:I,MATCH($C1003,'Policy Characteristics'!$C:$C,0))),"",INDEX('Policy Characteristics'!I:I,MATCH($C1003,'Policy Characteristics'!$C:$C,0)))</f>
        <v>% of potential achieved</v>
      </c>
      <c r="P1003" s="22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26" t="str">
        <f>IF(ISBLANK(INDEX('Policy Characteristics'!K:K,MATCH($C1003,'Policy Characteristics'!$C:$C,0))),"",INDEX('Policy Characteristics'!K:K,MATCH($C1003,'Policy Characteristics'!$C:$C,0)))</f>
        <v/>
      </c>
      <c r="R1003" s="226" t="str">
        <f>IF(ISBLANK(INDEX('Policy Characteristics'!L:L,MATCH($C1003,'Policy Characteristics'!$C:$C,0))),"",INDEX('Policy Characteristics'!L:L,MATCH($C1003,'Policy Characteristics'!$C:$C,0)))</f>
        <v/>
      </c>
    </row>
    <row r="1004" spans="1:18" s="2" customFormat="1">
      <c r="A1004" s="226" t="str">
        <f>IF(ISBLANK(INDEX('Policy Characteristics'!A:A,MATCH($C1004,'Policy Characteristics'!$C:$C,0))),"",INDEX('Policy Characteristics'!A:A,MATCH($C1004,'Policy Characteristics'!$C:$C,0)))</f>
        <v>Industry</v>
      </c>
      <c r="B1004" s="234" t="str">
        <f>IF(ISBLANK(INDEX('Policy Characteristics'!B:B,MATCH($C1004,'Policy Characteristics'!$C:$C,0))),"",INDEX('Policy Characteristics'!B:B,MATCH($C1004,'Policy Characteristics'!$C:$C,0)))</f>
        <v>Feedstock Shifting</v>
      </c>
      <c r="C1004" s="226" t="str">
        <f t="shared" si="43"/>
        <v>Fraction of Feedstock Shifted</v>
      </c>
      <c r="D1004" s="6" t="s">
        <v>870</v>
      </c>
      <c r="E1004" s="45" t="s">
        <v>911</v>
      </c>
      <c r="F1004" t="s">
        <v>871</v>
      </c>
      <c r="G1004" s="45" t="s">
        <v>912</v>
      </c>
      <c r="H1004" s="47">
        <v>2600</v>
      </c>
      <c r="I1004" s="261" t="s">
        <v>738</v>
      </c>
      <c r="J1004" s="227" t="str">
        <f>IF(ISBLANK(INDEX('Policy Characteristics'!D:D,MATCH($C1004,'Policy Characteristics'!$C:$C,0))),"",INDEX('Policy Characteristics'!D:D,MATCH($C1004,'Policy Characteristics'!$C:$C,0)))</f>
        <v>Feedstock Shifting</v>
      </c>
      <c r="K1004" s="226" t="str">
        <f>IF(ISBLANK(INDEX('Policy Characteristics'!E:E,MATCH($C1004,'Policy Characteristics'!$C:$C,0))),"",INDEX('Policy Characteristics'!E:E,MATCH($C1004,'Policy Characteristics'!$C:$C,0)))</f>
        <v>indst feedstock shifting</v>
      </c>
      <c r="L1004" s="233">
        <f>IF(ISBLANK(INDEX('Policy Characteristics'!F:F,MATCH($C1004,'Policy Characteristics'!$C:$C,0))),"",INDEX('Policy Characteristics'!F:F,MATCH($C1004,'Policy Characteristics'!$C:$C,0)))</f>
        <v>0</v>
      </c>
      <c r="M1004" s="233">
        <f>IF(ISBLANK(INDEX('Policy Characteristics'!G:G,MATCH($C1004,'Policy Characteristics'!$C:$C,0))),"",INDEX('Policy Characteristics'!G:G,MATCH($C1004,'Policy Characteristics'!$C:$C,0)))</f>
        <v>1</v>
      </c>
      <c r="N1004" s="233">
        <f>IF(ISBLANK(INDEX('Policy Characteristics'!H:H,MATCH($C1004,'Policy Characteristics'!$C:$C,0))),"",INDEX('Policy Characteristics'!H:H,MATCH($C1004,'Policy Characteristics'!$C:$C,0)))</f>
        <v>0.01</v>
      </c>
      <c r="O1004" s="226" t="str">
        <f>IF(ISBLANK(INDEX('Policy Characteristics'!I:I,MATCH($C1004,'Policy Characteristics'!$C:$C,0))),"",INDEX('Policy Characteristics'!I:I,MATCH($C1004,'Policy Characteristics'!$C:$C,0)))</f>
        <v>% of potential achieved</v>
      </c>
      <c r="P1004" s="22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26" t="str">
        <f>IF(ISBLANK(INDEX('Policy Characteristics'!K:K,MATCH($C1004,'Policy Characteristics'!$C:$C,0))),"",INDEX('Policy Characteristics'!K:K,MATCH($C1004,'Policy Characteristics'!$C:$C,0)))</f>
        <v/>
      </c>
      <c r="R1004" s="226" t="str">
        <f>IF(ISBLANK(INDEX('Policy Characteristics'!L:L,MATCH($C1004,'Policy Characteristics'!$C:$C,0))),"",INDEX('Policy Characteristics'!L:L,MATCH($C1004,'Policy Characteristics'!$C:$C,0)))</f>
        <v/>
      </c>
    </row>
    <row r="1005" spans="1:18" s="2" customFormat="1">
      <c r="A1005" s="226" t="str">
        <f>IF(ISBLANK(INDEX('Policy Characteristics'!A:A,MATCH($C1005,'Policy Characteristics'!$C:$C,0))),"",INDEX('Policy Characteristics'!A:A,MATCH($C1005,'Policy Characteristics'!$C:$C,0)))</f>
        <v>Industry</v>
      </c>
      <c r="B1005" s="234" t="str">
        <f>IF(ISBLANK(INDEX('Policy Characteristics'!B:B,MATCH($C1005,'Policy Characteristics'!$C:$C,0))),"",INDEX('Policy Characteristics'!B:B,MATCH($C1005,'Policy Characteristics'!$C:$C,0)))</f>
        <v>Feedstock Shifting</v>
      </c>
      <c r="C1005" s="226" t="str">
        <f t="shared" si="43"/>
        <v>Fraction of Feedstock Shifted</v>
      </c>
      <c r="D1005" s="6" t="s">
        <v>870</v>
      </c>
      <c r="E1005" s="45" t="s">
        <v>913</v>
      </c>
      <c r="F1005" t="s">
        <v>871</v>
      </c>
      <c r="G1005" s="45" t="s">
        <v>914</v>
      </c>
      <c r="H1005" s="47">
        <v>2601</v>
      </c>
      <c r="I1005" s="261" t="s">
        <v>738</v>
      </c>
      <c r="J1005" s="227" t="str">
        <f>IF(ISBLANK(INDEX('Policy Characteristics'!D:D,MATCH($C1005,'Policy Characteristics'!$C:$C,0))),"",INDEX('Policy Characteristics'!D:D,MATCH($C1005,'Policy Characteristics'!$C:$C,0)))</f>
        <v>Feedstock Shifting</v>
      </c>
      <c r="K1005" s="226" t="str">
        <f>IF(ISBLANK(INDEX('Policy Characteristics'!E:E,MATCH($C1005,'Policy Characteristics'!$C:$C,0))),"",INDEX('Policy Characteristics'!E:E,MATCH($C1005,'Policy Characteristics'!$C:$C,0)))</f>
        <v>indst feedstock shifting</v>
      </c>
      <c r="L1005" s="233">
        <f>IF(ISBLANK(INDEX('Policy Characteristics'!F:F,MATCH($C1005,'Policy Characteristics'!$C:$C,0))),"",INDEX('Policy Characteristics'!F:F,MATCH($C1005,'Policy Characteristics'!$C:$C,0)))</f>
        <v>0</v>
      </c>
      <c r="M1005" s="233">
        <f>IF(ISBLANK(INDEX('Policy Characteristics'!G:G,MATCH($C1005,'Policy Characteristics'!$C:$C,0))),"",INDEX('Policy Characteristics'!G:G,MATCH($C1005,'Policy Characteristics'!$C:$C,0)))</f>
        <v>1</v>
      </c>
      <c r="N1005" s="233">
        <f>IF(ISBLANK(INDEX('Policy Characteristics'!H:H,MATCH($C1005,'Policy Characteristics'!$C:$C,0))),"",INDEX('Policy Characteristics'!H:H,MATCH($C1005,'Policy Characteristics'!$C:$C,0)))</f>
        <v>0.01</v>
      </c>
      <c r="O1005" s="226" t="str">
        <f>IF(ISBLANK(INDEX('Policy Characteristics'!I:I,MATCH($C1005,'Policy Characteristics'!$C:$C,0))),"",INDEX('Policy Characteristics'!I:I,MATCH($C1005,'Policy Characteristics'!$C:$C,0)))</f>
        <v>% of potential achieved</v>
      </c>
      <c r="P1005" s="22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26" t="str">
        <f>IF(ISBLANK(INDEX('Policy Characteristics'!K:K,MATCH($C1005,'Policy Characteristics'!$C:$C,0))),"",INDEX('Policy Characteristics'!K:K,MATCH($C1005,'Policy Characteristics'!$C:$C,0)))</f>
        <v/>
      </c>
      <c r="R1005" s="226" t="str">
        <f>IF(ISBLANK(INDEX('Policy Characteristics'!L:L,MATCH($C1005,'Policy Characteristics'!$C:$C,0))),"",INDEX('Policy Characteristics'!L:L,MATCH($C1005,'Policy Characteristics'!$C:$C,0)))</f>
        <v/>
      </c>
    </row>
    <row r="1006" spans="1:18" s="2" customFormat="1">
      <c r="A1006" s="226" t="str">
        <f>IF(ISBLANK(INDEX('Policy Characteristics'!A:A,MATCH($C1006,'Policy Characteristics'!$C:$C,0))),"",INDEX('Policy Characteristics'!A:A,MATCH($C1006,'Policy Characteristics'!$C:$C,0)))</f>
        <v>Industry</v>
      </c>
      <c r="B1006" s="234" t="str">
        <f>IF(ISBLANK(INDEX('Policy Characteristics'!B:B,MATCH($C1006,'Policy Characteristics'!$C:$C,0))),"",INDEX('Policy Characteristics'!B:B,MATCH($C1006,'Policy Characteristics'!$C:$C,0)))</f>
        <v>Feedstock Shifting</v>
      </c>
      <c r="C1006" s="226" t="str">
        <f t="shared" si="43"/>
        <v>Fraction of Feedstock Shifted</v>
      </c>
      <c r="D1006" s="6" t="s">
        <v>870</v>
      </c>
      <c r="E1006" s="45" t="s">
        <v>915</v>
      </c>
      <c r="F1006" t="s">
        <v>871</v>
      </c>
      <c r="G1006" s="45" t="s">
        <v>916</v>
      </c>
      <c r="H1006" s="47">
        <v>2602</v>
      </c>
      <c r="I1006" s="261" t="s">
        <v>738</v>
      </c>
      <c r="J1006" s="227" t="str">
        <f>IF(ISBLANK(INDEX('Policy Characteristics'!D:D,MATCH($C1006,'Policy Characteristics'!$C:$C,0))),"",INDEX('Policy Characteristics'!D:D,MATCH($C1006,'Policy Characteristics'!$C:$C,0)))</f>
        <v>Feedstock Shifting</v>
      </c>
      <c r="K1006" s="226" t="str">
        <f>IF(ISBLANK(INDEX('Policy Characteristics'!E:E,MATCH($C1006,'Policy Characteristics'!$C:$C,0))),"",INDEX('Policy Characteristics'!E:E,MATCH($C1006,'Policy Characteristics'!$C:$C,0)))</f>
        <v>indst feedstock shifting</v>
      </c>
      <c r="L1006" s="233">
        <f>IF(ISBLANK(INDEX('Policy Characteristics'!F:F,MATCH($C1006,'Policy Characteristics'!$C:$C,0))),"",INDEX('Policy Characteristics'!F:F,MATCH($C1006,'Policy Characteristics'!$C:$C,0)))</f>
        <v>0</v>
      </c>
      <c r="M1006" s="233">
        <f>IF(ISBLANK(INDEX('Policy Characteristics'!G:G,MATCH($C1006,'Policy Characteristics'!$C:$C,0))),"",INDEX('Policy Characteristics'!G:G,MATCH($C1006,'Policy Characteristics'!$C:$C,0)))</f>
        <v>1</v>
      </c>
      <c r="N1006" s="233">
        <f>IF(ISBLANK(INDEX('Policy Characteristics'!H:H,MATCH($C1006,'Policy Characteristics'!$C:$C,0))),"",INDEX('Policy Characteristics'!H:H,MATCH($C1006,'Policy Characteristics'!$C:$C,0)))</f>
        <v>0.01</v>
      </c>
      <c r="O1006" s="226" t="str">
        <f>IF(ISBLANK(INDEX('Policy Characteristics'!I:I,MATCH($C1006,'Policy Characteristics'!$C:$C,0))),"",INDEX('Policy Characteristics'!I:I,MATCH($C1006,'Policy Characteristics'!$C:$C,0)))</f>
        <v>% of potential achieved</v>
      </c>
      <c r="P1006" s="22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26" t="str">
        <f>IF(ISBLANK(INDEX('Policy Characteristics'!K:K,MATCH($C1006,'Policy Characteristics'!$C:$C,0))),"",INDEX('Policy Characteristics'!K:K,MATCH($C1006,'Policy Characteristics'!$C:$C,0)))</f>
        <v/>
      </c>
      <c r="R1006" s="226" t="str">
        <f>IF(ISBLANK(INDEX('Policy Characteristics'!L:L,MATCH($C1006,'Policy Characteristics'!$C:$C,0))),"",INDEX('Policy Characteristics'!L:L,MATCH($C1006,'Policy Characteristics'!$C:$C,0)))</f>
        <v/>
      </c>
    </row>
    <row r="1007" spans="1:18" s="2" customFormat="1">
      <c r="A1007" s="226" t="str">
        <f>IF(ISBLANK(INDEX('Policy Characteristics'!A:A,MATCH($C1007,'Policy Characteristics'!$C:$C,0))),"",INDEX('Policy Characteristics'!A:A,MATCH($C1007,'Policy Characteristics'!$C:$C,0)))</f>
        <v>Industry</v>
      </c>
      <c r="B1007" s="234" t="str">
        <f>IF(ISBLANK(INDEX('Policy Characteristics'!B:B,MATCH($C1007,'Policy Characteristics'!$C:$C,0))),"",INDEX('Policy Characteristics'!B:B,MATCH($C1007,'Policy Characteristics'!$C:$C,0)))</f>
        <v>Feedstock Shifting</v>
      </c>
      <c r="C1007" s="226" t="str">
        <f t="shared" si="43"/>
        <v>Fraction of Feedstock Shifted</v>
      </c>
      <c r="D1007" s="6" t="s">
        <v>870</v>
      </c>
      <c r="E1007" s="45" t="s">
        <v>917</v>
      </c>
      <c r="F1007" t="s">
        <v>871</v>
      </c>
      <c r="G1007" s="45" t="s">
        <v>918</v>
      </c>
      <c r="H1007" s="47">
        <v>2603</v>
      </c>
      <c r="I1007" s="261" t="s">
        <v>738</v>
      </c>
      <c r="J1007" s="227" t="str">
        <f>IF(ISBLANK(INDEX('Policy Characteristics'!D:D,MATCH($C1007,'Policy Characteristics'!$C:$C,0))),"",INDEX('Policy Characteristics'!D:D,MATCH($C1007,'Policy Characteristics'!$C:$C,0)))</f>
        <v>Feedstock Shifting</v>
      </c>
      <c r="K1007" s="226" t="str">
        <f>IF(ISBLANK(INDEX('Policy Characteristics'!E:E,MATCH($C1007,'Policy Characteristics'!$C:$C,0))),"",INDEX('Policy Characteristics'!E:E,MATCH($C1007,'Policy Characteristics'!$C:$C,0)))</f>
        <v>indst feedstock shifting</v>
      </c>
      <c r="L1007" s="233">
        <f>IF(ISBLANK(INDEX('Policy Characteristics'!F:F,MATCH($C1007,'Policy Characteristics'!$C:$C,0))),"",INDEX('Policy Characteristics'!F:F,MATCH($C1007,'Policy Characteristics'!$C:$C,0)))</f>
        <v>0</v>
      </c>
      <c r="M1007" s="233">
        <f>IF(ISBLANK(INDEX('Policy Characteristics'!G:G,MATCH($C1007,'Policy Characteristics'!$C:$C,0))),"",INDEX('Policy Characteristics'!G:G,MATCH($C1007,'Policy Characteristics'!$C:$C,0)))</f>
        <v>1</v>
      </c>
      <c r="N1007" s="233">
        <f>IF(ISBLANK(INDEX('Policy Characteristics'!H:H,MATCH($C1007,'Policy Characteristics'!$C:$C,0))),"",INDEX('Policy Characteristics'!H:H,MATCH($C1007,'Policy Characteristics'!$C:$C,0)))</f>
        <v>0.01</v>
      </c>
      <c r="O1007" s="226" t="str">
        <f>IF(ISBLANK(INDEX('Policy Characteristics'!I:I,MATCH($C1007,'Policy Characteristics'!$C:$C,0))),"",INDEX('Policy Characteristics'!I:I,MATCH($C1007,'Policy Characteristics'!$C:$C,0)))</f>
        <v>% of potential achieved</v>
      </c>
      <c r="P1007" s="22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26" t="str">
        <f>IF(ISBLANK(INDEX('Policy Characteristics'!K:K,MATCH($C1007,'Policy Characteristics'!$C:$C,0))),"",INDEX('Policy Characteristics'!K:K,MATCH($C1007,'Policy Characteristics'!$C:$C,0)))</f>
        <v/>
      </c>
      <c r="R1007" s="226" t="str">
        <f>IF(ISBLANK(INDEX('Policy Characteristics'!L:L,MATCH($C1007,'Policy Characteristics'!$C:$C,0))),"",INDEX('Policy Characteristics'!L:L,MATCH($C1007,'Policy Characteristics'!$C:$C,0)))</f>
        <v/>
      </c>
    </row>
    <row r="1008" spans="1:18" s="2" customFormat="1">
      <c r="A1008" s="226" t="str">
        <f>IF(ISBLANK(INDEX('Policy Characteristics'!A:A,MATCH($C1008,'Policy Characteristics'!$C:$C,0))),"",INDEX('Policy Characteristics'!A:A,MATCH($C1008,'Policy Characteristics'!$C:$C,0)))</f>
        <v>Industry</v>
      </c>
      <c r="B1008" s="234" t="str">
        <f>IF(ISBLANK(INDEX('Policy Characteristics'!B:B,MATCH($C1008,'Policy Characteristics'!$C:$C,0))),"",INDEX('Policy Characteristics'!B:B,MATCH($C1008,'Policy Characteristics'!$C:$C,0)))</f>
        <v>Feedstock Shifting</v>
      </c>
      <c r="C1008" s="226" t="str">
        <f t="shared" si="43"/>
        <v>Fraction of Feedstock Shifted</v>
      </c>
      <c r="D1008" s="6" t="s">
        <v>870</v>
      </c>
      <c r="E1008" s="45" t="s">
        <v>919</v>
      </c>
      <c r="F1008" t="s">
        <v>871</v>
      </c>
      <c r="G1008" s="45" t="s">
        <v>920</v>
      </c>
      <c r="H1008" s="47">
        <v>2604</v>
      </c>
      <c r="I1008" s="261" t="s">
        <v>738</v>
      </c>
      <c r="J1008" s="227" t="str">
        <f>IF(ISBLANK(INDEX('Policy Characteristics'!D:D,MATCH($C1008,'Policy Characteristics'!$C:$C,0))),"",INDEX('Policy Characteristics'!D:D,MATCH($C1008,'Policy Characteristics'!$C:$C,0)))</f>
        <v>Feedstock Shifting</v>
      </c>
      <c r="K1008" s="226" t="str">
        <f>IF(ISBLANK(INDEX('Policy Characteristics'!E:E,MATCH($C1008,'Policy Characteristics'!$C:$C,0))),"",INDEX('Policy Characteristics'!E:E,MATCH($C1008,'Policy Characteristics'!$C:$C,0)))</f>
        <v>indst feedstock shifting</v>
      </c>
      <c r="L1008" s="233">
        <f>IF(ISBLANK(INDEX('Policy Characteristics'!F:F,MATCH($C1008,'Policy Characteristics'!$C:$C,0))),"",INDEX('Policy Characteristics'!F:F,MATCH($C1008,'Policy Characteristics'!$C:$C,0)))</f>
        <v>0</v>
      </c>
      <c r="M1008" s="233">
        <f>IF(ISBLANK(INDEX('Policy Characteristics'!G:G,MATCH($C1008,'Policy Characteristics'!$C:$C,0))),"",INDEX('Policy Characteristics'!G:G,MATCH($C1008,'Policy Characteristics'!$C:$C,0)))</f>
        <v>1</v>
      </c>
      <c r="N1008" s="233">
        <f>IF(ISBLANK(INDEX('Policy Characteristics'!H:H,MATCH($C1008,'Policy Characteristics'!$C:$C,0))),"",INDEX('Policy Characteristics'!H:H,MATCH($C1008,'Policy Characteristics'!$C:$C,0)))</f>
        <v>0.01</v>
      </c>
      <c r="O1008" s="226" t="str">
        <f>IF(ISBLANK(INDEX('Policy Characteristics'!I:I,MATCH($C1008,'Policy Characteristics'!$C:$C,0))),"",INDEX('Policy Characteristics'!I:I,MATCH($C1008,'Policy Characteristics'!$C:$C,0)))</f>
        <v>% of potential achieved</v>
      </c>
      <c r="P1008" s="22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26" t="str">
        <f>IF(ISBLANK(INDEX('Policy Characteristics'!K:K,MATCH($C1008,'Policy Characteristics'!$C:$C,0))),"",INDEX('Policy Characteristics'!K:K,MATCH($C1008,'Policy Characteristics'!$C:$C,0)))</f>
        <v/>
      </c>
      <c r="R1008" s="226" t="str">
        <f>IF(ISBLANK(INDEX('Policy Characteristics'!L:L,MATCH($C1008,'Policy Characteristics'!$C:$C,0))),"",INDEX('Policy Characteristics'!L:L,MATCH($C1008,'Policy Characteristics'!$C:$C,0)))</f>
        <v/>
      </c>
    </row>
    <row r="1009" spans="1:18" s="2" customFormat="1">
      <c r="A1009" s="226" t="str">
        <f>IF(ISBLANK(INDEX('Policy Characteristics'!A:A,MATCH($C1009,'Policy Characteristics'!$C:$C,0))),"",INDEX('Policy Characteristics'!A:A,MATCH($C1009,'Policy Characteristics'!$C:$C,0)))</f>
        <v>Industry</v>
      </c>
      <c r="B1009" s="234" t="str">
        <f>IF(ISBLANK(INDEX('Policy Characteristics'!B:B,MATCH($C1009,'Policy Characteristics'!$C:$C,0))),"",INDEX('Policy Characteristics'!B:B,MATCH($C1009,'Policy Characteristics'!$C:$C,0)))</f>
        <v>Feedstock Shifting</v>
      </c>
      <c r="C1009" s="226" t="str">
        <f t="shared" si="43"/>
        <v>Fraction of Feedstock Shifted</v>
      </c>
      <c r="D1009" s="6" t="s">
        <v>870</v>
      </c>
      <c r="E1009" s="45" t="s">
        <v>921</v>
      </c>
      <c r="F1009" t="s">
        <v>871</v>
      </c>
      <c r="G1009" s="45" t="s">
        <v>922</v>
      </c>
      <c r="H1009" s="47">
        <v>2605</v>
      </c>
      <c r="I1009" s="261" t="s">
        <v>738</v>
      </c>
      <c r="J1009" s="227" t="str">
        <f>IF(ISBLANK(INDEX('Policy Characteristics'!D:D,MATCH($C1009,'Policy Characteristics'!$C:$C,0))),"",INDEX('Policy Characteristics'!D:D,MATCH($C1009,'Policy Characteristics'!$C:$C,0)))</f>
        <v>Feedstock Shifting</v>
      </c>
      <c r="K1009" s="226" t="str">
        <f>IF(ISBLANK(INDEX('Policy Characteristics'!E:E,MATCH($C1009,'Policy Characteristics'!$C:$C,0))),"",INDEX('Policy Characteristics'!E:E,MATCH($C1009,'Policy Characteristics'!$C:$C,0)))</f>
        <v>indst feedstock shifting</v>
      </c>
      <c r="L1009" s="233">
        <f>IF(ISBLANK(INDEX('Policy Characteristics'!F:F,MATCH($C1009,'Policy Characteristics'!$C:$C,0))),"",INDEX('Policy Characteristics'!F:F,MATCH($C1009,'Policy Characteristics'!$C:$C,0)))</f>
        <v>0</v>
      </c>
      <c r="M1009" s="233">
        <f>IF(ISBLANK(INDEX('Policy Characteristics'!G:G,MATCH($C1009,'Policy Characteristics'!$C:$C,0))),"",INDEX('Policy Characteristics'!G:G,MATCH($C1009,'Policy Characteristics'!$C:$C,0)))</f>
        <v>1</v>
      </c>
      <c r="N1009" s="233">
        <f>IF(ISBLANK(INDEX('Policy Characteristics'!H:H,MATCH($C1009,'Policy Characteristics'!$C:$C,0))),"",INDEX('Policy Characteristics'!H:H,MATCH($C1009,'Policy Characteristics'!$C:$C,0)))</f>
        <v>0.01</v>
      </c>
      <c r="O1009" s="226" t="str">
        <f>IF(ISBLANK(INDEX('Policy Characteristics'!I:I,MATCH($C1009,'Policy Characteristics'!$C:$C,0))),"",INDEX('Policy Characteristics'!I:I,MATCH($C1009,'Policy Characteristics'!$C:$C,0)))</f>
        <v>% of potential achieved</v>
      </c>
      <c r="P1009" s="22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26" t="str">
        <f>IF(ISBLANK(INDEX('Policy Characteristics'!K:K,MATCH($C1009,'Policy Characteristics'!$C:$C,0))),"",INDEX('Policy Characteristics'!K:K,MATCH($C1009,'Policy Characteristics'!$C:$C,0)))</f>
        <v/>
      </c>
      <c r="R1009" s="226" t="str">
        <f>IF(ISBLANK(INDEX('Policy Characteristics'!L:L,MATCH($C1009,'Policy Characteristics'!$C:$C,0))),"",INDEX('Policy Characteristics'!L:L,MATCH($C1009,'Policy Characteristics'!$C:$C,0)))</f>
        <v/>
      </c>
    </row>
    <row r="1010" spans="1:18" s="2" customFormat="1">
      <c r="A1010" s="226" t="str">
        <f>IF(ISBLANK(INDEX('Policy Characteristics'!A:A,MATCH($C1010,'Policy Characteristics'!$C:$C,0))),"",INDEX('Policy Characteristics'!A:A,MATCH($C1010,'Policy Characteristics'!$C:$C,0)))</f>
        <v>Industry</v>
      </c>
      <c r="B1010" s="234" t="str">
        <f>IF(ISBLANK(INDEX('Policy Characteristics'!B:B,MATCH($C1010,'Policy Characteristics'!$C:$C,0))),"",INDEX('Policy Characteristics'!B:B,MATCH($C1010,'Policy Characteristics'!$C:$C,0)))</f>
        <v>Feedstock Shifting</v>
      </c>
      <c r="C1010" s="226" t="str">
        <f t="shared" si="43"/>
        <v>Fraction of Feedstock Shifted</v>
      </c>
      <c r="D1010" s="6" t="s">
        <v>870</v>
      </c>
      <c r="E1010" s="45" t="s">
        <v>923</v>
      </c>
      <c r="F1010" t="s">
        <v>871</v>
      </c>
      <c r="G1010" s="45" t="s">
        <v>924</v>
      </c>
      <c r="H1010" s="47">
        <v>2606</v>
      </c>
      <c r="I1010" s="261" t="s">
        <v>738</v>
      </c>
      <c r="J1010" s="227" t="str">
        <f>IF(ISBLANK(INDEX('Policy Characteristics'!D:D,MATCH($C1010,'Policy Characteristics'!$C:$C,0))),"",INDEX('Policy Characteristics'!D:D,MATCH($C1010,'Policy Characteristics'!$C:$C,0)))</f>
        <v>Feedstock Shifting</v>
      </c>
      <c r="K1010" s="226" t="str">
        <f>IF(ISBLANK(INDEX('Policy Characteristics'!E:E,MATCH($C1010,'Policy Characteristics'!$C:$C,0))),"",INDEX('Policy Characteristics'!E:E,MATCH($C1010,'Policy Characteristics'!$C:$C,0)))</f>
        <v>indst feedstock shifting</v>
      </c>
      <c r="L1010" s="233">
        <f>IF(ISBLANK(INDEX('Policy Characteristics'!F:F,MATCH($C1010,'Policy Characteristics'!$C:$C,0))),"",INDEX('Policy Characteristics'!F:F,MATCH($C1010,'Policy Characteristics'!$C:$C,0)))</f>
        <v>0</v>
      </c>
      <c r="M1010" s="233">
        <f>IF(ISBLANK(INDEX('Policy Characteristics'!G:G,MATCH($C1010,'Policy Characteristics'!$C:$C,0))),"",INDEX('Policy Characteristics'!G:G,MATCH($C1010,'Policy Characteristics'!$C:$C,0)))</f>
        <v>1</v>
      </c>
      <c r="N1010" s="233">
        <f>IF(ISBLANK(INDEX('Policy Characteristics'!H:H,MATCH($C1010,'Policy Characteristics'!$C:$C,0))),"",INDEX('Policy Characteristics'!H:H,MATCH($C1010,'Policy Characteristics'!$C:$C,0)))</f>
        <v>0.01</v>
      </c>
      <c r="O1010" s="226" t="str">
        <f>IF(ISBLANK(INDEX('Policy Characteristics'!I:I,MATCH($C1010,'Policy Characteristics'!$C:$C,0))),"",INDEX('Policy Characteristics'!I:I,MATCH($C1010,'Policy Characteristics'!$C:$C,0)))</f>
        <v>% of potential achieved</v>
      </c>
      <c r="P1010" s="22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26" t="str">
        <f>IF(ISBLANK(INDEX('Policy Characteristics'!K:K,MATCH($C1010,'Policy Characteristics'!$C:$C,0))),"",INDEX('Policy Characteristics'!K:K,MATCH($C1010,'Policy Characteristics'!$C:$C,0)))</f>
        <v/>
      </c>
      <c r="R1010" s="226" t="str">
        <f>IF(ISBLANK(INDEX('Policy Characteristics'!L:L,MATCH($C1010,'Policy Characteristics'!$C:$C,0))),"",INDEX('Policy Characteristics'!L:L,MATCH($C1010,'Policy Characteristics'!$C:$C,0)))</f>
        <v/>
      </c>
    </row>
    <row r="1011" spans="1:18" s="2" customFormat="1">
      <c r="A1011" s="226" t="str">
        <f>IF(ISBLANK(INDEX('Policy Characteristics'!A:A,MATCH($C1011,'Policy Characteristics'!$C:$C,0))),"",INDEX('Policy Characteristics'!A:A,MATCH($C1011,'Policy Characteristics'!$C:$C,0)))</f>
        <v>Industry</v>
      </c>
      <c r="B1011" s="234" t="str">
        <f>IF(ISBLANK(INDEX('Policy Characteristics'!B:B,MATCH($C1011,'Policy Characteristics'!$C:$C,0))),"",INDEX('Policy Characteristics'!B:B,MATCH($C1011,'Policy Characteristics'!$C:$C,0)))</f>
        <v>Feedstock Shifting</v>
      </c>
      <c r="C1011" s="226" t="str">
        <f t="shared" si="43"/>
        <v>Fraction of Feedstock Shifted</v>
      </c>
      <c r="D1011" s="6" t="s">
        <v>870</v>
      </c>
      <c r="E1011" s="45" t="s">
        <v>925</v>
      </c>
      <c r="F1011" t="s">
        <v>871</v>
      </c>
      <c r="G1011" s="45" t="s">
        <v>926</v>
      </c>
      <c r="H1011" s="47">
        <v>2607</v>
      </c>
      <c r="I1011" s="261" t="s">
        <v>738</v>
      </c>
      <c r="J1011" s="227" t="str">
        <f>IF(ISBLANK(INDEX('Policy Characteristics'!D:D,MATCH($C1011,'Policy Characteristics'!$C:$C,0))),"",INDEX('Policy Characteristics'!D:D,MATCH($C1011,'Policy Characteristics'!$C:$C,0)))</f>
        <v>Feedstock Shifting</v>
      </c>
      <c r="K1011" s="226" t="str">
        <f>IF(ISBLANK(INDEX('Policy Characteristics'!E:E,MATCH($C1011,'Policy Characteristics'!$C:$C,0))),"",INDEX('Policy Characteristics'!E:E,MATCH($C1011,'Policy Characteristics'!$C:$C,0)))</f>
        <v>indst feedstock shifting</v>
      </c>
      <c r="L1011" s="233">
        <f>IF(ISBLANK(INDEX('Policy Characteristics'!F:F,MATCH($C1011,'Policy Characteristics'!$C:$C,0))),"",INDEX('Policy Characteristics'!F:F,MATCH($C1011,'Policy Characteristics'!$C:$C,0)))</f>
        <v>0</v>
      </c>
      <c r="M1011" s="233">
        <f>IF(ISBLANK(INDEX('Policy Characteristics'!G:G,MATCH($C1011,'Policy Characteristics'!$C:$C,0))),"",INDEX('Policy Characteristics'!G:G,MATCH($C1011,'Policy Characteristics'!$C:$C,0)))</f>
        <v>1</v>
      </c>
      <c r="N1011" s="233">
        <f>IF(ISBLANK(INDEX('Policy Characteristics'!H:H,MATCH($C1011,'Policy Characteristics'!$C:$C,0))),"",INDEX('Policy Characteristics'!H:H,MATCH($C1011,'Policy Characteristics'!$C:$C,0)))</f>
        <v>0.01</v>
      </c>
      <c r="O1011" s="226" t="str">
        <f>IF(ISBLANK(INDEX('Policy Characteristics'!I:I,MATCH($C1011,'Policy Characteristics'!$C:$C,0))),"",INDEX('Policy Characteristics'!I:I,MATCH($C1011,'Policy Characteristics'!$C:$C,0)))</f>
        <v>% of potential achieved</v>
      </c>
      <c r="P1011" s="22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26" t="str">
        <f>IF(ISBLANK(INDEX('Policy Characteristics'!K:K,MATCH($C1011,'Policy Characteristics'!$C:$C,0))),"",INDEX('Policy Characteristics'!K:K,MATCH($C1011,'Policy Characteristics'!$C:$C,0)))</f>
        <v/>
      </c>
      <c r="R1011" s="226" t="str">
        <f>IF(ISBLANK(INDEX('Policy Characteristics'!L:L,MATCH($C1011,'Policy Characteristics'!$C:$C,0))),"",INDEX('Policy Characteristics'!L:L,MATCH($C1011,'Policy Characteristics'!$C:$C,0)))</f>
        <v/>
      </c>
    </row>
    <row r="1012" spans="1:18" s="2" customFormat="1">
      <c r="A1012" s="226" t="str">
        <f>IF(ISBLANK(INDEX('Policy Characteristics'!A:A,MATCH($C1012,'Policy Characteristics'!$C:$C,0))),"",INDEX('Policy Characteristics'!A:A,MATCH($C1012,'Policy Characteristics'!$C:$C,0)))</f>
        <v>Industry</v>
      </c>
      <c r="B1012" s="234" t="str">
        <f>IF(ISBLANK(INDEX('Policy Characteristics'!B:B,MATCH($C1012,'Policy Characteristics'!$C:$C,0))),"",INDEX('Policy Characteristics'!B:B,MATCH($C1012,'Policy Characteristics'!$C:$C,0)))</f>
        <v>Feedstock Shifting</v>
      </c>
      <c r="C1012" s="226" t="str">
        <f t="shared" si="43"/>
        <v>Fraction of Feedstock Shifted</v>
      </c>
      <c r="D1012" s="6" t="s">
        <v>870</v>
      </c>
      <c r="E1012" s="45" t="s">
        <v>927</v>
      </c>
      <c r="F1012" t="s">
        <v>871</v>
      </c>
      <c r="G1012" s="45" t="s">
        <v>928</v>
      </c>
      <c r="H1012" s="47">
        <v>2608</v>
      </c>
      <c r="I1012" s="261" t="s">
        <v>738</v>
      </c>
      <c r="J1012" s="227" t="str">
        <f>IF(ISBLANK(INDEX('Policy Characteristics'!D:D,MATCH($C1012,'Policy Characteristics'!$C:$C,0))),"",INDEX('Policy Characteristics'!D:D,MATCH($C1012,'Policy Characteristics'!$C:$C,0)))</f>
        <v>Feedstock Shifting</v>
      </c>
      <c r="K1012" s="226" t="str">
        <f>IF(ISBLANK(INDEX('Policy Characteristics'!E:E,MATCH($C1012,'Policy Characteristics'!$C:$C,0))),"",INDEX('Policy Characteristics'!E:E,MATCH($C1012,'Policy Characteristics'!$C:$C,0)))</f>
        <v>indst feedstock shifting</v>
      </c>
      <c r="L1012" s="233">
        <f>IF(ISBLANK(INDEX('Policy Characteristics'!F:F,MATCH($C1012,'Policy Characteristics'!$C:$C,0))),"",INDEX('Policy Characteristics'!F:F,MATCH($C1012,'Policy Characteristics'!$C:$C,0)))</f>
        <v>0</v>
      </c>
      <c r="M1012" s="233">
        <f>IF(ISBLANK(INDEX('Policy Characteristics'!G:G,MATCH($C1012,'Policy Characteristics'!$C:$C,0))),"",INDEX('Policy Characteristics'!G:G,MATCH($C1012,'Policy Characteristics'!$C:$C,0)))</f>
        <v>1</v>
      </c>
      <c r="N1012" s="233">
        <f>IF(ISBLANK(INDEX('Policy Characteristics'!H:H,MATCH($C1012,'Policy Characteristics'!$C:$C,0))),"",INDEX('Policy Characteristics'!H:H,MATCH($C1012,'Policy Characteristics'!$C:$C,0)))</f>
        <v>0.01</v>
      </c>
      <c r="O1012" s="226" t="str">
        <f>IF(ISBLANK(INDEX('Policy Characteristics'!I:I,MATCH($C1012,'Policy Characteristics'!$C:$C,0))),"",INDEX('Policy Characteristics'!I:I,MATCH($C1012,'Policy Characteristics'!$C:$C,0)))</f>
        <v>% of potential achieved</v>
      </c>
      <c r="P1012" s="22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26" t="str">
        <f>IF(ISBLANK(INDEX('Policy Characteristics'!K:K,MATCH($C1012,'Policy Characteristics'!$C:$C,0))),"",INDEX('Policy Characteristics'!K:K,MATCH($C1012,'Policy Characteristics'!$C:$C,0)))</f>
        <v/>
      </c>
      <c r="R1012" s="226" t="str">
        <f>IF(ISBLANK(INDEX('Policy Characteristics'!L:L,MATCH($C1012,'Policy Characteristics'!$C:$C,0))),"",INDEX('Policy Characteristics'!L:L,MATCH($C1012,'Policy Characteristics'!$C:$C,0)))</f>
        <v/>
      </c>
    </row>
    <row r="1013" spans="1:18" s="2" customFormat="1">
      <c r="A1013" s="226" t="str">
        <f>IF(ISBLANK(INDEX('Policy Characteristics'!A:A,MATCH($C1013,'Policy Characteristics'!$C:$C,0))),"",INDEX('Policy Characteristics'!A:A,MATCH($C1013,'Policy Characteristics'!$C:$C,0)))</f>
        <v>Industry</v>
      </c>
      <c r="B1013" s="234" t="str">
        <f>IF(ISBLANK(INDEX('Policy Characteristics'!B:B,MATCH($C1013,'Policy Characteristics'!$C:$C,0))),"",INDEX('Policy Characteristics'!B:B,MATCH($C1013,'Policy Characteristics'!$C:$C,0)))</f>
        <v>Feedstock Shifting</v>
      </c>
      <c r="C1013" s="226" t="str">
        <f t="shared" si="43"/>
        <v>Fraction of Feedstock Shifted</v>
      </c>
      <c r="D1013" s="6" t="s">
        <v>870</v>
      </c>
      <c r="E1013" s="45" t="s">
        <v>929</v>
      </c>
      <c r="F1013" t="s">
        <v>871</v>
      </c>
      <c r="G1013" s="45" t="s">
        <v>930</v>
      </c>
      <c r="H1013" s="47">
        <v>2609</v>
      </c>
      <c r="I1013" s="261" t="s">
        <v>738</v>
      </c>
      <c r="J1013" s="227" t="str">
        <f>IF(ISBLANK(INDEX('Policy Characteristics'!D:D,MATCH($C1013,'Policy Characteristics'!$C:$C,0))),"",INDEX('Policy Characteristics'!D:D,MATCH($C1013,'Policy Characteristics'!$C:$C,0)))</f>
        <v>Feedstock Shifting</v>
      </c>
      <c r="K1013" s="226" t="str">
        <f>IF(ISBLANK(INDEX('Policy Characteristics'!E:E,MATCH($C1013,'Policy Characteristics'!$C:$C,0))),"",INDEX('Policy Characteristics'!E:E,MATCH($C1013,'Policy Characteristics'!$C:$C,0)))</f>
        <v>indst feedstock shifting</v>
      </c>
      <c r="L1013" s="233">
        <f>IF(ISBLANK(INDEX('Policy Characteristics'!F:F,MATCH($C1013,'Policy Characteristics'!$C:$C,0))),"",INDEX('Policy Characteristics'!F:F,MATCH($C1013,'Policy Characteristics'!$C:$C,0)))</f>
        <v>0</v>
      </c>
      <c r="M1013" s="233">
        <f>IF(ISBLANK(INDEX('Policy Characteristics'!G:G,MATCH($C1013,'Policy Characteristics'!$C:$C,0))),"",INDEX('Policy Characteristics'!G:G,MATCH($C1013,'Policy Characteristics'!$C:$C,0)))</f>
        <v>1</v>
      </c>
      <c r="N1013" s="233">
        <f>IF(ISBLANK(INDEX('Policy Characteristics'!H:H,MATCH($C1013,'Policy Characteristics'!$C:$C,0))),"",INDEX('Policy Characteristics'!H:H,MATCH($C1013,'Policy Characteristics'!$C:$C,0)))</f>
        <v>0.01</v>
      </c>
      <c r="O1013" s="226" t="str">
        <f>IF(ISBLANK(INDEX('Policy Characteristics'!I:I,MATCH($C1013,'Policy Characteristics'!$C:$C,0))),"",INDEX('Policy Characteristics'!I:I,MATCH($C1013,'Policy Characteristics'!$C:$C,0)))</f>
        <v>% of potential achieved</v>
      </c>
      <c r="P1013" s="22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26" t="str">
        <f>IF(ISBLANK(INDEX('Policy Characteristics'!K:K,MATCH($C1013,'Policy Characteristics'!$C:$C,0))),"",INDEX('Policy Characteristics'!K:K,MATCH($C1013,'Policy Characteristics'!$C:$C,0)))</f>
        <v/>
      </c>
      <c r="R1013" s="226" t="str">
        <f>IF(ISBLANK(INDEX('Policy Characteristics'!L:L,MATCH($C1013,'Policy Characteristics'!$C:$C,0))),"",INDEX('Policy Characteristics'!L:L,MATCH($C1013,'Policy Characteristics'!$C:$C,0)))</f>
        <v/>
      </c>
    </row>
    <row r="1014" spans="1:18" s="2" customFormat="1">
      <c r="A1014" s="226" t="str">
        <f>IF(ISBLANK(INDEX('Policy Characteristics'!A:A,MATCH($C1014,'Policy Characteristics'!$C:$C,0))),"",INDEX('Policy Characteristics'!A:A,MATCH($C1014,'Policy Characteristics'!$C:$C,0)))</f>
        <v>Industry</v>
      </c>
      <c r="B1014" s="234" t="str">
        <f>IF(ISBLANK(INDEX('Policy Characteristics'!B:B,MATCH($C1014,'Policy Characteristics'!$C:$C,0))),"",INDEX('Policy Characteristics'!B:B,MATCH($C1014,'Policy Characteristics'!$C:$C,0)))</f>
        <v>Feedstock Shifting</v>
      </c>
      <c r="C1014" s="226" t="str">
        <f t="shared" si="43"/>
        <v>Fraction of Feedstock Shifted</v>
      </c>
      <c r="D1014" s="6" t="s">
        <v>872</v>
      </c>
      <c r="E1014" s="45" t="s">
        <v>911</v>
      </c>
      <c r="F1014" t="s">
        <v>873</v>
      </c>
      <c r="G1014" s="45" t="s">
        <v>912</v>
      </c>
      <c r="H1014" s="47">
        <v>2610</v>
      </c>
      <c r="I1014" s="261" t="s">
        <v>738</v>
      </c>
      <c r="J1014" s="227" t="str">
        <f>IF(ISBLANK(INDEX('Policy Characteristics'!D:D,MATCH($C1014,'Policy Characteristics'!$C:$C,0))),"",INDEX('Policy Characteristics'!D:D,MATCH($C1014,'Policy Characteristics'!$C:$C,0)))</f>
        <v>Feedstock Shifting</v>
      </c>
      <c r="K1014" s="226" t="str">
        <f>IF(ISBLANK(INDEX('Policy Characteristics'!E:E,MATCH($C1014,'Policy Characteristics'!$C:$C,0))),"",INDEX('Policy Characteristics'!E:E,MATCH($C1014,'Policy Characteristics'!$C:$C,0)))</f>
        <v>indst feedstock shifting</v>
      </c>
      <c r="L1014" s="233">
        <f>IF(ISBLANK(INDEX('Policy Characteristics'!F:F,MATCH($C1014,'Policy Characteristics'!$C:$C,0))),"",INDEX('Policy Characteristics'!F:F,MATCH($C1014,'Policy Characteristics'!$C:$C,0)))</f>
        <v>0</v>
      </c>
      <c r="M1014" s="233">
        <f>IF(ISBLANK(INDEX('Policy Characteristics'!G:G,MATCH($C1014,'Policy Characteristics'!$C:$C,0))),"",INDEX('Policy Characteristics'!G:G,MATCH($C1014,'Policy Characteristics'!$C:$C,0)))</f>
        <v>1</v>
      </c>
      <c r="N1014" s="233">
        <f>IF(ISBLANK(INDEX('Policy Characteristics'!H:H,MATCH($C1014,'Policy Characteristics'!$C:$C,0))),"",INDEX('Policy Characteristics'!H:H,MATCH($C1014,'Policy Characteristics'!$C:$C,0)))</f>
        <v>0.01</v>
      </c>
      <c r="O1014" s="226" t="str">
        <f>IF(ISBLANK(INDEX('Policy Characteristics'!I:I,MATCH($C1014,'Policy Characteristics'!$C:$C,0))),"",INDEX('Policy Characteristics'!I:I,MATCH($C1014,'Policy Characteristics'!$C:$C,0)))</f>
        <v>% of potential achieved</v>
      </c>
      <c r="P1014" s="22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26" t="str">
        <f>IF(ISBLANK(INDEX('Policy Characteristics'!K:K,MATCH($C1014,'Policy Characteristics'!$C:$C,0))),"",INDEX('Policy Characteristics'!K:K,MATCH($C1014,'Policy Characteristics'!$C:$C,0)))</f>
        <v/>
      </c>
      <c r="R1014" s="226" t="str">
        <f>IF(ISBLANK(INDEX('Policy Characteristics'!L:L,MATCH($C1014,'Policy Characteristics'!$C:$C,0))),"",INDEX('Policy Characteristics'!L:L,MATCH($C1014,'Policy Characteristics'!$C:$C,0)))</f>
        <v/>
      </c>
    </row>
    <row r="1015" spans="1:18" s="2" customFormat="1">
      <c r="A1015" s="226" t="str">
        <f>IF(ISBLANK(INDEX('Policy Characteristics'!A:A,MATCH($C1015,'Policy Characteristics'!$C:$C,0))),"",INDEX('Policy Characteristics'!A:A,MATCH($C1015,'Policy Characteristics'!$C:$C,0)))</f>
        <v>Industry</v>
      </c>
      <c r="B1015" s="234" t="str">
        <f>IF(ISBLANK(INDEX('Policy Characteristics'!B:B,MATCH($C1015,'Policy Characteristics'!$C:$C,0))),"",INDEX('Policy Characteristics'!B:B,MATCH($C1015,'Policy Characteristics'!$C:$C,0)))</f>
        <v>Feedstock Shifting</v>
      </c>
      <c r="C1015" s="226" t="str">
        <f t="shared" si="43"/>
        <v>Fraction of Feedstock Shifted</v>
      </c>
      <c r="D1015" s="6" t="s">
        <v>872</v>
      </c>
      <c r="E1015" s="45" t="s">
        <v>913</v>
      </c>
      <c r="F1015" t="s">
        <v>873</v>
      </c>
      <c r="G1015" s="45" t="s">
        <v>914</v>
      </c>
      <c r="H1015" s="47">
        <v>2611</v>
      </c>
      <c r="I1015" s="261" t="s">
        <v>738</v>
      </c>
      <c r="J1015" s="227" t="str">
        <f>IF(ISBLANK(INDEX('Policy Characteristics'!D:D,MATCH($C1015,'Policy Characteristics'!$C:$C,0))),"",INDEX('Policy Characteristics'!D:D,MATCH($C1015,'Policy Characteristics'!$C:$C,0)))</f>
        <v>Feedstock Shifting</v>
      </c>
      <c r="K1015" s="226" t="str">
        <f>IF(ISBLANK(INDEX('Policy Characteristics'!E:E,MATCH($C1015,'Policy Characteristics'!$C:$C,0))),"",INDEX('Policy Characteristics'!E:E,MATCH($C1015,'Policy Characteristics'!$C:$C,0)))</f>
        <v>indst feedstock shifting</v>
      </c>
      <c r="L1015" s="233">
        <f>IF(ISBLANK(INDEX('Policy Characteristics'!F:F,MATCH($C1015,'Policy Characteristics'!$C:$C,0))),"",INDEX('Policy Characteristics'!F:F,MATCH($C1015,'Policy Characteristics'!$C:$C,0)))</f>
        <v>0</v>
      </c>
      <c r="M1015" s="233">
        <f>IF(ISBLANK(INDEX('Policy Characteristics'!G:G,MATCH($C1015,'Policy Characteristics'!$C:$C,0))),"",INDEX('Policy Characteristics'!G:G,MATCH($C1015,'Policy Characteristics'!$C:$C,0)))</f>
        <v>1</v>
      </c>
      <c r="N1015" s="233">
        <f>IF(ISBLANK(INDEX('Policy Characteristics'!H:H,MATCH($C1015,'Policy Characteristics'!$C:$C,0))),"",INDEX('Policy Characteristics'!H:H,MATCH($C1015,'Policy Characteristics'!$C:$C,0)))</f>
        <v>0.01</v>
      </c>
      <c r="O1015" s="226" t="str">
        <f>IF(ISBLANK(INDEX('Policy Characteristics'!I:I,MATCH($C1015,'Policy Characteristics'!$C:$C,0))),"",INDEX('Policy Characteristics'!I:I,MATCH($C1015,'Policy Characteristics'!$C:$C,0)))</f>
        <v>% of potential achieved</v>
      </c>
      <c r="P1015" s="22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26" t="str">
        <f>IF(ISBLANK(INDEX('Policy Characteristics'!K:K,MATCH($C1015,'Policy Characteristics'!$C:$C,0))),"",INDEX('Policy Characteristics'!K:K,MATCH($C1015,'Policy Characteristics'!$C:$C,0)))</f>
        <v/>
      </c>
      <c r="R1015" s="226" t="str">
        <f>IF(ISBLANK(INDEX('Policy Characteristics'!L:L,MATCH($C1015,'Policy Characteristics'!$C:$C,0))),"",INDEX('Policy Characteristics'!L:L,MATCH($C1015,'Policy Characteristics'!$C:$C,0)))</f>
        <v/>
      </c>
    </row>
    <row r="1016" spans="1:18" s="2" customFormat="1">
      <c r="A1016" s="226" t="str">
        <f>IF(ISBLANK(INDEX('Policy Characteristics'!A:A,MATCH($C1016,'Policy Characteristics'!$C:$C,0))),"",INDEX('Policy Characteristics'!A:A,MATCH($C1016,'Policy Characteristics'!$C:$C,0)))</f>
        <v>Industry</v>
      </c>
      <c r="B1016" s="234" t="str">
        <f>IF(ISBLANK(INDEX('Policy Characteristics'!B:B,MATCH($C1016,'Policy Characteristics'!$C:$C,0))),"",INDEX('Policy Characteristics'!B:B,MATCH($C1016,'Policy Characteristics'!$C:$C,0)))</f>
        <v>Feedstock Shifting</v>
      </c>
      <c r="C1016" s="226" t="str">
        <f t="shared" si="43"/>
        <v>Fraction of Feedstock Shifted</v>
      </c>
      <c r="D1016" s="6" t="s">
        <v>872</v>
      </c>
      <c r="E1016" s="45" t="s">
        <v>915</v>
      </c>
      <c r="F1016" t="s">
        <v>873</v>
      </c>
      <c r="G1016" s="45" t="s">
        <v>916</v>
      </c>
      <c r="H1016" s="47">
        <v>2612</v>
      </c>
      <c r="I1016" s="261" t="s">
        <v>738</v>
      </c>
      <c r="J1016" s="227" t="str">
        <f>IF(ISBLANK(INDEX('Policy Characteristics'!D:D,MATCH($C1016,'Policy Characteristics'!$C:$C,0))),"",INDEX('Policy Characteristics'!D:D,MATCH($C1016,'Policy Characteristics'!$C:$C,0)))</f>
        <v>Feedstock Shifting</v>
      </c>
      <c r="K1016" s="226" t="str">
        <f>IF(ISBLANK(INDEX('Policy Characteristics'!E:E,MATCH($C1016,'Policy Characteristics'!$C:$C,0))),"",INDEX('Policy Characteristics'!E:E,MATCH($C1016,'Policy Characteristics'!$C:$C,0)))</f>
        <v>indst feedstock shifting</v>
      </c>
      <c r="L1016" s="233">
        <f>IF(ISBLANK(INDEX('Policy Characteristics'!F:F,MATCH($C1016,'Policy Characteristics'!$C:$C,0))),"",INDEX('Policy Characteristics'!F:F,MATCH($C1016,'Policy Characteristics'!$C:$C,0)))</f>
        <v>0</v>
      </c>
      <c r="M1016" s="233">
        <f>IF(ISBLANK(INDEX('Policy Characteristics'!G:G,MATCH($C1016,'Policy Characteristics'!$C:$C,0))),"",INDEX('Policy Characteristics'!G:G,MATCH($C1016,'Policy Characteristics'!$C:$C,0)))</f>
        <v>1</v>
      </c>
      <c r="N1016" s="233">
        <f>IF(ISBLANK(INDEX('Policy Characteristics'!H:H,MATCH($C1016,'Policy Characteristics'!$C:$C,0))),"",INDEX('Policy Characteristics'!H:H,MATCH($C1016,'Policy Characteristics'!$C:$C,0)))</f>
        <v>0.01</v>
      </c>
      <c r="O1016" s="226" t="str">
        <f>IF(ISBLANK(INDEX('Policy Characteristics'!I:I,MATCH($C1016,'Policy Characteristics'!$C:$C,0))),"",INDEX('Policy Characteristics'!I:I,MATCH($C1016,'Policy Characteristics'!$C:$C,0)))</f>
        <v>% of potential achieved</v>
      </c>
      <c r="P1016" s="22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26" t="str">
        <f>IF(ISBLANK(INDEX('Policy Characteristics'!K:K,MATCH($C1016,'Policy Characteristics'!$C:$C,0))),"",INDEX('Policy Characteristics'!K:K,MATCH($C1016,'Policy Characteristics'!$C:$C,0)))</f>
        <v/>
      </c>
      <c r="R1016" s="226" t="str">
        <f>IF(ISBLANK(INDEX('Policy Characteristics'!L:L,MATCH($C1016,'Policy Characteristics'!$C:$C,0))),"",INDEX('Policy Characteristics'!L:L,MATCH($C1016,'Policy Characteristics'!$C:$C,0)))</f>
        <v/>
      </c>
    </row>
    <row r="1017" spans="1:18" s="2" customFormat="1">
      <c r="A1017" s="226" t="str">
        <f>IF(ISBLANK(INDEX('Policy Characteristics'!A:A,MATCH($C1017,'Policy Characteristics'!$C:$C,0))),"",INDEX('Policy Characteristics'!A:A,MATCH($C1017,'Policy Characteristics'!$C:$C,0)))</f>
        <v>Industry</v>
      </c>
      <c r="B1017" s="234" t="str">
        <f>IF(ISBLANK(INDEX('Policy Characteristics'!B:B,MATCH($C1017,'Policy Characteristics'!$C:$C,0))),"",INDEX('Policy Characteristics'!B:B,MATCH($C1017,'Policy Characteristics'!$C:$C,0)))</f>
        <v>Feedstock Shifting</v>
      </c>
      <c r="C1017" s="226" t="str">
        <f t="shared" si="43"/>
        <v>Fraction of Feedstock Shifted</v>
      </c>
      <c r="D1017" s="6" t="s">
        <v>872</v>
      </c>
      <c r="E1017" s="45" t="s">
        <v>917</v>
      </c>
      <c r="F1017" t="s">
        <v>873</v>
      </c>
      <c r="G1017" s="45" t="s">
        <v>918</v>
      </c>
      <c r="H1017" s="47">
        <v>2613</v>
      </c>
      <c r="I1017" s="261" t="s">
        <v>738</v>
      </c>
      <c r="J1017" s="227" t="str">
        <f>IF(ISBLANK(INDEX('Policy Characteristics'!D:D,MATCH($C1017,'Policy Characteristics'!$C:$C,0))),"",INDEX('Policy Characteristics'!D:D,MATCH($C1017,'Policy Characteristics'!$C:$C,0)))</f>
        <v>Feedstock Shifting</v>
      </c>
      <c r="K1017" s="226" t="str">
        <f>IF(ISBLANK(INDEX('Policy Characteristics'!E:E,MATCH($C1017,'Policy Characteristics'!$C:$C,0))),"",INDEX('Policy Characteristics'!E:E,MATCH($C1017,'Policy Characteristics'!$C:$C,0)))</f>
        <v>indst feedstock shifting</v>
      </c>
      <c r="L1017" s="233">
        <f>IF(ISBLANK(INDEX('Policy Characteristics'!F:F,MATCH($C1017,'Policy Characteristics'!$C:$C,0))),"",INDEX('Policy Characteristics'!F:F,MATCH($C1017,'Policy Characteristics'!$C:$C,0)))</f>
        <v>0</v>
      </c>
      <c r="M1017" s="233">
        <f>IF(ISBLANK(INDEX('Policy Characteristics'!G:G,MATCH($C1017,'Policy Characteristics'!$C:$C,0))),"",INDEX('Policy Characteristics'!G:G,MATCH($C1017,'Policy Characteristics'!$C:$C,0)))</f>
        <v>1</v>
      </c>
      <c r="N1017" s="233">
        <f>IF(ISBLANK(INDEX('Policy Characteristics'!H:H,MATCH($C1017,'Policy Characteristics'!$C:$C,0))),"",INDEX('Policy Characteristics'!H:H,MATCH($C1017,'Policy Characteristics'!$C:$C,0)))</f>
        <v>0.01</v>
      </c>
      <c r="O1017" s="226" t="str">
        <f>IF(ISBLANK(INDEX('Policy Characteristics'!I:I,MATCH($C1017,'Policy Characteristics'!$C:$C,0))),"",INDEX('Policy Characteristics'!I:I,MATCH($C1017,'Policy Characteristics'!$C:$C,0)))</f>
        <v>% of potential achieved</v>
      </c>
      <c r="P1017" s="22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26" t="str">
        <f>IF(ISBLANK(INDEX('Policy Characteristics'!K:K,MATCH($C1017,'Policy Characteristics'!$C:$C,0))),"",INDEX('Policy Characteristics'!K:K,MATCH($C1017,'Policy Characteristics'!$C:$C,0)))</f>
        <v/>
      </c>
      <c r="R1017" s="226" t="str">
        <f>IF(ISBLANK(INDEX('Policy Characteristics'!L:L,MATCH($C1017,'Policy Characteristics'!$C:$C,0))),"",INDEX('Policy Characteristics'!L:L,MATCH($C1017,'Policy Characteristics'!$C:$C,0)))</f>
        <v/>
      </c>
    </row>
    <row r="1018" spans="1:18" s="2" customFormat="1">
      <c r="A1018" s="226" t="str">
        <f>IF(ISBLANK(INDEX('Policy Characteristics'!A:A,MATCH($C1018,'Policy Characteristics'!$C:$C,0))),"",INDEX('Policy Characteristics'!A:A,MATCH($C1018,'Policy Characteristics'!$C:$C,0)))</f>
        <v>Industry</v>
      </c>
      <c r="B1018" s="234" t="str">
        <f>IF(ISBLANK(INDEX('Policy Characteristics'!B:B,MATCH($C1018,'Policy Characteristics'!$C:$C,0))),"",INDEX('Policy Characteristics'!B:B,MATCH($C1018,'Policy Characteristics'!$C:$C,0)))</f>
        <v>Feedstock Shifting</v>
      </c>
      <c r="C1018" s="226" t="str">
        <f t="shared" si="43"/>
        <v>Fraction of Feedstock Shifted</v>
      </c>
      <c r="D1018" s="6" t="s">
        <v>872</v>
      </c>
      <c r="E1018" s="45" t="s">
        <v>919</v>
      </c>
      <c r="F1018" t="s">
        <v>873</v>
      </c>
      <c r="G1018" s="45" t="s">
        <v>920</v>
      </c>
      <c r="H1018" s="47">
        <v>2614</v>
      </c>
      <c r="I1018" s="261" t="s">
        <v>738</v>
      </c>
      <c r="J1018" s="227" t="str">
        <f>IF(ISBLANK(INDEX('Policy Characteristics'!D:D,MATCH($C1018,'Policy Characteristics'!$C:$C,0))),"",INDEX('Policy Characteristics'!D:D,MATCH($C1018,'Policy Characteristics'!$C:$C,0)))</f>
        <v>Feedstock Shifting</v>
      </c>
      <c r="K1018" s="226" t="str">
        <f>IF(ISBLANK(INDEX('Policy Characteristics'!E:E,MATCH($C1018,'Policy Characteristics'!$C:$C,0))),"",INDEX('Policy Characteristics'!E:E,MATCH($C1018,'Policy Characteristics'!$C:$C,0)))</f>
        <v>indst feedstock shifting</v>
      </c>
      <c r="L1018" s="233">
        <f>IF(ISBLANK(INDEX('Policy Characteristics'!F:F,MATCH($C1018,'Policy Characteristics'!$C:$C,0))),"",INDEX('Policy Characteristics'!F:F,MATCH($C1018,'Policy Characteristics'!$C:$C,0)))</f>
        <v>0</v>
      </c>
      <c r="M1018" s="233">
        <f>IF(ISBLANK(INDEX('Policy Characteristics'!G:G,MATCH($C1018,'Policy Characteristics'!$C:$C,0))),"",INDEX('Policy Characteristics'!G:G,MATCH($C1018,'Policy Characteristics'!$C:$C,0)))</f>
        <v>1</v>
      </c>
      <c r="N1018" s="233">
        <f>IF(ISBLANK(INDEX('Policy Characteristics'!H:H,MATCH($C1018,'Policy Characteristics'!$C:$C,0))),"",INDEX('Policy Characteristics'!H:H,MATCH($C1018,'Policy Characteristics'!$C:$C,0)))</f>
        <v>0.01</v>
      </c>
      <c r="O1018" s="226" t="str">
        <f>IF(ISBLANK(INDEX('Policy Characteristics'!I:I,MATCH($C1018,'Policy Characteristics'!$C:$C,0))),"",INDEX('Policy Characteristics'!I:I,MATCH($C1018,'Policy Characteristics'!$C:$C,0)))</f>
        <v>% of potential achieved</v>
      </c>
      <c r="P1018" s="22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26" t="str">
        <f>IF(ISBLANK(INDEX('Policy Characteristics'!K:K,MATCH($C1018,'Policy Characteristics'!$C:$C,0))),"",INDEX('Policy Characteristics'!K:K,MATCH($C1018,'Policy Characteristics'!$C:$C,0)))</f>
        <v/>
      </c>
      <c r="R1018" s="226" t="str">
        <f>IF(ISBLANK(INDEX('Policy Characteristics'!L:L,MATCH($C1018,'Policy Characteristics'!$C:$C,0))),"",INDEX('Policy Characteristics'!L:L,MATCH($C1018,'Policy Characteristics'!$C:$C,0)))</f>
        <v/>
      </c>
    </row>
    <row r="1019" spans="1:18" s="2" customFormat="1">
      <c r="A1019" s="226" t="str">
        <f>IF(ISBLANK(INDEX('Policy Characteristics'!A:A,MATCH($C1019,'Policy Characteristics'!$C:$C,0))),"",INDEX('Policy Characteristics'!A:A,MATCH($C1019,'Policy Characteristics'!$C:$C,0)))</f>
        <v>Industry</v>
      </c>
      <c r="B1019" s="234" t="str">
        <f>IF(ISBLANK(INDEX('Policy Characteristics'!B:B,MATCH($C1019,'Policy Characteristics'!$C:$C,0))),"",INDEX('Policy Characteristics'!B:B,MATCH($C1019,'Policy Characteristics'!$C:$C,0)))</f>
        <v>Feedstock Shifting</v>
      </c>
      <c r="C1019" s="226" t="str">
        <f t="shared" si="43"/>
        <v>Fraction of Feedstock Shifted</v>
      </c>
      <c r="D1019" s="6" t="s">
        <v>872</v>
      </c>
      <c r="E1019" s="45" t="s">
        <v>921</v>
      </c>
      <c r="F1019" t="s">
        <v>873</v>
      </c>
      <c r="G1019" s="45" t="s">
        <v>922</v>
      </c>
      <c r="H1019" s="47">
        <v>2615</v>
      </c>
      <c r="I1019" s="261" t="s">
        <v>738</v>
      </c>
      <c r="J1019" s="227" t="str">
        <f>IF(ISBLANK(INDEX('Policy Characteristics'!D:D,MATCH($C1019,'Policy Characteristics'!$C:$C,0))),"",INDEX('Policy Characteristics'!D:D,MATCH($C1019,'Policy Characteristics'!$C:$C,0)))</f>
        <v>Feedstock Shifting</v>
      </c>
      <c r="K1019" s="226" t="str">
        <f>IF(ISBLANK(INDEX('Policy Characteristics'!E:E,MATCH($C1019,'Policy Characteristics'!$C:$C,0))),"",INDEX('Policy Characteristics'!E:E,MATCH($C1019,'Policy Characteristics'!$C:$C,0)))</f>
        <v>indst feedstock shifting</v>
      </c>
      <c r="L1019" s="233">
        <f>IF(ISBLANK(INDEX('Policy Characteristics'!F:F,MATCH($C1019,'Policy Characteristics'!$C:$C,0))),"",INDEX('Policy Characteristics'!F:F,MATCH($C1019,'Policy Characteristics'!$C:$C,0)))</f>
        <v>0</v>
      </c>
      <c r="M1019" s="233">
        <f>IF(ISBLANK(INDEX('Policy Characteristics'!G:G,MATCH($C1019,'Policy Characteristics'!$C:$C,0))),"",INDEX('Policy Characteristics'!G:G,MATCH($C1019,'Policy Characteristics'!$C:$C,0)))</f>
        <v>1</v>
      </c>
      <c r="N1019" s="233">
        <f>IF(ISBLANK(INDEX('Policy Characteristics'!H:H,MATCH($C1019,'Policy Characteristics'!$C:$C,0))),"",INDEX('Policy Characteristics'!H:H,MATCH($C1019,'Policy Characteristics'!$C:$C,0)))</f>
        <v>0.01</v>
      </c>
      <c r="O1019" s="226" t="str">
        <f>IF(ISBLANK(INDEX('Policy Characteristics'!I:I,MATCH($C1019,'Policy Characteristics'!$C:$C,0))),"",INDEX('Policy Characteristics'!I:I,MATCH($C1019,'Policy Characteristics'!$C:$C,0)))</f>
        <v>% of potential achieved</v>
      </c>
      <c r="P1019" s="22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26" t="str">
        <f>IF(ISBLANK(INDEX('Policy Characteristics'!K:K,MATCH($C1019,'Policy Characteristics'!$C:$C,0))),"",INDEX('Policy Characteristics'!K:K,MATCH($C1019,'Policy Characteristics'!$C:$C,0)))</f>
        <v/>
      </c>
      <c r="R1019" s="226" t="str">
        <f>IF(ISBLANK(INDEX('Policy Characteristics'!L:L,MATCH($C1019,'Policy Characteristics'!$C:$C,0))),"",INDEX('Policy Characteristics'!L:L,MATCH($C1019,'Policy Characteristics'!$C:$C,0)))</f>
        <v/>
      </c>
    </row>
    <row r="1020" spans="1:18" s="2" customFormat="1">
      <c r="A1020" s="226" t="str">
        <f>IF(ISBLANK(INDEX('Policy Characteristics'!A:A,MATCH($C1020,'Policy Characteristics'!$C:$C,0))),"",INDEX('Policy Characteristics'!A:A,MATCH($C1020,'Policy Characteristics'!$C:$C,0)))</f>
        <v>Industry</v>
      </c>
      <c r="B1020" s="234" t="str">
        <f>IF(ISBLANK(INDEX('Policy Characteristics'!B:B,MATCH($C1020,'Policy Characteristics'!$C:$C,0))),"",INDEX('Policy Characteristics'!B:B,MATCH($C1020,'Policy Characteristics'!$C:$C,0)))</f>
        <v>Feedstock Shifting</v>
      </c>
      <c r="C1020" s="226" t="str">
        <f t="shared" si="43"/>
        <v>Fraction of Feedstock Shifted</v>
      </c>
      <c r="D1020" s="6" t="s">
        <v>872</v>
      </c>
      <c r="E1020" s="45" t="s">
        <v>923</v>
      </c>
      <c r="F1020" t="s">
        <v>873</v>
      </c>
      <c r="G1020" s="45" t="s">
        <v>924</v>
      </c>
      <c r="H1020" s="47">
        <v>2616</v>
      </c>
      <c r="I1020" s="261" t="s">
        <v>738</v>
      </c>
      <c r="J1020" s="227" t="str">
        <f>IF(ISBLANK(INDEX('Policy Characteristics'!D:D,MATCH($C1020,'Policy Characteristics'!$C:$C,0))),"",INDEX('Policy Characteristics'!D:D,MATCH($C1020,'Policy Characteristics'!$C:$C,0)))</f>
        <v>Feedstock Shifting</v>
      </c>
      <c r="K1020" s="226" t="str">
        <f>IF(ISBLANK(INDEX('Policy Characteristics'!E:E,MATCH($C1020,'Policy Characteristics'!$C:$C,0))),"",INDEX('Policy Characteristics'!E:E,MATCH($C1020,'Policy Characteristics'!$C:$C,0)))</f>
        <v>indst feedstock shifting</v>
      </c>
      <c r="L1020" s="233">
        <f>IF(ISBLANK(INDEX('Policy Characteristics'!F:F,MATCH($C1020,'Policy Characteristics'!$C:$C,0))),"",INDEX('Policy Characteristics'!F:F,MATCH($C1020,'Policy Characteristics'!$C:$C,0)))</f>
        <v>0</v>
      </c>
      <c r="M1020" s="233">
        <f>IF(ISBLANK(INDEX('Policy Characteristics'!G:G,MATCH($C1020,'Policy Characteristics'!$C:$C,0))),"",INDEX('Policy Characteristics'!G:G,MATCH($C1020,'Policy Characteristics'!$C:$C,0)))</f>
        <v>1</v>
      </c>
      <c r="N1020" s="233">
        <f>IF(ISBLANK(INDEX('Policy Characteristics'!H:H,MATCH($C1020,'Policy Characteristics'!$C:$C,0))),"",INDEX('Policy Characteristics'!H:H,MATCH($C1020,'Policy Characteristics'!$C:$C,0)))</f>
        <v>0.01</v>
      </c>
      <c r="O1020" s="226" t="str">
        <f>IF(ISBLANK(INDEX('Policy Characteristics'!I:I,MATCH($C1020,'Policy Characteristics'!$C:$C,0))),"",INDEX('Policy Characteristics'!I:I,MATCH($C1020,'Policy Characteristics'!$C:$C,0)))</f>
        <v>% of potential achieved</v>
      </c>
      <c r="P1020" s="22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26" t="str">
        <f>IF(ISBLANK(INDEX('Policy Characteristics'!K:K,MATCH($C1020,'Policy Characteristics'!$C:$C,0))),"",INDEX('Policy Characteristics'!K:K,MATCH($C1020,'Policy Characteristics'!$C:$C,0)))</f>
        <v/>
      </c>
      <c r="R1020" s="226" t="str">
        <f>IF(ISBLANK(INDEX('Policy Characteristics'!L:L,MATCH($C1020,'Policy Characteristics'!$C:$C,0))),"",INDEX('Policy Characteristics'!L:L,MATCH($C1020,'Policy Characteristics'!$C:$C,0)))</f>
        <v/>
      </c>
    </row>
    <row r="1021" spans="1:18" s="2" customFormat="1">
      <c r="A1021" s="226" t="str">
        <f>IF(ISBLANK(INDEX('Policy Characteristics'!A:A,MATCH($C1021,'Policy Characteristics'!$C:$C,0))),"",INDEX('Policy Characteristics'!A:A,MATCH($C1021,'Policy Characteristics'!$C:$C,0)))</f>
        <v>Industry</v>
      </c>
      <c r="B1021" s="234" t="str">
        <f>IF(ISBLANK(INDEX('Policy Characteristics'!B:B,MATCH($C1021,'Policy Characteristics'!$C:$C,0))),"",INDEX('Policy Characteristics'!B:B,MATCH($C1021,'Policy Characteristics'!$C:$C,0)))</f>
        <v>Feedstock Shifting</v>
      </c>
      <c r="C1021" s="226" t="str">
        <f t="shared" si="43"/>
        <v>Fraction of Feedstock Shifted</v>
      </c>
      <c r="D1021" s="6" t="s">
        <v>872</v>
      </c>
      <c r="E1021" s="45" t="s">
        <v>925</v>
      </c>
      <c r="F1021" t="s">
        <v>873</v>
      </c>
      <c r="G1021" s="45" t="s">
        <v>926</v>
      </c>
      <c r="H1021" s="47">
        <v>2617</v>
      </c>
      <c r="I1021" s="261" t="s">
        <v>738</v>
      </c>
      <c r="J1021" s="227" t="str">
        <f>IF(ISBLANK(INDEX('Policy Characteristics'!D:D,MATCH($C1021,'Policy Characteristics'!$C:$C,0))),"",INDEX('Policy Characteristics'!D:D,MATCH($C1021,'Policy Characteristics'!$C:$C,0)))</f>
        <v>Feedstock Shifting</v>
      </c>
      <c r="K1021" s="226" t="str">
        <f>IF(ISBLANK(INDEX('Policy Characteristics'!E:E,MATCH($C1021,'Policy Characteristics'!$C:$C,0))),"",INDEX('Policy Characteristics'!E:E,MATCH($C1021,'Policy Characteristics'!$C:$C,0)))</f>
        <v>indst feedstock shifting</v>
      </c>
      <c r="L1021" s="233">
        <f>IF(ISBLANK(INDEX('Policy Characteristics'!F:F,MATCH($C1021,'Policy Characteristics'!$C:$C,0))),"",INDEX('Policy Characteristics'!F:F,MATCH($C1021,'Policy Characteristics'!$C:$C,0)))</f>
        <v>0</v>
      </c>
      <c r="M1021" s="233">
        <f>IF(ISBLANK(INDEX('Policy Characteristics'!G:G,MATCH($C1021,'Policy Characteristics'!$C:$C,0))),"",INDEX('Policy Characteristics'!G:G,MATCH($C1021,'Policy Characteristics'!$C:$C,0)))</f>
        <v>1</v>
      </c>
      <c r="N1021" s="233">
        <f>IF(ISBLANK(INDEX('Policy Characteristics'!H:H,MATCH($C1021,'Policy Characteristics'!$C:$C,0))),"",INDEX('Policy Characteristics'!H:H,MATCH($C1021,'Policy Characteristics'!$C:$C,0)))</f>
        <v>0.01</v>
      </c>
      <c r="O1021" s="226" t="str">
        <f>IF(ISBLANK(INDEX('Policy Characteristics'!I:I,MATCH($C1021,'Policy Characteristics'!$C:$C,0))),"",INDEX('Policy Characteristics'!I:I,MATCH($C1021,'Policy Characteristics'!$C:$C,0)))</f>
        <v>% of potential achieved</v>
      </c>
      <c r="P1021" s="22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26" t="str">
        <f>IF(ISBLANK(INDEX('Policy Characteristics'!K:K,MATCH($C1021,'Policy Characteristics'!$C:$C,0))),"",INDEX('Policy Characteristics'!K:K,MATCH($C1021,'Policy Characteristics'!$C:$C,0)))</f>
        <v/>
      </c>
      <c r="R1021" s="226" t="str">
        <f>IF(ISBLANK(INDEX('Policy Characteristics'!L:L,MATCH($C1021,'Policy Characteristics'!$C:$C,0))),"",INDEX('Policy Characteristics'!L:L,MATCH($C1021,'Policy Characteristics'!$C:$C,0)))</f>
        <v/>
      </c>
    </row>
    <row r="1022" spans="1:18" s="2" customFormat="1">
      <c r="A1022" s="226" t="str">
        <f>IF(ISBLANK(INDEX('Policy Characteristics'!A:A,MATCH($C1022,'Policy Characteristics'!$C:$C,0))),"",INDEX('Policy Characteristics'!A:A,MATCH($C1022,'Policy Characteristics'!$C:$C,0)))</f>
        <v>Industry</v>
      </c>
      <c r="B1022" s="234" t="str">
        <f>IF(ISBLANK(INDEX('Policy Characteristics'!B:B,MATCH($C1022,'Policy Characteristics'!$C:$C,0))),"",INDEX('Policy Characteristics'!B:B,MATCH($C1022,'Policy Characteristics'!$C:$C,0)))</f>
        <v>Feedstock Shifting</v>
      </c>
      <c r="C1022" s="226" t="str">
        <f t="shared" si="43"/>
        <v>Fraction of Feedstock Shifted</v>
      </c>
      <c r="D1022" s="6" t="s">
        <v>872</v>
      </c>
      <c r="E1022" s="45" t="s">
        <v>927</v>
      </c>
      <c r="F1022" t="s">
        <v>873</v>
      </c>
      <c r="G1022" s="45" t="s">
        <v>928</v>
      </c>
      <c r="H1022" s="47">
        <v>2618</v>
      </c>
      <c r="I1022" s="261" t="s">
        <v>738</v>
      </c>
      <c r="J1022" s="227" t="str">
        <f>IF(ISBLANK(INDEX('Policy Characteristics'!D:D,MATCH($C1022,'Policy Characteristics'!$C:$C,0))),"",INDEX('Policy Characteristics'!D:D,MATCH($C1022,'Policy Characteristics'!$C:$C,0)))</f>
        <v>Feedstock Shifting</v>
      </c>
      <c r="K1022" s="226" t="str">
        <f>IF(ISBLANK(INDEX('Policy Characteristics'!E:E,MATCH($C1022,'Policy Characteristics'!$C:$C,0))),"",INDEX('Policy Characteristics'!E:E,MATCH($C1022,'Policy Characteristics'!$C:$C,0)))</f>
        <v>indst feedstock shifting</v>
      </c>
      <c r="L1022" s="233">
        <f>IF(ISBLANK(INDEX('Policy Characteristics'!F:F,MATCH($C1022,'Policy Characteristics'!$C:$C,0))),"",INDEX('Policy Characteristics'!F:F,MATCH($C1022,'Policy Characteristics'!$C:$C,0)))</f>
        <v>0</v>
      </c>
      <c r="M1022" s="233">
        <f>IF(ISBLANK(INDEX('Policy Characteristics'!G:G,MATCH($C1022,'Policy Characteristics'!$C:$C,0))),"",INDEX('Policy Characteristics'!G:G,MATCH($C1022,'Policy Characteristics'!$C:$C,0)))</f>
        <v>1</v>
      </c>
      <c r="N1022" s="233">
        <f>IF(ISBLANK(INDEX('Policy Characteristics'!H:H,MATCH($C1022,'Policy Characteristics'!$C:$C,0))),"",INDEX('Policy Characteristics'!H:H,MATCH($C1022,'Policy Characteristics'!$C:$C,0)))</f>
        <v>0.01</v>
      </c>
      <c r="O1022" s="226" t="str">
        <f>IF(ISBLANK(INDEX('Policy Characteristics'!I:I,MATCH($C1022,'Policy Characteristics'!$C:$C,0))),"",INDEX('Policy Characteristics'!I:I,MATCH($C1022,'Policy Characteristics'!$C:$C,0)))</f>
        <v>% of potential achieved</v>
      </c>
      <c r="P1022" s="22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26" t="str">
        <f>IF(ISBLANK(INDEX('Policy Characteristics'!K:K,MATCH($C1022,'Policy Characteristics'!$C:$C,0))),"",INDEX('Policy Characteristics'!K:K,MATCH($C1022,'Policy Characteristics'!$C:$C,0)))</f>
        <v/>
      </c>
      <c r="R1022" s="226" t="str">
        <f>IF(ISBLANK(INDEX('Policy Characteristics'!L:L,MATCH($C1022,'Policy Characteristics'!$C:$C,0))),"",INDEX('Policy Characteristics'!L:L,MATCH($C1022,'Policy Characteristics'!$C:$C,0)))</f>
        <v/>
      </c>
    </row>
    <row r="1023" spans="1:18" s="2" customFormat="1">
      <c r="A1023" s="226" t="str">
        <f>IF(ISBLANK(INDEX('Policy Characteristics'!A:A,MATCH($C1023,'Policy Characteristics'!$C:$C,0))),"",INDEX('Policy Characteristics'!A:A,MATCH($C1023,'Policy Characteristics'!$C:$C,0)))</f>
        <v>Industry</v>
      </c>
      <c r="B1023" s="234" t="str">
        <f>IF(ISBLANK(INDEX('Policy Characteristics'!B:B,MATCH($C1023,'Policy Characteristics'!$C:$C,0))),"",INDEX('Policy Characteristics'!B:B,MATCH($C1023,'Policy Characteristics'!$C:$C,0)))</f>
        <v>Feedstock Shifting</v>
      </c>
      <c r="C1023" s="226" t="str">
        <f t="shared" si="43"/>
        <v>Fraction of Feedstock Shifted</v>
      </c>
      <c r="D1023" s="6" t="s">
        <v>872</v>
      </c>
      <c r="E1023" s="45" t="s">
        <v>929</v>
      </c>
      <c r="F1023" t="s">
        <v>873</v>
      </c>
      <c r="G1023" s="45" t="s">
        <v>930</v>
      </c>
      <c r="H1023" s="47">
        <v>2619</v>
      </c>
      <c r="I1023" s="261" t="s">
        <v>738</v>
      </c>
      <c r="J1023" s="227" t="str">
        <f>IF(ISBLANK(INDEX('Policy Characteristics'!D:D,MATCH($C1023,'Policy Characteristics'!$C:$C,0))),"",INDEX('Policy Characteristics'!D:D,MATCH($C1023,'Policy Characteristics'!$C:$C,0)))</f>
        <v>Feedstock Shifting</v>
      </c>
      <c r="K1023" s="226" t="str">
        <f>IF(ISBLANK(INDEX('Policy Characteristics'!E:E,MATCH($C1023,'Policy Characteristics'!$C:$C,0))),"",INDEX('Policy Characteristics'!E:E,MATCH($C1023,'Policy Characteristics'!$C:$C,0)))</f>
        <v>indst feedstock shifting</v>
      </c>
      <c r="L1023" s="233">
        <f>IF(ISBLANK(INDEX('Policy Characteristics'!F:F,MATCH($C1023,'Policy Characteristics'!$C:$C,0))),"",INDEX('Policy Characteristics'!F:F,MATCH($C1023,'Policy Characteristics'!$C:$C,0)))</f>
        <v>0</v>
      </c>
      <c r="M1023" s="233">
        <f>IF(ISBLANK(INDEX('Policy Characteristics'!G:G,MATCH($C1023,'Policy Characteristics'!$C:$C,0))),"",INDEX('Policy Characteristics'!G:G,MATCH($C1023,'Policy Characteristics'!$C:$C,0)))</f>
        <v>1</v>
      </c>
      <c r="N1023" s="233">
        <f>IF(ISBLANK(INDEX('Policy Characteristics'!H:H,MATCH($C1023,'Policy Characteristics'!$C:$C,0))),"",INDEX('Policy Characteristics'!H:H,MATCH($C1023,'Policy Characteristics'!$C:$C,0)))</f>
        <v>0.01</v>
      </c>
      <c r="O1023" s="226" t="str">
        <f>IF(ISBLANK(INDEX('Policy Characteristics'!I:I,MATCH($C1023,'Policy Characteristics'!$C:$C,0))),"",INDEX('Policy Characteristics'!I:I,MATCH($C1023,'Policy Characteristics'!$C:$C,0)))</f>
        <v>% of potential achieved</v>
      </c>
      <c r="P1023" s="22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26" t="str">
        <f>IF(ISBLANK(INDEX('Policy Characteristics'!K:K,MATCH($C1023,'Policy Characteristics'!$C:$C,0))),"",INDEX('Policy Characteristics'!K:K,MATCH($C1023,'Policy Characteristics'!$C:$C,0)))</f>
        <v/>
      </c>
      <c r="R1023" s="226" t="str">
        <f>IF(ISBLANK(INDEX('Policy Characteristics'!L:L,MATCH($C1023,'Policy Characteristics'!$C:$C,0))),"",INDEX('Policy Characteristics'!L:L,MATCH($C1023,'Policy Characteristics'!$C:$C,0)))</f>
        <v/>
      </c>
    </row>
    <row r="1024" spans="1:18" s="2" customFormat="1">
      <c r="A1024" s="226" t="str">
        <f>IF(ISBLANK(INDEX('Policy Characteristics'!A:A,MATCH($C1024,'Policy Characteristics'!$C:$C,0))),"",INDEX('Policy Characteristics'!A:A,MATCH($C1024,'Policy Characteristics'!$C:$C,0)))</f>
        <v>Industry</v>
      </c>
      <c r="B1024" s="234" t="str">
        <f>IF(ISBLANK(INDEX('Policy Characteristics'!B:B,MATCH($C1024,'Policy Characteristics'!$C:$C,0))),"",INDEX('Policy Characteristics'!B:B,MATCH($C1024,'Policy Characteristics'!$C:$C,0)))</f>
        <v>Feedstock Shifting</v>
      </c>
      <c r="C1024" s="226" t="str">
        <f t="shared" si="43"/>
        <v>Fraction of Feedstock Shifted</v>
      </c>
      <c r="D1024" s="6" t="s">
        <v>874</v>
      </c>
      <c r="E1024" s="45" t="s">
        <v>911</v>
      </c>
      <c r="F1024" t="s">
        <v>875</v>
      </c>
      <c r="G1024" s="45" t="s">
        <v>912</v>
      </c>
      <c r="H1024" s="47">
        <v>2620</v>
      </c>
      <c r="I1024" s="261" t="s">
        <v>738</v>
      </c>
      <c r="J1024" s="227" t="str">
        <f>IF(ISBLANK(INDEX('Policy Characteristics'!D:D,MATCH($C1024,'Policy Characteristics'!$C:$C,0))),"",INDEX('Policy Characteristics'!D:D,MATCH($C1024,'Policy Characteristics'!$C:$C,0)))</f>
        <v>Feedstock Shifting</v>
      </c>
      <c r="K1024" s="226" t="str">
        <f>IF(ISBLANK(INDEX('Policy Characteristics'!E:E,MATCH($C1024,'Policy Characteristics'!$C:$C,0))),"",INDEX('Policy Characteristics'!E:E,MATCH($C1024,'Policy Characteristics'!$C:$C,0)))</f>
        <v>indst feedstock shifting</v>
      </c>
      <c r="L1024" s="233">
        <f>IF(ISBLANK(INDEX('Policy Characteristics'!F:F,MATCH($C1024,'Policy Characteristics'!$C:$C,0))),"",INDEX('Policy Characteristics'!F:F,MATCH($C1024,'Policy Characteristics'!$C:$C,0)))</f>
        <v>0</v>
      </c>
      <c r="M1024" s="233">
        <f>IF(ISBLANK(INDEX('Policy Characteristics'!G:G,MATCH($C1024,'Policy Characteristics'!$C:$C,0))),"",INDEX('Policy Characteristics'!G:G,MATCH($C1024,'Policy Characteristics'!$C:$C,0)))</f>
        <v>1</v>
      </c>
      <c r="N1024" s="233">
        <f>IF(ISBLANK(INDEX('Policy Characteristics'!H:H,MATCH($C1024,'Policy Characteristics'!$C:$C,0))),"",INDEX('Policy Characteristics'!H:H,MATCH($C1024,'Policy Characteristics'!$C:$C,0)))</f>
        <v>0.01</v>
      </c>
      <c r="O1024" s="226" t="str">
        <f>IF(ISBLANK(INDEX('Policy Characteristics'!I:I,MATCH($C1024,'Policy Characteristics'!$C:$C,0))),"",INDEX('Policy Characteristics'!I:I,MATCH($C1024,'Policy Characteristics'!$C:$C,0)))</f>
        <v>% of potential achieved</v>
      </c>
      <c r="P1024" s="22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26" t="str">
        <f>IF(ISBLANK(INDEX('Policy Characteristics'!K:K,MATCH($C1024,'Policy Characteristics'!$C:$C,0))),"",INDEX('Policy Characteristics'!K:K,MATCH($C1024,'Policy Characteristics'!$C:$C,0)))</f>
        <v/>
      </c>
      <c r="R1024" s="226" t="str">
        <f>IF(ISBLANK(INDEX('Policy Characteristics'!L:L,MATCH($C1024,'Policy Characteristics'!$C:$C,0))),"",INDEX('Policy Characteristics'!L:L,MATCH($C1024,'Policy Characteristics'!$C:$C,0)))</f>
        <v/>
      </c>
    </row>
    <row r="1025" spans="1:18" s="2" customFormat="1">
      <c r="A1025" s="226" t="str">
        <f>IF(ISBLANK(INDEX('Policy Characteristics'!A:A,MATCH($C1025,'Policy Characteristics'!$C:$C,0))),"",INDEX('Policy Characteristics'!A:A,MATCH($C1025,'Policy Characteristics'!$C:$C,0)))</f>
        <v>Industry</v>
      </c>
      <c r="B1025" s="234" t="str">
        <f>IF(ISBLANK(INDEX('Policy Characteristics'!B:B,MATCH($C1025,'Policy Characteristics'!$C:$C,0))),"",INDEX('Policy Characteristics'!B:B,MATCH($C1025,'Policy Characteristics'!$C:$C,0)))</f>
        <v>Feedstock Shifting</v>
      </c>
      <c r="C1025" s="226" t="str">
        <f t="shared" si="43"/>
        <v>Fraction of Feedstock Shifted</v>
      </c>
      <c r="D1025" s="6" t="s">
        <v>874</v>
      </c>
      <c r="E1025" s="45" t="s">
        <v>913</v>
      </c>
      <c r="F1025" t="s">
        <v>875</v>
      </c>
      <c r="G1025" s="45" t="s">
        <v>914</v>
      </c>
      <c r="H1025" s="47">
        <v>2621</v>
      </c>
      <c r="I1025" s="261" t="s">
        <v>738</v>
      </c>
      <c r="J1025" s="227" t="str">
        <f>IF(ISBLANK(INDEX('Policy Characteristics'!D:D,MATCH($C1025,'Policy Characteristics'!$C:$C,0))),"",INDEX('Policy Characteristics'!D:D,MATCH($C1025,'Policy Characteristics'!$C:$C,0)))</f>
        <v>Feedstock Shifting</v>
      </c>
      <c r="K1025" s="226" t="str">
        <f>IF(ISBLANK(INDEX('Policy Characteristics'!E:E,MATCH($C1025,'Policy Characteristics'!$C:$C,0))),"",INDEX('Policy Characteristics'!E:E,MATCH($C1025,'Policy Characteristics'!$C:$C,0)))</f>
        <v>indst feedstock shifting</v>
      </c>
      <c r="L1025" s="233">
        <f>IF(ISBLANK(INDEX('Policy Characteristics'!F:F,MATCH($C1025,'Policy Characteristics'!$C:$C,0))),"",INDEX('Policy Characteristics'!F:F,MATCH($C1025,'Policy Characteristics'!$C:$C,0)))</f>
        <v>0</v>
      </c>
      <c r="M1025" s="233">
        <f>IF(ISBLANK(INDEX('Policy Characteristics'!G:G,MATCH($C1025,'Policy Characteristics'!$C:$C,0))),"",INDEX('Policy Characteristics'!G:G,MATCH($C1025,'Policy Characteristics'!$C:$C,0)))</f>
        <v>1</v>
      </c>
      <c r="N1025" s="233">
        <f>IF(ISBLANK(INDEX('Policy Characteristics'!H:H,MATCH($C1025,'Policy Characteristics'!$C:$C,0))),"",INDEX('Policy Characteristics'!H:H,MATCH($C1025,'Policy Characteristics'!$C:$C,0)))</f>
        <v>0.01</v>
      </c>
      <c r="O1025" s="226" t="str">
        <f>IF(ISBLANK(INDEX('Policy Characteristics'!I:I,MATCH($C1025,'Policy Characteristics'!$C:$C,0))),"",INDEX('Policy Characteristics'!I:I,MATCH($C1025,'Policy Characteristics'!$C:$C,0)))</f>
        <v>% of potential achieved</v>
      </c>
      <c r="P1025" s="22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26" t="str">
        <f>IF(ISBLANK(INDEX('Policy Characteristics'!K:K,MATCH($C1025,'Policy Characteristics'!$C:$C,0))),"",INDEX('Policy Characteristics'!K:K,MATCH($C1025,'Policy Characteristics'!$C:$C,0)))</f>
        <v/>
      </c>
      <c r="R1025" s="226" t="str">
        <f>IF(ISBLANK(INDEX('Policy Characteristics'!L:L,MATCH($C1025,'Policy Characteristics'!$C:$C,0))),"",INDEX('Policy Characteristics'!L:L,MATCH($C1025,'Policy Characteristics'!$C:$C,0)))</f>
        <v/>
      </c>
    </row>
    <row r="1026" spans="1:18" s="2" customFormat="1">
      <c r="A1026" s="226" t="str">
        <f>IF(ISBLANK(INDEX('Policy Characteristics'!A:A,MATCH($C1026,'Policy Characteristics'!$C:$C,0))),"",INDEX('Policy Characteristics'!A:A,MATCH($C1026,'Policy Characteristics'!$C:$C,0)))</f>
        <v>Industry</v>
      </c>
      <c r="B1026" s="234" t="str">
        <f>IF(ISBLANK(INDEX('Policy Characteristics'!B:B,MATCH($C1026,'Policy Characteristics'!$C:$C,0))),"",INDEX('Policy Characteristics'!B:B,MATCH($C1026,'Policy Characteristics'!$C:$C,0)))</f>
        <v>Feedstock Shifting</v>
      </c>
      <c r="C1026" s="226" t="str">
        <f t="shared" si="43"/>
        <v>Fraction of Feedstock Shifted</v>
      </c>
      <c r="D1026" s="6" t="s">
        <v>874</v>
      </c>
      <c r="E1026" s="45" t="s">
        <v>915</v>
      </c>
      <c r="F1026" t="s">
        <v>875</v>
      </c>
      <c r="G1026" s="45" t="s">
        <v>916</v>
      </c>
      <c r="H1026" s="47">
        <v>2622</v>
      </c>
      <c r="I1026" s="261" t="s">
        <v>738</v>
      </c>
      <c r="J1026" s="227" t="str">
        <f>IF(ISBLANK(INDEX('Policy Characteristics'!D:D,MATCH($C1026,'Policy Characteristics'!$C:$C,0))),"",INDEX('Policy Characteristics'!D:D,MATCH($C1026,'Policy Characteristics'!$C:$C,0)))</f>
        <v>Feedstock Shifting</v>
      </c>
      <c r="K1026" s="226" t="str">
        <f>IF(ISBLANK(INDEX('Policy Characteristics'!E:E,MATCH($C1026,'Policy Characteristics'!$C:$C,0))),"",INDEX('Policy Characteristics'!E:E,MATCH($C1026,'Policy Characteristics'!$C:$C,0)))</f>
        <v>indst feedstock shifting</v>
      </c>
      <c r="L1026" s="233">
        <f>IF(ISBLANK(INDEX('Policy Characteristics'!F:F,MATCH($C1026,'Policy Characteristics'!$C:$C,0))),"",INDEX('Policy Characteristics'!F:F,MATCH($C1026,'Policy Characteristics'!$C:$C,0)))</f>
        <v>0</v>
      </c>
      <c r="M1026" s="233">
        <f>IF(ISBLANK(INDEX('Policy Characteristics'!G:G,MATCH($C1026,'Policy Characteristics'!$C:$C,0))),"",INDEX('Policy Characteristics'!G:G,MATCH($C1026,'Policy Characteristics'!$C:$C,0)))</f>
        <v>1</v>
      </c>
      <c r="N1026" s="233">
        <f>IF(ISBLANK(INDEX('Policy Characteristics'!H:H,MATCH($C1026,'Policy Characteristics'!$C:$C,0))),"",INDEX('Policy Characteristics'!H:H,MATCH($C1026,'Policy Characteristics'!$C:$C,0)))</f>
        <v>0.01</v>
      </c>
      <c r="O1026" s="226" t="str">
        <f>IF(ISBLANK(INDEX('Policy Characteristics'!I:I,MATCH($C1026,'Policy Characteristics'!$C:$C,0))),"",INDEX('Policy Characteristics'!I:I,MATCH($C1026,'Policy Characteristics'!$C:$C,0)))</f>
        <v>% of potential achieved</v>
      </c>
      <c r="P1026" s="22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26" t="str">
        <f>IF(ISBLANK(INDEX('Policy Characteristics'!K:K,MATCH($C1026,'Policy Characteristics'!$C:$C,0))),"",INDEX('Policy Characteristics'!K:K,MATCH($C1026,'Policy Characteristics'!$C:$C,0)))</f>
        <v/>
      </c>
      <c r="R1026" s="226" t="str">
        <f>IF(ISBLANK(INDEX('Policy Characteristics'!L:L,MATCH($C1026,'Policy Characteristics'!$C:$C,0))),"",INDEX('Policy Characteristics'!L:L,MATCH($C1026,'Policy Characteristics'!$C:$C,0)))</f>
        <v/>
      </c>
    </row>
    <row r="1027" spans="1:18" s="2" customFormat="1">
      <c r="A1027" s="226" t="str">
        <f>IF(ISBLANK(INDEX('Policy Characteristics'!A:A,MATCH($C1027,'Policy Characteristics'!$C:$C,0))),"",INDEX('Policy Characteristics'!A:A,MATCH($C1027,'Policy Characteristics'!$C:$C,0)))</f>
        <v>Industry</v>
      </c>
      <c r="B1027" s="234" t="str">
        <f>IF(ISBLANK(INDEX('Policy Characteristics'!B:B,MATCH($C1027,'Policy Characteristics'!$C:$C,0))),"",INDEX('Policy Characteristics'!B:B,MATCH($C1027,'Policy Characteristics'!$C:$C,0)))</f>
        <v>Feedstock Shifting</v>
      </c>
      <c r="C1027" s="226" t="str">
        <f t="shared" si="43"/>
        <v>Fraction of Feedstock Shifted</v>
      </c>
      <c r="D1027" s="6" t="s">
        <v>874</v>
      </c>
      <c r="E1027" s="45" t="s">
        <v>917</v>
      </c>
      <c r="F1027" t="s">
        <v>875</v>
      </c>
      <c r="G1027" s="45" t="s">
        <v>918</v>
      </c>
      <c r="H1027" s="47">
        <v>2623</v>
      </c>
      <c r="I1027" s="261" t="s">
        <v>738</v>
      </c>
      <c r="J1027" s="227" t="str">
        <f>IF(ISBLANK(INDEX('Policy Characteristics'!D:D,MATCH($C1027,'Policy Characteristics'!$C:$C,0))),"",INDEX('Policy Characteristics'!D:D,MATCH($C1027,'Policy Characteristics'!$C:$C,0)))</f>
        <v>Feedstock Shifting</v>
      </c>
      <c r="K1027" s="226" t="str">
        <f>IF(ISBLANK(INDEX('Policy Characteristics'!E:E,MATCH($C1027,'Policy Characteristics'!$C:$C,0))),"",INDEX('Policy Characteristics'!E:E,MATCH($C1027,'Policy Characteristics'!$C:$C,0)))</f>
        <v>indst feedstock shifting</v>
      </c>
      <c r="L1027" s="233">
        <f>IF(ISBLANK(INDEX('Policy Characteristics'!F:F,MATCH($C1027,'Policy Characteristics'!$C:$C,0))),"",INDEX('Policy Characteristics'!F:F,MATCH($C1027,'Policy Characteristics'!$C:$C,0)))</f>
        <v>0</v>
      </c>
      <c r="M1027" s="233">
        <f>IF(ISBLANK(INDEX('Policy Characteristics'!G:G,MATCH($C1027,'Policy Characteristics'!$C:$C,0))),"",INDEX('Policy Characteristics'!G:G,MATCH($C1027,'Policy Characteristics'!$C:$C,0)))</f>
        <v>1</v>
      </c>
      <c r="N1027" s="233">
        <f>IF(ISBLANK(INDEX('Policy Characteristics'!H:H,MATCH($C1027,'Policy Characteristics'!$C:$C,0))),"",INDEX('Policy Characteristics'!H:H,MATCH($C1027,'Policy Characteristics'!$C:$C,0)))</f>
        <v>0.01</v>
      </c>
      <c r="O1027" s="226" t="str">
        <f>IF(ISBLANK(INDEX('Policy Characteristics'!I:I,MATCH($C1027,'Policy Characteristics'!$C:$C,0))),"",INDEX('Policy Characteristics'!I:I,MATCH($C1027,'Policy Characteristics'!$C:$C,0)))</f>
        <v>% of potential achieved</v>
      </c>
      <c r="P1027" s="22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26" t="str">
        <f>IF(ISBLANK(INDEX('Policy Characteristics'!K:K,MATCH($C1027,'Policy Characteristics'!$C:$C,0))),"",INDEX('Policy Characteristics'!K:K,MATCH($C1027,'Policy Characteristics'!$C:$C,0)))</f>
        <v/>
      </c>
      <c r="R1027" s="226" t="str">
        <f>IF(ISBLANK(INDEX('Policy Characteristics'!L:L,MATCH($C1027,'Policy Characteristics'!$C:$C,0))),"",INDEX('Policy Characteristics'!L:L,MATCH($C1027,'Policy Characteristics'!$C:$C,0)))</f>
        <v/>
      </c>
    </row>
    <row r="1028" spans="1:18" s="2" customFormat="1">
      <c r="A1028" s="226" t="str">
        <f>IF(ISBLANK(INDEX('Policy Characteristics'!A:A,MATCH($C1028,'Policy Characteristics'!$C:$C,0))),"",INDEX('Policy Characteristics'!A:A,MATCH($C1028,'Policy Characteristics'!$C:$C,0)))</f>
        <v>Industry</v>
      </c>
      <c r="B1028" s="234" t="str">
        <f>IF(ISBLANK(INDEX('Policy Characteristics'!B:B,MATCH($C1028,'Policy Characteristics'!$C:$C,0))),"",INDEX('Policy Characteristics'!B:B,MATCH($C1028,'Policy Characteristics'!$C:$C,0)))</f>
        <v>Feedstock Shifting</v>
      </c>
      <c r="C1028" s="226" t="str">
        <f t="shared" si="43"/>
        <v>Fraction of Feedstock Shifted</v>
      </c>
      <c r="D1028" s="6" t="s">
        <v>874</v>
      </c>
      <c r="E1028" s="45" t="s">
        <v>919</v>
      </c>
      <c r="F1028" t="s">
        <v>875</v>
      </c>
      <c r="G1028" s="45" t="s">
        <v>920</v>
      </c>
      <c r="H1028" s="47">
        <v>2624</v>
      </c>
      <c r="I1028" s="261" t="s">
        <v>738</v>
      </c>
      <c r="J1028" s="227" t="str">
        <f>IF(ISBLANK(INDEX('Policy Characteristics'!D:D,MATCH($C1028,'Policy Characteristics'!$C:$C,0))),"",INDEX('Policy Characteristics'!D:D,MATCH($C1028,'Policy Characteristics'!$C:$C,0)))</f>
        <v>Feedstock Shifting</v>
      </c>
      <c r="K1028" s="226" t="str">
        <f>IF(ISBLANK(INDEX('Policy Characteristics'!E:E,MATCH($C1028,'Policy Characteristics'!$C:$C,0))),"",INDEX('Policy Characteristics'!E:E,MATCH($C1028,'Policy Characteristics'!$C:$C,0)))</f>
        <v>indst feedstock shifting</v>
      </c>
      <c r="L1028" s="233">
        <f>IF(ISBLANK(INDEX('Policy Characteristics'!F:F,MATCH($C1028,'Policy Characteristics'!$C:$C,0))),"",INDEX('Policy Characteristics'!F:F,MATCH($C1028,'Policy Characteristics'!$C:$C,0)))</f>
        <v>0</v>
      </c>
      <c r="M1028" s="233">
        <f>IF(ISBLANK(INDEX('Policy Characteristics'!G:G,MATCH($C1028,'Policy Characteristics'!$C:$C,0))),"",INDEX('Policy Characteristics'!G:G,MATCH($C1028,'Policy Characteristics'!$C:$C,0)))</f>
        <v>1</v>
      </c>
      <c r="N1028" s="233">
        <f>IF(ISBLANK(INDEX('Policy Characteristics'!H:H,MATCH($C1028,'Policy Characteristics'!$C:$C,0))),"",INDEX('Policy Characteristics'!H:H,MATCH($C1028,'Policy Characteristics'!$C:$C,0)))</f>
        <v>0.01</v>
      </c>
      <c r="O1028" s="226" t="str">
        <f>IF(ISBLANK(INDEX('Policy Characteristics'!I:I,MATCH($C1028,'Policy Characteristics'!$C:$C,0))),"",INDEX('Policy Characteristics'!I:I,MATCH($C1028,'Policy Characteristics'!$C:$C,0)))</f>
        <v>% of potential achieved</v>
      </c>
      <c r="P1028" s="22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26" t="str">
        <f>IF(ISBLANK(INDEX('Policy Characteristics'!K:K,MATCH($C1028,'Policy Characteristics'!$C:$C,0))),"",INDEX('Policy Characteristics'!K:K,MATCH($C1028,'Policy Characteristics'!$C:$C,0)))</f>
        <v/>
      </c>
      <c r="R1028" s="226" t="str">
        <f>IF(ISBLANK(INDEX('Policy Characteristics'!L:L,MATCH($C1028,'Policy Characteristics'!$C:$C,0))),"",INDEX('Policy Characteristics'!L:L,MATCH($C1028,'Policy Characteristics'!$C:$C,0)))</f>
        <v/>
      </c>
    </row>
    <row r="1029" spans="1:18" s="2" customFormat="1">
      <c r="A1029" s="226" t="str">
        <f>IF(ISBLANK(INDEX('Policy Characteristics'!A:A,MATCH($C1029,'Policy Characteristics'!$C:$C,0))),"",INDEX('Policy Characteristics'!A:A,MATCH($C1029,'Policy Characteristics'!$C:$C,0)))</f>
        <v>Industry</v>
      </c>
      <c r="B1029" s="234" t="str">
        <f>IF(ISBLANK(INDEX('Policy Characteristics'!B:B,MATCH($C1029,'Policy Characteristics'!$C:$C,0))),"",INDEX('Policy Characteristics'!B:B,MATCH($C1029,'Policy Characteristics'!$C:$C,0)))</f>
        <v>Feedstock Shifting</v>
      </c>
      <c r="C1029" s="226" t="str">
        <f t="shared" si="43"/>
        <v>Fraction of Feedstock Shifted</v>
      </c>
      <c r="D1029" s="6" t="s">
        <v>874</v>
      </c>
      <c r="E1029" s="45" t="s">
        <v>921</v>
      </c>
      <c r="F1029" t="s">
        <v>875</v>
      </c>
      <c r="G1029" s="45" t="s">
        <v>922</v>
      </c>
      <c r="H1029" s="47">
        <v>2625</v>
      </c>
      <c r="I1029" s="261" t="s">
        <v>738</v>
      </c>
      <c r="J1029" s="227" t="str">
        <f>IF(ISBLANK(INDEX('Policy Characteristics'!D:D,MATCH($C1029,'Policy Characteristics'!$C:$C,0))),"",INDEX('Policy Characteristics'!D:D,MATCH($C1029,'Policy Characteristics'!$C:$C,0)))</f>
        <v>Feedstock Shifting</v>
      </c>
      <c r="K1029" s="226" t="str">
        <f>IF(ISBLANK(INDEX('Policy Characteristics'!E:E,MATCH($C1029,'Policy Characteristics'!$C:$C,0))),"",INDEX('Policy Characteristics'!E:E,MATCH($C1029,'Policy Characteristics'!$C:$C,0)))</f>
        <v>indst feedstock shifting</v>
      </c>
      <c r="L1029" s="233">
        <f>IF(ISBLANK(INDEX('Policy Characteristics'!F:F,MATCH($C1029,'Policy Characteristics'!$C:$C,0))),"",INDEX('Policy Characteristics'!F:F,MATCH($C1029,'Policy Characteristics'!$C:$C,0)))</f>
        <v>0</v>
      </c>
      <c r="M1029" s="233">
        <f>IF(ISBLANK(INDEX('Policy Characteristics'!G:G,MATCH($C1029,'Policy Characteristics'!$C:$C,0))),"",INDEX('Policy Characteristics'!G:G,MATCH($C1029,'Policy Characteristics'!$C:$C,0)))</f>
        <v>1</v>
      </c>
      <c r="N1029" s="233">
        <f>IF(ISBLANK(INDEX('Policy Characteristics'!H:H,MATCH($C1029,'Policy Characteristics'!$C:$C,0))),"",INDEX('Policy Characteristics'!H:H,MATCH($C1029,'Policy Characteristics'!$C:$C,0)))</f>
        <v>0.01</v>
      </c>
      <c r="O1029" s="226" t="str">
        <f>IF(ISBLANK(INDEX('Policy Characteristics'!I:I,MATCH($C1029,'Policy Characteristics'!$C:$C,0))),"",INDEX('Policy Characteristics'!I:I,MATCH($C1029,'Policy Characteristics'!$C:$C,0)))</f>
        <v>% of potential achieved</v>
      </c>
      <c r="P1029" s="22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26" t="str">
        <f>IF(ISBLANK(INDEX('Policy Characteristics'!K:K,MATCH($C1029,'Policy Characteristics'!$C:$C,0))),"",INDEX('Policy Characteristics'!K:K,MATCH($C1029,'Policy Characteristics'!$C:$C,0)))</f>
        <v/>
      </c>
      <c r="R1029" s="226" t="str">
        <f>IF(ISBLANK(INDEX('Policy Characteristics'!L:L,MATCH($C1029,'Policy Characteristics'!$C:$C,0))),"",INDEX('Policy Characteristics'!L:L,MATCH($C1029,'Policy Characteristics'!$C:$C,0)))</f>
        <v/>
      </c>
    </row>
    <row r="1030" spans="1:18" s="2" customFormat="1">
      <c r="A1030" s="226" t="str">
        <f>IF(ISBLANK(INDEX('Policy Characteristics'!A:A,MATCH($C1030,'Policy Characteristics'!$C:$C,0))),"",INDEX('Policy Characteristics'!A:A,MATCH($C1030,'Policy Characteristics'!$C:$C,0)))</f>
        <v>Industry</v>
      </c>
      <c r="B1030" s="234" t="str">
        <f>IF(ISBLANK(INDEX('Policy Characteristics'!B:B,MATCH($C1030,'Policy Characteristics'!$C:$C,0))),"",INDEX('Policy Characteristics'!B:B,MATCH($C1030,'Policy Characteristics'!$C:$C,0)))</f>
        <v>Feedstock Shifting</v>
      </c>
      <c r="C1030" s="226" t="str">
        <f t="shared" si="43"/>
        <v>Fraction of Feedstock Shifted</v>
      </c>
      <c r="D1030" s="6" t="s">
        <v>874</v>
      </c>
      <c r="E1030" s="45" t="s">
        <v>923</v>
      </c>
      <c r="F1030" t="s">
        <v>875</v>
      </c>
      <c r="G1030" s="45" t="s">
        <v>924</v>
      </c>
      <c r="H1030" s="47">
        <v>2626</v>
      </c>
      <c r="I1030" s="261" t="s">
        <v>738</v>
      </c>
      <c r="J1030" s="227" t="str">
        <f>IF(ISBLANK(INDEX('Policy Characteristics'!D:D,MATCH($C1030,'Policy Characteristics'!$C:$C,0))),"",INDEX('Policy Characteristics'!D:D,MATCH($C1030,'Policy Characteristics'!$C:$C,0)))</f>
        <v>Feedstock Shifting</v>
      </c>
      <c r="K1030" s="226" t="str">
        <f>IF(ISBLANK(INDEX('Policy Characteristics'!E:E,MATCH($C1030,'Policy Characteristics'!$C:$C,0))),"",INDEX('Policy Characteristics'!E:E,MATCH($C1030,'Policy Characteristics'!$C:$C,0)))</f>
        <v>indst feedstock shifting</v>
      </c>
      <c r="L1030" s="233">
        <f>IF(ISBLANK(INDEX('Policy Characteristics'!F:F,MATCH($C1030,'Policy Characteristics'!$C:$C,0))),"",INDEX('Policy Characteristics'!F:F,MATCH($C1030,'Policy Characteristics'!$C:$C,0)))</f>
        <v>0</v>
      </c>
      <c r="M1030" s="233">
        <f>IF(ISBLANK(INDEX('Policy Characteristics'!G:G,MATCH($C1030,'Policy Characteristics'!$C:$C,0))),"",INDEX('Policy Characteristics'!G:G,MATCH($C1030,'Policy Characteristics'!$C:$C,0)))</f>
        <v>1</v>
      </c>
      <c r="N1030" s="233">
        <f>IF(ISBLANK(INDEX('Policy Characteristics'!H:H,MATCH($C1030,'Policy Characteristics'!$C:$C,0))),"",INDEX('Policy Characteristics'!H:H,MATCH($C1030,'Policy Characteristics'!$C:$C,0)))</f>
        <v>0.01</v>
      </c>
      <c r="O1030" s="226" t="str">
        <f>IF(ISBLANK(INDEX('Policy Characteristics'!I:I,MATCH($C1030,'Policy Characteristics'!$C:$C,0))),"",INDEX('Policy Characteristics'!I:I,MATCH($C1030,'Policy Characteristics'!$C:$C,0)))</f>
        <v>% of potential achieved</v>
      </c>
      <c r="P1030" s="22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26" t="str">
        <f>IF(ISBLANK(INDEX('Policy Characteristics'!K:K,MATCH($C1030,'Policy Characteristics'!$C:$C,0))),"",INDEX('Policy Characteristics'!K:K,MATCH($C1030,'Policy Characteristics'!$C:$C,0)))</f>
        <v/>
      </c>
      <c r="R1030" s="226" t="str">
        <f>IF(ISBLANK(INDEX('Policy Characteristics'!L:L,MATCH($C1030,'Policy Characteristics'!$C:$C,0))),"",INDEX('Policy Characteristics'!L:L,MATCH($C1030,'Policy Characteristics'!$C:$C,0)))</f>
        <v/>
      </c>
    </row>
    <row r="1031" spans="1:18" s="2" customFormat="1">
      <c r="A1031" s="226" t="str">
        <f>IF(ISBLANK(INDEX('Policy Characteristics'!A:A,MATCH($C1031,'Policy Characteristics'!$C:$C,0))),"",INDEX('Policy Characteristics'!A:A,MATCH($C1031,'Policy Characteristics'!$C:$C,0)))</f>
        <v>Industry</v>
      </c>
      <c r="B1031" s="234" t="str">
        <f>IF(ISBLANK(INDEX('Policy Characteristics'!B:B,MATCH($C1031,'Policy Characteristics'!$C:$C,0))),"",INDEX('Policy Characteristics'!B:B,MATCH($C1031,'Policy Characteristics'!$C:$C,0)))</f>
        <v>Feedstock Shifting</v>
      </c>
      <c r="C1031" s="226" t="str">
        <f t="shared" si="43"/>
        <v>Fraction of Feedstock Shifted</v>
      </c>
      <c r="D1031" s="6" t="s">
        <v>874</v>
      </c>
      <c r="E1031" s="45" t="s">
        <v>925</v>
      </c>
      <c r="F1031" t="s">
        <v>875</v>
      </c>
      <c r="G1031" s="45" t="s">
        <v>926</v>
      </c>
      <c r="H1031" s="47">
        <v>2627</v>
      </c>
      <c r="I1031" s="261" t="s">
        <v>738</v>
      </c>
      <c r="J1031" s="227" t="str">
        <f>IF(ISBLANK(INDEX('Policy Characteristics'!D:D,MATCH($C1031,'Policy Characteristics'!$C:$C,0))),"",INDEX('Policy Characteristics'!D:D,MATCH($C1031,'Policy Characteristics'!$C:$C,0)))</f>
        <v>Feedstock Shifting</v>
      </c>
      <c r="K1031" s="226" t="str">
        <f>IF(ISBLANK(INDEX('Policy Characteristics'!E:E,MATCH($C1031,'Policy Characteristics'!$C:$C,0))),"",INDEX('Policy Characteristics'!E:E,MATCH($C1031,'Policy Characteristics'!$C:$C,0)))</f>
        <v>indst feedstock shifting</v>
      </c>
      <c r="L1031" s="233">
        <f>IF(ISBLANK(INDEX('Policy Characteristics'!F:F,MATCH($C1031,'Policy Characteristics'!$C:$C,0))),"",INDEX('Policy Characteristics'!F:F,MATCH($C1031,'Policy Characteristics'!$C:$C,0)))</f>
        <v>0</v>
      </c>
      <c r="M1031" s="233">
        <f>IF(ISBLANK(INDEX('Policy Characteristics'!G:G,MATCH($C1031,'Policy Characteristics'!$C:$C,0))),"",INDEX('Policy Characteristics'!G:G,MATCH($C1031,'Policy Characteristics'!$C:$C,0)))</f>
        <v>1</v>
      </c>
      <c r="N1031" s="233">
        <f>IF(ISBLANK(INDEX('Policy Characteristics'!H:H,MATCH($C1031,'Policy Characteristics'!$C:$C,0))),"",INDEX('Policy Characteristics'!H:H,MATCH($C1031,'Policy Characteristics'!$C:$C,0)))</f>
        <v>0.01</v>
      </c>
      <c r="O1031" s="226" t="str">
        <f>IF(ISBLANK(INDEX('Policy Characteristics'!I:I,MATCH($C1031,'Policy Characteristics'!$C:$C,0))),"",INDEX('Policy Characteristics'!I:I,MATCH($C1031,'Policy Characteristics'!$C:$C,0)))</f>
        <v>% of potential achieved</v>
      </c>
      <c r="P1031" s="22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26" t="str">
        <f>IF(ISBLANK(INDEX('Policy Characteristics'!K:K,MATCH($C1031,'Policy Characteristics'!$C:$C,0))),"",INDEX('Policy Characteristics'!K:K,MATCH($C1031,'Policy Characteristics'!$C:$C,0)))</f>
        <v/>
      </c>
      <c r="R1031" s="226" t="str">
        <f>IF(ISBLANK(INDEX('Policy Characteristics'!L:L,MATCH($C1031,'Policy Characteristics'!$C:$C,0))),"",INDEX('Policy Characteristics'!L:L,MATCH($C1031,'Policy Characteristics'!$C:$C,0)))</f>
        <v/>
      </c>
    </row>
    <row r="1032" spans="1:18" s="2" customFormat="1">
      <c r="A1032" s="226" t="str">
        <f>IF(ISBLANK(INDEX('Policy Characteristics'!A:A,MATCH($C1032,'Policy Characteristics'!$C:$C,0))),"",INDEX('Policy Characteristics'!A:A,MATCH($C1032,'Policy Characteristics'!$C:$C,0)))</f>
        <v>Industry</v>
      </c>
      <c r="B1032" s="234" t="str">
        <f>IF(ISBLANK(INDEX('Policy Characteristics'!B:B,MATCH($C1032,'Policy Characteristics'!$C:$C,0))),"",INDEX('Policy Characteristics'!B:B,MATCH($C1032,'Policy Characteristics'!$C:$C,0)))</f>
        <v>Feedstock Shifting</v>
      </c>
      <c r="C1032" s="226" t="str">
        <f t="shared" si="43"/>
        <v>Fraction of Feedstock Shifted</v>
      </c>
      <c r="D1032" s="6" t="s">
        <v>874</v>
      </c>
      <c r="E1032" s="45" t="s">
        <v>927</v>
      </c>
      <c r="F1032" t="s">
        <v>875</v>
      </c>
      <c r="G1032" s="45" t="s">
        <v>928</v>
      </c>
      <c r="H1032" s="47">
        <v>2628</v>
      </c>
      <c r="I1032" s="261" t="s">
        <v>738</v>
      </c>
      <c r="J1032" s="227" t="str">
        <f>IF(ISBLANK(INDEX('Policy Characteristics'!D:D,MATCH($C1032,'Policy Characteristics'!$C:$C,0))),"",INDEX('Policy Characteristics'!D:D,MATCH($C1032,'Policy Characteristics'!$C:$C,0)))</f>
        <v>Feedstock Shifting</v>
      </c>
      <c r="K1032" s="226" t="str">
        <f>IF(ISBLANK(INDEX('Policy Characteristics'!E:E,MATCH($C1032,'Policy Characteristics'!$C:$C,0))),"",INDEX('Policy Characteristics'!E:E,MATCH($C1032,'Policy Characteristics'!$C:$C,0)))</f>
        <v>indst feedstock shifting</v>
      </c>
      <c r="L1032" s="233">
        <f>IF(ISBLANK(INDEX('Policy Characteristics'!F:F,MATCH($C1032,'Policy Characteristics'!$C:$C,0))),"",INDEX('Policy Characteristics'!F:F,MATCH($C1032,'Policy Characteristics'!$C:$C,0)))</f>
        <v>0</v>
      </c>
      <c r="M1032" s="233">
        <f>IF(ISBLANK(INDEX('Policy Characteristics'!G:G,MATCH($C1032,'Policy Characteristics'!$C:$C,0))),"",INDEX('Policy Characteristics'!G:G,MATCH($C1032,'Policy Characteristics'!$C:$C,0)))</f>
        <v>1</v>
      </c>
      <c r="N1032" s="233">
        <f>IF(ISBLANK(INDEX('Policy Characteristics'!H:H,MATCH($C1032,'Policy Characteristics'!$C:$C,0))),"",INDEX('Policy Characteristics'!H:H,MATCH($C1032,'Policy Characteristics'!$C:$C,0)))</f>
        <v>0.01</v>
      </c>
      <c r="O1032" s="226" t="str">
        <f>IF(ISBLANK(INDEX('Policy Characteristics'!I:I,MATCH($C1032,'Policy Characteristics'!$C:$C,0))),"",INDEX('Policy Characteristics'!I:I,MATCH($C1032,'Policy Characteristics'!$C:$C,0)))</f>
        <v>% of potential achieved</v>
      </c>
      <c r="P1032" s="22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26" t="str">
        <f>IF(ISBLANK(INDEX('Policy Characteristics'!K:K,MATCH($C1032,'Policy Characteristics'!$C:$C,0))),"",INDEX('Policy Characteristics'!K:K,MATCH($C1032,'Policy Characteristics'!$C:$C,0)))</f>
        <v/>
      </c>
      <c r="R1032" s="226" t="str">
        <f>IF(ISBLANK(INDEX('Policy Characteristics'!L:L,MATCH($C1032,'Policy Characteristics'!$C:$C,0))),"",INDEX('Policy Characteristics'!L:L,MATCH($C1032,'Policy Characteristics'!$C:$C,0)))</f>
        <v/>
      </c>
    </row>
    <row r="1033" spans="1:18" s="2" customFormat="1">
      <c r="A1033" s="226" t="str">
        <f>IF(ISBLANK(INDEX('Policy Characteristics'!A:A,MATCH($C1033,'Policy Characteristics'!$C:$C,0))),"",INDEX('Policy Characteristics'!A:A,MATCH($C1033,'Policy Characteristics'!$C:$C,0)))</f>
        <v>Industry</v>
      </c>
      <c r="B1033" s="234" t="str">
        <f>IF(ISBLANK(INDEX('Policy Characteristics'!B:B,MATCH($C1033,'Policy Characteristics'!$C:$C,0))),"",INDEX('Policy Characteristics'!B:B,MATCH($C1033,'Policy Characteristics'!$C:$C,0)))</f>
        <v>Feedstock Shifting</v>
      </c>
      <c r="C1033" s="226" t="str">
        <f t="shared" si="43"/>
        <v>Fraction of Feedstock Shifted</v>
      </c>
      <c r="D1033" s="6" t="s">
        <v>874</v>
      </c>
      <c r="E1033" s="45" t="s">
        <v>929</v>
      </c>
      <c r="F1033" t="s">
        <v>875</v>
      </c>
      <c r="G1033" s="45" t="s">
        <v>930</v>
      </c>
      <c r="H1033" s="47">
        <v>2629</v>
      </c>
      <c r="I1033" s="261" t="s">
        <v>738</v>
      </c>
      <c r="J1033" s="227" t="str">
        <f>IF(ISBLANK(INDEX('Policy Characteristics'!D:D,MATCH($C1033,'Policy Characteristics'!$C:$C,0))),"",INDEX('Policy Characteristics'!D:D,MATCH($C1033,'Policy Characteristics'!$C:$C,0)))</f>
        <v>Feedstock Shifting</v>
      </c>
      <c r="K1033" s="226" t="str">
        <f>IF(ISBLANK(INDEX('Policy Characteristics'!E:E,MATCH($C1033,'Policy Characteristics'!$C:$C,0))),"",INDEX('Policy Characteristics'!E:E,MATCH($C1033,'Policy Characteristics'!$C:$C,0)))</f>
        <v>indst feedstock shifting</v>
      </c>
      <c r="L1033" s="233">
        <f>IF(ISBLANK(INDEX('Policy Characteristics'!F:F,MATCH($C1033,'Policy Characteristics'!$C:$C,0))),"",INDEX('Policy Characteristics'!F:F,MATCH($C1033,'Policy Characteristics'!$C:$C,0)))</f>
        <v>0</v>
      </c>
      <c r="M1033" s="233">
        <f>IF(ISBLANK(INDEX('Policy Characteristics'!G:G,MATCH($C1033,'Policy Characteristics'!$C:$C,0))),"",INDEX('Policy Characteristics'!G:G,MATCH($C1033,'Policy Characteristics'!$C:$C,0)))</f>
        <v>1</v>
      </c>
      <c r="N1033" s="233">
        <f>IF(ISBLANK(INDEX('Policy Characteristics'!H:H,MATCH($C1033,'Policy Characteristics'!$C:$C,0))),"",INDEX('Policy Characteristics'!H:H,MATCH($C1033,'Policy Characteristics'!$C:$C,0)))</f>
        <v>0.01</v>
      </c>
      <c r="O1033" s="226" t="str">
        <f>IF(ISBLANK(INDEX('Policy Characteristics'!I:I,MATCH($C1033,'Policy Characteristics'!$C:$C,0))),"",INDEX('Policy Characteristics'!I:I,MATCH($C1033,'Policy Characteristics'!$C:$C,0)))</f>
        <v>% of potential achieved</v>
      </c>
      <c r="P1033" s="22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26" t="str">
        <f>IF(ISBLANK(INDEX('Policy Characteristics'!K:K,MATCH($C1033,'Policy Characteristics'!$C:$C,0))),"",INDEX('Policy Characteristics'!K:K,MATCH($C1033,'Policy Characteristics'!$C:$C,0)))</f>
        <v/>
      </c>
      <c r="R1033" s="226" t="str">
        <f>IF(ISBLANK(INDEX('Policy Characteristics'!L:L,MATCH($C1033,'Policy Characteristics'!$C:$C,0))),"",INDEX('Policy Characteristics'!L:L,MATCH($C1033,'Policy Characteristics'!$C:$C,0)))</f>
        <v/>
      </c>
    </row>
    <row r="1034" spans="1:18" s="2" customFormat="1">
      <c r="A1034" s="226" t="str">
        <f>IF(ISBLANK(INDEX('Policy Characteristics'!A:A,MATCH($C1034,'Policy Characteristics'!$C:$C,0))),"",INDEX('Policy Characteristics'!A:A,MATCH($C1034,'Policy Characteristics'!$C:$C,0)))</f>
        <v>Industry</v>
      </c>
      <c r="B1034" s="234" t="str">
        <f>IF(ISBLANK(INDEX('Policy Characteristics'!B:B,MATCH($C1034,'Policy Characteristics'!$C:$C,0))),"",INDEX('Policy Characteristics'!B:B,MATCH($C1034,'Policy Characteristics'!$C:$C,0)))</f>
        <v>Feedstock Shifting</v>
      </c>
      <c r="C1034" s="226" t="str">
        <f t="shared" si="43"/>
        <v>Fraction of Feedstock Shifted</v>
      </c>
      <c r="D1034" s="6" t="s">
        <v>876</v>
      </c>
      <c r="E1034" s="45" t="s">
        <v>911</v>
      </c>
      <c r="F1034" t="s">
        <v>877</v>
      </c>
      <c r="G1034" s="45" t="s">
        <v>912</v>
      </c>
      <c r="H1034" s="47">
        <v>2630</v>
      </c>
      <c r="I1034" s="261" t="s">
        <v>738</v>
      </c>
      <c r="J1034" s="227" t="str">
        <f>IF(ISBLANK(INDEX('Policy Characteristics'!D:D,MATCH($C1034,'Policy Characteristics'!$C:$C,0))),"",INDEX('Policy Characteristics'!D:D,MATCH($C1034,'Policy Characteristics'!$C:$C,0)))</f>
        <v>Feedstock Shifting</v>
      </c>
      <c r="K1034" s="226" t="str">
        <f>IF(ISBLANK(INDEX('Policy Characteristics'!E:E,MATCH($C1034,'Policy Characteristics'!$C:$C,0))),"",INDEX('Policy Characteristics'!E:E,MATCH($C1034,'Policy Characteristics'!$C:$C,0)))</f>
        <v>indst feedstock shifting</v>
      </c>
      <c r="L1034" s="233">
        <f>IF(ISBLANK(INDEX('Policy Characteristics'!F:F,MATCH($C1034,'Policy Characteristics'!$C:$C,0))),"",INDEX('Policy Characteristics'!F:F,MATCH($C1034,'Policy Characteristics'!$C:$C,0)))</f>
        <v>0</v>
      </c>
      <c r="M1034" s="233">
        <f>IF(ISBLANK(INDEX('Policy Characteristics'!G:G,MATCH($C1034,'Policy Characteristics'!$C:$C,0))),"",INDEX('Policy Characteristics'!G:G,MATCH($C1034,'Policy Characteristics'!$C:$C,0)))</f>
        <v>1</v>
      </c>
      <c r="N1034" s="233">
        <f>IF(ISBLANK(INDEX('Policy Characteristics'!H:H,MATCH($C1034,'Policy Characteristics'!$C:$C,0))),"",INDEX('Policy Characteristics'!H:H,MATCH($C1034,'Policy Characteristics'!$C:$C,0)))</f>
        <v>0.01</v>
      </c>
      <c r="O1034" s="226" t="str">
        <f>IF(ISBLANK(INDEX('Policy Characteristics'!I:I,MATCH($C1034,'Policy Characteristics'!$C:$C,0))),"",INDEX('Policy Characteristics'!I:I,MATCH($C1034,'Policy Characteristics'!$C:$C,0)))</f>
        <v>% of potential achieved</v>
      </c>
      <c r="P1034" s="22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26" t="str">
        <f>IF(ISBLANK(INDEX('Policy Characteristics'!K:K,MATCH($C1034,'Policy Characteristics'!$C:$C,0))),"",INDEX('Policy Characteristics'!K:K,MATCH($C1034,'Policy Characteristics'!$C:$C,0)))</f>
        <v/>
      </c>
      <c r="R1034" s="226" t="str">
        <f>IF(ISBLANK(INDEX('Policy Characteristics'!L:L,MATCH($C1034,'Policy Characteristics'!$C:$C,0))),"",INDEX('Policy Characteristics'!L:L,MATCH($C1034,'Policy Characteristics'!$C:$C,0)))</f>
        <v/>
      </c>
    </row>
    <row r="1035" spans="1:18" s="2" customFormat="1">
      <c r="A1035" s="226" t="str">
        <f>IF(ISBLANK(INDEX('Policy Characteristics'!A:A,MATCH($C1035,'Policy Characteristics'!$C:$C,0))),"",INDEX('Policy Characteristics'!A:A,MATCH($C1035,'Policy Characteristics'!$C:$C,0)))</f>
        <v>Industry</v>
      </c>
      <c r="B1035" s="234" t="str">
        <f>IF(ISBLANK(INDEX('Policy Characteristics'!B:B,MATCH($C1035,'Policy Characteristics'!$C:$C,0))),"",INDEX('Policy Characteristics'!B:B,MATCH($C1035,'Policy Characteristics'!$C:$C,0)))</f>
        <v>Feedstock Shifting</v>
      </c>
      <c r="C1035" s="226" t="str">
        <f t="shared" si="43"/>
        <v>Fraction of Feedstock Shifted</v>
      </c>
      <c r="D1035" s="6" t="s">
        <v>876</v>
      </c>
      <c r="E1035" s="45" t="s">
        <v>913</v>
      </c>
      <c r="F1035" t="s">
        <v>877</v>
      </c>
      <c r="G1035" s="45" t="s">
        <v>914</v>
      </c>
      <c r="H1035" s="47">
        <v>2631</v>
      </c>
      <c r="I1035" s="261" t="s">
        <v>738</v>
      </c>
      <c r="J1035" s="227" t="str">
        <f>IF(ISBLANK(INDEX('Policy Characteristics'!D:D,MATCH($C1035,'Policy Characteristics'!$C:$C,0))),"",INDEX('Policy Characteristics'!D:D,MATCH($C1035,'Policy Characteristics'!$C:$C,0)))</f>
        <v>Feedstock Shifting</v>
      </c>
      <c r="K1035" s="226" t="str">
        <f>IF(ISBLANK(INDEX('Policy Characteristics'!E:E,MATCH($C1035,'Policy Characteristics'!$C:$C,0))),"",INDEX('Policy Characteristics'!E:E,MATCH($C1035,'Policy Characteristics'!$C:$C,0)))</f>
        <v>indst feedstock shifting</v>
      </c>
      <c r="L1035" s="233">
        <f>IF(ISBLANK(INDEX('Policy Characteristics'!F:F,MATCH($C1035,'Policy Characteristics'!$C:$C,0))),"",INDEX('Policy Characteristics'!F:F,MATCH($C1035,'Policy Characteristics'!$C:$C,0)))</f>
        <v>0</v>
      </c>
      <c r="M1035" s="233">
        <f>IF(ISBLANK(INDEX('Policy Characteristics'!G:G,MATCH($C1035,'Policy Characteristics'!$C:$C,0))),"",INDEX('Policy Characteristics'!G:G,MATCH($C1035,'Policy Characteristics'!$C:$C,0)))</f>
        <v>1</v>
      </c>
      <c r="N1035" s="233">
        <f>IF(ISBLANK(INDEX('Policy Characteristics'!H:H,MATCH($C1035,'Policy Characteristics'!$C:$C,0))),"",INDEX('Policy Characteristics'!H:H,MATCH($C1035,'Policy Characteristics'!$C:$C,0)))</f>
        <v>0.01</v>
      </c>
      <c r="O1035" s="226" t="str">
        <f>IF(ISBLANK(INDEX('Policy Characteristics'!I:I,MATCH($C1035,'Policy Characteristics'!$C:$C,0))),"",INDEX('Policy Characteristics'!I:I,MATCH($C1035,'Policy Characteristics'!$C:$C,0)))</f>
        <v>% of potential achieved</v>
      </c>
      <c r="P1035" s="22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26" t="str">
        <f>IF(ISBLANK(INDEX('Policy Characteristics'!K:K,MATCH($C1035,'Policy Characteristics'!$C:$C,0))),"",INDEX('Policy Characteristics'!K:K,MATCH($C1035,'Policy Characteristics'!$C:$C,0)))</f>
        <v/>
      </c>
      <c r="R1035" s="226" t="str">
        <f>IF(ISBLANK(INDEX('Policy Characteristics'!L:L,MATCH($C1035,'Policy Characteristics'!$C:$C,0))),"",INDEX('Policy Characteristics'!L:L,MATCH($C1035,'Policy Characteristics'!$C:$C,0)))</f>
        <v/>
      </c>
    </row>
    <row r="1036" spans="1:18" s="2" customFormat="1">
      <c r="A1036" s="226" t="str">
        <f>IF(ISBLANK(INDEX('Policy Characteristics'!A:A,MATCH($C1036,'Policy Characteristics'!$C:$C,0))),"",INDEX('Policy Characteristics'!A:A,MATCH($C1036,'Policy Characteristics'!$C:$C,0)))</f>
        <v>Industry</v>
      </c>
      <c r="B1036" s="234" t="str">
        <f>IF(ISBLANK(INDEX('Policy Characteristics'!B:B,MATCH($C1036,'Policy Characteristics'!$C:$C,0))),"",INDEX('Policy Characteristics'!B:B,MATCH($C1036,'Policy Characteristics'!$C:$C,0)))</f>
        <v>Feedstock Shifting</v>
      </c>
      <c r="C1036" s="226" t="str">
        <f t="shared" si="43"/>
        <v>Fraction of Feedstock Shifted</v>
      </c>
      <c r="D1036" s="6" t="s">
        <v>876</v>
      </c>
      <c r="E1036" s="45" t="s">
        <v>915</v>
      </c>
      <c r="F1036" t="s">
        <v>877</v>
      </c>
      <c r="G1036" s="45" t="s">
        <v>916</v>
      </c>
      <c r="H1036" s="47">
        <v>2632</v>
      </c>
      <c r="I1036" s="261" t="s">
        <v>738</v>
      </c>
      <c r="J1036" s="227" t="str">
        <f>IF(ISBLANK(INDEX('Policy Characteristics'!D:D,MATCH($C1036,'Policy Characteristics'!$C:$C,0))),"",INDEX('Policy Characteristics'!D:D,MATCH($C1036,'Policy Characteristics'!$C:$C,0)))</f>
        <v>Feedstock Shifting</v>
      </c>
      <c r="K1036" s="226" t="str">
        <f>IF(ISBLANK(INDEX('Policy Characteristics'!E:E,MATCH($C1036,'Policy Characteristics'!$C:$C,0))),"",INDEX('Policy Characteristics'!E:E,MATCH($C1036,'Policy Characteristics'!$C:$C,0)))</f>
        <v>indst feedstock shifting</v>
      </c>
      <c r="L1036" s="233">
        <f>IF(ISBLANK(INDEX('Policy Characteristics'!F:F,MATCH($C1036,'Policy Characteristics'!$C:$C,0))),"",INDEX('Policy Characteristics'!F:F,MATCH($C1036,'Policy Characteristics'!$C:$C,0)))</f>
        <v>0</v>
      </c>
      <c r="M1036" s="233">
        <f>IF(ISBLANK(INDEX('Policy Characteristics'!G:G,MATCH($C1036,'Policy Characteristics'!$C:$C,0))),"",INDEX('Policy Characteristics'!G:G,MATCH($C1036,'Policy Characteristics'!$C:$C,0)))</f>
        <v>1</v>
      </c>
      <c r="N1036" s="233">
        <f>IF(ISBLANK(INDEX('Policy Characteristics'!H:H,MATCH($C1036,'Policy Characteristics'!$C:$C,0))),"",INDEX('Policy Characteristics'!H:H,MATCH($C1036,'Policy Characteristics'!$C:$C,0)))</f>
        <v>0.01</v>
      </c>
      <c r="O1036" s="226" t="str">
        <f>IF(ISBLANK(INDEX('Policy Characteristics'!I:I,MATCH($C1036,'Policy Characteristics'!$C:$C,0))),"",INDEX('Policy Characteristics'!I:I,MATCH($C1036,'Policy Characteristics'!$C:$C,0)))</f>
        <v>% of potential achieved</v>
      </c>
      <c r="P1036" s="22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26" t="str">
        <f>IF(ISBLANK(INDEX('Policy Characteristics'!K:K,MATCH($C1036,'Policy Characteristics'!$C:$C,0))),"",INDEX('Policy Characteristics'!K:K,MATCH($C1036,'Policy Characteristics'!$C:$C,0)))</f>
        <v/>
      </c>
      <c r="R1036" s="226" t="str">
        <f>IF(ISBLANK(INDEX('Policy Characteristics'!L:L,MATCH($C1036,'Policy Characteristics'!$C:$C,0))),"",INDEX('Policy Characteristics'!L:L,MATCH($C1036,'Policy Characteristics'!$C:$C,0)))</f>
        <v/>
      </c>
    </row>
    <row r="1037" spans="1:18" s="2" customFormat="1">
      <c r="A1037" s="226" t="str">
        <f>IF(ISBLANK(INDEX('Policy Characteristics'!A:A,MATCH($C1037,'Policy Characteristics'!$C:$C,0))),"",INDEX('Policy Characteristics'!A:A,MATCH($C1037,'Policy Characteristics'!$C:$C,0)))</f>
        <v>Industry</v>
      </c>
      <c r="B1037" s="234" t="str">
        <f>IF(ISBLANK(INDEX('Policy Characteristics'!B:B,MATCH($C1037,'Policy Characteristics'!$C:$C,0))),"",INDEX('Policy Characteristics'!B:B,MATCH($C1037,'Policy Characteristics'!$C:$C,0)))</f>
        <v>Feedstock Shifting</v>
      </c>
      <c r="C1037" s="226" t="str">
        <f t="shared" si="43"/>
        <v>Fraction of Feedstock Shifted</v>
      </c>
      <c r="D1037" s="6" t="s">
        <v>876</v>
      </c>
      <c r="E1037" s="45" t="s">
        <v>917</v>
      </c>
      <c r="F1037" t="s">
        <v>877</v>
      </c>
      <c r="G1037" s="45" t="s">
        <v>918</v>
      </c>
      <c r="H1037" s="47">
        <v>2633</v>
      </c>
      <c r="I1037" s="261" t="s">
        <v>738</v>
      </c>
      <c r="J1037" s="227" t="str">
        <f>IF(ISBLANK(INDEX('Policy Characteristics'!D:D,MATCH($C1037,'Policy Characteristics'!$C:$C,0))),"",INDEX('Policy Characteristics'!D:D,MATCH($C1037,'Policy Characteristics'!$C:$C,0)))</f>
        <v>Feedstock Shifting</v>
      </c>
      <c r="K1037" s="226" t="str">
        <f>IF(ISBLANK(INDEX('Policy Characteristics'!E:E,MATCH($C1037,'Policy Characteristics'!$C:$C,0))),"",INDEX('Policy Characteristics'!E:E,MATCH($C1037,'Policy Characteristics'!$C:$C,0)))</f>
        <v>indst feedstock shifting</v>
      </c>
      <c r="L1037" s="233">
        <f>IF(ISBLANK(INDEX('Policy Characteristics'!F:F,MATCH($C1037,'Policy Characteristics'!$C:$C,0))),"",INDEX('Policy Characteristics'!F:F,MATCH($C1037,'Policy Characteristics'!$C:$C,0)))</f>
        <v>0</v>
      </c>
      <c r="M1037" s="233">
        <f>IF(ISBLANK(INDEX('Policy Characteristics'!G:G,MATCH($C1037,'Policy Characteristics'!$C:$C,0))),"",INDEX('Policy Characteristics'!G:G,MATCH($C1037,'Policy Characteristics'!$C:$C,0)))</f>
        <v>1</v>
      </c>
      <c r="N1037" s="233">
        <f>IF(ISBLANK(INDEX('Policy Characteristics'!H:H,MATCH($C1037,'Policy Characteristics'!$C:$C,0))),"",INDEX('Policy Characteristics'!H:H,MATCH($C1037,'Policy Characteristics'!$C:$C,0)))</f>
        <v>0.01</v>
      </c>
      <c r="O1037" s="226" t="str">
        <f>IF(ISBLANK(INDEX('Policy Characteristics'!I:I,MATCH($C1037,'Policy Characteristics'!$C:$C,0))),"",INDEX('Policy Characteristics'!I:I,MATCH($C1037,'Policy Characteristics'!$C:$C,0)))</f>
        <v>% of potential achieved</v>
      </c>
      <c r="P1037" s="22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26" t="str">
        <f>IF(ISBLANK(INDEX('Policy Characteristics'!K:K,MATCH($C1037,'Policy Characteristics'!$C:$C,0))),"",INDEX('Policy Characteristics'!K:K,MATCH($C1037,'Policy Characteristics'!$C:$C,0)))</f>
        <v/>
      </c>
      <c r="R1037" s="226" t="str">
        <f>IF(ISBLANK(INDEX('Policy Characteristics'!L:L,MATCH($C1037,'Policy Characteristics'!$C:$C,0))),"",INDEX('Policy Characteristics'!L:L,MATCH($C1037,'Policy Characteristics'!$C:$C,0)))</f>
        <v/>
      </c>
    </row>
    <row r="1038" spans="1:18" s="2" customFormat="1">
      <c r="A1038" s="226" t="str">
        <f>IF(ISBLANK(INDEX('Policy Characteristics'!A:A,MATCH($C1038,'Policy Characteristics'!$C:$C,0))),"",INDEX('Policy Characteristics'!A:A,MATCH($C1038,'Policy Characteristics'!$C:$C,0)))</f>
        <v>Industry</v>
      </c>
      <c r="B1038" s="234" t="str">
        <f>IF(ISBLANK(INDEX('Policy Characteristics'!B:B,MATCH($C1038,'Policy Characteristics'!$C:$C,0))),"",INDEX('Policy Characteristics'!B:B,MATCH($C1038,'Policy Characteristics'!$C:$C,0)))</f>
        <v>Feedstock Shifting</v>
      </c>
      <c r="C1038" s="226" t="str">
        <f t="shared" si="43"/>
        <v>Fraction of Feedstock Shifted</v>
      </c>
      <c r="D1038" s="6" t="s">
        <v>876</v>
      </c>
      <c r="E1038" s="45" t="s">
        <v>919</v>
      </c>
      <c r="F1038" t="s">
        <v>877</v>
      </c>
      <c r="G1038" s="45" t="s">
        <v>920</v>
      </c>
      <c r="H1038" s="47">
        <v>2634</v>
      </c>
      <c r="I1038" s="261" t="s">
        <v>738</v>
      </c>
      <c r="J1038" s="227" t="str">
        <f>IF(ISBLANK(INDEX('Policy Characteristics'!D:D,MATCH($C1038,'Policy Characteristics'!$C:$C,0))),"",INDEX('Policy Characteristics'!D:D,MATCH($C1038,'Policy Characteristics'!$C:$C,0)))</f>
        <v>Feedstock Shifting</v>
      </c>
      <c r="K1038" s="226" t="str">
        <f>IF(ISBLANK(INDEX('Policy Characteristics'!E:E,MATCH($C1038,'Policy Characteristics'!$C:$C,0))),"",INDEX('Policy Characteristics'!E:E,MATCH($C1038,'Policy Characteristics'!$C:$C,0)))</f>
        <v>indst feedstock shifting</v>
      </c>
      <c r="L1038" s="233">
        <f>IF(ISBLANK(INDEX('Policy Characteristics'!F:F,MATCH($C1038,'Policy Characteristics'!$C:$C,0))),"",INDEX('Policy Characteristics'!F:F,MATCH($C1038,'Policy Characteristics'!$C:$C,0)))</f>
        <v>0</v>
      </c>
      <c r="M1038" s="233">
        <f>IF(ISBLANK(INDEX('Policy Characteristics'!G:G,MATCH($C1038,'Policy Characteristics'!$C:$C,0))),"",INDEX('Policy Characteristics'!G:G,MATCH($C1038,'Policy Characteristics'!$C:$C,0)))</f>
        <v>1</v>
      </c>
      <c r="N1038" s="233">
        <f>IF(ISBLANK(INDEX('Policy Characteristics'!H:H,MATCH($C1038,'Policy Characteristics'!$C:$C,0))),"",INDEX('Policy Characteristics'!H:H,MATCH($C1038,'Policy Characteristics'!$C:$C,0)))</f>
        <v>0.01</v>
      </c>
      <c r="O1038" s="226" t="str">
        <f>IF(ISBLANK(INDEX('Policy Characteristics'!I:I,MATCH($C1038,'Policy Characteristics'!$C:$C,0))),"",INDEX('Policy Characteristics'!I:I,MATCH($C1038,'Policy Characteristics'!$C:$C,0)))</f>
        <v>% of potential achieved</v>
      </c>
      <c r="P1038" s="22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26" t="str">
        <f>IF(ISBLANK(INDEX('Policy Characteristics'!K:K,MATCH($C1038,'Policy Characteristics'!$C:$C,0))),"",INDEX('Policy Characteristics'!K:K,MATCH($C1038,'Policy Characteristics'!$C:$C,0)))</f>
        <v/>
      </c>
      <c r="R1038" s="226" t="str">
        <f>IF(ISBLANK(INDEX('Policy Characteristics'!L:L,MATCH($C1038,'Policy Characteristics'!$C:$C,0))),"",INDEX('Policy Characteristics'!L:L,MATCH($C1038,'Policy Characteristics'!$C:$C,0)))</f>
        <v/>
      </c>
    </row>
    <row r="1039" spans="1:18" s="2" customFormat="1">
      <c r="A1039" s="226" t="str">
        <f>IF(ISBLANK(INDEX('Policy Characteristics'!A:A,MATCH($C1039,'Policy Characteristics'!$C:$C,0))),"",INDEX('Policy Characteristics'!A:A,MATCH($C1039,'Policy Characteristics'!$C:$C,0)))</f>
        <v>Industry</v>
      </c>
      <c r="B1039" s="234" t="str">
        <f>IF(ISBLANK(INDEX('Policy Characteristics'!B:B,MATCH($C1039,'Policy Characteristics'!$C:$C,0))),"",INDEX('Policy Characteristics'!B:B,MATCH($C1039,'Policy Characteristics'!$C:$C,0)))</f>
        <v>Feedstock Shifting</v>
      </c>
      <c r="C1039" s="226" t="str">
        <f t="shared" si="43"/>
        <v>Fraction of Feedstock Shifted</v>
      </c>
      <c r="D1039" s="6" t="s">
        <v>876</v>
      </c>
      <c r="E1039" s="45" t="s">
        <v>921</v>
      </c>
      <c r="F1039" t="s">
        <v>877</v>
      </c>
      <c r="G1039" s="45" t="s">
        <v>922</v>
      </c>
      <c r="H1039" s="47">
        <v>2635</v>
      </c>
      <c r="I1039" s="261" t="s">
        <v>738</v>
      </c>
      <c r="J1039" s="227" t="str">
        <f>IF(ISBLANK(INDEX('Policy Characteristics'!D:D,MATCH($C1039,'Policy Characteristics'!$C:$C,0))),"",INDEX('Policy Characteristics'!D:D,MATCH($C1039,'Policy Characteristics'!$C:$C,0)))</f>
        <v>Feedstock Shifting</v>
      </c>
      <c r="K1039" s="226" t="str">
        <f>IF(ISBLANK(INDEX('Policy Characteristics'!E:E,MATCH($C1039,'Policy Characteristics'!$C:$C,0))),"",INDEX('Policy Characteristics'!E:E,MATCH($C1039,'Policy Characteristics'!$C:$C,0)))</f>
        <v>indst feedstock shifting</v>
      </c>
      <c r="L1039" s="233">
        <f>IF(ISBLANK(INDEX('Policy Characteristics'!F:F,MATCH($C1039,'Policy Characteristics'!$C:$C,0))),"",INDEX('Policy Characteristics'!F:F,MATCH($C1039,'Policy Characteristics'!$C:$C,0)))</f>
        <v>0</v>
      </c>
      <c r="M1039" s="233">
        <f>IF(ISBLANK(INDEX('Policy Characteristics'!G:G,MATCH($C1039,'Policy Characteristics'!$C:$C,0))),"",INDEX('Policy Characteristics'!G:G,MATCH($C1039,'Policy Characteristics'!$C:$C,0)))</f>
        <v>1</v>
      </c>
      <c r="N1039" s="233">
        <f>IF(ISBLANK(INDEX('Policy Characteristics'!H:H,MATCH($C1039,'Policy Characteristics'!$C:$C,0))),"",INDEX('Policy Characteristics'!H:H,MATCH($C1039,'Policy Characteristics'!$C:$C,0)))</f>
        <v>0.01</v>
      </c>
      <c r="O1039" s="226" t="str">
        <f>IF(ISBLANK(INDEX('Policy Characteristics'!I:I,MATCH($C1039,'Policy Characteristics'!$C:$C,0))),"",INDEX('Policy Characteristics'!I:I,MATCH($C1039,'Policy Characteristics'!$C:$C,0)))</f>
        <v>% of potential achieved</v>
      </c>
      <c r="P1039" s="22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26" t="str">
        <f>IF(ISBLANK(INDEX('Policy Characteristics'!K:K,MATCH($C1039,'Policy Characteristics'!$C:$C,0))),"",INDEX('Policy Characteristics'!K:K,MATCH($C1039,'Policy Characteristics'!$C:$C,0)))</f>
        <v/>
      </c>
      <c r="R1039" s="226" t="str">
        <f>IF(ISBLANK(INDEX('Policy Characteristics'!L:L,MATCH($C1039,'Policy Characteristics'!$C:$C,0))),"",INDEX('Policy Characteristics'!L:L,MATCH($C1039,'Policy Characteristics'!$C:$C,0)))</f>
        <v/>
      </c>
    </row>
    <row r="1040" spans="1:18" s="2" customFormat="1">
      <c r="A1040" s="226" t="str">
        <f>IF(ISBLANK(INDEX('Policy Characteristics'!A:A,MATCH($C1040,'Policy Characteristics'!$C:$C,0))),"",INDEX('Policy Characteristics'!A:A,MATCH($C1040,'Policy Characteristics'!$C:$C,0)))</f>
        <v>Industry</v>
      </c>
      <c r="B1040" s="234" t="str">
        <f>IF(ISBLANK(INDEX('Policy Characteristics'!B:B,MATCH($C1040,'Policy Characteristics'!$C:$C,0))),"",INDEX('Policy Characteristics'!B:B,MATCH($C1040,'Policy Characteristics'!$C:$C,0)))</f>
        <v>Feedstock Shifting</v>
      </c>
      <c r="C1040" s="226" t="str">
        <f t="shared" si="43"/>
        <v>Fraction of Feedstock Shifted</v>
      </c>
      <c r="D1040" s="6" t="s">
        <v>876</v>
      </c>
      <c r="E1040" s="45" t="s">
        <v>923</v>
      </c>
      <c r="F1040" t="s">
        <v>877</v>
      </c>
      <c r="G1040" s="45" t="s">
        <v>924</v>
      </c>
      <c r="H1040" s="47">
        <v>2636</v>
      </c>
      <c r="I1040" s="261" t="s">
        <v>738</v>
      </c>
      <c r="J1040" s="227" t="str">
        <f>IF(ISBLANK(INDEX('Policy Characteristics'!D:D,MATCH($C1040,'Policy Characteristics'!$C:$C,0))),"",INDEX('Policy Characteristics'!D:D,MATCH($C1040,'Policy Characteristics'!$C:$C,0)))</f>
        <v>Feedstock Shifting</v>
      </c>
      <c r="K1040" s="226" t="str">
        <f>IF(ISBLANK(INDEX('Policy Characteristics'!E:E,MATCH($C1040,'Policy Characteristics'!$C:$C,0))),"",INDEX('Policy Characteristics'!E:E,MATCH($C1040,'Policy Characteristics'!$C:$C,0)))</f>
        <v>indst feedstock shifting</v>
      </c>
      <c r="L1040" s="233">
        <f>IF(ISBLANK(INDEX('Policy Characteristics'!F:F,MATCH($C1040,'Policy Characteristics'!$C:$C,0))),"",INDEX('Policy Characteristics'!F:F,MATCH($C1040,'Policy Characteristics'!$C:$C,0)))</f>
        <v>0</v>
      </c>
      <c r="M1040" s="233">
        <f>IF(ISBLANK(INDEX('Policy Characteristics'!G:G,MATCH($C1040,'Policy Characteristics'!$C:$C,0))),"",INDEX('Policy Characteristics'!G:G,MATCH($C1040,'Policy Characteristics'!$C:$C,0)))</f>
        <v>1</v>
      </c>
      <c r="N1040" s="233">
        <f>IF(ISBLANK(INDEX('Policy Characteristics'!H:H,MATCH($C1040,'Policy Characteristics'!$C:$C,0))),"",INDEX('Policy Characteristics'!H:H,MATCH($C1040,'Policy Characteristics'!$C:$C,0)))</f>
        <v>0.01</v>
      </c>
      <c r="O1040" s="226" t="str">
        <f>IF(ISBLANK(INDEX('Policy Characteristics'!I:I,MATCH($C1040,'Policy Characteristics'!$C:$C,0))),"",INDEX('Policy Characteristics'!I:I,MATCH($C1040,'Policy Characteristics'!$C:$C,0)))</f>
        <v>% of potential achieved</v>
      </c>
      <c r="P1040" s="22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26" t="str">
        <f>IF(ISBLANK(INDEX('Policy Characteristics'!K:K,MATCH($C1040,'Policy Characteristics'!$C:$C,0))),"",INDEX('Policy Characteristics'!K:K,MATCH($C1040,'Policy Characteristics'!$C:$C,0)))</f>
        <v/>
      </c>
      <c r="R1040" s="226" t="str">
        <f>IF(ISBLANK(INDEX('Policy Characteristics'!L:L,MATCH($C1040,'Policy Characteristics'!$C:$C,0))),"",INDEX('Policy Characteristics'!L:L,MATCH($C1040,'Policy Characteristics'!$C:$C,0)))</f>
        <v/>
      </c>
    </row>
    <row r="1041" spans="1:18" s="2" customFormat="1">
      <c r="A1041" s="226" t="str">
        <f>IF(ISBLANK(INDEX('Policy Characteristics'!A:A,MATCH($C1041,'Policy Characteristics'!$C:$C,0))),"",INDEX('Policy Characteristics'!A:A,MATCH($C1041,'Policy Characteristics'!$C:$C,0)))</f>
        <v>Industry</v>
      </c>
      <c r="B1041" s="234" t="str">
        <f>IF(ISBLANK(INDEX('Policy Characteristics'!B:B,MATCH($C1041,'Policy Characteristics'!$C:$C,0))),"",INDEX('Policy Characteristics'!B:B,MATCH($C1041,'Policy Characteristics'!$C:$C,0)))</f>
        <v>Feedstock Shifting</v>
      </c>
      <c r="C1041" s="226" t="str">
        <f t="shared" si="43"/>
        <v>Fraction of Feedstock Shifted</v>
      </c>
      <c r="D1041" s="6" t="s">
        <v>876</v>
      </c>
      <c r="E1041" s="45" t="s">
        <v>925</v>
      </c>
      <c r="F1041" t="s">
        <v>877</v>
      </c>
      <c r="G1041" s="45" t="s">
        <v>926</v>
      </c>
      <c r="H1041" s="47">
        <v>2637</v>
      </c>
      <c r="I1041" s="261" t="s">
        <v>738</v>
      </c>
      <c r="J1041" s="227" t="str">
        <f>IF(ISBLANK(INDEX('Policy Characteristics'!D:D,MATCH($C1041,'Policy Characteristics'!$C:$C,0))),"",INDEX('Policy Characteristics'!D:D,MATCH($C1041,'Policy Characteristics'!$C:$C,0)))</f>
        <v>Feedstock Shifting</v>
      </c>
      <c r="K1041" s="226" t="str">
        <f>IF(ISBLANK(INDEX('Policy Characteristics'!E:E,MATCH($C1041,'Policy Characteristics'!$C:$C,0))),"",INDEX('Policy Characteristics'!E:E,MATCH($C1041,'Policy Characteristics'!$C:$C,0)))</f>
        <v>indst feedstock shifting</v>
      </c>
      <c r="L1041" s="233">
        <f>IF(ISBLANK(INDEX('Policy Characteristics'!F:F,MATCH($C1041,'Policy Characteristics'!$C:$C,0))),"",INDEX('Policy Characteristics'!F:F,MATCH($C1041,'Policy Characteristics'!$C:$C,0)))</f>
        <v>0</v>
      </c>
      <c r="M1041" s="233">
        <f>IF(ISBLANK(INDEX('Policy Characteristics'!G:G,MATCH($C1041,'Policy Characteristics'!$C:$C,0))),"",INDEX('Policy Characteristics'!G:G,MATCH($C1041,'Policy Characteristics'!$C:$C,0)))</f>
        <v>1</v>
      </c>
      <c r="N1041" s="233">
        <f>IF(ISBLANK(INDEX('Policy Characteristics'!H:H,MATCH($C1041,'Policy Characteristics'!$C:$C,0))),"",INDEX('Policy Characteristics'!H:H,MATCH($C1041,'Policy Characteristics'!$C:$C,0)))</f>
        <v>0.01</v>
      </c>
      <c r="O1041" s="226" t="str">
        <f>IF(ISBLANK(INDEX('Policy Characteristics'!I:I,MATCH($C1041,'Policy Characteristics'!$C:$C,0))),"",INDEX('Policy Characteristics'!I:I,MATCH($C1041,'Policy Characteristics'!$C:$C,0)))</f>
        <v>% of potential achieved</v>
      </c>
      <c r="P1041" s="22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26" t="str">
        <f>IF(ISBLANK(INDEX('Policy Characteristics'!K:K,MATCH($C1041,'Policy Characteristics'!$C:$C,0))),"",INDEX('Policy Characteristics'!K:K,MATCH($C1041,'Policy Characteristics'!$C:$C,0)))</f>
        <v/>
      </c>
      <c r="R1041" s="226" t="str">
        <f>IF(ISBLANK(INDEX('Policy Characteristics'!L:L,MATCH($C1041,'Policy Characteristics'!$C:$C,0))),"",INDEX('Policy Characteristics'!L:L,MATCH($C1041,'Policy Characteristics'!$C:$C,0)))</f>
        <v/>
      </c>
    </row>
    <row r="1042" spans="1:18" s="2" customFormat="1">
      <c r="A1042" s="226" t="str">
        <f>IF(ISBLANK(INDEX('Policy Characteristics'!A:A,MATCH($C1042,'Policy Characteristics'!$C:$C,0))),"",INDEX('Policy Characteristics'!A:A,MATCH($C1042,'Policy Characteristics'!$C:$C,0)))</f>
        <v>Industry</v>
      </c>
      <c r="B1042" s="234" t="str">
        <f>IF(ISBLANK(INDEX('Policy Characteristics'!B:B,MATCH($C1042,'Policy Characteristics'!$C:$C,0))),"",INDEX('Policy Characteristics'!B:B,MATCH($C1042,'Policy Characteristics'!$C:$C,0)))</f>
        <v>Feedstock Shifting</v>
      </c>
      <c r="C1042" s="226" t="str">
        <f t="shared" si="43"/>
        <v>Fraction of Feedstock Shifted</v>
      </c>
      <c r="D1042" s="6" t="s">
        <v>876</v>
      </c>
      <c r="E1042" s="45" t="s">
        <v>927</v>
      </c>
      <c r="F1042" t="s">
        <v>877</v>
      </c>
      <c r="G1042" s="45" t="s">
        <v>928</v>
      </c>
      <c r="H1042" s="47">
        <v>2638</v>
      </c>
      <c r="I1042" s="261" t="s">
        <v>738</v>
      </c>
      <c r="J1042" s="227" t="str">
        <f>IF(ISBLANK(INDEX('Policy Characteristics'!D:D,MATCH($C1042,'Policy Characteristics'!$C:$C,0))),"",INDEX('Policy Characteristics'!D:D,MATCH($C1042,'Policy Characteristics'!$C:$C,0)))</f>
        <v>Feedstock Shifting</v>
      </c>
      <c r="K1042" s="226" t="str">
        <f>IF(ISBLANK(INDEX('Policy Characteristics'!E:E,MATCH($C1042,'Policy Characteristics'!$C:$C,0))),"",INDEX('Policy Characteristics'!E:E,MATCH($C1042,'Policy Characteristics'!$C:$C,0)))</f>
        <v>indst feedstock shifting</v>
      </c>
      <c r="L1042" s="233">
        <f>IF(ISBLANK(INDEX('Policy Characteristics'!F:F,MATCH($C1042,'Policy Characteristics'!$C:$C,0))),"",INDEX('Policy Characteristics'!F:F,MATCH($C1042,'Policy Characteristics'!$C:$C,0)))</f>
        <v>0</v>
      </c>
      <c r="M1042" s="233">
        <f>IF(ISBLANK(INDEX('Policy Characteristics'!G:G,MATCH($C1042,'Policy Characteristics'!$C:$C,0))),"",INDEX('Policy Characteristics'!G:G,MATCH($C1042,'Policy Characteristics'!$C:$C,0)))</f>
        <v>1</v>
      </c>
      <c r="N1042" s="233">
        <f>IF(ISBLANK(INDEX('Policy Characteristics'!H:H,MATCH($C1042,'Policy Characteristics'!$C:$C,0))),"",INDEX('Policy Characteristics'!H:H,MATCH($C1042,'Policy Characteristics'!$C:$C,0)))</f>
        <v>0.01</v>
      </c>
      <c r="O1042" s="226" t="str">
        <f>IF(ISBLANK(INDEX('Policy Characteristics'!I:I,MATCH($C1042,'Policy Characteristics'!$C:$C,0))),"",INDEX('Policy Characteristics'!I:I,MATCH($C1042,'Policy Characteristics'!$C:$C,0)))</f>
        <v>% of potential achieved</v>
      </c>
      <c r="P1042" s="22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26" t="str">
        <f>IF(ISBLANK(INDEX('Policy Characteristics'!K:K,MATCH($C1042,'Policy Characteristics'!$C:$C,0))),"",INDEX('Policy Characteristics'!K:K,MATCH($C1042,'Policy Characteristics'!$C:$C,0)))</f>
        <v/>
      </c>
      <c r="R1042" s="226" t="str">
        <f>IF(ISBLANK(INDEX('Policy Characteristics'!L:L,MATCH($C1042,'Policy Characteristics'!$C:$C,0))),"",INDEX('Policy Characteristics'!L:L,MATCH($C1042,'Policy Characteristics'!$C:$C,0)))</f>
        <v/>
      </c>
    </row>
    <row r="1043" spans="1:18" s="2" customFormat="1">
      <c r="A1043" s="226" t="str">
        <f>IF(ISBLANK(INDEX('Policy Characteristics'!A:A,MATCH($C1043,'Policy Characteristics'!$C:$C,0))),"",INDEX('Policy Characteristics'!A:A,MATCH($C1043,'Policy Characteristics'!$C:$C,0)))</f>
        <v>Industry</v>
      </c>
      <c r="B1043" s="234" t="str">
        <f>IF(ISBLANK(INDEX('Policy Characteristics'!B:B,MATCH($C1043,'Policy Characteristics'!$C:$C,0))),"",INDEX('Policy Characteristics'!B:B,MATCH($C1043,'Policy Characteristics'!$C:$C,0)))</f>
        <v>Feedstock Shifting</v>
      </c>
      <c r="C1043" s="226" t="str">
        <f t="shared" si="43"/>
        <v>Fraction of Feedstock Shifted</v>
      </c>
      <c r="D1043" s="6" t="s">
        <v>876</v>
      </c>
      <c r="E1043" s="45" t="s">
        <v>929</v>
      </c>
      <c r="F1043" t="s">
        <v>877</v>
      </c>
      <c r="G1043" s="45" t="s">
        <v>930</v>
      </c>
      <c r="H1043" s="47">
        <v>2639</v>
      </c>
      <c r="I1043" s="261" t="s">
        <v>738</v>
      </c>
      <c r="J1043" s="227" t="str">
        <f>IF(ISBLANK(INDEX('Policy Characteristics'!D:D,MATCH($C1043,'Policy Characteristics'!$C:$C,0))),"",INDEX('Policy Characteristics'!D:D,MATCH($C1043,'Policy Characteristics'!$C:$C,0)))</f>
        <v>Feedstock Shifting</v>
      </c>
      <c r="K1043" s="226" t="str">
        <f>IF(ISBLANK(INDEX('Policy Characteristics'!E:E,MATCH($C1043,'Policy Characteristics'!$C:$C,0))),"",INDEX('Policy Characteristics'!E:E,MATCH($C1043,'Policy Characteristics'!$C:$C,0)))</f>
        <v>indst feedstock shifting</v>
      </c>
      <c r="L1043" s="233">
        <f>IF(ISBLANK(INDEX('Policy Characteristics'!F:F,MATCH($C1043,'Policy Characteristics'!$C:$C,0))),"",INDEX('Policy Characteristics'!F:F,MATCH($C1043,'Policy Characteristics'!$C:$C,0)))</f>
        <v>0</v>
      </c>
      <c r="M1043" s="233">
        <f>IF(ISBLANK(INDEX('Policy Characteristics'!G:G,MATCH($C1043,'Policy Characteristics'!$C:$C,0))),"",INDEX('Policy Characteristics'!G:G,MATCH($C1043,'Policy Characteristics'!$C:$C,0)))</f>
        <v>1</v>
      </c>
      <c r="N1043" s="233">
        <f>IF(ISBLANK(INDEX('Policy Characteristics'!H:H,MATCH($C1043,'Policy Characteristics'!$C:$C,0))),"",INDEX('Policy Characteristics'!H:H,MATCH($C1043,'Policy Characteristics'!$C:$C,0)))</f>
        <v>0.01</v>
      </c>
      <c r="O1043" s="226" t="str">
        <f>IF(ISBLANK(INDEX('Policy Characteristics'!I:I,MATCH($C1043,'Policy Characteristics'!$C:$C,0))),"",INDEX('Policy Characteristics'!I:I,MATCH($C1043,'Policy Characteristics'!$C:$C,0)))</f>
        <v>% of potential achieved</v>
      </c>
      <c r="P1043" s="22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26" t="str">
        <f>IF(ISBLANK(INDEX('Policy Characteristics'!K:K,MATCH($C1043,'Policy Characteristics'!$C:$C,0))),"",INDEX('Policy Characteristics'!K:K,MATCH($C1043,'Policy Characteristics'!$C:$C,0)))</f>
        <v/>
      </c>
      <c r="R1043" s="226" t="str">
        <f>IF(ISBLANK(INDEX('Policy Characteristics'!L:L,MATCH($C1043,'Policy Characteristics'!$C:$C,0))),"",INDEX('Policy Characteristics'!L:L,MATCH($C1043,'Policy Characteristics'!$C:$C,0)))</f>
        <v/>
      </c>
    </row>
    <row r="1044" spans="1:18" s="2" customFormat="1">
      <c r="A1044" s="226" t="str">
        <f>IF(ISBLANK(INDEX('Policy Characteristics'!A:A,MATCH($C1044,'Policy Characteristics'!$C:$C,0))),"",INDEX('Policy Characteristics'!A:A,MATCH($C1044,'Policy Characteristics'!$C:$C,0)))</f>
        <v>Industry</v>
      </c>
      <c r="B1044" s="234" t="str">
        <f>IF(ISBLANK(INDEX('Policy Characteristics'!B:B,MATCH($C1044,'Policy Characteristics'!$C:$C,0))),"",INDEX('Policy Characteristics'!B:B,MATCH($C1044,'Policy Characteristics'!$C:$C,0)))</f>
        <v>Feedstock Shifting</v>
      </c>
      <c r="C1044" s="226" t="str">
        <f t="shared" si="43"/>
        <v>Fraction of Feedstock Shifted</v>
      </c>
      <c r="D1044" s="6" t="s">
        <v>878</v>
      </c>
      <c r="E1044" s="45" t="s">
        <v>911</v>
      </c>
      <c r="F1044" t="s">
        <v>879</v>
      </c>
      <c r="G1044" s="45" t="s">
        <v>912</v>
      </c>
      <c r="H1044" s="47">
        <v>2640</v>
      </c>
      <c r="I1044" s="261" t="s">
        <v>738</v>
      </c>
      <c r="J1044" s="227" t="str">
        <f>IF(ISBLANK(INDEX('Policy Characteristics'!D:D,MATCH($C1044,'Policy Characteristics'!$C:$C,0))),"",INDEX('Policy Characteristics'!D:D,MATCH($C1044,'Policy Characteristics'!$C:$C,0)))</f>
        <v>Feedstock Shifting</v>
      </c>
      <c r="K1044" s="226" t="str">
        <f>IF(ISBLANK(INDEX('Policy Characteristics'!E:E,MATCH($C1044,'Policy Characteristics'!$C:$C,0))),"",INDEX('Policy Characteristics'!E:E,MATCH($C1044,'Policy Characteristics'!$C:$C,0)))</f>
        <v>indst feedstock shifting</v>
      </c>
      <c r="L1044" s="233">
        <f>IF(ISBLANK(INDEX('Policy Characteristics'!F:F,MATCH($C1044,'Policy Characteristics'!$C:$C,0))),"",INDEX('Policy Characteristics'!F:F,MATCH($C1044,'Policy Characteristics'!$C:$C,0)))</f>
        <v>0</v>
      </c>
      <c r="M1044" s="233">
        <f>IF(ISBLANK(INDEX('Policy Characteristics'!G:G,MATCH($C1044,'Policy Characteristics'!$C:$C,0))),"",INDEX('Policy Characteristics'!G:G,MATCH($C1044,'Policy Characteristics'!$C:$C,0)))</f>
        <v>1</v>
      </c>
      <c r="N1044" s="233">
        <f>IF(ISBLANK(INDEX('Policy Characteristics'!H:H,MATCH($C1044,'Policy Characteristics'!$C:$C,0))),"",INDEX('Policy Characteristics'!H:H,MATCH($C1044,'Policy Characteristics'!$C:$C,0)))</f>
        <v>0.01</v>
      </c>
      <c r="O1044" s="226" t="str">
        <f>IF(ISBLANK(INDEX('Policy Characteristics'!I:I,MATCH($C1044,'Policy Characteristics'!$C:$C,0))),"",INDEX('Policy Characteristics'!I:I,MATCH($C1044,'Policy Characteristics'!$C:$C,0)))</f>
        <v>% of potential achieved</v>
      </c>
      <c r="P1044" s="22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26" t="str">
        <f>IF(ISBLANK(INDEX('Policy Characteristics'!K:K,MATCH($C1044,'Policy Characteristics'!$C:$C,0))),"",INDEX('Policy Characteristics'!K:K,MATCH($C1044,'Policy Characteristics'!$C:$C,0)))</f>
        <v/>
      </c>
      <c r="R1044" s="226" t="str">
        <f>IF(ISBLANK(INDEX('Policy Characteristics'!L:L,MATCH($C1044,'Policy Characteristics'!$C:$C,0))),"",INDEX('Policy Characteristics'!L:L,MATCH($C1044,'Policy Characteristics'!$C:$C,0)))</f>
        <v/>
      </c>
    </row>
    <row r="1045" spans="1:18" s="2" customFormat="1">
      <c r="A1045" s="226" t="str">
        <f>IF(ISBLANK(INDEX('Policy Characteristics'!A:A,MATCH($C1045,'Policy Characteristics'!$C:$C,0))),"",INDEX('Policy Characteristics'!A:A,MATCH($C1045,'Policy Characteristics'!$C:$C,0)))</f>
        <v>Industry</v>
      </c>
      <c r="B1045" s="234" t="str">
        <f>IF(ISBLANK(INDEX('Policy Characteristics'!B:B,MATCH($C1045,'Policy Characteristics'!$C:$C,0))),"",INDEX('Policy Characteristics'!B:B,MATCH($C1045,'Policy Characteristics'!$C:$C,0)))</f>
        <v>Feedstock Shifting</v>
      </c>
      <c r="C1045" s="226" t="str">
        <f t="shared" si="43"/>
        <v>Fraction of Feedstock Shifted</v>
      </c>
      <c r="D1045" s="6" t="s">
        <v>878</v>
      </c>
      <c r="E1045" s="45" t="s">
        <v>913</v>
      </c>
      <c r="F1045" t="s">
        <v>879</v>
      </c>
      <c r="G1045" s="45" t="s">
        <v>914</v>
      </c>
      <c r="H1045" s="47">
        <v>2641</v>
      </c>
      <c r="I1045" s="261" t="s">
        <v>738</v>
      </c>
      <c r="J1045" s="227" t="str">
        <f>IF(ISBLANK(INDEX('Policy Characteristics'!D:D,MATCH($C1045,'Policy Characteristics'!$C:$C,0))),"",INDEX('Policy Characteristics'!D:D,MATCH($C1045,'Policy Characteristics'!$C:$C,0)))</f>
        <v>Feedstock Shifting</v>
      </c>
      <c r="K1045" s="226" t="str">
        <f>IF(ISBLANK(INDEX('Policy Characteristics'!E:E,MATCH($C1045,'Policy Characteristics'!$C:$C,0))),"",INDEX('Policy Characteristics'!E:E,MATCH($C1045,'Policy Characteristics'!$C:$C,0)))</f>
        <v>indst feedstock shifting</v>
      </c>
      <c r="L1045" s="233">
        <f>IF(ISBLANK(INDEX('Policy Characteristics'!F:F,MATCH($C1045,'Policy Characteristics'!$C:$C,0))),"",INDEX('Policy Characteristics'!F:F,MATCH($C1045,'Policy Characteristics'!$C:$C,0)))</f>
        <v>0</v>
      </c>
      <c r="M1045" s="233">
        <f>IF(ISBLANK(INDEX('Policy Characteristics'!G:G,MATCH($C1045,'Policy Characteristics'!$C:$C,0))),"",INDEX('Policy Characteristics'!G:G,MATCH($C1045,'Policy Characteristics'!$C:$C,0)))</f>
        <v>1</v>
      </c>
      <c r="N1045" s="233">
        <f>IF(ISBLANK(INDEX('Policy Characteristics'!H:H,MATCH($C1045,'Policy Characteristics'!$C:$C,0))),"",INDEX('Policy Characteristics'!H:H,MATCH($C1045,'Policy Characteristics'!$C:$C,0)))</f>
        <v>0.01</v>
      </c>
      <c r="O1045" s="226" t="str">
        <f>IF(ISBLANK(INDEX('Policy Characteristics'!I:I,MATCH($C1045,'Policy Characteristics'!$C:$C,0))),"",INDEX('Policy Characteristics'!I:I,MATCH($C1045,'Policy Characteristics'!$C:$C,0)))</f>
        <v>% of potential achieved</v>
      </c>
      <c r="P1045" s="22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26" t="str">
        <f>IF(ISBLANK(INDEX('Policy Characteristics'!K:K,MATCH($C1045,'Policy Characteristics'!$C:$C,0))),"",INDEX('Policy Characteristics'!K:K,MATCH($C1045,'Policy Characteristics'!$C:$C,0)))</f>
        <v/>
      </c>
      <c r="R1045" s="226" t="str">
        <f>IF(ISBLANK(INDEX('Policy Characteristics'!L:L,MATCH($C1045,'Policy Characteristics'!$C:$C,0))),"",INDEX('Policy Characteristics'!L:L,MATCH($C1045,'Policy Characteristics'!$C:$C,0)))</f>
        <v/>
      </c>
    </row>
    <row r="1046" spans="1:18" s="2" customFormat="1">
      <c r="A1046" s="226" t="str">
        <f>IF(ISBLANK(INDEX('Policy Characteristics'!A:A,MATCH($C1046,'Policy Characteristics'!$C:$C,0))),"",INDEX('Policy Characteristics'!A:A,MATCH($C1046,'Policy Characteristics'!$C:$C,0)))</f>
        <v>Industry</v>
      </c>
      <c r="B1046" s="234" t="str">
        <f>IF(ISBLANK(INDEX('Policy Characteristics'!B:B,MATCH($C1046,'Policy Characteristics'!$C:$C,0))),"",INDEX('Policy Characteristics'!B:B,MATCH($C1046,'Policy Characteristics'!$C:$C,0)))</f>
        <v>Feedstock Shifting</v>
      </c>
      <c r="C1046" s="226" t="str">
        <f t="shared" si="43"/>
        <v>Fraction of Feedstock Shifted</v>
      </c>
      <c r="D1046" s="6" t="s">
        <v>878</v>
      </c>
      <c r="E1046" s="45" t="s">
        <v>915</v>
      </c>
      <c r="F1046" t="s">
        <v>879</v>
      </c>
      <c r="G1046" s="45" t="s">
        <v>916</v>
      </c>
      <c r="H1046" s="47">
        <v>2642</v>
      </c>
      <c r="I1046" s="261" t="s">
        <v>738</v>
      </c>
      <c r="J1046" s="227" t="str">
        <f>IF(ISBLANK(INDEX('Policy Characteristics'!D:D,MATCH($C1046,'Policy Characteristics'!$C:$C,0))),"",INDEX('Policy Characteristics'!D:D,MATCH($C1046,'Policy Characteristics'!$C:$C,0)))</f>
        <v>Feedstock Shifting</v>
      </c>
      <c r="K1046" s="226" t="str">
        <f>IF(ISBLANK(INDEX('Policy Characteristics'!E:E,MATCH($C1046,'Policy Characteristics'!$C:$C,0))),"",INDEX('Policy Characteristics'!E:E,MATCH($C1046,'Policy Characteristics'!$C:$C,0)))</f>
        <v>indst feedstock shifting</v>
      </c>
      <c r="L1046" s="233">
        <f>IF(ISBLANK(INDEX('Policy Characteristics'!F:F,MATCH($C1046,'Policy Characteristics'!$C:$C,0))),"",INDEX('Policy Characteristics'!F:F,MATCH($C1046,'Policy Characteristics'!$C:$C,0)))</f>
        <v>0</v>
      </c>
      <c r="M1046" s="233">
        <f>IF(ISBLANK(INDEX('Policy Characteristics'!G:G,MATCH($C1046,'Policy Characteristics'!$C:$C,0))),"",INDEX('Policy Characteristics'!G:G,MATCH($C1046,'Policy Characteristics'!$C:$C,0)))</f>
        <v>1</v>
      </c>
      <c r="N1046" s="233">
        <f>IF(ISBLANK(INDEX('Policy Characteristics'!H:H,MATCH($C1046,'Policy Characteristics'!$C:$C,0))),"",INDEX('Policy Characteristics'!H:H,MATCH($C1046,'Policy Characteristics'!$C:$C,0)))</f>
        <v>0.01</v>
      </c>
      <c r="O1046" s="226" t="str">
        <f>IF(ISBLANK(INDEX('Policy Characteristics'!I:I,MATCH($C1046,'Policy Characteristics'!$C:$C,0))),"",INDEX('Policy Characteristics'!I:I,MATCH($C1046,'Policy Characteristics'!$C:$C,0)))</f>
        <v>% of potential achieved</v>
      </c>
      <c r="P1046" s="22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26" t="str">
        <f>IF(ISBLANK(INDEX('Policy Characteristics'!K:K,MATCH($C1046,'Policy Characteristics'!$C:$C,0))),"",INDEX('Policy Characteristics'!K:K,MATCH($C1046,'Policy Characteristics'!$C:$C,0)))</f>
        <v/>
      </c>
      <c r="R1046" s="226" t="str">
        <f>IF(ISBLANK(INDEX('Policy Characteristics'!L:L,MATCH($C1046,'Policy Characteristics'!$C:$C,0))),"",INDEX('Policy Characteristics'!L:L,MATCH($C1046,'Policy Characteristics'!$C:$C,0)))</f>
        <v/>
      </c>
    </row>
    <row r="1047" spans="1:18" s="2" customFormat="1">
      <c r="A1047" s="226" t="str">
        <f>IF(ISBLANK(INDEX('Policy Characteristics'!A:A,MATCH($C1047,'Policy Characteristics'!$C:$C,0))),"",INDEX('Policy Characteristics'!A:A,MATCH($C1047,'Policy Characteristics'!$C:$C,0)))</f>
        <v>Industry</v>
      </c>
      <c r="B1047" s="234" t="str">
        <f>IF(ISBLANK(INDEX('Policy Characteristics'!B:B,MATCH($C1047,'Policy Characteristics'!$C:$C,0))),"",INDEX('Policy Characteristics'!B:B,MATCH($C1047,'Policy Characteristics'!$C:$C,0)))</f>
        <v>Feedstock Shifting</v>
      </c>
      <c r="C1047" s="226" t="str">
        <f t="shared" si="43"/>
        <v>Fraction of Feedstock Shifted</v>
      </c>
      <c r="D1047" s="6" t="s">
        <v>878</v>
      </c>
      <c r="E1047" s="45" t="s">
        <v>917</v>
      </c>
      <c r="F1047" t="s">
        <v>879</v>
      </c>
      <c r="G1047" s="45" t="s">
        <v>918</v>
      </c>
      <c r="H1047" s="47">
        <v>2643</v>
      </c>
      <c r="I1047" s="261" t="s">
        <v>738</v>
      </c>
      <c r="J1047" s="227" t="str">
        <f>IF(ISBLANK(INDEX('Policy Characteristics'!D:D,MATCH($C1047,'Policy Characteristics'!$C:$C,0))),"",INDEX('Policy Characteristics'!D:D,MATCH($C1047,'Policy Characteristics'!$C:$C,0)))</f>
        <v>Feedstock Shifting</v>
      </c>
      <c r="K1047" s="226" t="str">
        <f>IF(ISBLANK(INDEX('Policy Characteristics'!E:E,MATCH($C1047,'Policy Characteristics'!$C:$C,0))),"",INDEX('Policy Characteristics'!E:E,MATCH($C1047,'Policy Characteristics'!$C:$C,0)))</f>
        <v>indst feedstock shifting</v>
      </c>
      <c r="L1047" s="233">
        <f>IF(ISBLANK(INDEX('Policy Characteristics'!F:F,MATCH($C1047,'Policy Characteristics'!$C:$C,0))),"",INDEX('Policy Characteristics'!F:F,MATCH($C1047,'Policy Characteristics'!$C:$C,0)))</f>
        <v>0</v>
      </c>
      <c r="M1047" s="233">
        <f>IF(ISBLANK(INDEX('Policy Characteristics'!G:G,MATCH($C1047,'Policy Characteristics'!$C:$C,0))),"",INDEX('Policy Characteristics'!G:G,MATCH($C1047,'Policy Characteristics'!$C:$C,0)))</f>
        <v>1</v>
      </c>
      <c r="N1047" s="233">
        <f>IF(ISBLANK(INDEX('Policy Characteristics'!H:H,MATCH($C1047,'Policy Characteristics'!$C:$C,0))),"",INDEX('Policy Characteristics'!H:H,MATCH($C1047,'Policy Characteristics'!$C:$C,0)))</f>
        <v>0.01</v>
      </c>
      <c r="O1047" s="226" t="str">
        <f>IF(ISBLANK(INDEX('Policy Characteristics'!I:I,MATCH($C1047,'Policy Characteristics'!$C:$C,0))),"",INDEX('Policy Characteristics'!I:I,MATCH($C1047,'Policy Characteristics'!$C:$C,0)))</f>
        <v>% of potential achieved</v>
      </c>
      <c r="P1047" s="22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26" t="str">
        <f>IF(ISBLANK(INDEX('Policy Characteristics'!K:K,MATCH($C1047,'Policy Characteristics'!$C:$C,0))),"",INDEX('Policy Characteristics'!K:K,MATCH($C1047,'Policy Characteristics'!$C:$C,0)))</f>
        <v/>
      </c>
      <c r="R1047" s="226" t="str">
        <f>IF(ISBLANK(INDEX('Policy Characteristics'!L:L,MATCH($C1047,'Policy Characteristics'!$C:$C,0))),"",INDEX('Policy Characteristics'!L:L,MATCH($C1047,'Policy Characteristics'!$C:$C,0)))</f>
        <v/>
      </c>
    </row>
    <row r="1048" spans="1:18" s="2" customFormat="1">
      <c r="A1048" s="226" t="str">
        <f>IF(ISBLANK(INDEX('Policy Characteristics'!A:A,MATCH($C1048,'Policy Characteristics'!$C:$C,0))),"",INDEX('Policy Characteristics'!A:A,MATCH($C1048,'Policy Characteristics'!$C:$C,0)))</f>
        <v>Industry</v>
      </c>
      <c r="B1048" s="234" t="str">
        <f>IF(ISBLANK(INDEX('Policy Characteristics'!B:B,MATCH($C1048,'Policy Characteristics'!$C:$C,0))),"",INDEX('Policy Characteristics'!B:B,MATCH($C1048,'Policy Characteristics'!$C:$C,0)))</f>
        <v>Feedstock Shifting</v>
      </c>
      <c r="C1048" s="226" t="str">
        <f t="shared" si="43"/>
        <v>Fraction of Feedstock Shifted</v>
      </c>
      <c r="D1048" s="6" t="s">
        <v>878</v>
      </c>
      <c r="E1048" s="45" t="s">
        <v>919</v>
      </c>
      <c r="F1048" t="s">
        <v>879</v>
      </c>
      <c r="G1048" s="45" t="s">
        <v>920</v>
      </c>
      <c r="H1048" s="47">
        <v>2644</v>
      </c>
      <c r="I1048" s="261" t="s">
        <v>738</v>
      </c>
      <c r="J1048" s="227" t="str">
        <f>IF(ISBLANK(INDEX('Policy Characteristics'!D:D,MATCH($C1048,'Policy Characteristics'!$C:$C,0))),"",INDEX('Policy Characteristics'!D:D,MATCH($C1048,'Policy Characteristics'!$C:$C,0)))</f>
        <v>Feedstock Shifting</v>
      </c>
      <c r="K1048" s="226" t="str">
        <f>IF(ISBLANK(INDEX('Policy Characteristics'!E:E,MATCH($C1048,'Policy Characteristics'!$C:$C,0))),"",INDEX('Policy Characteristics'!E:E,MATCH($C1048,'Policy Characteristics'!$C:$C,0)))</f>
        <v>indst feedstock shifting</v>
      </c>
      <c r="L1048" s="233">
        <f>IF(ISBLANK(INDEX('Policy Characteristics'!F:F,MATCH($C1048,'Policy Characteristics'!$C:$C,0))),"",INDEX('Policy Characteristics'!F:F,MATCH($C1048,'Policy Characteristics'!$C:$C,0)))</f>
        <v>0</v>
      </c>
      <c r="M1048" s="233">
        <f>IF(ISBLANK(INDEX('Policy Characteristics'!G:G,MATCH($C1048,'Policy Characteristics'!$C:$C,0))),"",INDEX('Policy Characteristics'!G:G,MATCH($C1048,'Policy Characteristics'!$C:$C,0)))</f>
        <v>1</v>
      </c>
      <c r="N1048" s="233">
        <f>IF(ISBLANK(INDEX('Policy Characteristics'!H:H,MATCH($C1048,'Policy Characteristics'!$C:$C,0))),"",INDEX('Policy Characteristics'!H:H,MATCH($C1048,'Policy Characteristics'!$C:$C,0)))</f>
        <v>0.01</v>
      </c>
      <c r="O1048" s="226" t="str">
        <f>IF(ISBLANK(INDEX('Policy Characteristics'!I:I,MATCH($C1048,'Policy Characteristics'!$C:$C,0))),"",INDEX('Policy Characteristics'!I:I,MATCH($C1048,'Policy Characteristics'!$C:$C,0)))</f>
        <v>% of potential achieved</v>
      </c>
      <c r="P1048" s="22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26" t="str">
        <f>IF(ISBLANK(INDEX('Policy Characteristics'!K:K,MATCH($C1048,'Policy Characteristics'!$C:$C,0))),"",INDEX('Policy Characteristics'!K:K,MATCH($C1048,'Policy Characteristics'!$C:$C,0)))</f>
        <v/>
      </c>
      <c r="R1048" s="226" t="str">
        <f>IF(ISBLANK(INDEX('Policy Characteristics'!L:L,MATCH($C1048,'Policy Characteristics'!$C:$C,0))),"",INDEX('Policy Characteristics'!L:L,MATCH($C1048,'Policy Characteristics'!$C:$C,0)))</f>
        <v/>
      </c>
    </row>
    <row r="1049" spans="1:18" s="2" customFormat="1">
      <c r="A1049" s="226" t="str">
        <f>IF(ISBLANK(INDEX('Policy Characteristics'!A:A,MATCH($C1049,'Policy Characteristics'!$C:$C,0))),"",INDEX('Policy Characteristics'!A:A,MATCH($C1049,'Policy Characteristics'!$C:$C,0)))</f>
        <v>Industry</v>
      </c>
      <c r="B1049" s="234" t="str">
        <f>IF(ISBLANK(INDEX('Policy Characteristics'!B:B,MATCH($C1049,'Policy Characteristics'!$C:$C,0))),"",INDEX('Policy Characteristics'!B:B,MATCH($C1049,'Policy Characteristics'!$C:$C,0)))</f>
        <v>Feedstock Shifting</v>
      </c>
      <c r="C1049" s="226" t="str">
        <f t="shared" si="43"/>
        <v>Fraction of Feedstock Shifted</v>
      </c>
      <c r="D1049" s="6" t="s">
        <v>878</v>
      </c>
      <c r="E1049" s="45" t="s">
        <v>921</v>
      </c>
      <c r="F1049" t="s">
        <v>879</v>
      </c>
      <c r="G1049" s="45" t="s">
        <v>922</v>
      </c>
      <c r="H1049" s="47">
        <v>2645</v>
      </c>
      <c r="I1049" s="261" t="s">
        <v>738</v>
      </c>
      <c r="J1049" s="227" t="str">
        <f>IF(ISBLANK(INDEX('Policy Characteristics'!D:D,MATCH($C1049,'Policy Characteristics'!$C:$C,0))),"",INDEX('Policy Characteristics'!D:D,MATCH($C1049,'Policy Characteristics'!$C:$C,0)))</f>
        <v>Feedstock Shifting</v>
      </c>
      <c r="K1049" s="226" t="str">
        <f>IF(ISBLANK(INDEX('Policy Characteristics'!E:E,MATCH($C1049,'Policy Characteristics'!$C:$C,0))),"",INDEX('Policy Characteristics'!E:E,MATCH($C1049,'Policy Characteristics'!$C:$C,0)))</f>
        <v>indst feedstock shifting</v>
      </c>
      <c r="L1049" s="233">
        <f>IF(ISBLANK(INDEX('Policy Characteristics'!F:F,MATCH($C1049,'Policy Characteristics'!$C:$C,0))),"",INDEX('Policy Characteristics'!F:F,MATCH($C1049,'Policy Characteristics'!$C:$C,0)))</f>
        <v>0</v>
      </c>
      <c r="M1049" s="233">
        <f>IF(ISBLANK(INDEX('Policy Characteristics'!G:G,MATCH($C1049,'Policy Characteristics'!$C:$C,0))),"",INDEX('Policy Characteristics'!G:G,MATCH($C1049,'Policy Characteristics'!$C:$C,0)))</f>
        <v>1</v>
      </c>
      <c r="N1049" s="233">
        <f>IF(ISBLANK(INDEX('Policy Characteristics'!H:H,MATCH($C1049,'Policy Characteristics'!$C:$C,0))),"",INDEX('Policy Characteristics'!H:H,MATCH($C1049,'Policy Characteristics'!$C:$C,0)))</f>
        <v>0.01</v>
      </c>
      <c r="O1049" s="226" t="str">
        <f>IF(ISBLANK(INDEX('Policy Characteristics'!I:I,MATCH($C1049,'Policy Characteristics'!$C:$C,0))),"",INDEX('Policy Characteristics'!I:I,MATCH($C1049,'Policy Characteristics'!$C:$C,0)))</f>
        <v>% of potential achieved</v>
      </c>
      <c r="P1049" s="22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26" t="str">
        <f>IF(ISBLANK(INDEX('Policy Characteristics'!K:K,MATCH($C1049,'Policy Characteristics'!$C:$C,0))),"",INDEX('Policy Characteristics'!K:K,MATCH($C1049,'Policy Characteristics'!$C:$C,0)))</f>
        <v/>
      </c>
      <c r="R1049" s="226" t="str">
        <f>IF(ISBLANK(INDEX('Policy Characteristics'!L:L,MATCH($C1049,'Policy Characteristics'!$C:$C,0))),"",INDEX('Policy Characteristics'!L:L,MATCH($C1049,'Policy Characteristics'!$C:$C,0)))</f>
        <v/>
      </c>
    </row>
    <row r="1050" spans="1:18" s="2" customFormat="1">
      <c r="A1050" s="226" t="str">
        <f>IF(ISBLANK(INDEX('Policy Characteristics'!A:A,MATCH($C1050,'Policy Characteristics'!$C:$C,0))),"",INDEX('Policy Characteristics'!A:A,MATCH($C1050,'Policy Characteristics'!$C:$C,0)))</f>
        <v>Industry</v>
      </c>
      <c r="B1050" s="234" t="str">
        <f>IF(ISBLANK(INDEX('Policy Characteristics'!B:B,MATCH($C1050,'Policy Characteristics'!$C:$C,0))),"",INDEX('Policy Characteristics'!B:B,MATCH($C1050,'Policy Characteristics'!$C:$C,0)))</f>
        <v>Feedstock Shifting</v>
      </c>
      <c r="C1050" s="226" t="str">
        <f t="shared" si="43"/>
        <v>Fraction of Feedstock Shifted</v>
      </c>
      <c r="D1050" s="6" t="s">
        <v>878</v>
      </c>
      <c r="E1050" s="45" t="s">
        <v>923</v>
      </c>
      <c r="F1050" t="s">
        <v>879</v>
      </c>
      <c r="G1050" s="45" t="s">
        <v>924</v>
      </c>
      <c r="H1050" s="47">
        <v>2646</v>
      </c>
      <c r="I1050" s="261" t="s">
        <v>738</v>
      </c>
      <c r="J1050" s="227" t="str">
        <f>IF(ISBLANK(INDEX('Policy Characteristics'!D:D,MATCH($C1050,'Policy Characteristics'!$C:$C,0))),"",INDEX('Policy Characteristics'!D:D,MATCH($C1050,'Policy Characteristics'!$C:$C,0)))</f>
        <v>Feedstock Shifting</v>
      </c>
      <c r="K1050" s="226" t="str">
        <f>IF(ISBLANK(INDEX('Policy Characteristics'!E:E,MATCH($C1050,'Policy Characteristics'!$C:$C,0))),"",INDEX('Policy Characteristics'!E:E,MATCH($C1050,'Policy Characteristics'!$C:$C,0)))</f>
        <v>indst feedstock shifting</v>
      </c>
      <c r="L1050" s="233">
        <f>IF(ISBLANK(INDEX('Policy Characteristics'!F:F,MATCH($C1050,'Policy Characteristics'!$C:$C,0))),"",INDEX('Policy Characteristics'!F:F,MATCH($C1050,'Policy Characteristics'!$C:$C,0)))</f>
        <v>0</v>
      </c>
      <c r="M1050" s="233">
        <f>IF(ISBLANK(INDEX('Policy Characteristics'!G:G,MATCH($C1050,'Policy Characteristics'!$C:$C,0))),"",INDEX('Policy Characteristics'!G:G,MATCH($C1050,'Policy Characteristics'!$C:$C,0)))</f>
        <v>1</v>
      </c>
      <c r="N1050" s="233">
        <f>IF(ISBLANK(INDEX('Policy Characteristics'!H:H,MATCH($C1050,'Policy Characteristics'!$C:$C,0))),"",INDEX('Policy Characteristics'!H:H,MATCH($C1050,'Policy Characteristics'!$C:$C,0)))</f>
        <v>0.01</v>
      </c>
      <c r="O1050" s="226" t="str">
        <f>IF(ISBLANK(INDEX('Policy Characteristics'!I:I,MATCH($C1050,'Policy Characteristics'!$C:$C,0))),"",INDEX('Policy Characteristics'!I:I,MATCH($C1050,'Policy Characteristics'!$C:$C,0)))</f>
        <v>% of potential achieved</v>
      </c>
      <c r="P1050" s="22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26" t="str">
        <f>IF(ISBLANK(INDEX('Policy Characteristics'!K:K,MATCH($C1050,'Policy Characteristics'!$C:$C,0))),"",INDEX('Policy Characteristics'!K:K,MATCH($C1050,'Policy Characteristics'!$C:$C,0)))</f>
        <v/>
      </c>
      <c r="R1050" s="226" t="str">
        <f>IF(ISBLANK(INDEX('Policy Characteristics'!L:L,MATCH($C1050,'Policy Characteristics'!$C:$C,0))),"",INDEX('Policy Characteristics'!L:L,MATCH($C1050,'Policy Characteristics'!$C:$C,0)))</f>
        <v/>
      </c>
    </row>
    <row r="1051" spans="1:18" s="2" customFormat="1">
      <c r="A1051" s="226" t="str">
        <f>IF(ISBLANK(INDEX('Policy Characteristics'!A:A,MATCH($C1051,'Policy Characteristics'!$C:$C,0))),"",INDEX('Policy Characteristics'!A:A,MATCH($C1051,'Policy Characteristics'!$C:$C,0)))</f>
        <v>Industry</v>
      </c>
      <c r="B1051" s="234" t="str">
        <f>IF(ISBLANK(INDEX('Policy Characteristics'!B:B,MATCH($C1051,'Policy Characteristics'!$C:$C,0))),"",INDEX('Policy Characteristics'!B:B,MATCH($C1051,'Policy Characteristics'!$C:$C,0)))</f>
        <v>Feedstock Shifting</v>
      </c>
      <c r="C1051" s="226" t="str">
        <f t="shared" si="43"/>
        <v>Fraction of Feedstock Shifted</v>
      </c>
      <c r="D1051" s="6" t="s">
        <v>878</v>
      </c>
      <c r="E1051" s="45" t="s">
        <v>925</v>
      </c>
      <c r="F1051" t="s">
        <v>879</v>
      </c>
      <c r="G1051" s="45" t="s">
        <v>926</v>
      </c>
      <c r="H1051" s="47">
        <v>2647</v>
      </c>
      <c r="I1051" s="261" t="s">
        <v>738</v>
      </c>
      <c r="J1051" s="227" t="str">
        <f>IF(ISBLANK(INDEX('Policy Characteristics'!D:D,MATCH($C1051,'Policy Characteristics'!$C:$C,0))),"",INDEX('Policy Characteristics'!D:D,MATCH($C1051,'Policy Characteristics'!$C:$C,0)))</f>
        <v>Feedstock Shifting</v>
      </c>
      <c r="K1051" s="226" t="str">
        <f>IF(ISBLANK(INDEX('Policy Characteristics'!E:E,MATCH($C1051,'Policy Characteristics'!$C:$C,0))),"",INDEX('Policy Characteristics'!E:E,MATCH($C1051,'Policy Characteristics'!$C:$C,0)))</f>
        <v>indst feedstock shifting</v>
      </c>
      <c r="L1051" s="233">
        <f>IF(ISBLANK(INDEX('Policy Characteristics'!F:F,MATCH($C1051,'Policy Characteristics'!$C:$C,0))),"",INDEX('Policy Characteristics'!F:F,MATCH($C1051,'Policy Characteristics'!$C:$C,0)))</f>
        <v>0</v>
      </c>
      <c r="M1051" s="233">
        <f>IF(ISBLANK(INDEX('Policy Characteristics'!G:G,MATCH($C1051,'Policy Characteristics'!$C:$C,0))),"",INDEX('Policy Characteristics'!G:G,MATCH($C1051,'Policy Characteristics'!$C:$C,0)))</f>
        <v>1</v>
      </c>
      <c r="N1051" s="233">
        <f>IF(ISBLANK(INDEX('Policy Characteristics'!H:H,MATCH($C1051,'Policy Characteristics'!$C:$C,0))),"",INDEX('Policy Characteristics'!H:H,MATCH($C1051,'Policy Characteristics'!$C:$C,0)))</f>
        <v>0.01</v>
      </c>
      <c r="O1051" s="226" t="str">
        <f>IF(ISBLANK(INDEX('Policy Characteristics'!I:I,MATCH($C1051,'Policy Characteristics'!$C:$C,0))),"",INDEX('Policy Characteristics'!I:I,MATCH($C1051,'Policy Characteristics'!$C:$C,0)))</f>
        <v>% of potential achieved</v>
      </c>
      <c r="P1051" s="22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26" t="str">
        <f>IF(ISBLANK(INDEX('Policy Characteristics'!K:K,MATCH($C1051,'Policy Characteristics'!$C:$C,0))),"",INDEX('Policy Characteristics'!K:K,MATCH($C1051,'Policy Characteristics'!$C:$C,0)))</f>
        <v/>
      </c>
      <c r="R1051" s="226" t="str">
        <f>IF(ISBLANK(INDEX('Policy Characteristics'!L:L,MATCH($C1051,'Policy Characteristics'!$C:$C,0))),"",INDEX('Policy Characteristics'!L:L,MATCH($C1051,'Policy Characteristics'!$C:$C,0)))</f>
        <v/>
      </c>
    </row>
    <row r="1052" spans="1:18" s="2" customFormat="1">
      <c r="A1052" s="226" t="str">
        <f>IF(ISBLANK(INDEX('Policy Characteristics'!A:A,MATCH($C1052,'Policy Characteristics'!$C:$C,0))),"",INDEX('Policy Characteristics'!A:A,MATCH($C1052,'Policy Characteristics'!$C:$C,0)))</f>
        <v>Industry</v>
      </c>
      <c r="B1052" s="234" t="str">
        <f>IF(ISBLANK(INDEX('Policy Characteristics'!B:B,MATCH($C1052,'Policy Characteristics'!$C:$C,0))),"",INDEX('Policy Characteristics'!B:B,MATCH($C1052,'Policy Characteristics'!$C:$C,0)))</f>
        <v>Feedstock Shifting</v>
      </c>
      <c r="C1052" s="226" t="str">
        <f t="shared" si="43"/>
        <v>Fraction of Feedstock Shifted</v>
      </c>
      <c r="D1052" s="6" t="s">
        <v>878</v>
      </c>
      <c r="E1052" s="45" t="s">
        <v>927</v>
      </c>
      <c r="F1052" t="s">
        <v>879</v>
      </c>
      <c r="G1052" s="45" t="s">
        <v>928</v>
      </c>
      <c r="H1052" s="47">
        <v>2648</v>
      </c>
      <c r="I1052" s="261" t="s">
        <v>738</v>
      </c>
      <c r="J1052" s="227" t="str">
        <f>IF(ISBLANK(INDEX('Policy Characteristics'!D:D,MATCH($C1052,'Policy Characteristics'!$C:$C,0))),"",INDEX('Policy Characteristics'!D:D,MATCH($C1052,'Policy Characteristics'!$C:$C,0)))</f>
        <v>Feedstock Shifting</v>
      </c>
      <c r="K1052" s="226" t="str">
        <f>IF(ISBLANK(INDEX('Policy Characteristics'!E:E,MATCH($C1052,'Policy Characteristics'!$C:$C,0))),"",INDEX('Policy Characteristics'!E:E,MATCH($C1052,'Policy Characteristics'!$C:$C,0)))</f>
        <v>indst feedstock shifting</v>
      </c>
      <c r="L1052" s="233">
        <f>IF(ISBLANK(INDEX('Policy Characteristics'!F:F,MATCH($C1052,'Policy Characteristics'!$C:$C,0))),"",INDEX('Policy Characteristics'!F:F,MATCH($C1052,'Policy Characteristics'!$C:$C,0)))</f>
        <v>0</v>
      </c>
      <c r="M1052" s="233">
        <f>IF(ISBLANK(INDEX('Policy Characteristics'!G:G,MATCH($C1052,'Policy Characteristics'!$C:$C,0))),"",INDEX('Policy Characteristics'!G:G,MATCH($C1052,'Policy Characteristics'!$C:$C,0)))</f>
        <v>1</v>
      </c>
      <c r="N1052" s="233">
        <f>IF(ISBLANK(INDEX('Policy Characteristics'!H:H,MATCH($C1052,'Policy Characteristics'!$C:$C,0))),"",INDEX('Policy Characteristics'!H:H,MATCH($C1052,'Policy Characteristics'!$C:$C,0)))</f>
        <v>0.01</v>
      </c>
      <c r="O1052" s="226" t="str">
        <f>IF(ISBLANK(INDEX('Policy Characteristics'!I:I,MATCH($C1052,'Policy Characteristics'!$C:$C,0))),"",INDEX('Policy Characteristics'!I:I,MATCH($C1052,'Policy Characteristics'!$C:$C,0)))</f>
        <v>% of potential achieved</v>
      </c>
      <c r="P1052" s="22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26" t="str">
        <f>IF(ISBLANK(INDEX('Policy Characteristics'!K:K,MATCH($C1052,'Policy Characteristics'!$C:$C,0))),"",INDEX('Policy Characteristics'!K:K,MATCH($C1052,'Policy Characteristics'!$C:$C,0)))</f>
        <v/>
      </c>
      <c r="R1052" s="226" t="str">
        <f>IF(ISBLANK(INDEX('Policy Characteristics'!L:L,MATCH($C1052,'Policy Characteristics'!$C:$C,0))),"",INDEX('Policy Characteristics'!L:L,MATCH($C1052,'Policy Characteristics'!$C:$C,0)))</f>
        <v/>
      </c>
    </row>
    <row r="1053" spans="1:18" s="2" customFormat="1">
      <c r="A1053" s="226" t="str">
        <f>IF(ISBLANK(INDEX('Policy Characteristics'!A:A,MATCH($C1053,'Policy Characteristics'!$C:$C,0))),"",INDEX('Policy Characteristics'!A:A,MATCH($C1053,'Policy Characteristics'!$C:$C,0)))</f>
        <v>Industry</v>
      </c>
      <c r="B1053" s="234" t="str">
        <f>IF(ISBLANK(INDEX('Policy Characteristics'!B:B,MATCH($C1053,'Policy Characteristics'!$C:$C,0))),"",INDEX('Policy Characteristics'!B:B,MATCH($C1053,'Policy Characteristics'!$C:$C,0)))</f>
        <v>Feedstock Shifting</v>
      </c>
      <c r="C1053" s="226" t="str">
        <f t="shared" si="43"/>
        <v>Fraction of Feedstock Shifted</v>
      </c>
      <c r="D1053" s="6" t="s">
        <v>878</v>
      </c>
      <c r="E1053" s="45" t="s">
        <v>929</v>
      </c>
      <c r="F1053" t="s">
        <v>879</v>
      </c>
      <c r="G1053" s="45" t="s">
        <v>930</v>
      </c>
      <c r="H1053" s="47">
        <v>2649</v>
      </c>
      <c r="I1053" s="261" t="s">
        <v>738</v>
      </c>
      <c r="J1053" s="227" t="str">
        <f>IF(ISBLANK(INDEX('Policy Characteristics'!D:D,MATCH($C1053,'Policy Characteristics'!$C:$C,0))),"",INDEX('Policy Characteristics'!D:D,MATCH($C1053,'Policy Characteristics'!$C:$C,0)))</f>
        <v>Feedstock Shifting</v>
      </c>
      <c r="K1053" s="226" t="str">
        <f>IF(ISBLANK(INDEX('Policy Characteristics'!E:E,MATCH($C1053,'Policy Characteristics'!$C:$C,0))),"",INDEX('Policy Characteristics'!E:E,MATCH($C1053,'Policy Characteristics'!$C:$C,0)))</f>
        <v>indst feedstock shifting</v>
      </c>
      <c r="L1053" s="233">
        <f>IF(ISBLANK(INDEX('Policy Characteristics'!F:F,MATCH($C1053,'Policy Characteristics'!$C:$C,0))),"",INDEX('Policy Characteristics'!F:F,MATCH($C1053,'Policy Characteristics'!$C:$C,0)))</f>
        <v>0</v>
      </c>
      <c r="M1053" s="233">
        <f>IF(ISBLANK(INDEX('Policy Characteristics'!G:G,MATCH($C1053,'Policy Characteristics'!$C:$C,0))),"",INDEX('Policy Characteristics'!G:G,MATCH($C1053,'Policy Characteristics'!$C:$C,0)))</f>
        <v>1</v>
      </c>
      <c r="N1053" s="233">
        <f>IF(ISBLANK(INDEX('Policy Characteristics'!H:H,MATCH($C1053,'Policy Characteristics'!$C:$C,0))),"",INDEX('Policy Characteristics'!H:H,MATCH($C1053,'Policy Characteristics'!$C:$C,0)))</f>
        <v>0.01</v>
      </c>
      <c r="O1053" s="226" t="str">
        <f>IF(ISBLANK(INDEX('Policy Characteristics'!I:I,MATCH($C1053,'Policy Characteristics'!$C:$C,0))),"",INDEX('Policy Characteristics'!I:I,MATCH($C1053,'Policy Characteristics'!$C:$C,0)))</f>
        <v>% of potential achieved</v>
      </c>
      <c r="P1053" s="22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26" t="str">
        <f>IF(ISBLANK(INDEX('Policy Characteristics'!K:K,MATCH($C1053,'Policy Characteristics'!$C:$C,0))),"",INDEX('Policy Characteristics'!K:K,MATCH($C1053,'Policy Characteristics'!$C:$C,0)))</f>
        <v/>
      </c>
      <c r="R1053" s="226" t="str">
        <f>IF(ISBLANK(INDEX('Policy Characteristics'!L:L,MATCH($C1053,'Policy Characteristics'!$C:$C,0))),"",INDEX('Policy Characteristics'!L:L,MATCH($C1053,'Policy Characteristics'!$C:$C,0)))</f>
        <v/>
      </c>
    </row>
    <row r="1054" spans="1:18" s="2" customFormat="1">
      <c r="A1054" s="226" t="str">
        <f>IF(ISBLANK(INDEX('Policy Characteristics'!A:A,MATCH($C1054,'Policy Characteristics'!$C:$C,0))),"",INDEX('Policy Characteristics'!A:A,MATCH($C1054,'Policy Characteristics'!$C:$C,0)))</f>
        <v>Industry</v>
      </c>
      <c r="B1054" s="234" t="str">
        <f>IF(ISBLANK(INDEX('Policy Characteristics'!B:B,MATCH($C1054,'Policy Characteristics'!$C:$C,0))),"",INDEX('Policy Characteristics'!B:B,MATCH($C1054,'Policy Characteristics'!$C:$C,0)))</f>
        <v>Feedstock Shifting</v>
      </c>
      <c r="C1054" s="226" t="str">
        <f t="shared" si="43"/>
        <v>Fraction of Feedstock Shifted</v>
      </c>
      <c r="D1054" s="6" t="s">
        <v>880</v>
      </c>
      <c r="E1054" s="45" t="s">
        <v>911</v>
      </c>
      <c r="F1054" t="s">
        <v>881</v>
      </c>
      <c r="G1054" s="45" t="s">
        <v>912</v>
      </c>
      <c r="H1054" s="47">
        <v>2650</v>
      </c>
      <c r="I1054" s="261" t="s">
        <v>738</v>
      </c>
      <c r="J1054" s="227" t="str">
        <f>IF(ISBLANK(INDEX('Policy Characteristics'!D:D,MATCH($C1054,'Policy Characteristics'!$C:$C,0))),"",INDEX('Policy Characteristics'!D:D,MATCH($C1054,'Policy Characteristics'!$C:$C,0)))</f>
        <v>Feedstock Shifting</v>
      </c>
      <c r="K1054" s="226" t="str">
        <f>IF(ISBLANK(INDEX('Policy Characteristics'!E:E,MATCH($C1054,'Policy Characteristics'!$C:$C,0))),"",INDEX('Policy Characteristics'!E:E,MATCH($C1054,'Policy Characteristics'!$C:$C,0)))</f>
        <v>indst feedstock shifting</v>
      </c>
      <c r="L1054" s="233">
        <f>IF(ISBLANK(INDEX('Policy Characteristics'!F:F,MATCH($C1054,'Policy Characteristics'!$C:$C,0))),"",INDEX('Policy Characteristics'!F:F,MATCH($C1054,'Policy Characteristics'!$C:$C,0)))</f>
        <v>0</v>
      </c>
      <c r="M1054" s="233">
        <f>IF(ISBLANK(INDEX('Policy Characteristics'!G:G,MATCH($C1054,'Policy Characteristics'!$C:$C,0))),"",INDEX('Policy Characteristics'!G:G,MATCH($C1054,'Policy Characteristics'!$C:$C,0)))</f>
        <v>1</v>
      </c>
      <c r="N1054" s="233">
        <f>IF(ISBLANK(INDEX('Policy Characteristics'!H:H,MATCH($C1054,'Policy Characteristics'!$C:$C,0))),"",INDEX('Policy Characteristics'!H:H,MATCH($C1054,'Policy Characteristics'!$C:$C,0)))</f>
        <v>0.01</v>
      </c>
      <c r="O1054" s="226" t="str">
        <f>IF(ISBLANK(INDEX('Policy Characteristics'!I:I,MATCH($C1054,'Policy Characteristics'!$C:$C,0))),"",INDEX('Policy Characteristics'!I:I,MATCH($C1054,'Policy Characteristics'!$C:$C,0)))</f>
        <v>% of potential achieved</v>
      </c>
      <c r="P1054" s="22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26" t="str">
        <f>IF(ISBLANK(INDEX('Policy Characteristics'!K:K,MATCH($C1054,'Policy Characteristics'!$C:$C,0))),"",INDEX('Policy Characteristics'!K:K,MATCH($C1054,'Policy Characteristics'!$C:$C,0)))</f>
        <v/>
      </c>
      <c r="R1054" s="226" t="str">
        <f>IF(ISBLANK(INDEX('Policy Characteristics'!L:L,MATCH($C1054,'Policy Characteristics'!$C:$C,0))),"",INDEX('Policy Characteristics'!L:L,MATCH($C1054,'Policy Characteristics'!$C:$C,0)))</f>
        <v/>
      </c>
    </row>
    <row r="1055" spans="1:18" s="2" customFormat="1">
      <c r="A1055" s="226" t="str">
        <f>IF(ISBLANK(INDEX('Policy Characteristics'!A:A,MATCH($C1055,'Policy Characteristics'!$C:$C,0))),"",INDEX('Policy Characteristics'!A:A,MATCH($C1055,'Policy Characteristics'!$C:$C,0)))</f>
        <v>Industry</v>
      </c>
      <c r="B1055" s="234" t="str">
        <f>IF(ISBLANK(INDEX('Policy Characteristics'!B:B,MATCH($C1055,'Policy Characteristics'!$C:$C,0))),"",INDEX('Policy Characteristics'!B:B,MATCH($C1055,'Policy Characteristics'!$C:$C,0)))</f>
        <v>Feedstock Shifting</v>
      </c>
      <c r="C1055" s="226" t="str">
        <f t="shared" si="43"/>
        <v>Fraction of Feedstock Shifted</v>
      </c>
      <c r="D1055" s="6" t="s">
        <v>880</v>
      </c>
      <c r="E1055" s="45" t="s">
        <v>913</v>
      </c>
      <c r="F1055" t="s">
        <v>881</v>
      </c>
      <c r="G1055" s="45" t="s">
        <v>914</v>
      </c>
      <c r="H1055" s="47">
        <v>2651</v>
      </c>
      <c r="I1055" s="261" t="s">
        <v>738</v>
      </c>
      <c r="J1055" s="227" t="str">
        <f>IF(ISBLANK(INDEX('Policy Characteristics'!D:D,MATCH($C1055,'Policy Characteristics'!$C:$C,0))),"",INDEX('Policy Characteristics'!D:D,MATCH($C1055,'Policy Characteristics'!$C:$C,0)))</f>
        <v>Feedstock Shifting</v>
      </c>
      <c r="K1055" s="226" t="str">
        <f>IF(ISBLANK(INDEX('Policy Characteristics'!E:E,MATCH($C1055,'Policy Characteristics'!$C:$C,0))),"",INDEX('Policy Characteristics'!E:E,MATCH($C1055,'Policy Characteristics'!$C:$C,0)))</f>
        <v>indst feedstock shifting</v>
      </c>
      <c r="L1055" s="233">
        <f>IF(ISBLANK(INDEX('Policy Characteristics'!F:F,MATCH($C1055,'Policy Characteristics'!$C:$C,0))),"",INDEX('Policy Characteristics'!F:F,MATCH($C1055,'Policy Characteristics'!$C:$C,0)))</f>
        <v>0</v>
      </c>
      <c r="M1055" s="233">
        <f>IF(ISBLANK(INDEX('Policy Characteristics'!G:G,MATCH($C1055,'Policy Characteristics'!$C:$C,0))),"",INDEX('Policy Characteristics'!G:G,MATCH($C1055,'Policy Characteristics'!$C:$C,0)))</f>
        <v>1</v>
      </c>
      <c r="N1055" s="233">
        <f>IF(ISBLANK(INDEX('Policy Characteristics'!H:H,MATCH($C1055,'Policy Characteristics'!$C:$C,0))),"",INDEX('Policy Characteristics'!H:H,MATCH($C1055,'Policy Characteristics'!$C:$C,0)))</f>
        <v>0.01</v>
      </c>
      <c r="O1055" s="226" t="str">
        <f>IF(ISBLANK(INDEX('Policy Characteristics'!I:I,MATCH($C1055,'Policy Characteristics'!$C:$C,0))),"",INDEX('Policy Characteristics'!I:I,MATCH($C1055,'Policy Characteristics'!$C:$C,0)))</f>
        <v>% of potential achieved</v>
      </c>
      <c r="P1055" s="22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26" t="str">
        <f>IF(ISBLANK(INDEX('Policy Characteristics'!K:K,MATCH($C1055,'Policy Characteristics'!$C:$C,0))),"",INDEX('Policy Characteristics'!K:K,MATCH($C1055,'Policy Characteristics'!$C:$C,0)))</f>
        <v/>
      </c>
      <c r="R1055" s="226" t="str">
        <f>IF(ISBLANK(INDEX('Policy Characteristics'!L:L,MATCH($C1055,'Policy Characteristics'!$C:$C,0))),"",INDEX('Policy Characteristics'!L:L,MATCH($C1055,'Policy Characteristics'!$C:$C,0)))</f>
        <v/>
      </c>
    </row>
    <row r="1056" spans="1:18" s="2" customFormat="1">
      <c r="A1056" s="226" t="str">
        <f>IF(ISBLANK(INDEX('Policy Characteristics'!A:A,MATCH($C1056,'Policy Characteristics'!$C:$C,0))),"",INDEX('Policy Characteristics'!A:A,MATCH($C1056,'Policy Characteristics'!$C:$C,0)))</f>
        <v>Industry</v>
      </c>
      <c r="B1056" s="234" t="str">
        <f>IF(ISBLANK(INDEX('Policy Characteristics'!B:B,MATCH($C1056,'Policy Characteristics'!$C:$C,0))),"",INDEX('Policy Characteristics'!B:B,MATCH($C1056,'Policy Characteristics'!$C:$C,0)))</f>
        <v>Feedstock Shifting</v>
      </c>
      <c r="C1056" s="226" t="str">
        <f t="shared" si="43"/>
        <v>Fraction of Feedstock Shifted</v>
      </c>
      <c r="D1056" s="6" t="s">
        <v>880</v>
      </c>
      <c r="E1056" s="45" t="s">
        <v>915</v>
      </c>
      <c r="F1056" t="s">
        <v>881</v>
      </c>
      <c r="G1056" s="45" t="s">
        <v>916</v>
      </c>
      <c r="H1056" s="47">
        <v>2652</v>
      </c>
      <c r="I1056" s="261" t="s">
        <v>738</v>
      </c>
      <c r="J1056" s="227" t="str">
        <f>IF(ISBLANK(INDEX('Policy Characteristics'!D:D,MATCH($C1056,'Policy Characteristics'!$C:$C,0))),"",INDEX('Policy Characteristics'!D:D,MATCH($C1056,'Policy Characteristics'!$C:$C,0)))</f>
        <v>Feedstock Shifting</v>
      </c>
      <c r="K1056" s="226" t="str">
        <f>IF(ISBLANK(INDEX('Policy Characteristics'!E:E,MATCH($C1056,'Policy Characteristics'!$C:$C,0))),"",INDEX('Policy Characteristics'!E:E,MATCH($C1056,'Policy Characteristics'!$C:$C,0)))</f>
        <v>indst feedstock shifting</v>
      </c>
      <c r="L1056" s="233">
        <f>IF(ISBLANK(INDEX('Policy Characteristics'!F:F,MATCH($C1056,'Policy Characteristics'!$C:$C,0))),"",INDEX('Policy Characteristics'!F:F,MATCH($C1056,'Policy Characteristics'!$C:$C,0)))</f>
        <v>0</v>
      </c>
      <c r="M1056" s="233">
        <f>IF(ISBLANK(INDEX('Policy Characteristics'!G:G,MATCH($C1056,'Policy Characteristics'!$C:$C,0))),"",INDEX('Policy Characteristics'!G:G,MATCH($C1056,'Policy Characteristics'!$C:$C,0)))</f>
        <v>1</v>
      </c>
      <c r="N1056" s="233">
        <f>IF(ISBLANK(INDEX('Policy Characteristics'!H:H,MATCH($C1056,'Policy Characteristics'!$C:$C,0))),"",INDEX('Policy Characteristics'!H:H,MATCH($C1056,'Policy Characteristics'!$C:$C,0)))</f>
        <v>0.01</v>
      </c>
      <c r="O1056" s="226" t="str">
        <f>IF(ISBLANK(INDEX('Policy Characteristics'!I:I,MATCH($C1056,'Policy Characteristics'!$C:$C,0))),"",INDEX('Policy Characteristics'!I:I,MATCH($C1056,'Policy Characteristics'!$C:$C,0)))</f>
        <v>% of potential achieved</v>
      </c>
      <c r="P1056" s="22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26" t="str">
        <f>IF(ISBLANK(INDEX('Policy Characteristics'!K:K,MATCH($C1056,'Policy Characteristics'!$C:$C,0))),"",INDEX('Policy Characteristics'!K:K,MATCH($C1056,'Policy Characteristics'!$C:$C,0)))</f>
        <v/>
      </c>
      <c r="R1056" s="226" t="str">
        <f>IF(ISBLANK(INDEX('Policy Characteristics'!L:L,MATCH($C1056,'Policy Characteristics'!$C:$C,0))),"",INDEX('Policy Characteristics'!L:L,MATCH($C1056,'Policy Characteristics'!$C:$C,0)))</f>
        <v/>
      </c>
    </row>
    <row r="1057" spans="1:18" s="2" customFormat="1">
      <c r="A1057" s="226" t="str">
        <f>IF(ISBLANK(INDEX('Policy Characteristics'!A:A,MATCH($C1057,'Policy Characteristics'!$C:$C,0))),"",INDEX('Policy Characteristics'!A:A,MATCH($C1057,'Policy Characteristics'!$C:$C,0)))</f>
        <v>Industry</v>
      </c>
      <c r="B1057" s="234" t="str">
        <f>IF(ISBLANK(INDEX('Policy Characteristics'!B:B,MATCH($C1057,'Policy Characteristics'!$C:$C,0))),"",INDEX('Policy Characteristics'!B:B,MATCH($C1057,'Policy Characteristics'!$C:$C,0)))</f>
        <v>Feedstock Shifting</v>
      </c>
      <c r="C1057" s="226" t="str">
        <f t="shared" si="43"/>
        <v>Fraction of Feedstock Shifted</v>
      </c>
      <c r="D1057" s="6" t="s">
        <v>880</v>
      </c>
      <c r="E1057" s="45" t="s">
        <v>917</v>
      </c>
      <c r="F1057" t="s">
        <v>881</v>
      </c>
      <c r="G1057" s="45" t="s">
        <v>918</v>
      </c>
      <c r="H1057" s="47">
        <v>2653</v>
      </c>
      <c r="I1057" s="261" t="s">
        <v>738</v>
      </c>
      <c r="J1057" s="227" t="str">
        <f>IF(ISBLANK(INDEX('Policy Characteristics'!D:D,MATCH($C1057,'Policy Characteristics'!$C:$C,0))),"",INDEX('Policy Characteristics'!D:D,MATCH($C1057,'Policy Characteristics'!$C:$C,0)))</f>
        <v>Feedstock Shifting</v>
      </c>
      <c r="K1057" s="226" t="str">
        <f>IF(ISBLANK(INDEX('Policy Characteristics'!E:E,MATCH($C1057,'Policy Characteristics'!$C:$C,0))),"",INDEX('Policy Characteristics'!E:E,MATCH($C1057,'Policy Characteristics'!$C:$C,0)))</f>
        <v>indst feedstock shifting</v>
      </c>
      <c r="L1057" s="233">
        <f>IF(ISBLANK(INDEX('Policy Characteristics'!F:F,MATCH($C1057,'Policy Characteristics'!$C:$C,0))),"",INDEX('Policy Characteristics'!F:F,MATCH($C1057,'Policy Characteristics'!$C:$C,0)))</f>
        <v>0</v>
      </c>
      <c r="M1057" s="233">
        <f>IF(ISBLANK(INDEX('Policy Characteristics'!G:G,MATCH($C1057,'Policy Characteristics'!$C:$C,0))),"",INDEX('Policy Characteristics'!G:G,MATCH($C1057,'Policy Characteristics'!$C:$C,0)))</f>
        <v>1</v>
      </c>
      <c r="N1057" s="233">
        <f>IF(ISBLANK(INDEX('Policy Characteristics'!H:H,MATCH($C1057,'Policy Characteristics'!$C:$C,0))),"",INDEX('Policy Characteristics'!H:H,MATCH($C1057,'Policy Characteristics'!$C:$C,0)))</f>
        <v>0.01</v>
      </c>
      <c r="O1057" s="226" t="str">
        <f>IF(ISBLANK(INDEX('Policy Characteristics'!I:I,MATCH($C1057,'Policy Characteristics'!$C:$C,0))),"",INDEX('Policy Characteristics'!I:I,MATCH($C1057,'Policy Characteristics'!$C:$C,0)))</f>
        <v>% of potential achieved</v>
      </c>
      <c r="P1057" s="22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26" t="str">
        <f>IF(ISBLANK(INDEX('Policy Characteristics'!K:K,MATCH($C1057,'Policy Characteristics'!$C:$C,0))),"",INDEX('Policy Characteristics'!K:K,MATCH($C1057,'Policy Characteristics'!$C:$C,0)))</f>
        <v/>
      </c>
      <c r="R1057" s="226" t="str">
        <f>IF(ISBLANK(INDEX('Policy Characteristics'!L:L,MATCH($C1057,'Policy Characteristics'!$C:$C,0))),"",INDEX('Policy Characteristics'!L:L,MATCH($C1057,'Policy Characteristics'!$C:$C,0)))</f>
        <v/>
      </c>
    </row>
    <row r="1058" spans="1:18" s="2" customFormat="1">
      <c r="A1058" s="226" t="str">
        <f>IF(ISBLANK(INDEX('Policy Characteristics'!A:A,MATCH($C1058,'Policy Characteristics'!$C:$C,0))),"",INDEX('Policy Characteristics'!A:A,MATCH($C1058,'Policy Characteristics'!$C:$C,0)))</f>
        <v>Industry</v>
      </c>
      <c r="B1058" s="234" t="str">
        <f>IF(ISBLANK(INDEX('Policy Characteristics'!B:B,MATCH($C1058,'Policy Characteristics'!$C:$C,0))),"",INDEX('Policy Characteristics'!B:B,MATCH($C1058,'Policy Characteristics'!$C:$C,0)))</f>
        <v>Feedstock Shifting</v>
      </c>
      <c r="C1058" s="226" t="str">
        <f t="shared" ref="C1058:C1113" si="44">C$864</f>
        <v>Fraction of Feedstock Shifted</v>
      </c>
      <c r="D1058" s="6" t="s">
        <v>880</v>
      </c>
      <c r="E1058" s="45" t="s">
        <v>919</v>
      </c>
      <c r="F1058" t="s">
        <v>881</v>
      </c>
      <c r="G1058" s="45" t="s">
        <v>920</v>
      </c>
      <c r="H1058" s="47">
        <v>2654</v>
      </c>
      <c r="I1058" s="261" t="s">
        <v>738</v>
      </c>
      <c r="J1058" s="227" t="str">
        <f>IF(ISBLANK(INDEX('Policy Characteristics'!D:D,MATCH($C1058,'Policy Characteristics'!$C:$C,0))),"",INDEX('Policy Characteristics'!D:D,MATCH($C1058,'Policy Characteristics'!$C:$C,0)))</f>
        <v>Feedstock Shifting</v>
      </c>
      <c r="K1058" s="226" t="str">
        <f>IF(ISBLANK(INDEX('Policy Characteristics'!E:E,MATCH($C1058,'Policy Characteristics'!$C:$C,0))),"",INDEX('Policy Characteristics'!E:E,MATCH($C1058,'Policy Characteristics'!$C:$C,0)))</f>
        <v>indst feedstock shifting</v>
      </c>
      <c r="L1058" s="233">
        <f>IF(ISBLANK(INDEX('Policy Characteristics'!F:F,MATCH($C1058,'Policy Characteristics'!$C:$C,0))),"",INDEX('Policy Characteristics'!F:F,MATCH($C1058,'Policy Characteristics'!$C:$C,0)))</f>
        <v>0</v>
      </c>
      <c r="M1058" s="233">
        <f>IF(ISBLANK(INDEX('Policy Characteristics'!G:G,MATCH($C1058,'Policy Characteristics'!$C:$C,0))),"",INDEX('Policy Characteristics'!G:G,MATCH($C1058,'Policy Characteristics'!$C:$C,0)))</f>
        <v>1</v>
      </c>
      <c r="N1058" s="233">
        <f>IF(ISBLANK(INDEX('Policy Characteristics'!H:H,MATCH($C1058,'Policy Characteristics'!$C:$C,0))),"",INDEX('Policy Characteristics'!H:H,MATCH($C1058,'Policy Characteristics'!$C:$C,0)))</f>
        <v>0.01</v>
      </c>
      <c r="O1058" s="226" t="str">
        <f>IF(ISBLANK(INDEX('Policy Characteristics'!I:I,MATCH($C1058,'Policy Characteristics'!$C:$C,0))),"",INDEX('Policy Characteristics'!I:I,MATCH($C1058,'Policy Characteristics'!$C:$C,0)))</f>
        <v>% of potential achieved</v>
      </c>
      <c r="P1058" s="22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26" t="str">
        <f>IF(ISBLANK(INDEX('Policy Characteristics'!K:K,MATCH($C1058,'Policy Characteristics'!$C:$C,0))),"",INDEX('Policy Characteristics'!K:K,MATCH($C1058,'Policy Characteristics'!$C:$C,0)))</f>
        <v/>
      </c>
      <c r="R1058" s="226" t="str">
        <f>IF(ISBLANK(INDEX('Policy Characteristics'!L:L,MATCH($C1058,'Policy Characteristics'!$C:$C,0))),"",INDEX('Policy Characteristics'!L:L,MATCH($C1058,'Policy Characteristics'!$C:$C,0)))</f>
        <v/>
      </c>
    </row>
    <row r="1059" spans="1:18" s="2" customFormat="1">
      <c r="A1059" s="226" t="str">
        <f>IF(ISBLANK(INDEX('Policy Characteristics'!A:A,MATCH($C1059,'Policy Characteristics'!$C:$C,0))),"",INDEX('Policy Characteristics'!A:A,MATCH($C1059,'Policy Characteristics'!$C:$C,0)))</f>
        <v>Industry</v>
      </c>
      <c r="B1059" s="234" t="str">
        <f>IF(ISBLANK(INDEX('Policy Characteristics'!B:B,MATCH($C1059,'Policy Characteristics'!$C:$C,0))),"",INDEX('Policy Characteristics'!B:B,MATCH($C1059,'Policy Characteristics'!$C:$C,0)))</f>
        <v>Feedstock Shifting</v>
      </c>
      <c r="C1059" s="226" t="str">
        <f t="shared" si="44"/>
        <v>Fraction of Feedstock Shifted</v>
      </c>
      <c r="D1059" s="6" t="s">
        <v>880</v>
      </c>
      <c r="E1059" s="45" t="s">
        <v>921</v>
      </c>
      <c r="F1059" t="s">
        <v>881</v>
      </c>
      <c r="G1059" s="45" t="s">
        <v>922</v>
      </c>
      <c r="H1059" s="47">
        <v>2655</v>
      </c>
      <c r="I1059" s="261" t="s">
        <v>738</v>
      </c>
      <c r="J1059" s="227" t="str">
        <f>IF(ISBLANK(INDEX('Policy Characteristics'!D:D,MATCH($C1059,'Policy Characteristics'!$C:$C,0))),"",INDEX('Policy Characteristics'!D:D,MATCH($C1059,'Policy Characteristics'!$C:$C,0)))</f>
        <v>Feedstock Shifting</v>
      </c>
      <c r="K1059" s="226" t="str">
        <f>IF(ISBLANK(INDEX('Policy Characteristics'!E:E,MATCH($C1059,'Policy Characteristics'!$C:$C,0))),"",INDEX('Policy Characteristics'!E:E,MATCH($C1059,'Policy Characteristics'!$C:$C,0)))</f>
        <v>indst feedstock shifting</v>
      </c>
      <c r="L1059" s="233">
        <f>IF(ISBLANK(INDEX('Policy Characteristics'!F:F,MATCH($C1059,'Policy Characteristics'!$C:$C,0))),"",INDEX('Policy Characteristics'!F:F,MATCH($C1059,'Policy Characteristics'!$C:$C,0)))</f>
        <v>0</v>
      </c>
      <c r="M1059" s="233">
        <f>IF(ISBLANK(INDEX('Policy Characteristics'!G:G,MATCH($C1059,'Policy Characteristics'!$C:$C,0))),"",INDEX('Policy Characteristics'!G:G,MATCH($C1059,'Policy Characteristics'!$C:$C,0)))</f>
        <v>1</v>
      </c>
      <c r="N1059" s="233">
        <f>IF(ISBLANK(INDEX('Policy Characteristics'!H:H,MATCH($C1059,'Policy Characteristics'!$C:$C,0))),"",INDEX('Policy Characteristics'!H:H,MATCH($C1059,'Policy Characteristics'!$C:$C,0)))</f>
        <v>0.01</v>
      </c>
      <c r="O1059" s="226" t="str">
        <f>IF(ISBLANK(INDEX('Policy Characteristics'!I:I,MATCH($C1059,'Policy Characteristics'!$C:$C,0))),"",INDEX('Policy Characteristics'!I:I,MATCH($C1059,'Policy Characteristics'!$C:$C,0)))</f>
        <v>% of potential achieved</v>
      </c>
      <c r="P1059" s="22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26" t="str">
        <f>IF(ISBLANK(INDEX('Policy Characteristics'!K:K,MATCH($C1059,'Policy Characteristics'!$C:$C,0))),"",INDEX('Policy Characteristics'!K:K,MATCH($C1059,'Policy Characteristics'!$C:$C,0)))</f>
        <v/>
      </c>
      <c r="R1059" s="226" t="str">
        <f>IF(ISBLANK(INDEX('Policy Characteristics'!L:L,MATCH($C1059,'Policy Characteristics'!$C:$C,0))),"",INDEX('Policy Characteristics'!L:L,MATCH($C1059,'Policy Characteristics'!$C:$C,0)))</f>
        <v/>
      </c>
    </row>
    <row r="1060" spans="1:18" s="2" customFormat="1">
      <c r="A1060" s="226" t="str">
        <f>IF(ISBLANK(INDEX('Policy Characteristics'!A:A,MATCH($C1060,'Policy Characteristics'!$C:$C,0))),"",INDEX('Policy Characteristics'!A:A,MATCH($C1060,'Policy Characteristics'!$C:$C,0)))</f>
        <v>Industry</v>
      </c>
      <c r="B1060" s="234" t="str">
        <f>IF(ISBLANK(INDEX('Policy Characteristics'!B:B,MATCH($C1060,'Policy Characteristics'!$C:$C,0))),"",INDEX('Policy Characteristics'!B:B,MATCH($C1060,'Policy Characteristics'!$C:$C,0)))</f>
        <v>Feedstock Shifting</v>
      </c>
      <c r="C1060" s="226" t="str">
        <f t="shared" si="44"/>
        <v>Fraction of Feedstock Shifted</v>
      </c>
      <c r="D1060" s="6" t="s">
        <v>880</v>
      </c>
      <c r="E1060" s="45" t="s">
        <v>923</v>
      </c>
      <c r="F1060" t="s">
        <v>881</v>
      </c>
      <c r="G1060" s="45" t="s">
        <v>924</v>
      </c>
      <c r="H1060" s="47">
        <v>2656</v>
      </c>
      <c r="I1060" s="261" t="s">
        <v>738</v>
      </c>
      <c r="J1060" s="227" t="str">
        <f>IF(ISBLANK(INDEX('Policy Characteristics'!D:D,MATCH($C1060,'Policy Characteristics'!$C:$C,0))),"",INDEX('Policy Characteristics'!D:D,MATCH($C1060,'Policy Characteristics'!$C:$C,0)))</f>
        <v>Feedstock Shifting</v>
      </c>
      <c r="K1060" s="226" t="str">
        <f>IF(ISBLANK(INDEX('Policy Characteristics'!E:E,MATCH($C1060,'Policy Characteristics'!$C:$C,0))),"",INDEX('Policy Characteristics'!E:E,MATCH($C1060,'Policy Characteristics'!$C:$C,0)))</f>
        <v>indst feedstock shifting</v>
      </c>
      <c r="L1060" s="233">
        <f>IF(ISBLANK(INDEX('Policy Characteristics'!F:F,MATCH($C1060,'Policy Characteristics'!$C:$C,0))),"",INDEX('Policy Characteristics'!F:F,MATCH($C1060,'Policy Characteristics'!$C:$C,0)))</f>
        <v>0</v>
      </c>
      <c r="M1060" s="233">
        <f>IF(ISBLANK(INDEX('Policy Characteristics'!G:G,MATCH($C1060,'Policy Characteristics'!$C:$C,0))),"",INDEX('Policy Characteristics'!G:G,MATCH($C1060,'Policy Characteristics'!$C:$C,0)))</f>
        <v>1</v>
      </c>
      <c r="N1060" s="233">
        <f>IF(ISBLANK(INDEX('Policy Characteristics'!H:H,MATCH($C1060,'Policy Characteristics'!$C:$C,0))),"",INDEX('Policy Characteristics'!H:H,MATCH($C1060,'Policy Characteristics'!$C:$C,0)))</f>
        <v>0.01</v>
      </c>
      <c r="O1060" s="226" t="str">
        <f>IF(ISBLANK(INDEX('Policy Characteristics'!I:I,MATCH($C1060,'Policy Characteristics'!$C:$C,0))),"",INDEX('Policy Characteristics'!I:I,MATCH($C1060,'Policy Characteristics'!$C:$C,0)))</f>
        <v>% of potential achieved</v>
      </c>
      <c r="P1060" s="22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26" t="str">
        <f>IF(ISBLANK(INDEX('Policy Characteristics'!K:K,MATCH($C1060,'Policy Characteristics'!$C:$C,0))),"",INDEX('Policy Characteristics'!K:K,MATCH($C1060,'Policy Characteristics'!$C:$C,0)))</f>
        <v/>
      </c>
      <c r="R1060" s="226" t="str">
        <f>IF(ISBLANK(INDEX('Policy Characteristics'!L:L,MATCH($C1060,'Policy Characteristics'!$C:$C,0))),"",INDEX('Policy Characteristics'!L:L,MATCH($C1060,'Policy Characteristics'!$C:$C,0)))</f>
        <v/>
      </c>
    </row>
    <row r="1061" spans="1:18" s="2" customFormat="1">
      <c r="A1061" s="226" t="str">
        <f>IF(ISBLANK(INDEX('Policy Characteristics'!A:A,MATCH($C1061,'Policy Characteristics'!$C:$C,0))),"",INDEX('Policy Characteristics'!A:A,MATCH($C1061,'Policy Characteristics'!$C:$C,0)))</f>
        <v>Industry</v>
      </c>
      <c r="B1061" s="234" t="str">
        <f>IF(ISBLANK(INDEX('Policy Characteristics'!B:B,MATCH($C1061,'Policy Characteristics'!$C:$C,0))),"",INDEX('Policy Characteristics'!B:B,MATCH($C1061,'Policy Characteristics'!$C:$C,0)))</f>
        <v>Feedstock Shifting</v>
      </c>
      <c r="C1061" s="226" t="str">
        <f t="shared" si="44"/>
        <v>Fraction of Feedstock Shifted</v>
      </c>
      <c r="D1061" s="6" t="s">
        <v>880</v>
      </c>
      <c r="E1061" s="45" t="s">
        <v>925</v>
      </c>
      <c r="F1061" t="s">
        <v>881</v>
      </c>
      <c r="G1061" s="45" t="s">
        <v>926</v>
      </c>
      <c r="H1061" s="47">
        <v>2657</v>
      </c>
      <c r="I1061" s="261" t="s">
        <v>738</v>
      </c>
      <c r="J1061" s="227" t="str">
        <f>IF(ISBLANK(INDEX('Policy Characteristics'!D:D,MATCH($C1061,'Policy Characteristics'!$C:$C,0))),"",INDEX('Policy Characteristics'!D:D,MATCH($C1061,'Policy Characteristics'!$C:$C,0)))</f>
        <v>Feedstock Shifting</v>
      </c>
      <c r="K1061" s="226" t="str">
        <f>IF(ISBLANK(INDEX('Policy Characteristics'!E:E,MATCH($C1061,'Policy Characteristics'!$C:$C,0))),"",INDEX('Policy Characteristics'!E:E,MATCH($C1061,'Policy Characteristics'!$C:$C,0)))</f>
        <v>indst feedstock shifting</v>
      </c>
      <c r="L1061" s="233">
        <f>IF(ISBLANK(INDEX('Policy Characteristics'!F:F,MATCH($C1061,'Policy Characteristics'!$C:$C,0))),"",INDEX('Policy Characteristics'!F:F,MATCH($C1061,'Policy Characteristics'!$C:$C,0)))</f>
        <v>0</v>
      </c>
      <c r="M1061" s="233">
        <f>IF(ISBLANK(INDEX('Policy Characteristics'!G:G,MATCH($C1061,'Policy Characteristics'!$C:$C,0))),"",INDEX('Policy Characteristics'!G:G,MATCH($C1061,'Policy Characteristics'!$C:$C,0)))</f>
        <v>1</v>
      </c>
      <c r="N1061" s="233">
        <f>IF(ISBLANK(INDEX('Policy Characteristics'!H:H,MATCH($C1061,'Policy Characteristics'!$C:$C,0))),"",INDEX('Policy Characteristics'!H:H,MATCH($C1061,'Policy Characteristics'!$C:$C,0)))</f>
        <v>0.01</v>
      </c>
      <c r="O1061" s="226" t="str">
        <f>IF(ISBLANK(INDEX('Policy Characteristics'!I:I,MATCH($C1061,'Policy Characteristics'!$C:$C,0))),"",INDEX('Policy Characteristics'!I:I,MATCH($C1061,'Policy Characteristics'!$C:$C,0)))</f>
        <v>% of potential achieved</v>
      </c>
      <c r="P1061" s="22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26" t="str">
        <f>IF(ISBLANK(INDEX('Policy Characteristics'!K:K,MATCH($C1061,'Policy Characteristics'!$C:$C,0))),"",INDEX('Policy Characteristics'!K:K,MATCH($C1061,'Policy Characteristics'!$C:$C,0)))</f>
        <v/>
      </c>
      <c r="R1061" s="226" t="str">
        <f>IF(ISBLANK(INDEX('Policy Characteristics'!L:L,MATCH($C1061,'Policy Characteristics'!$C:$C,0))),"",INDEX('Policy Characteristics'!L:L,MATCH($C1061,'Policy Characteristics'!$C:$C,0)))</f>
        <v/>
      </c>
    </row>
    <row r="1062" spans="1:18" s="2" customFormat="1">
      <c r="A1062" s="226" t="str">
        <f>IF(ISBLANK(INDEX('Policy Characteristics'!A:A,MATCH($C1062,'Policy Characteristics'!$C:$C,0))),"",INDEX('Policy Characteristics'!A:A,MATCH($C1062,'Policy Characteristics'!$C:$C,0)))</f>
        <v>Industry</v>
      </c>
      <c r="B1062" s="234" t="str">
        <f>IF(ISBLANK(INDEX('Policy Characteristics'!B:B,MATCH($C1062,'Policy Characteristics'!$C:$C,0))),"",INDEX('Policy Characteristics'!B:B,MATCH($C1062,'Policy Characteristics'!$C:$C,0)))</f>
        <v>Feedstock Shifting</v>
      </c>
      <c r="C1062" s="226" t="str">
        <f t="shared" si="44"/>
        <v>Fraction of Feedstock Shifted</v>
      </c>
      <c r="D1062" s="6" t="s">
        <v>880</v>
      </c>
      <c r="E1062" s="45" t="s">
        <v>927</v>
      </c>
      <c r="F1062" t="s">
        <v>881</v>
      </c>
      <c r="G1062" s="45" t="s">
        <v>928</v>
      </c>
      <c r="H1062" s="47">
        <v>2658</v>
      </c>
      <c r="I1062" s="261" t="s">
        <v>738</v>
      </c>
      <c r="J1062" s="227" t="str">
        <f>IF(ISBLANK(INDEX('Policy Characteristics'!D:D,MATCH($C1062,'Policy Characteristics'!$C:$C,0))),"",INDEX('Policy Characteristics'!D:D,MATCH($C1062,'Policy Characteristics'!$C:$C,0)))</f>
        <v>Feedstock Shifting</v>
      </c>
      <c r="K1062" s="226" t="str">
        <f>IF(ISBLANK(INDEX('Policy Characteristics'!E:E,MATCH($C1062,'Policy Characteristics'!$C:$C,0))),"",INDEX('Policy Characteristics'!E:E,MATCH($C1062,'Policy Characteristics'!$C:$C,0)))</f>
        <v>indst feedstock shifting</v>
      </c>
      <c r="L1062" s="233">
        <f>IF(ISBLANK(INDEX('Policy Characteristics'!F:F,MATCH($C1062,'Policy Characteristics'!$C:$C,0))),"",INDEX('Policy Characteristics'!F:F,MATCH($C1062,'Policy Characteristics'!$C:$C,0)))</f>
        <v>0</v>
      </c>
      <c r="M1062" s="233">
        <f>IF(ISBLANK(INDEX('Policy Characteristics'!G:G,MATCH($C1062,'Policy Characteristics'!$C:$C,0))),"",INDEX('Policy Characteristics'!G:G,MATCH($C1062,'Policy Characteristics'!$C:$C,0)))</f>
        <v>1</v>
      </c>
      <c r="N1062" s="233">
        <f>IF(ISBLANK(INDEX('Policy Characteristics'!H:H,MATCH($C1062,'Policy Characteristics'!$C:$C,0))),"",INDEX('Policy Characteristics'!H:H,MATCH($C1062,'Policy Characteristics'!$C:$C,0)))</f>
        <v>0.01</v>
      </c>
      <c r="O1062" s="226" t="str">
        <f>IF(ISBLANK(INDEX('Policy Characteristics'!I:I,MATCH($C1062,'Policy Characteristics'!$C:$C,0))),"",INDEX('Policy Characteristics'!I:I,MATCH($C1062,'Policy Characteristics'!$C:$C,0)))</f>
        <v>% of potential achieved</v>
      </c>
      <c r="P1062" s="22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26" t="str">
        <f>IF(ISBLANK(INDEX('Policy Characteristics'!K:K,MATCH($C1062,'Policy Characteristics'!$C:$C,0))),"",INDEX('Policy Characteristics'!K:K,MATCH($C1062,'Policy Characteristics'!$C:$C,0)))</f>
        <v/>
      </c>
      <c r="R1062" s="226" t="str">
        <f>IF(ISBLANK(INDEX('Policy Characteristics'!L:L,MATCH($C1062,'Policy Characteristics'!$C:$C,0))),"",INDEX('Policy Characteristics'!L:L,MATCH($C1062,'Policy Characteristics'!$C:$C,0)))</f>
        <v/>
      </c>
    </row>
    <row r="1063" spans="1:18" s="2" customFormat="1">
      <c r="A1063" s="226" t="str">
        <f>IF(ISBLANK(INDEX('Policy Characteristics'!A:A,MATCH($C1063,'Policy Characteristics'!$C:$C,0))),"",INDEX('Policy Characteristics'!A:A,MATCH($C1063,'Policy Characteristics'!$C:$C,0)))</f>
        <v>Industry</v>
      </c>
      <c r="B1063" s="234" t="str">
        <f>IF(ISBLANK(INDEX('Policy Characteristics'!B:B,MATCH($C1063,'Policy Characteristics'!$C:$C,0))),"",INDEX('Policy Characteristics'!B:B,MATCH($C1063,'Policy Characteristics'!$C:$C,0)))</f>
        <v>Feedstock Shifting</v>
      </c>
      <c r="C1063" s="226" t="str">
        <f t="shared" si="44"/>
        <v>Fraction of Feedstock Shifted</v>
      </c>
      <c r="D1063" s="6" t="s">
        <v>880</v>
      </c>
      <c r="E1063" s="45" t="s">
        <v>929</v>
      </c>
      <c r="F1063" t="s">
        <v>881</v>
      </c>
      <c r="G1063" s="45" t="s">
        <v>930</v>
      </c>
      <c r="H1063" s="47">
        <v>2659</v>
      </c>
      <c r="I1063" s="261" t="s">
        <v>738</v>
      </c>
      <c r="J1063" s="227" t="str">
        <f>IF(ISBLANK(INDEX('Policy Characteristics'!D:D,MATCH($C1063,'Policy Characteristics'!$C:$C,0))),"",INDEX('Policy Characteristics'!D:D,MATCH($C1063,'Policy Characteristics'!$C:$C,0)))</f>
        <v>Feedstock Shifting</v>
      </c>
      <c r="K1063" s="226" t="str">
        <f>IF(ISBLANK(INDEX('Policy Characteristics'!E:E,MATCH($C1063,'Policy Characteristics'!$C:$C,0))),"",INDEX('Policy Characteristics'!E:E,MATCH($C1063,'Policy Characteristics'!$C:$C,0)))</f>
        <v>indst feedstock shifting</v>
      </c>
      <c r="L1063" s="233">
        <f>IF(ISBLANK(INDEX('Policy Characteristics'!F:F,MATCH($C1063,'Policy Characteristics'!$C:$C,0))),"",INDEX('Policy Characteristics'!F:F,MATCH($C1063,'Policy Characteristics'!$C:$C,0)))</f>
        <v>0</v>
      </c>
      <c r="M1063" s="233">
        <f>IF(ISBLANK(INDEX('Policy Characteristics'!G:G,MATCH($C1063,'Policy Characteristics'!$C:$C,0))),"",INDEX('Policy Characteristics'!G:G,MATCH($C1063,'Policy Characteristics'!$C:$C,0)))</f>
        <v>1</v>
      </c>
      <c r="N1063" s="233">
        <f>IF(ISBLANK(INDEX('Policy Characteristics'!H:H,MATCH($C1063,'Policy Characteristics'!$C:$C,0))),"",INDEX('Policy Characteristics'!H:H,MATCH($C1063,'Policy Characteristics'!$C:$C,0)))</f>
        <v>0.01</v>
      </c>
      <c r="O1063" s="226" t="str">
        <f>IF(ISBLANK(INDEX('Policy Characteristics'!I:I,MATCH($C1063,'Policy Characteristics'!$C:$C,0))),"",INDEX('Policy Characteristics'!I:I,MATCH($C1063,'Policy Characteristics'!$C:$C,0)))</f>
        <v>% of potential achieved</v>
      </c>
      <c r="P1063" s="22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26" t="str">
        <f>IF(ISBLANK(INDEX('Policy Characteristics'!K:K,MATCH($C1063,'Policy Characteristics'!$C:$C,0))),"",INDEX('Policy Characteristics'!K:K,MATCH($C1063,'Policy Characteristics'!$C:$C,0)))</f>
        <v/>
      </c>
      <c r="R1063" s="226" t="str">
        <f>IF(ISBLANK(INDEX('Policy Characteristics'!L:L,MATCH($C1063,'Policy Characteristics'!$C:$C,0))),"",INDEX('Policy Characteristics'!L:L,MATCH($C1063,'Policy Characteristics'!$C:$C,0)))</f>
        <v/>
      </c>
    </row>
    <row r="1064" spans="1:18" s="2" customFormat="1">
      <c r="A1064" s="226" t="str">
        <f>IF(ISBLANK(INDEX('Policy Characteristics'!A:A,MATCH($C1064,'Policy Characteristics'!$C:$C,0))),"",INDEX('Policy Characteristics'!A:A,MATCH($C1064,'Policy Characteristics'!$C:$C,0)))</f>
        <v>Industry</v>
      </c>
      <c r="B1064" s="234" t="str">
        <f>IF(ISBLANK(INDEX('Policy Characteristics'!B:B,MATCH($C1064,'Policy Characteristics'!$C:$C,0))),"",INDEX('Policy Characteristics'!B:B,MATCH($C1064,'Policy Characteristics'!$C:$C,0)))</f>
        <v>Feedstock Shifting</v>
      </c>
      <c r="C1064" s="226" t="str">
        <f t="shared" si="44"/>
        <v>Fraction of Feedstock Shifted</v>
      </c>
      <c r="D1064" s="6" t="s">
        <v>882</v>
      </c>
      <c r="E1064" s="45" t="s">
        <v>911</v>
      </c>
      <c r="F1064" t="s">
        <v>883</v>
      </c>
      <c r="G1064" s="45" t="s">
        <v>912</v>
      </c>
      <c r="H1064" s="47">
        <v>2660</v>
      </c>
      <c r="I1064" s="261" t="s">
        <v>738</v>
      </c>
      <c r="J1064" s="227" t="str">
        <f>IF(ISBLANK(INDEX('Policy Characteristics'!D:D,MATCH($C1064,'Policy Characteristics'!$C:$C,0))),"",INDEX('Policy Characteristics'!D:D,MATCH($C1064,'Policy Characteristics'!$C:$C,0)))</f>
        <v>Feedstock Shifting</v>
      </c>
      <c r="K1064" s="226" t="str">
        <f>IF(ISBLANK(INDEX('Policy Characteristics'!E:E,MATCH($C1064,'Policy Characteristics'!$C:$C,0))),"",INDEX('Policy Characteristics'!E:E,MATCH($C1064,'Policy Characteristics'!$C:$C,0)))</f>
        <v>indst feedstock shifting</v>
      </c>
      <c r="L1064" s="233">
        <f>IF(ISBLANK(INDEX('Policy Characteristics'!F:F,MATCH($C1064,'Policy Characteristics'!$C:$C,0))),"",INDEX('Policy Characteristics'!F:F,MATCH($C1064,'Policy Characteristics'!$C:$C,0)))</f>
        <v>0</v>
      </c>
      <c r="M1064" s="233">
        <f>IF(ISBLANK(INDEX('Policy Characteristics'!G:G,MATCH($C1064,'Policy Characteristics'!$C:$C,0))),"",INDEX('Policy Characteristics'!G:G,MATCH($C1064,'Policy Characteristics'!$C:$C,0)))</f>
        <v>1</v>
      </c>
      <c r="N1064" s="233">
        <f>IF(ISBLANK(INDEX('Policy Characteristics'!H:H,MATCH($C1064,'Policy Characteristics'!$C:$C,0))),"",INDEX('Policy Characteristics'!H:H,MATCH($C1064,'Policy Characteristics'!$C:$C,0)))</f>
        <v>0.01</v>
      </c>
      <c r="O1064" s="226" t="str">
        <f>IF(ISBLANK(INDEX('Policy Characteristics'!I:I,MATCH($C1064,'Policy Characteristics'!$C:$C,0))),"",INDEX('Policy Characteristics'!I:I,MATCH($C1064,'Policy Characteristics'!$C:$C,0)))</f>
        <v>% of potential achieved</v>
      </c>
      <c r="P1064" s="22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26" t="str">
        <f>IF(ISBLANK(INDEX('Policy Characteristics'!K:K,MATCH($C1064,'Policy Characteristics'!$C:$C,0))),"",INDEX('Policy Characteristics'!K:K,MATCH($C1064,'Policy Characteristics'!$C:$C,0)))</f>
        <v/>
      </c>
      <c r="R1064" s="226" t="str">
        <f>IF(ISBLANK(INDEX('Policy Characteristics'!L:L,MATCH($C1064,'Policy Characteristics'!$C:$C,0))),"",INDEX('Policy Characteristics'!L:L,MATCH($C1064,'Policy Characteristics'!$C:$C,0)))</f>
        <v/>
      </c>
    </row>
    <row r="1065" spans="1:18" s="2" customFormat="1">
      <c r="A1065" s="226" t="str">
        <f>IF(ISBLANK(INDEX('Policy Characteristics'!A:A,MATCH($C1065,'Policy Characteristics'!$C:$C,0))),"",INDEX('Policy Characteristics'!A:A,MATCH($C1065,'Policy Characteristics'!$C:$C,0)))</f>
        <v>Industry</v>
      </c>
      <c r="B1065" s="234" t="str">
        <f>IF(ISBLANK(INDEX('Policy Characteristics'!B:B,MATCH($C1065,'Policy Characteristics'!$C:$C,0))),"",INDEX('Policy Characteristics'!B:B,MATCH($C1065,'Policy Characteristics'!$C:$C,0)))</f>
        <v>Feedstock Shifting</v>
      </c>
      <c r="C1065" s="226" t="str">
        <f t="shared" si="44"/>
        <v>Fraction of Feedstock Shifted</v>
      </c>
      <c r="D1065" s="6" t="s">
        <v>882</v>
      </c>
      <c r="E1065" s="45" t="s">
        <v>913</v>
      </c>
      <c r="F1065" t="s">
        <v>883</v>
      </c>
      <c r="G1065" s="45" t="s">
        <v>914</v>
      </c>
      <c r="H1065" s="47">
        <v>2661</v>
      </c>
      <c r="I1065" s="261" t="s">
        <v>738</v>
      </c>
      <c r="J1065" s="227" t="str">
        <f>IF(ISBLANK(INDEX('Policy Characteristics'!D:D,MATCH($C1065,'Policy Characteristics'!$C:$C,0))),"",INDEX('Policy Characteristics'!D:D,MATCH($C1065,'Policy Characteristics'!$C:$C,0)))</f>
        <v>Feedstock Shifting</v>
      </c>
      <c r="K1065" s="226" t="str">
        <f>IF(ISBLANK(INDEX('Policy Characteristics'!E:E,MATCH($C1065,'Policy Characteristics'!$C:$C,0))),"",INDEX('Policy Characteristics'!E:E,MATCH($C1065,'Policy Characteristics'!$C:$C,0)))</f>
        <v>indst feedstock shifting</v>
      </c>
      <c r="L1065" s="233">
        <f>IF(ISBLANK(INDEX('Policy Characteristics'!F:F,MATCH($C1065,'Policy Characteristics'!$C:$C,0))),"",INDEX('Policy Characteristics'!F:F,MATCH($C1065,'Policy Characteristics'!$C:$C,0)))</f>
        <v>0</v>
      </c>
      <c r="M1065" s="233">
        <f>IF(ISBLANK(INDEX('Policy Characteristics'!G:G,MATCH($C1065,'Policy Characteristics'!$C:$C,0))),"",INDEX('Policy Characteristics'!G:G,MATCH($C1065,'Policy Characteristics'!$C:$C,0)))</f>
        <v>1</v>
      </c>
      <c r="N1065" s="233">
        <f>IF(ISBLANK(INDEX('Policy Characteristics'!H:H,MATCH($C1065,'Policy Characteristics'!$C:$C,0))),"",INDEX('Policy Characteristics'!H:H,MATCH($C1065,'Policy Characteristics'!$C:$C,0)))</f>
        <v>0.01</v>
      </c>
      <c r="O1065" s="226" t="str">
        <f>IF(ISBLANK(INDEX('Policy Characteristics'!I:I,MATCH($C1065,'Policy Characteristics'!$C:$C,0))),"",INDEX('Policy Characteristics'!I:I,MATCH($C1065,'Policy Characteristics'!$C:$C,0)))</f>
        <v>% of potential achieved</v>
      </c>
      <c r="P1065" s="22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26" t="str">
        <f>IF(ISBLANK(INDEX('Policy Characteristics'!K:K,MATCH($C1065,'Policy Characteristics'!$C:$C,0))),"",INDEX('Policy Characteristics'!K:K,MATCH($C1065,'Policy Characteristics'!$C:$C,0)))</f>
        <v/>
      </c>
      <c r="R1065" s="226" t="str">
        <f>IF(ISBLANK(INDEX('Policy Characteristics'!L:L,MATCH($C1065,'Policy Characteristics'!$C:$C,0))),"",INDEX('Policy Characteristics'!L:L,MATCH($C1065,'Policy Characteristics'!$C:$C,0)))</f>
        <v/>
      </c>
    </row>
    <row r="1066" spans="1:18" s="2" customFormat="1">
      <c r="A1066" s="226" t="str">
        <f>IF(ISBLANK(INDEX('Policy Characteristics'!A:A,MATCH($C1066,'Policy Characteristics'!$C:$C,0))),"",INDEX('Policy Characteristics'!A:A,MATCH($C1066,'Policy Characteristics'!$C:$C,0)))</f>
        <v>Industry</v>
      </c>
      <c r="B1066" s="234" t="str">
        <f>IF(ISBLANK(INDEX('Policy Characteristics'!B:B,MATCH($C1066,'Policy Characteristics'!$C:$C,0))),"",INDEX('Policy Characteristics'!B:B,MATCH($C1066,'Policy Characteristics'!$C:$C,0)))</f>
        <v>Feedstock Shifting</v>
      </c>
      <c r="C1066" s="226" t="str">
        <f t="shared" si="44"/>
        <v>Fraction of Feedstock Shifted</v>
      </c>
      <c r="D1066" s="6" t="s">
        <v>882</v>
      </c>
      <c r="E1066" s="45" t="s">
        <v>915</v>
      </c>
      <c r="F1066" t="s">
        <v>883</v>
      </c>
      <c r="G1066" s="45" t="s">
        <v>916</v>
      </c>
      <c r="H1066" s="47">
        <v>2662</v>
      </c>
      <c r="I1066" s="261" t="s">
        <v>738</v>
      </c>
      <c r="J1066" s="227" t="str">
        <f>IF(ISBLANK(INDEX('Policy Characteristics'!D:D,MATCH($C1066,'Policy Characteristics'!$C:$C,0))),"",INDEX('Policy Characteristics'!D:D,MATCH($C1066,'Policy Characteristics'!$C:$C,0)))</f>
        <v>Feedstock Shifting</v>
      </c>
      <c r="K1066" s="226" t="str">
        <f>IF(ISBLANK(INDEX('Policy Characteristics'!E:E,MATCH($C1066,'Policy Characteristics'!$C:$C,0))),"",INDEX('Policy Characteristics'!E:E,MATCH($C1066,'Policy Characteristics'!$C:$C,0)))</f>
        <v>indst feedstock shifting</v>
      </c>
      <c r="L1066" s="233">
        <f>IF(ISBLANK(INDEX('Policy Characteristics'!F:F,MATCH($C1066,'Policy Characteristics'!$C:$C,0))),"",INDEX('Policy Characteristics'!F:F,MATCH($C1066,'Policy Characteristics'!$C:$C,0)))</f>
        <v>0</v>
      </c>
      <c r="M1066" s="233">
        <f>IF(ISBLANK(INDEX('Policy Characteristics'!G:G,MATCH($C1066,'Policy Characteristics'!$C:$C,0))),"",INDEX('Policy Characteristics'!G:G,MATCH($C1066,'Policy Characteristics'!$C:$C,0)))</f>
        <v>1</v>
      </c>
      <c r="N1066" s="233">
        <f>IF(ISBLANK(INDEX('Policy Characteristics'!H:H,MATCH($C1066,'Policy Characteristics'!$C:$C,0))),"",INDEX('Policy Characteristics'!H:H,MATCH($C1066,'Policy Characteristics'!$C:$C,0)))</f>
        <v>0.01</v>
      </c>
      <c r="O1066" s="226" t="str">
        <f>IF(ISBLANK(INDEX('Policy Characteristics'!I:I,MATCH($C1066,'Policy Characteristics'!$C:$C,0))),"",INDEX('Policy Characteristics'!I:I,MATCH($C1066,'Policy Characteristics'!$C:$C,0)))</f>
        <v>% of potential achieved</v>
      </c>
      <c r="P1066" s="22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26" t="str">
        <f>IF(ISBLANK(INDEX('Policy Characteristics'!K:K,MATCH($C1066,'Policy Characteristics'!$C:$C,0))),"",INDEX('Policy Characteristics'!K:K,MATCH($C1066,'Policy Characteristics'!$C:$C,0)))</f>
        <v/>
      </c>
      <c r="R1066" s="226" t="str">
        <f>IF(ISBLANK(INDEX('Policy Characteristics'!L:L,MATCH($C1066,'Policy Characteristics'!$C:$C,0))),"",INDEX('Policy Characteristics'!L:L,MATCH($C1066,'Policy Characteristics'!$C:$C,0)))</f>
        <v/>
      </c>
    </row>
    <row r="1067" spans="1:18" s="2" customFormat="1">
      <c r="A1067" s="226" t="str">
        <f>IF(ISBLANK(INDEX('Policy Characteristics'!A:A,MATCH($C1067,'Policy Characteristics'!$C:$C,0))),"",INDEX('Policy Characteristics'!A:A,MATCH($C1067,'Policy Characteristics'!$C:$C,0)))</f>
        <v>Industry</v>
      </c>
      <c r="B1067" s="234" t="str">
        <f>IF(ISBLANK(INDEX('Policy Characteristics'!B:B,MATCH($C1067,'Policy Characteristics'!$C:$C,0))),"",INDEX('Policy Characteristics'!B:B,MATCH($C1067,'Policy Characteristics'!$C:$C,0)))</f>
        <v>Feedstock Shifting</v>
      </c>
      <c r="C1067" s="226" t="str">
        <f t="shared" si="44"/>
        <v>Fraction of Feedstock Shifted</v>
      </c>
      <c r="D1067" s="6" t="s">
        <v>882</v>
      </c>
      <c r="E1067" s="45" t="s">
        <v>917</v>
      </c>
      <c r="F1067" t="s">
        <v>883</v>
      </c>
      <c r="G1067" s="45" t="s">
        <v>918</v>
      </c>
      <c r="H1067" s="47">
        <v>2663</v>
      </c>
      <c r="I1067" s="261" t="s">
        <v>738</v>
      </c>
      <c r="J1067" s="227" t="str">
        <f>IF(ISBLANK(INDEX('Policy Characteristics'!D:D,MATCH($C1067,'Policy Characteristics'!$C:$C,0))),"",INDEX('Policy Characteristics'!D:D,MATCH($C1067,'Policy Characteristics'!$C:$C,0)))</f>
        <v>Feedstock Shifting</v>
      </c>
      <c r="K1067" s="226" t="str">
        <f>IF(ISBLANK(INDEX('Policy Characteristics'!E:E,MATCH($C1067,'Policy Characteristics'!$C:$C,0))),"",INDEX('Policy Characteristics'!E:E,MATCH($C1067,'Policy Characteristics'!$C:$C,0)))</f>
        <v>indst feedstock shifting</v>
      </c>
      <c r="L1067" s="233">
        <f>IF(ISBLANK(INDEX('Policy Characteristics'!F:F,MATCH($C1067,'Policy Characteristics'!$C:$C,0))),"",INDEX('Policy Characteristics'!F:F,MATCH($C1067,'Policy Characteristics'!$C:$C,0)))</f>
        <v>0</v>
      </c>
      <c r="M1067" s="233">
        <f>IF(ISBLANK(INDEX('Policy Characteristics'!G:G,MATCH($C1067,'Policy Characteristics'!$C:$C,0))),"",INDEX('Policy Characteristics'!G:G,MATCH($C1067,'Policy Characteristics'!$C:$C,0)))</f>
        <v>1</v>
      </c>
      <c r="N1067" s="233">
        <f>IF(ISBLANK(INDEX('Policy Characteristics'!H:H,MATCH($C1067,'Policy Characteristics'!$C:$C,0))),"",INDEX('Policy Characteristics'!H:H,MATCH($C1067,'Policy Characteristics'!$C:$C,0)))</f>
        <v>0.01</v>
      </c>
      <c r="O1067" s="226" t="str">
        <f>IF(ISBLANK(INDEX('Policy Characteristics'!I:I,MATCH($C1067,'Policy Characteristics'!$C:$C,0))),"",INDEX('Policy Characteristics'!I:I,MATCH($C1067,'Policy Characteristics'!$C:$C,0)))</f>
        <v>% of potential achieved</v>
      </c>
      <c r="P1067" s="22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26" t="str">
        <f>IF(ISBLANK(INDEX('Policy Characteristics'!K:K,MATCH($C1067,'Policy Characteristics'!$C:$C,0))),"",INDEX('Policy Characteristics'!K:K,MATCH($C1067,'Policy Characteristics'!$C:$C,0)))</f>
        <v/>
      </c>
      <c r="R1067" s="226" t="str">
        <f>IF(ISBLANK(INDEX('Policy Characteristics'!L:L,MATCH($C1067,'Policy Characteristics'!$C:$C,0))),"",INDEX('Policy Characteristics'!L:L,MATCH($C1067,'Policy Characteristics'!$C:$C,0)))</f>
        <v/>
      </c>
    </row>
    <row r="1068" spans="1:18" s="2" customFormat="1">
      <c r="A1068" s="226" t="str">
        <f>IF(ISBLANK(INDEX('Policy Characteristics'!A:A,MATCH($C1068,'Policy Characteristics'!$C:$C,0))),"",INDEX('Policy Characteristics'!A:A,MATCH($C1068,'Policy Characteristics'!$C:$C,0)))</f>
        <v>Industry</v>
      </c>
      <c r="B1068" s="234" t="str">
        <f>IF(ISBLANK(INDEX('Policy Characteristics'!B:B,MATCH($C1068,'Policy Characteristics'!$C:$C,0))),"",INDEX('Policy Characteristics'!B:B,MATCH($C1068,'Policy Characteristics'!$C:$C,0)))</f>
        <v>Feedstock Shifting</v>
      </c>
      <c r="C1068" s="226" t="str">
        <f t="shared" si="44"/>
        <v>Fraction of Feedstock Shifted</v>
      </c>
      <c r="D1068" s="6" t="s">
        <v>882</v>
      </c>
      <c r="E1068" s="45" t="s">
        <v>919</v>
      </c>
      <c r="F1068" t="s">
        <v>883</v>
      </c>
      <c r="G1068" s="45" t="s">
        <v>920</v>
      </c>
      <c r="H1068" s="47">
        <v>2664</v>
      </c>
      <c r="I1068" s="261" t="s">
        <v>738</v>
      </c>
      <c r="J1068" s="227" t="str">
        <f>IF(ISBLANK(INDEX('Policy Characteristics'!D:D,MATCH($C1068,'Policy Characteristics'!$C:$C,0))),"",INDEX('Policy Characteristics'!D:D,MATCH($C1068,'Policy Characteristics'!$C:$C,0)))</f>
        <v>Feedstock Shifting</v>
      </c>
      <c r="K1068" s="226" t="str">
        <f>IF(ISBLANK(INDEX('Policy Characteristics'!E:E,MATCH($C1068,'Policy Characteristics'!$C:$C,0))),"",INDEX('Policy Characteristics'!E:E,MATCH($C1068,'Policy Characteristics'!$C:$C,0)))</f>
        <v>indst feedstock shifting</v>
      </c>
      <c r="L1068" s="233">
        <f>IF(ISBLANK(INDEX('Policy Characteristics'!F:F,MATCH($C1068,'Policy Characteristics'!$C:$C,0))),"",INDEX('Policy Characteristics'!F:F,MATCH($C1068,'Policy Characteristics'!$C:$C,0)))</f>
        <v>0</v>
      </c>
      <c r="M1068" s="233">
        <f>IF(ISBLANK(INDEX('Policy Characteristics'!G:G,MATCH($C1068,'Policy Characteristics'!$C:$C,0))),"",INDEX('Policy Characteristics'!G:G,MATCH($C1068,'Policy Characteristics'!$C:$C,0)))</f>
        <v>1</v>
      </c>
      <c r="N1068" s="233">
        <f>IF(ISBLANK(INDEX('Policy Characteristics'!H:H,MATCH($C1068,'Policy Characteristics'!$C:$C,0))),"",INDEX('Policy Characteristics'!H:H,MATCH($C1068,'Policy Characteristics'!$C:$C,0)))</f>
        <v>0.01</v>
      </c>
      <c r="O1068" s="226" t="str">
        <f>IF(ISBLANK(INDEX('Policy Characteristics'!I:I,MATCH($C1068,'Policy Characteristics'!$C:$C,0))),"",INDEX('Policy Characteristics'!I:I,MATCH($C1068,'Policy Characteristics'!$C:$C,0)))</f>
        <v>% of potential achieved</v>
      </c>
      <c r="P1068" s="22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26" t="str">
        <f>IF(ISBLANK(INDEX('Policy Characteristics'!K:K,MATCH($C1068,'Policy Characteristics'!$C:$C,0))),"",INDEX('Policy Characteristics'!K:K,MATCH($C1068,'Policy Characteristics'!$C:$C,0)))</f>
        <v/>
      </c>
      <c r="R1068" s="226" t="str">
        <f>IF(ISBLANK(INDEX('Policy Characteristics'!L:L,MATCH($C1068,'Policy Characteristics'!$C:$C,0))),"",INDEX('Policy Characteristics'!L:L,MATCH($C1068,'Policy Characteristics'!$C:$C,0)))</f>
        <v/>
      </c>
    </row>
    <row r="1069" spans="1:18" s="2" customFormat="1">
      <c r="A1069" s="226" t="str">
        <f>IF(ISBLANK(INDEX('Policy Characteristics'!A:A,MATCH($C1069,'Policy Characteristics'!$C:$C,0))),"",INDEX('Policy Characteristics'!A:A,MATCH($C1069,'Policy Characteristics'!$C:$C,0)))</f>
        <v>Industry</v>
      </c>
      <c r="B1069" s="234" t="str">
        <f>IF(ISBLANK(INDEX('Policy Characteristics'!B:B,MATCH($C1069,'Policy Characteristics'!$C:$C,0))),"",INDEX('Policy Characteristics'!B:B,MATCH($C1069,'Policy Characteristics'!$C:$C,0)))</f>
        <v>Feedstock Shifting</v>
      </c>
      <c r="C1069" s="226" t="str">
        <f t="shared" si="44"/>
        <v>Fraction of Feedstock Shifted</v>
      </c>
      <c r="D1069" s="6" t="s">
        <v>882</v>
      </c>
      <c r="E1069" s="45" t="s">
        <v>921</v>
      </c>
      <c r="F1069" t="s">
        <v>883</v>
      </c>
      <c r="G1069" s="45" t="s">
        <v>922</v>
      </c>
      <c r="H1069" s="47">
        <v>2665</v>
      </c>
      <c r="I1069" s="261" t="s">
        <v>738</v>
      </c>
      <c r="J1069" s="227" t="str">
        <f>IF(ISBLANK(INDEX('Policy Characteristics'!D:D,MATCH($C1069,'Policy Characteristics'!$C:$C,0))),"",INDEX('Policy Characteristics'!D:D,MATCH($C1069,'Policy Characteristics'!$C:$C,0)))</f>
        <v>Feedstock Shifting</v>
      </c>
      <c r="K1069" s="226" t="str">
        <f>IF(ISBLANK(INDEX('Policy Characteristics'!E:E,MATCH($C1069,'Policy Characteristics'!$C:$C,0))),"",INDEX('Policy Characteristics'!E:E,MATCH($C1069,'Policy Characteristics'!$C:$C,0)))</f>
        <v>indst feedstock shifting</v>
      </c>
      <c r="L1069" s="233">
        <f>IF(ISBLANK(INDEX('Policy Characteristics'!F:F,MATCH($C1069,'Policy Characteristics'!$C:$C,0))),"",INDEX('Policy Characteristics'!F:F,MATCH($C1069,'Policy Characteristics'!$C:$C,0)))</f>
        <v>0</v>
      </c>
      <c r="M1069" s="233">
        <f>IF(ISBLANK(INDEX('Policy Characteristics'!G:G,MATCH($C1069,'Policy Characteristics'!$C:$C,0))),"",INDEX('Policy Characteristics'!G:G,MATCH($C1069,'Policy Characteristics'!$C:$C,0)))</f>
        <v>1</v>
      </c>
      <c r="N1069" s="233">
        <f>IF(ISBLANK(INDEX('Policy Characteristics'!H:H,MATCH($C1069,'Policy Characteristics'!$C:$C,0))),"",INDEX('Policy Characteristics'!H:H,MATCH($C1069,'Policy Characteristics'!$C:$C,0)))</f>
        <v>0.01</v>
      </c>
      <c r="O1069" s="226" t="str">
        <f>IF(ISBLANK(INDEX('Policy Characteristics'!I:I,MATCH($C1069,'Policy Characteristics'!$C:$C,0))),"",INDEX('Policy Characteristics'!I:I,MATCH($C1069,'Policy Characteristics'!$C:$C,0)))</f>
        <v>% of potential achieved</v>
      </c>
      <c r="P1069" s="22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26" t="str">
        <f>IF(ISBLANK(INDEX('Policy Characteristics'!K:K,MATCH($C1069,'Policy Characteristics'!$C:$C,0))),"",INDEX('Policy Characteristics'!K:K,MATCH($C1069,'Policy Characteristics'!$C:$C,0)))</f>
        <v/>
      </c>
      <c r="R1069" s="226" t="str">
        <f>IF(ISBLANK(INDEX('Policy Characteristics'!L:L,MATCH($C1069,'Policy Characteristics'!$C:$C,0))),"",INDEX('Policy Characteristics'!L:L,MATCH($C1069,'Policy Characteristics'!$C:$C,0)))</f>
        <v/>
      </c>
    </row>
    <row r="1070" spans="1:18" s="2" customFormat="1">
      <c r="A1070" s="226" t="str">
        <f>IF(ISBLANK(INDEX('Policy Characteristics'!A:A,MATCH($C1070,'Policy Characteristics'!$C:$C,0))),"",INDEX('Policy Characteristics'!A:A,MATCH($C1070,'Policy Characteristics'!$C:$C,0)))</f>
        <v>Industry</v>
      </c>
      <c r="B1070" s="234" t="str">
        <f>IF(ISBLANK(INDEX('Policy Characteristics'!B:B,MATCH($C1070,'Policy Characteristics'!$C:$C,0))),"",INDEX('Policy Characteristics'!B:B,MATCH($C1070,'Policy Characteristics'!$C:$C,0)))</f>
        <v>Feedstock Shifting</v>
      </c>
      <c r="C1070" s="226" t="str">
        <f t="shared" si="44"/>
        <v>Fraction of Feedstock Shifted</v>
      </c>
      <c r="D1070" s="6" t="s">
        <v>882</v>
      </c>
      <c r="E1070" s="45" t="s">
        <v>923</v>
      </c>
      <c r="F1070" t="s">
        <v>883</v>
      </c>
      <c r="G1070" s="45" t="s">
        <v>924</v>
      </c>
      <c r="H1070" s="47">
        <v>2666</v>
      </c>
      <c r="I1070" s="261" t="s">
        <v>738</v>
      </c>
      <c r="J1070" s="227" t="str">
        <f>IF(ISBLANK(INDEX('Policy Characteristics'!D:D,MATCH($C1070,'Policy Characteristics'!$C:$C,0))),"",INDEX('Policy Characteristics'!D:D,MATCH($C1070,'Policy Characteristics'!$C:$C,0)))</f>
        <v>Feedstock Shifting</v>
      </c>
      <c r="K1070" s="226" t="str">
        <f>IF(ISBLANK(INDEX('Policy Characteristics'!E:E,MATCH($C1070,'Policy Characteristics'!$C:$C,0))),"",INDEX('Policy Characteristics'!E:E,MATCH($C1070,'Policy Characteristics'!$C:$C,0)))</f>
        <v>indst feedstock shifting</v>
      </c>
      <c r="L1070" s="233">
        <f>IF(ISBLANK(INDEX('Policy Characteristics'!F:F,MATCH($C1070,'Policy Characteristics'!$C:$C,0))),"",INDEX('Policy Characteristics'!F:F,MATCH($C1070,'Policy Characteristics'!$C:$C,0)))</f>
        <v>0</v>
      </c>
      <c r="M1070" s="233">
        <f>IF(ISBLANK(INDEX('Policy Characteristics'!G:G,MATCH($C1070,'Policy Characteristics'!$C:$C,0))),"",INDEX('Policy Characteristics'!G:G,MATCH($C1070,'Policy Characteristics'!$C:$C,0)))</f>
        <v>1</v>
      </c>
      <c r="N1070" s="233">
        <f>IF(ISBLANK(INDEX('Policy Characteristics'!H:H,MATCH($C1070,'Policy Characteristics'!$C:$C,0))),"",INDEX('Policy Characteristics'!H:H,MATCH($C1070,'Policy Characteristics'!$C:$C,0)))</f>
        <v>0.01</v>
      </c>
      <c r="O1070" s="226" t="str">
        <f>IF(ISBLANK(INDEX('Policy Characteristics'!I:I,MATCH($C1070,'Policy Characteristics'!$C:$C,0))),"",INDEX('Policy Characteristics'!I:I,MATCH($C1070,'Policy Characteristics'!$C:$C,0)))</f>
        <v>% of potential achieved</v>
      </c>
      <c r="P1070" s="22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26" t="str">
        <f>IF(ISBLANK(INDEX('Policy Characteristics'!K:K,MATCH($C1070,'Policy Characteristics'!$C:$C,0))),"",INDEX('Policy Characteristics'!K:K,MATCH($C1070,'Policy Characteristics'!$C:$C,0)))</f>
        <v/>
      </c>
      <c r="R1070" s="226" t="str">
        <f>IF(ISBLANK(INDEX('Policy Characteristics'!L:L,MATCH($C1070,'Policy Characteristics'!$C:$C,0))),"",INDEX('Policy Characteristics'!L:L,MATCH($C1070,'Policy Characteristics'!$C:$C,0)))</f>
        <v/>
      </c>
    </row>
    <row r="1071" spans="1:18" s="2" customFormat="1">
      <c r="A1071" s="226" t="str">
        <f>IF(ISBLANK(INDEX('Policy Characteristics'!A:A,MATCH($C1071,'Policy Characteristics'!$C:$C,0))),"",INDEX('Policy Characteristics'!A:A,MATCH($C1071,'Policy Characteristics'!$C:$C,0)))</f>
        <v>Industry</v>
      </c>
      <c r="B1071" s="234" t="str">
        <f>IF(ISBLANK(INDEX('Policy Characteristics'!B:B,MATCH($C1071,'Policy Characteristics'!$C:$C,0))),"",INDEX('Policy Characteristics'!B:B,MATCH($C1071,'Policy Characteristics'!$C:$C,0)))</f>
        <v>Feedstock Shifting</v>
      </c>
      <c r="C1071" s="226" t="str">
        <f t="shared" si="44"/>
        <v>Fraction of Feedstock Shifted</v>
      </c>
      <c r="D1071" s="6" t="s">
        <v>882</v>
      </c>
      <c r="E1071" s="45" t="s">
        <v>925</v>
      </c>
      <c r="F1071" t="s">
        <v>883</v>
      </c>
      <c r="G1071" s="45" t="s">
        <v>926</v>
      </c>
      <c r="H1071" s="47">
        <v>2667</v>
      </c>
      <c r="I1071" s="261" t="s">
        <v>738</v>
      </c>
      <c r="J1071" s="227" t="str">
        <f>IF(ISBLANK(INDEX('Policy Characteristics'!D:D,MATCH($C1071,'Policy Characteristics'!$C:$C,0))),"",INDEX('Policy Characteristics'!D:D,MATCH($C1071,'Policy Characteristics'!$C:$C,0)))</f>
        <v>Feedstock Shifting</v>
      </c>
      <c r="K1071" s="226" t="str">
        <f>IF(ISBLANK(INDEX('Policy Characteristics'!E:E,MATCH($C1071,'Policy Characteristics'!$C:$C,0))),"",INDEX('Policy Characteristics'!E:E,MATCH($C1071,'Policy Characteristics'!$C:$C,0)))</f>
        <v>indst feedstock shifting</v>
      </c>
      <c r="L1071" s="233">
        <f>IF(ISBLANK(INDEX('Policy Characteristics'!F:F,MATCH($C1071,'Policy Characteristics'!$C:$C,0))),"",INDEX('Policy Characteristics'!F:F,MATCH($C1071,'Policy Characteristics'!$C:$C,0)))</f>
        <v>0</v>
      </c>
      <c r="M1071" s="233">
        <f>IF(ISBLANK(INDEX('Policy Characteristics'!G:G,MATCH($C1071,'Policy Characteristics'!$C:$C,0))),"",INDEX('Policy Characteristics'!G:G,MATCH($C1071,'Policy Characteristics'!$C:$C,0)))</f>
        <v>1</v>
      </c>
      <c r="N1071" s="233">
        <f>IF(ISBLANK(INDEX('Policy Characteristics'!H:H,MATCH($C1071,'Policy Characteristics'!$C:$C,0))),"",INDEX('Policy Characteristics'!H:H,MATCH($C1071,'Policy Characteristics'!$C:$C,0)))</f>
        <v>0.01</v>
      </c>
      <c r="O1071" s="226" t="str">
        <f>IF(ISBLANK(INDEX('Policy Characteristics'!I:I,MATCH($C1071,'Policy Characteristics'!$C:$C,0))),"",INDEX('Policy Characteristics'!I:I,MATCH($C1071,'Policy Characteristics'!$C:$C,0)))</f>
        <v>% of potential achieved</v>
      </c>
      <c r="P1071" s="22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26" t="str">
        <f>IF(ISBLANK(INDEX('Policy Characteristics'!K:K,MATCH($C1071,'Policy Characteristics'!$C:$C,0))),"",INDEX('Policy Characteristics'!K:K,MATCH($C1071,'Policy Characteristics'!$C:$C,0)))</f>
        <v/>
      </c>
      <c r="R1071" s="226" t="str">
        <f>IF(ISBLANK(INDEX('Policy Characteristics'!L:L,MATCH($C1071,'Policy Characteristics'!$C:$C,0))),"",INDEX('Policy Characteristics'!L:L,MATCH($C1071,'Policy Characteristics'!$C:$C,0)))</f>
        <v/>
      </c>
    </row>
    <row r="1072" spans="1:18" s="2" customFormat="1">
      <c r="A1072" s="226" t="str">
        <f>IF(ISBLANK(INDEX('Policy Characteristics'!A:A,MATCH($C1072,'Policy Characteristics'!$C:$C,0))),"",INDEX('Policy Characteristics'!A:A,MATCH($C1072,'Policy Characteristics'!$C:$C,0)))</f>
        <v>Industry</v>
      </c>
      <c r="B1072" s="234" t="str">
        <f>IF(ISBLANK(INDEX('Policy Characteristics'!B:B,MATCH($C1072,'Policy Characteristics'!$C:$C,0))),"",INDEX('Policy Characteristics'!B:B,MATCH($C1072,'Policy Characteristics'!$C:$C,0)))</f>
        <v>Feedstock Shifting</v>
      </c>
      <c r="C1072" s="226" t="str">
        <f t="shared" si="44"/>
        <v>Fraction of Feedstock Shifted</v>
      </c>
      <c r="D1072" s="6" t="s">
        <v>882</v>
      </c>
      <c r="E1072" s="45" t="s">
        <v>927</v>
      </c>
      <c r="F1072" t="s">
        <v>883</v>
      </c>
      <c r="G1072" s="45" t="s">
        <v>928</v>
      </c>
      <c r="H1072" s="47">
        <v>2668</v>
      </c>
      <c r="I1072" s="261" t="s">
        <v>738</v>
      </c>
      <c r="J1072" s="227" t="str">
        <f>IF(ISBLANK(INDEX('Policy Characteristics'!D:D,MATCH($C1072,'Policy Characteristics'!$C:$C,0))),"",INDEX('Policy Characteristics'!D:D,MATCH($C1072,'Policy Characteristics'!$C:$C,0)))</f>
        <v>Feedstock Shifting</v>
      </c>
      <c r="K1072" s="226" t="str">
        <f>IF(ISBLANK(INDEX('Policy Characteristics'!E:E,MATCH($C1072,'Policy Characteristics'!$C:$C,0))),"",INDEX('Policy Characteristics'!E:E,MATCH($C1072,'Policy Characteristics'!$C:$C,0)))</f>
        <v>indst feedstock shifting</v>
      </c>
      <c r="L1072" s="233">
        <f>IF(ISBLANK(INDEX('Policy Characteristics'!F:F,MATCH($C1072,'Policy Characteristics'!$C:$C,0))),"",INDEX('Policy Characteristics'!F:F,MATCH($C1072,'Policy Characteristics'!$C:$C,0)))</f>
        <v>0</v>
      </c>
      <c r="M1072" s="233">
        <f>IF(ISBLANK(INDEX('Policy Characteristics'!G:G,MATCH($C1072,'Policy Characteristics'!$C:$C,0))),"",INDEX('Policy Characteristics'!G:G,MATCH($C1072,'Policy Characteristics'!$C:$C,0)))</f>
        <v>1</v>
      </c>
      <c r="N1072" s="233">
        <f>IF(ISBLANK(INDEX('Policy Characteristics'!H:H,MATCH($C1072,'Policy Characteristics'!$C:$C,0))),"",INDEX('Policy Characteristics'!H:H,MATCH($C1072,'Policy Characteristics'!$C:$C,0)))</f>
        <v>0.01</v>
      </c>
      <c r="O1072" s="226" t="str">
        <f>IF(ISBLANK(INDEX('Policy Characteristics'!I:I,MATCH($C1072,'Policy Characteristics'!$C:$C,0))),"",INDEX('Policy Characteristics'!I:I,MATCH($C1072,'Policy Characteristics'!$C:$C,0)))</f>
        <v>% of potential achieved</v>
      </c>
      <c r="P1072" s="22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26" t="str">
        <f>IF(ISBLANK(INDEX('Policy Characteristics'!K:K,MATCH($C1072,'Policy Characteristics'!$C:$C,0))),"",INDEX('Policy Characteristics'!K:K,MATCH($C1072,'Policy Characteristics'!$C:$C,0)))</f>
        <v/>
      </c>
      <c r="R1072" s="226" t="str">
        <f>IF(ISBLANK(INDEX('Policy Characteristics'!L:L,MATCH($C1072,'Policy Characteristics'!$C:$C,0))),"",INDEX('Policy Characteristics'!L:L,MATCH($C1072,'Policy Characteristics'!$C:$C,0)))</f>
        <v/>
      </c>
    </row>
    <row r="1073" spans="1:18" s="2" customFormat="1">
      <c r="A1073" s="226" t="str">
        <f>IF(ISBLANK(INDEX('Policy Characteristics'!A:A,MATCH($C1073,'Policy Characteristics'!$C:$C,0))),"",INDEX('Policy Characteristics'!A:A,MATCH($C1073,'Policy Characteristics'!$C:$C,0)))</f>
        <v>Industry</v>
      </c>
      <c r="B1073" s="234" t="str">
        <f>IF(ISBLANK(INDEX('Policy Characteristics'!B:B,MATCH($C1073,'Policy Characteristics'!$C:$C,0))),"",INDEX('Policy Characteristics'!B:B,MATCH($C1073,'Policy Characteristics'!$C:$C,0)))</f>
        <v>Feedstock Shifting</v>
      </c>
      <c r="C1073" s="226" t="str">
        <f t="shared" si="44"/>
        <v>Fraction of Feedstock Shifted</v>
      </c>
      <c r="D1073" s="6" t="s">
        <v>882</v>
      </c>
      <c r="E1073" s="45" t="s">
        <v>929</v>
      </c>
      <c r="F1073" t="s">
        <v>883</v>
      </c>
      <c r="G1073" s="45" t="s">
        <v>930</v>
      </c>
      <c r="H1073" s="47">
        <v>2669</v>
      </c>
      <c r="I1073" s="261" t="s">
        <v>738</v>
      </c>
      <c r="J1073" s="227" t="str">
        <f>IF(ISBLANK(INDEX('Policy Characteristics'!D:D,MATCH($C1073,'Policy Characteristics'!$C:$C,0))),"",INDEX('Policy Characteristics'!D:D,MATCH($C1073,'Policy Characteristics'!$C:$C,0)))</f>
        <v>Feedstock Shifting</v>
      </c>
      <c r="K1073" s="226" t="str">
        <f>IF(ISBLANK(INDEX('Policy Characteristics'!E:E,MATCH($C1073,'Policy Characteristics'!$C:$C,0))),"",INDEX('Policy Characteristics'!E:E,MATCH($C1073,'Policy Characteristics'!$C:$C,0)))</f>
        <v>indst feedstock shifting</v>
      </c>
      <c r="L1073" s="233">
        <f>IF(ISBLANK(INDEX('Policy Characteristics'!F:F,MATCH($C1073,'Policy Characteristics'!$C:$C,0))),"",INDEX('Policy Characteristics'!F:F,MATCH($C1073,'Policy Characteristics'!$C:$C,0)))</f>
        <v>0</v>
      </c>
      <c r="M1073" s="233">
        <f>IF(ISBLANK(INDEX('Policy Characteristics'!G:G,MATCH($C1073,'Policy Characteristics'!$C:$C,0))),"",INDEX('Policy Characteristics'!G:G,MATCH($C1073,'Policy Characteristics'!$C:$C,0)))</f>
        <v>1</v>
      </c>
      <c r="N1073" s="233">
        <f>IF(ISBLANK(INDEX('Policy Characteristics'!H:H,MATCH($C1073,'Policy Characteristics'!$C:$C,0))),"",INDEX('Policy Characteristics'!H:H,MATCH($C1073,'Policy Characteristics'!$C:$C,0)))</f>
        <v>0.01</v>
      </c>
      <c r="O1073" s="226" t="str">
        <f>IF(ISBLANK(INDEX('Policy Characteristics'!I:I,MATCH($C1073,'Policy Characteristics'!$C:$C,0))),"",INDEX('Policy Characteristics'!I:I,MATCH($C1073,'Policy Characteristics'!$C:$C,0)))</f>
        <v>% of potential achieved</v>
      </c>
      <c r="P1073" s="22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26" t="str">
        <f>IF(ISBLANK(INDEX('Policy Characteristics'!K:K,MATCH($C1073,'Policy Characteristics'!$C:$C,0))),"",INDEX('Policy Characteristics'!K:K,MATCH($C1073,'Policy Characteristics'!$C:$C,0)))</f>
        <v/>
      </c>
      <c r="R1073" s="226" t="str">
        <f>IF(ISBLANK(INDEX('Policy Characteristics'!L:L,MATCH($C1073,'Policy Characteristics'!$C:$C,0))),"",INDEX('Policy Characteristics'!L:L,MATCH($C1073,'Policy Characteristics'!$C:$C,0)))</f>
        <v/>
      </c>
    </row>
    <row r="1074" spans="1:18" s="2" customFormat="1">
      <c r="A1074" s="226" t="str">
        <f>IF(ISBLANK(INDEX('Policy Characteristics'!A:A,MATCH($C1074,'Policy Characteristics'!$C:$C,0))),"",INDEX('Policy Characteristics'!A:A,MATCH($C1074,'Policy Characteristics'!$C:$C,0)))</f>
        <v>Industry</v>
      </c>
      <c r="B1074" s="234" t="str">
        <f>IF(ISBLANK(INDEX('Policy Characteristics'!B:B,MATCH($C1074,'Policy Characteristics'!$C:$C,0))),"",INDEX('Policy Characteristics'!B:B,MATCH($C1074,'Policy Characteristics'!$C:$C,0)))</f>
        <v>Feedstock Shifting</v>
      </c>
      <c r="C1074" s="226" t="str">
        <f t="shared" si="44"/>
        <v>Fraction of Feedstock Shifted</v>
      </c>
      <c r="D1074" s="6" t="s">
        <v>884</v>
      </c>
      <c r="E1074" s="45" t="s">
        <v>911</v>
      </c>
      <c r="F1074" t="s">
        <v>885</v>
      </c>
      <c r="G1074" s="45" t="s">
        <v>912</v>
      </c>
      <c r="H1074" s="47">
        <v>2670</v>
      </c>
      <c r="I1074" s="261" t="s">
        <v>738</v>
      </c>
      <c r="J1074" s="227" t="str">
        <f>IF(ISBLANK(INDEX('Policy Characteristics'!D:D,MATCH($C1074,'Policy Characteristics'!$C:$C,0))),"",INDEX('Policy Characteristics'!D:D,MATCH($C1074,'Policy Characteristics'!$C:$C,0)))</f>
        <v>Feedstock Shifting</v>
      </c>
      <c r="K1074" s="226" t="str">
        <f>IF(ISBLANK(INDEX('Policy Characteristics'!E:E,MATCH($C1074,'Policy Characteristics'!$C:$C,0))),"",INDEX('Policy Characteristics'!E:E,MATCH($C1074,'Policy Characteristics'!$C:$C,0)))</f>
        <v>indst feedstock shifting</v>
      </c>
      <c r="L1074" s="233">
        <f>IF(ISBLANK(INDEX('Policy Characteristics'!F:F,MATCH($C1074,'Policy Characteristics'!$C:$C,0))),"",INDEX('Policy Characteristics'!F:F,MATCH($C1074,'Policy Characteristics'!$C:$C,0)))</f>
        <v>0</v>
      </c>
      <c r="M1074" s="233">
        <f>IF(ISBLANK(INDEX('Policy Characteristics'!G:G,MATCH($C1074,'Policy Characteristics'!$C:$C,0))),"",INDEX('Policy Characteristics'!G:G,MATCH($C1074,'Policy Characteristics'!$C:$C,0)))</f>
        <v>1</v>
      </c>
      <c r="N1074" s="233">
        <f>IF(ISBLANK(INDEX('Policy Characteristics'!H:H,MATCH($C1074,'Policy Characteristics'!$C:$C,0))),"",INDEX('Policy Characteristics'!H:H,MATCH($C1074,'Policy Characteristics'!$C:$C,0)))</f>
        <v>0.01</v>
      </c>
      <c r="O1074" s="226" t="str">
        <f>IF(ISBLANK(INDEX('Policy Characteristics'!I:I,MATCH($C1074,'Policy Characteristics'!$C:$C,0))),"",INDEX('Policy Characteristics'!I:I,MATCH($C1074,'Policy Characteristics'!$C:$C,0)))</f>
        <v>% of potential achieved</v>
      </c>
      <c r="P1074" s="22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26" t="str">
        <f>IF(ISBLANK(INDEX('Policy Characteristics'!K:K,MATCH($C1074,'Policy Characteristics'!$C:$C,0))),"",INDEX('Policy Characteristics'!K:K,MATCH($C1074,'Policy Characteristics'!$C:$C,0)))</f>
        <v/>
      </c>
      <c r="R1074" s="226" t="str">
        <f>IF(ISBLANK(INDEX('Policy Characteristics'!L:L,MATCH($C1074,'Policy Characteristics'!$C:$C,0))),"",INDEX('Policy Characteristics'!L:L,MATCH($C1074,'Policy Characteristics'!$C:$C,0)))</f>
        <v/>
      </c>
    </row>
    <row r="1075" spans="1:18" s="2" customFormat="1">
      <c r="A1075" s="226" t="str">
        <f>IF(ISBLANK(INDEX('Policy Characteristics'!A:A,MATCH($C1075,'Policy Characteristics'!$C:$C,0))),"",INDEX('Policy Characteristics'!A:A,MATCH($C1075,'Policy Characteristics'!$C:$C,0)))</f>
        <v>Industry</v>
      </c>
      <c r="B1075" s="234" t="str">
        <f>IF(ISBLANK(INDEX('Policy Characteristics'!B:B,MATCH($C1075,'Policy Characteristics'!$C:$C,0))),"",INDEX('Policy Characteristics'!B:B,MATCH($C1075,'Policy Characteristics'!$C:$C,0)))</f>
        <v>Feedstock Shifting</v>
      </c>
      <c r="C1075" s="226" t="str">
        <f t="shared" si="44"/>
        <v>Fraction of Feedstock Shifted</v>
      </c>
      <c r="D1075" s="6" t="s">
        <v>884</v>
      </c>
      <c r="E1075" s="45" t="s">
        <v>913</v>
      </c>
      <c r="F1075" t="s">
        <v>885</v>
      </c>
      <c r="G1075" s="45" t="s">
        <v>914</v>
      </c>
      <c r="H1075" s="47">
        <v>2671</v>
      </c>
      <c r="I1075" s="261" t="s">
        <v>738</v>
      </c>
      <c r="J1075" s="227" t="str">
        <f>IF(ISBLANK(INDEX('Policy Characteristics'!D:D,MATCH($C1075,'Policy Characteristics'!$C:$C,0))),"",INDEX('Policy Characteristics'!D:D,MATCH($C1075,'Policy Characteristics'!$C:$C,0)))</f>
        <v>Feedstock Shifting</v>
      </c>
      <c r="K1075" s="226" t="str">
        <f>IF(ISBLANK(INDEX('Policy Characteristics'!E:E,MATCH($C1075,'Policy Characteristics'!$C:$C,0))),"",INDEX('Policy Characteristics'!E:E,MATCH($C1075,'Policy Characteristics'!$C:$C,0)))</f>
        <v>indst feedstock shifting</v>
      </c>
      <c r="L1075" s="233">
        <f>IF(ISBLANK(INDEX('Policy Characteristics'!F:F,MATCH($C1075,'Policy Characteristics'!$C:$C,0))),"",INDEX('Policy Characteristics'!F:F,MATCH($C1075,'Policy Characteristics'!$C:$C,0)))</f>
        <v>0</v>
      </c>
      <c r="M1075" s="233">
        <f>IF(ISBLANK(INDEX('Policy Characteristics'!G:G,MATCH($C1075,'Policy Characteristics'!$C:$C,0))),"",INDEX('Policy Characteristics'!G:G,MATCH($C1075,'Policy Characteristics'!$C:$C,0)))</f>
        <v>1</v>
      </c>
      <c r="N1075" s="233">
        <f>IF(ISBLANK(INDEX('Policy Characteristics'!H:H,MATCH($C1075,'Policy Characteristics'!$C:$C,0))),"",INDEX('Policy Characteristics'!H:H,MATCH($C1075,'Policy Characteristics'!$C:$C,0)))</f>
        <v>0.01</v>
      </c>
      <c r="O1075" s="226" t="str">
        <f>IF(ISBLANK(INDEX('Policy Characteristics'!I:I,MATCH($C1075,'Policy Characteristics'!$C:$C,0))),"",INDEX('Policy Characteristics'!I:I,MATCH($C1075,'Policy Characteristics'!$C:$C,0)))</f>
        <v>% of potential achieved</v>
      </c>
      <c r="P1075" s="22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26" t="str">
        <f>IF(ISBLANK(INDEX('Policy Characteristics'!K:K,MATCH($C1075,'Policy Characteristics'!$C:$C,0))),"",INDEX('Policy Characteristics'!K:K,MATCH($C1075,'Policy Characteristics'!$C:$C,0)))</f>
        <v/>
      </c>
      <c r="R1075" s="226" t="str">
        <f>IF(ISBLANK(INDEX('Policy Characteristics'!L:L,MATCH($C1075,'Policy Characteristics'!$C:$C,0))),"",INDEX('Policy Characteristics'!L:L,MATCH($C1075,'Policy Characteristics'!$C:$C,0)))</f>
        <v/>
      </c>
    </row>
    <row r="1076" spans="1:18" s="2" customFormat="1">
      <c r="A1076" s="226" t="str">
        <f>IF(ISBLANK(INDEX('Policy Characteristics'!A:A,MATCH($C1076,'Policy Characteristics'!$C:$C,0))),"",INDEX('Policy Characteristics'!A:A,MATCH($C1076,'Policy Characteristics'!$C:$C,0)))</f>
        <v>Industry</v>
      </c>
      <c r="B1076" s="234" t="str">
        <f>IF(ISBLANK(INDEX('Policy Characteristics'!B:B,MATCH($C1076,'Policy Characteristics'!$C:$C,0))),"",INDEX('Policy Characteristics'!B:B,MATCH($C1076,'Policy Characteristics'!$C:$C,0)))</f>
        <v>Feedstock Shifting</v>
      </c>
      <c r="C1076" s="226" t="str">
        <f t="shared" si="44"/>
        <v>Fraction of Feedstock Shifted</v>
      </c>
      <c r="D1076" s="6" t="s">
        <v>884</v>
      </c>
      <c r="E1076" s="45" t="s">
        <v>915</v>
      </c>
      <c r="F1076" t="s">
        <v>885</v>
      </c>
      <c r="G1076" s="45" t="s">
        <v>916</v>
      </c>
      <c r="H1076" s="47">
        <v>2672</v>
      </c>
      <c r="I1076" s="261" t="s">
        <v>738</v>
      </c>
      <c r="J1076" s="227" t="str">
        <f>IF(ISBLANK(INDEX('Policy Characteristics'!D:D,MATCH($C1076,'Policy Characteristics'!$C:$C,0))),"",INDEX('Policy Characteristics'!D:D,MATCH($C1076,'Policy Characteristics'!$C:$C,0)))</f>
        <v>Feedstock Shifting</v>
      </c>
      <c r="K1076" s="226" t="str">
        <f>IF(ISBLANK(INDEX('Policy Characteristics'!E:E,MATCH($C1076,'Policy Characteristics'!$C:$C,0))),"",INDEX('Policy Characteristics'!E:E,MATCH($C1076,'Policy Characteristics'!$C:$C,0)))</f>
        <v>indst feedstock shifting</v>
      </c>
      <c r="L1076" s="233">
        <f>IF(ISBLANK(INDEX('Policy Characteristics'!F:F,MATCH($C1076,'Policy Characteristics'!$C:$C,0))),"",INDEX('Policy Characteristics'!F:F,MATCH($C1076,'Policy Characteristics'!$C:$C,0)))</f>
        <v>0</v>
      </c>
      <c r="M1076" s="233">
        <f>IF(ISBLANK(INDEX('Policy Characteristics'!G:G,MATCH($C1076,'Policy Characteristics'!$C:$C,0))),"",INDEX('Policy Characteristics'!G:G,MATCH($C1076,'Policy Characteristics'!$C:$C,0)))</f>
        <v>1</v>
      </c>
      <c r="N1076" s="233">
        <f>IF(ISBLANK(INDEX('Policy Characteristics'!H:H,MATCH($C1076,'Policy Characteristics'!$C:$C,0))),"",INDEX('Policy Characteristics'!H:H,MATCH($C1076,'Policy Characteristics'!$C:$C,0)))</f>
        <v>0.01</v>
      </c>
      <c r="O1076" s="226" t="str">
        <f>IF(ISBLANK(INDEX('Policy Characteristics'!I:I,MATCH($C1076,'Policy Characteristics'!$C:$C,0))),"",INDEX('Policy Characteristics'!I:I,MATCH($C1076,'Policy Characteristics'!$C:$C,0)))</f>
        <v>% of potential achieved</v>
      </c>
      <c r="P1076" s="22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26" t="str">
        <f>IF(ISBLANK(INDEX('Policy Characteristics'!K:K,MATCH($C1076,'Policy Characteristics'!$C:$C,0))),"",INDEX('Policy Characteristics'!K:K,MATCH($C1076,'Policy Characteristics'!$C:$C,0)))</f>
        <v/>
      </c>
      <c r="R1076" s="226" t="str">
        <f>IF(ISBLANK(INDEX('Policy Characteristics'!L:L,MATCH($C1076,'Policy Characteristics'!$C:$C,0))),"",INDEX('Policy Characteristics'!L:L,MATCH($C1076,'Policy Characteristics'!$C:$C,0)))</f>
        <v/>
      </c>
    </row>
    <row r="1077" spans="1:18" s="2" customFormat="1">
      <c r="A1077" s="226" t="str">
        <f>IF(ISBLANK(INDEX('Policy Characteristics'!A:A,MATCH($C1077,'Policy Characteristics'!$C:$C,0))),"",INDEX('Policy Characteristics'!A:A,MATCH($C1077,'Policy Characteristics'!$C:$C,0)))</f>
        <v>Industry</v>
      </c>
      <c r="B1077" s="234" t="str">
        <f>IF(ISBLANK(INDEX('Policy Characteristics'!B:B,MATCH($C1077,'Policy Characteristics'!$C:$C,0))),"",INDEX('Policy Characteristics'!B:B,MATCH($C1077,'Policy Characteristics'!$C:$C,0)))</f>
        <v>Feedstock Shifting</v>
      </c>
      <c r="C1077" s="226" t="str">
        <f t="shared" si="44"/>
        <v>Fraction of Feedstock Shifted</v>
      </c>
      <c r="D1077" s="6" t="s">
        <v>884</v>
      </c>
      <c r="E1077" s="45" t="s">
        <v>917</v>
      </c>
      <c r="F1077" t="s">
        <v>885</v>
      </c>
      <c r="G1077" s="45" t="s">
        <v>918</v>
      </c>
      <c r="H1077" s="47">
        <v>2673</v>
      </c>
      <c r="I1077" s="261" t="s">
        <v>738</v>
      </c>
      <c r="J1077" s="227" t="str">
        <f>IF(ISBLANK(INDEX('Policy Characteristics'!D:D,MATCH($C1077,'Policy Characteristics'!$C:$C,0))),"",INDEX('Policy Characteristics'!D:D,MATCH($C1077,'Policy Characteristics'!$C:$C,0)))</f>
        <v>Feedstock Shifting</v>
      </c>
      <c r="K1077" s="226" t="str">
        <f>IF(ISBLANK(INDEX('Policy Characteristics'!E:E,MATCH($C1077,'Policy Characteristics'!$C:$C,0))),"",INDEX('Policy Characteristics'!E:E,MATCH($C1077,'Policy Characteristics'!$C:$C,0)))</f>
        <v>indst feedstock shifting</v>
      </c>
      <c r="L1077" s="233">
        <f>IF(ISBLANK(INDEX('Policy Characteristics'!F:F,MATCH($C1077,'Policy Characteristics'!$C:$C,0))),"",INDEX('Policy Characteristics'!F:F,MATCH($C1077,'Policy Characteristics'!$C:$C,0)))</f>
        <v>0</v>
      </c>
      <c r="M1077" s="233">
        <f>IF(ISBLANK(INDEX('Policy Characteristics'!G:G,MATCH($C1077,'Policy Characteristics'!$C:$C,0))),"",INDEX('Policy Characteristics'!G:G,MATCH($C1077,'Policy Characteristics'!$C:$C,0)))</f>
        <v>1</v>
      </c>
      <c r="N1077" s="233">
        <f>IF(ISBLANK(INDEX('Policy Characteristics'!H:H,MATCH($C1077,'Policy Characteristics'!$C:$C,0))),"",INDEX('Policy Characteristics'!H:H,MATCH($C1077,'Policy Characteristics'!$C:$C,0)))</f>
        <v>0.01</v>
      </c>
      <c r="O1077" s="226" t="str">
        <f>IF(ISBLANK(INDEX('Policy Characteristics'!I:I,MATCH($C1077,'Policy Characteristics'!$C:$C,0))),"",INDEX('Policy Characteristics'!I:I,MATCH($C1077,'Policy Characteristics'!$C:$C,0)))</f>
        <v>% of potential achieved</v>
      </c>
      <c r="P1077" s="22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26" t="str">
        <f>IF(ISBLANK(INDEX('Policy Characteristics'!K:K,MATCH($C1077,'Policy Characteristics'!$C:$C,0))),"",INDEX('Policy Characteristics'!K:K,MATCH($C1077,'Policy Characteristics'!$C:$C,0)))</f>
        <v/>
      </c>
      <c r="R1077" s="226" t="str">
        <f>IF(ISBLANK(INDEX('Policy Characteristics'!L:L,MATCH($C1077,'Policy Characteristics'!$C:$C,0))),"",INDEX('Policy Characteristics'!L:L,MATCH($C1077,'Policy Characteristics'!$C:$C,0)))</f>
        <v/>
      </c>
    </row>
    <row r="1078" spans="1:18" s="2" customFormat="1">
      <c r="A1078" s="226" t="str">
        <f>IF(ISBLANK(INDEX('Policy Characteristics'!A:A,MATCH($C1078,'Policy Characteristics'!$C:$C,0))),"",INDEX('Policy Characteristics'!A:A,MATCH($C1078,'Policy Characteristics'!$C:$C,0)))</f>
        <v>Industry</v>
      </c>
      <c r="B1078" s="234" t="str">
        <f>IF(ISBLANK(INDEX('Policy Characteristics'!B:B,MATCH($C1078,'Policy Characteristics'!$C:$C,0))),"",INDEX('Policy Characteristics'!B:B,MATCH($C1078,'Policy Characteristics'!$C:$C,0)))</f>
        <v>Feedstock Shifting</v>
      </c>
      <c r="C1078" s="226" t="str">
        <f t="shared" si="44"/>
        <v>Fraction of Feedstock Shifted</v>
      </c>
      <c r="D1078" s="6" t="s">
        <v>884</v>
      </c>
      <c r="E1078" s="45" t="s">
        <v>919</v>
      </c>
      <c r="F1078" t="s">
        <v>885</v>
      </c>
      <c r="G1078" s="45" t="s">
        <v>920</v>
      </c>
      <c r="H1078" s="47">
        <v>2674</v>
      </c>
      <c r="I1078" s="261" t="s">
        <v>738</v>
      </c>
      <c r="J1078" s="227" t="str">
        <f>IF(ISBLANK(INDEX('Policy Characteristics'!D:D,MATCH($C1078,'Policy Characteristics'!$C:$C,0))),"",INDEX('Policy Characteristics'!D:D,MATCH($C1078,'Policy Characteristics'!$C:$C,0)))</f>
        <v>Feedstock Shifting</v>
      </c>
      <c r="K1078" s="226" t="str">
        <f>IF(ISBLANK(INDEX('Policy Characteristics'!E:E,MATCH($C1078,'Policy Characteristics'!$C:$C,0))),"",INDEX('Policy Characteristics'!E:E,MATCH($C1078,'Policy Characteristics'!$C:$C,0)))</f>
        <v>indst feedstock shifting</v>
      </c>
      <c r="L1078" s="233">
        <f>IF(ISBLANK(INDEX('Policy Characteristics'!F:F,MATCH($C1078,'Policy Characteristics'!$C:$C,0))),"",INDEX('Policy Characteristics'!F:F,MATCH($C1078,'Policy Characteristics'!$C:$C,0)))</f>
        <v>0</v>
      </c>
      <c r="M1078" s="233">
        <f>IF(ISBLANK(INDEX('Policy Characteristics'!G:G,MATCH($C1078,'Policy Characteristics'!$C:$C,0))),"",INDEX('Policy Characteristics'!G:G,MATCH($C1078,'Policy Characteristics'!$C:$C,0)))</f>
        <v>1</v>
      </c>
      <c r="N1078" s="233">
        <f>IF(ISBLANK(INDEX('Policy Characteristics'!H:H,MATCH($C1078,'Policy Characteristics'!$C:$C,0))),"",INDEX('Policy Characteristics'!H:H,MATCH($C1078,'Policy Characteristics'!$C:$C,0)))</f>
        <v>0.01</v>
      </c>
      <c r="O1078" s="226" t="str">
        <f>IF(ISBLANK(INDEX('Policy Characteristics'!I:I,MATCH($C1078,'Policy Characteristics'!$C:$C,0))),"",INDEX('Policy Characteristics'!I:I,MATCH($C1078,'Policy Characteristics'!$C:$C,0)))</f>
        <v>% of potential achieved</v>
      </c>
      <c r="P1078" s="22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26" t="str">
        <f>IF(ISBLANK(INDEX('Policy Characteristics'!K:K,MATCH($C1078,'Policy Characteristics'!$C:$C,0))),"",INDEX('Policy Characteristics'!K:K,MATCH($C1078,'Policy Characteristics'!$C:$C,0)))</f>
        <v/>
      </c>
      <c r="R1078" s="226" t="str">
        <f>IF(ISBLANK(INDEX('Policy Characteristics'!L:L,MATCH($C1078,'Policy Characteristics'!$C:$C,0))),"",INDEX('Policy Characteristics'!L:L,MATCH($C1078,'Policy Characteristics'!$C:$C,0)))</f>
        <v/>
      </c>
    </row>
    <row r="1079" spans="1:18" s="2" customFormat="1">
      <c r="A1079" s="226" t="str">
        <f>IF(ISBLANK(INDEX('Policy Characteristics'!A:A,MATCH($C1079,'Policy Characteristics'!$C:$C,0))),"",INDEX('Policy Characteristics'!A:A,MATCH($C1079,'Policy Characteristics'!$C:$C,0)))</f>
        <v>Industry</v>
      </c>
      <c r="B1079" s="234" t="str">
        <f>IF(ISBLANK(INDEX('Policy Characteristics'!B:B,MATCH($C1079,'Policy Characteristics'!$C:$C,0))),"",INDEX('Policy Characteristics'!B:B,MATCH($C1079,'Policy Characteristics'!$C:$C,0)))</f>
        <v>Feedstock Shifting</v>
      </c>
      <c r="C1079" s="226" t="str">
        <f t="shared" si="44"/>
        <v>Fraction of Feedstock Shifted</v>
      </c>
      <c r="D1079" s="6" t="s">
        <v>884</v>
      </c>
      <c r="E1079" s="45" t="s">
        <v>921</v>
      </c>
      <c r="F1079" t="s">
        <v>885</v>
      </c>
      <c r="G1079" s="45" t="s">
        <v>922</v>
      </c>
      <c r="H1079" s="47">
        <v>2675</v>
      </c>
      <c r="I1079" s="261" t="s">
        <v>738</v>
      </c>
      <c r="J1079" s="227" t="str">
        <f>IF(ISBLANK(INDEX('Policy Characteristics'!D:D,MATCH($C1079,'Policy Characteristics'!$C:$C,0))),"",INDEX('Policy Characteristics'!D:D,MATCH($C1079,'Policy Characteristics'!$C:$C,0)))</f>
        <v>Feedstock Shifting</v>
      </c>
      <c r="K1079" s="226" t="str">
        <f>IF(ISBLANK(INDEX('Policy Characteristics'!E:E,MATCH($C1079,'Policy Characteristics'!$C:$C,0))),"",INDEX('Policy Characteristics'!E:E,MATCH($C1079,'Policy Characteristics'!$C:$C,0)))</f>
        <v>indst feedstock shifting</v>
      </c>
      <c r="L1079" s="233">
        <f>IF(ISBLANK(INDEX('Policy Characteristics'!F:F,MATCH($C1079,'Policy Characteristics'!$C:$C,0))),"",INDEX('Policy Characteristics'!F:F,MATCH($C1079,'Policy Characteristics'!$C:$C,0)))</f>
        <v>0</v>
      </c>
      <c r="M1079" s="233">
        <f>IF(ISBLANK(INDEX('Policy Characteristics'!G:G,MATCH($C1079,'Policy Characteristics'!$C:$C,0))),"",INDEX('Policy Characteristics'!G:G,MATCH($C1079,'Policy Characteristics'!$C:$C,0)))</f>
        <v>1</v>
      </c>
      <c r="N1079" s="233">
        <f>IF(ISBLANK(INDEX('Policy Characteristics'!H:H,MATCH($C1079,'Policy Characteristics'!$C:$C,0))),"",INDEX('Policy Characteristics'!H:H,MATCH($C1079,'Policy Characteristics'!$C:$C,0)))</f>
        <v>0.01</v>
      </c>
      <c r="O1079" s="226" t="str">
        <f>IF(ISBLANK(INDEX('Policy Characteristics'!I:I,MATCH($C1079,'Policy Characteristics'!$C:$C,0))),"",INDEX('Policy Characteristics'!I:I,MATCH($C1079,'Policy Characteristics'!$C:$C,0)))</f>
        <v>% of potential achieved</v>
      </c>
      <c r="P1079" s="22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26" t="str">
        <f>IF(ISBLANK(INDEX('Policy Characteristics'!K:K,MATCH($C1079,'Policy Characteristics'!$C:$C,0))),"",INDEX('Policy Characteristics'!K:K,MATCH($C1079,'Policy Characteristics'!$C:$C,0)))</f>
        <v/>
      </c>
      <c r="R1079" s="226" t="str">
        <f>IF(ISBLANK(INDEX('Policy Characteristics'!L:L,MATCH($C1079,'Policy Characteristics'!$C:$C,0))),"",INDEX('Policy Characteristics'!L:L,MATCH($C1079,'Policy Characteristics'!$C:$C,0)))</f>
        <v/>
      </c>
    </row>
    <row r="1080" spans="1:18" s="2" customFormat="1">
      <c r="A1080" s="226" t="str">
        <f>IF(ISBLANK(INDEX('Policy Characteristics'!A:A,MATCH($C1080,'Policy Characteristics'!$C:$C,0))),"",INDEX('Policy Characteristics'!A:A,MATCH($C1080,'Policy Characteristics'!$C:$C,0)))</f>
        <v>Industry</v>
      </c>
      <c r="B1080" s="234" t="str">
        <f>IF(ISBLANK(INDEX('Policy Characteristics'!B:B,MATCH($C1080,'Policy Characteristics'!$C:$C,0))),"",INDEX('Policy Characteristics'!B:B,MATCH($C1080,'Policy Characteristics'!$C:$C,0)))</f>
        <v>Feedstock Shifting</v>
      </c>
      <c r="C1080" s="226" t="str">
        <f t="shared" si="44"/>
        <v>Fraction of Feedstock Shifted</v>
      </c>
      <c r="D1080" s="6" t="s">
        <v>884</v>
      </c>
      <c r="E1080" s="45" t="s">
        <v>923</v>
      </c>
      <c r="F1080" t="s">
        <v>885</v>
      </c>
      <c r="G1080" s="45" t="s">
        <v>924</v>
      </c>
      <c r="H1080" s="47">
        <v>2676</v>
      </c>
      <c r="I1080" s="261" t="s">
        <v>738</v>
      </c>
      <c r="J1080" s="227" t="str">
        <f>IF(ISBLANK(INDEX('Policy Characteristics'!D:D,MATCH($C1080,'Policy Characteristics'!$C:$C,0))),"",INDEX('Policy Characteristics'!D:D,MATCH($C1080,'Policy Characteristics'!$C:$C,0)))</f>
        <v>Feedstock Shifting</v>
      </c>
      <c r="K1080" s="226" t="str">
        <f>IF(ISBLANK(INDEX('Policy Characteristics'!E:E,MATCH($C1080,'Policy Characteristics'!$C:$C,0))),"",INDEX('Policy Characteristics'!E:E,MATCH($C1080,'Policy Characteristics'!$C:$C,0)))</f>
        <v>indst feedstock shifting</v>
      </c>
      <c r="L1080" s="233">
        <f>IF(ISBLANK(INDEX('Policy Characteristics'!F:F,MATCH($C1080,'Policy Characteristics'!$C:$C,0))),"",INDEX('Policy Characteristics'!F:F,MATCH($C1080,'Policy Characteristics'!$C:$C,0)))</f>
        <v>0</v>
      </c>
      <c r="M1080" s="233">
        <f>IF(ISBLANK(INDEX('Policy Characteristics'!G:G,MATCH($C1080,'Policy Characteristics'!$C:$C,0))),"",INDEX('Policy Characteristics'!G:G,MATCH($C1080,'Policy Characteristics'!$C:$C,0)))</f>
        <v>1</v>
      </c>
      <c r="N1080" s="233">
        <f>IF(ISBLANK(INDEX('Policy Characteristics'!H:H,MATCH($C1080,'Policy Characteristics'!$C:$C,0))),"",INDEX('Policy Characteristics'!H:H,MATCH($C1080,'Policy Characteristics'!$C:$C,0)))</f>
        <v>0.01</v>
      </c>
      <c r="O1080" s="226" t="str">
        <f>IF(ISBLANK(INDEX('Policy Characteristics'!I:I,MATCH($C1080,'Policy Characteristics'!$C:$C,0))),"",INDEX('Policy Characteristics'!I:I,MATCH($C1080,'Policy Characteristics'!$C:$C,0)))</f>
        <v>% of potential achieved</v>
      </c>
      <c r="P1080" s="22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26" t="str">
        <f>IF(ISBLANK(INDEX('Policy Characteristics'!K:K,MATCH($C1080,'Policy Characteristics'!$C:$C,0))),"",INDEX('Policy Characteristics'!K:K,MATCH($C1080,'Policy Characteristics'!$C:$C,0)))</f>
        <v/>
      </c>
      <c r="R1080" s="226" t="str">
        <f>IF(ISBLANK(INDEX('Policy Characteristics'!L:L,MATCH($C1080,'Policy Characteristics'!$C:$C,0))),"",INDEX('Policy Characteristics'!L:L,MATCH($C1080,'Policy Characteristics'!$C:$C,0)))</f>
        <v/>
      </c>
    </row>
    <row r="1081" spans="1:18" s="2" customFormat="1">
      <c r="A1081" s="226" t="str">
        <f>IF(ISBLANK(INDEX('Policy Characteristics'!A:A,MATCH($C1081,'Policy Characteristics'!$C:$C,0))),"",INDEX('Policy Characteristics'!A:A,MATCH($C1081,'Policy Characteristics'!$C:$C,0)))</f>
        <v>Industry</v>
      </c>
      <c r="B1081" s="234" t="str">
        <f>IF(ISBLANK(INDEX('Policy Characteristics'!B:B,MATCH($C1081,'Policy Characteristics'!$C:$C,0))),"",INDEX('Policy Characteristics'!B:B,MATCH($C1081,'Policy Characteristics'!$C:$C,0)))</f>
        <v>Feedstock Shifting</v>
      </c>
      <c r="C1081" s="226" t="str">
        <f t="shared" si="44"/>
        <v>Fraction of Feedstock Shifted</v>
      </c>
      <c r="D1081" s="6" t="s">
        <v>884</v>
      </c>
      <c r="E1081" s="45" t="s">
        <v>925</v>
      </c>
      <c r="F1081" t="s">
        <v>885</v>
      </c>
      <c r="G1081" s="45" t="s">
        <v>926</v>
      </c>
      <c r="H1081" s="47">
        <v>2677</v>
      </c>
      <c r="I1081" s="261" t="s">
        <v>738</v>
      </c>
      <c r="J1081" s="227" t="str">
        <f>IF(ISBLANK(INDEX('Policy Characteristics'!D:D,MATCH($C1081,'Policy Characteristics'!$C:$C,0))),"",INDEX('Policy Characteristics'!D:D,MATCH($C1081,'Policy Characteristics'!$C:$C,0)))</f>
        <v>Feedstock Shifting</v>
      </c>
      <c r="K1081" s="226" t="str">
        <f>IF(ISBLANK(INDEX('Policy Characteristics'!E:E,MATCH($C1081,'Policy Characteristics'!$C:$C,0))),"",INDEX('Policy Characteristics'!E:E,MATCH($C1081,'Policy Characteristics'!$C:$C,0)))</f>
        <v>indst feedstock shifting</v>
      </c>
      <c r="L1081" s="233">
        <f>IF(ISBLANK(INDEX('Policy Characteristics'!F:F,MATCH($C1081,'Policy Characteristics'!$C:$C,0))),"",INDEX('Policy Characteristics'!F:F,MATCH($C1081,'Policy Characteristics'!$C:$C,0)))</f>
        <v>0</v>
      </c>
      <c r="M1081" s="233">
        <f>IF(ISBLANK(INDEX('Policy Characteristics'!G:G,MATCH($C1081,'Policy Characteristics'!$C:$C,0))),"",INDEX('Policy Characteristics'!G:G,MATCH($C1081,'Policy Characteristics'!$C:$C,0)))</f>
        <v>1</v>
      </c>
      <c r="N1081" s="233">
        <f>IF(ISBLANK(INDEX('Policy Characteristics'!H:H,MATCH($C1081,'Policy Characteristics'!$C:$C,0))),"",INDEX('Policy Characteristics'!H:H,MATCH($C1081,'Policy Characteristics'!$C:$C,0)))</f>
        <v>0.01</v>
      </c>
      <c r="O1081" s="226" t="str">
        <f>IF(ISBLANK(INDEX('Policy Characteristics'!I:I,MATCH($C1081,'Policy Characteristics'!$C:$C,0))),"",INDEX('Policy Characteristics'!I:I,MATCH($C1081,'Policy Characteristics'!$C:$C,0)))</f>
        <v>% of potential achieved</v>
      </c>
      <c r="P1081" s="22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26" t="str">
        <f>IF(ISBLANK(INDEX('Policy Characteristics'!K:K,MATCH($C1081,'Policy Characteristics'!$C:$C,0))),"",INDEX('Policy Characteristics'!K:K,MATCH($C1081,'Policy Characteristics'!$C:$C,0)))</f>
        <v/>
      </c>
      <c r="R1081" s="226" t="str">
        <f>IF(ISBLANK(INDEX('Policy Characteristics'!L:L,MATCH($C1081,'Policy Characteristics'!$C:$C,0))),"",INDEX('Policy Characteristics'!L:L,MATCH($C1081,'Policy Characteristics'!$C:$C,0)))</f>
        <v/>
      </c>
    </row>
    <row r="1082" spans="1:18" s="2" customFormat="1">
      <c r="A1082" s="226" t="str">
        <f>IF(ISBLANK(INDEX('Policy Characteristics'!A:A,MATCH($C1082,'Policy Characteristics'!$C:$C,0))),"",INDEX('Policy Characteristics'!A:A,MATCH($C1082,'Policy Characteristics'!$C:$C,0)))</f>
        <v>Industry</v>
      </c>
      <c r="B1082" s="234" t="str">
        <f>IF(ISBLANK(INDEX('Policy Characteristics'!B:B,MATCH($C1082,'Policy Characteristics'!$C:$C,0))),"",INDEX('Policy Characteristics'!B:B,MATCH($C1082,'Policy Characteristics'!$C:$C,0)))</f>
        <v>Feedstock Shifting</v>
      </c>
      <c r="C1082" s="226" t="str">
        <f t="shared" si="44"/>
        <v>Fraction of Feedstock Shifted</v>
      </c>
      <c r="D1082" s="6" t="s">
        <v>884</v>
      </c>
      <c r="E1082" s="45" t="s">
        <v>927</v>
      </c>
      <c r="F1082" t="s">
        <v>885</v>
      </c>
      <c r="G1082" s="45" t="s">
        <v>928</v>
      </c>
      <c r="H1082" s="47">
        <v>2678</v>
      </c>
      <c r="I1082" s="261" t="s">
        <v>738</v>
      </c>
      <c r="J1082" s="227" t="str">
        <f>IF(ISBLANK(INDEX('Policy Characteristics'!D:D,MATCH($C1082,'Policy Characteristics'!$C:$C,0))),"",INDEX('Policy Characteristics'!D:D,MATCH($C1082,'Policy Characteristics'!$C:$C,0)))</f>
        <v>Feedstock Shifting</v>
      </c>
      <c r="K1082" s="226" t="str">
        <f>IF(ISBLANK(INDEX('Policy Characteristics'!E:E,MATCH($C1082,'Policy Characteristics'!$C:$C,0))),"",INDEX('Policy Characteristics'!E:E,MATCH($C1082,'Policy Characteristics'!$C:$C,0)))</f>
        <v>indst feedstock shifting</v>
      </c>
      <c r="L1082" s="233">
        <f>IF(ISBLANK(INDEX('Policy Characteristics'!F:F,MATCH($C1082,'Policy Characteristics'!$C:$C,0))),"",INDEX('Policy Characteristics'!F:F,MATCH($C1082,'Policy Characteristics'!$C:$C,0)))</f>
        <v>0</v>
      </c>
      <c r="M1082" s="233">
        <f>IF(ISBLANK(INDEX('Policy Characteristics'!G:G,MATCH($C1082,'Policy Characteristics'!$C:$C,0))),"",INDEX('Policy Characteristics'!G:G,MATCH($C1082,'Policy Characteristics'!$C:$C,0)))</f>
        <v>1</v>
      </c>
      <c r="N1082" s="233">
        <f>IF(ISBLANK(INDEX('Policy Characteristics'!H:H,MATCH($C1082,'Policy Characteristics'!$C:$C,0))),"",INDEX('Policy Characteristics'!H:H,MATCH($C1082,'Policy Characteristics'!$C:$C,0)))</f>
        <v>0.01</v>
      </c>
      <c r="O1082" s="226" t="str">
        <f>IF(ISBLANK(INDEX('Policy Characteristics'!I:I,MATCH($C1082,'Policy Characteristics'!$C:$C,0))),"",INDEX('Policy Characteristics'!I:I,MATCH($C1082,'Policy Characteristics'!$C:$C,0)))</f>
        <v>% of potential achieved</v>
      </c>
      <c r="P1082" s="22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26" t="str">
        <f>IF(ISBLANK(INDEX('Policy Characteristics'!K:K,MATCH($C1082,'Policy Characteristics'!$C:$C,0))),"",INDEX('Policy Characteristics'!K:K,MATCH($C1082,'Policy Characteristics'!$C:$C,0)))</f>
        <v/>
      </c>
      <c r="R1082" s="226" t="str">
        <f>IF(ISBLANK(INDEX('Policy Characteristics'!L:L,MATCH($C1082,'Policy Characteristics'!$C:$C,0))),"",INDEX('Policy Characteristics'!L:L,MATCH($C1082,'Policy Characteristics'!$C:$C,0)))</f>
        <v/>
      </c>
    </row>
    <row r="1083" spans="1:18" s="2" customFormat="1">
      <c r="A1083" s="226" t="str">
        <f>IF(ISBLANK(INDEX('Policy Characteristics'!A:A,MATCH($C1083,'Policy Characteristics'!$C:$C,0))),"",INDEX('Policy Characteristics'!A:A,MATCH($C1083,'Policy Characteristics'!$C:$C,0)))</f>
        <v>Industry</v>
      </c>
      <c r="B1083" s="234" t="str">
        <f>IF(ISBLANK(INDEX('Policy Characteristics'!B:B,MATCH($C1083,'Policy Characteristics'!$C:$C,0))),"",INDEX('Policy Characteristics'!B:B,MATCH($C1083,'Policy Characteristics'!$C:$C,0)))</f>
        <v>Feedstock Shifting</v>
      </c>
      <c r="C1083" s="226" t="str">
        <f t="shared" si="44"/>
        <v>Fraction of Feedstock Shifted</v>
      </c>
      <c r="D1083" s="6" t="s">
        <v>884</v>
      </c>
      <c r="E1083" s="45" t="s">
        <v>929</v>
      </c>
      <c r="F1083" t="s">
        <v>885</v>
      </c>
      <c r="G1083" s="45" t="s">
        <v>930</v>
      </c>
      <c r="H1083" s="47">
        <v>2679</v>
      </c>
      <c r="I1083" s="261" t="s">
        <v>738</v>
      </c>
      <c r="J1083" s="227" t="str">
        <f>IF(ISBLANK(INDEX('Policy Characteristics'!D:D,MATCH($C1083,'Policy Characteristics'!$C:$C,0))),"",INDEX('Policy Characteristics'!D:D,MATCH($C1083,'Policy Characteristics'!$C:$C,0)))</f>
        <v>Feedstock Shifting</v>
      </c>
      <c r="K1083" s="226" t="str">
        <f>IF(ISBLANK(INDEX('Policy Characteristics'!E:E,MATCH($C1083,'Policy Characteristics'!$C:$C,0))),"",INDEX('Policy Characteristics'!E:E,MATCH($C1083,'Policy Characteristics'!$C:$C,0)))</f>
        <v>indst feedstock shifting</v>
      </c>
      <c r="L1083" s="233">
        <f>IF(ISBLANK(INDEX('Policy Characteristics'!F:F,MATCH($C1083,'Policy Characteristics'!$C:$C,0))),"",INDEX('Policy Characteristics'!F:F,MATCH($C1083,'Policy Characteristics'!$C:$C,0)))</f>
        <v>0</v>
      </c>
      <c r="M1083" s="233">
        <f>IF(ISBLANK(INDEX('Policy Characteristics'!G:G,MATCH($C1083,'Policy Characteristics'!$C:$C,0))),"",INDEX('Policy Characteristics'!G:G,MATCH($C1083,'Policy Characteristics'!$C:$C,0)))</f>
        <v>1</v>
      </c>
      <c r="N1083" s="233">
        <f>IF(ISBLANK(INDEX('Policy Characteristics'!H:H,MATCH($C1083,'Policy Characteristics'!$C:$C,0))),"",INDEX('Policy Characteristics'!H:H,MATCH($C1083,'Policy Characteristics'!$C:$C,0)))</f>
        <v>0.01</v>
      </c>
      <c r="O1083" s="226" t="str">
        <f>IF(ISBLANK(INDEX('Policy Characteristics'!I:I,MATCH($C1083,'Policy Characteristics'!$C:$C,0))),"",INDEX('Policy Characteristics'!I:I,MATCH($C1083,'Policy Characteristics'!$C:$C,0)))</f>
        <v>% of potential achieved</v>
      </c>
      <c r="P1083" s="22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26" t="str">
        <f>IF(ISBLANK(INDEX('Policy Characteristics'!K:K,MATCH($C1083,'Policy Characteristics'!$C:$C,0))),"",INDEX('Policy Characteristics'!K:K,MATCH($C1083,'Policy Characteristics'!$C:$C,0)))</f>
        <v/>
      </c>
      <c r="R1083" s="226" t="str">
        <f>IF(ISBLANK(INDEX('Policy Characteristics'!L:L,MATCH($C1083,'Policy Characteristics'!$C:$C,0))),"",INDEX('Policy Characteristics'!L:L,MATCH($C1083,'Policy Characteristics'!$C:$C,0)))</f>
        <v/>
      </c>
    </row>
    <row r="1084" spans="1:18" s="2" customFormat="1">
      <c r="A1084" s="226" t="str">
        <f>IF(ISBLANK(INDEX('Policy Characteristics'!A:A,MATCH($C1084,'Policy Characteristics'!$C:$C,0))),"",INDEX('Policy Characteristics'!A:A,MATCH($C1084,'Policy Characteristics'!$C:$C,0)))</f>
        <v>Industry</v>
      </c>
      <c r="B1084" s="234" t="str">
        <f>IF(ISBLANK(INDEX('Policy Characteristics'!B:B,MATCH($C1084,'Policy Characteristics'!$C:$C,0))),"",INDEX('Policy Characteristics'!B:B,MATCH($C1084,'Policy Characteristics'!$C:$C,0)))</f>
        <v>Feedstock Shifting</v>
      </c>
      <c r="C1084" s="226" t="str">
        <f t="shared" si="44"/>
        <v>Fraction of Feedstock Shifted</v>
      </c>
      <c r="D1084" s="6" t="s">
        <v>886</v>
      </c>
      <c r="E1084" s="45" t="s">
        <v>911</v>
      </c>
      <c r="F1084" t="s">
        <v>887</v>
      </c>
      <c r="G1084" s="45" t="s">
        <v>912</v>
      </c>
      <c r="H1084" s="47">
        <v>2680</v>
      </c>
      <c r="I1084" s="261" t="s">
        <v>738</v>
      </c>
      <c r="J1084" s="227" t="str">
        <f>IF(ISBLANK(INDEX('Policy Characteristics'!D:D,MATCH($C1084,'Policy Characteristics'!$C:$C,0))),"",INDEX('Policy Characteristics'!D:D,MATCH($C1084,'Policy Characteristics'!$C:$C,0)))</f>
        <v>Feedstock Shifting</v>
      </c>
      <c r="K1084" s="226" t="str">
        <f>IF(ISBLANK(INDEX('Policy Characteristics'!E:E,MATCH($C1084,'Policy Characteristics'!$C:$C,0))),"",INDEX('Policy Characteristics'!E:E,MATCH($C1084,'Policy Characteristics'!$C:$C,0)))</f>
        <v>indst feedstock shifting</v>
      </c>
      <c r="L1084" s="233">
        <f>IF(ISBLANK(INDEX('Policy Characteristics'!F:F,MATCH($C1084,'Policy Characteristics'!$C:$C,0))),"",INDEX('Policy Characteristics'!F:F,MATCH($C1084,'Policy Characteristics'!$C:$C,0)))</f>
        <v>0</v>
      </c>
      <c r="M1084" s="233">
        <f>IF(ISBLANK(INDEX('Policy Characteristics'!G:G,MATCH($C1084,'Policy Characteristics'!$C:$C,0))),"",INDEX('Policy Characteristics'!G:G,MATCH($C1084,'Policy Characteristics'!$C:$C,0)))</f>
        <v>1</v>
      </c>
      <c r="N1084" s="233">
        <f>IF(ISBLANK(INDEX('Policy Characteristics'!H:H,MATCH($C1084,'Policy Characteristics'!$C:$C,0))),"",INDEX('Policy Characteristics'!H:H,MATCH($C1084,'Policy Characteristics'!$C:$C,0)))</f>
        <v>0.01</v>
      </c>
      <c r="O1084" s="226" t="str">
        <f>IF(ISBLANK(INDEX('Policy Characteristics'!I:I,MATCH($C1084,'Policy Characteristics'!$C:$C,0))),"",INDEX('Policy Characteristics'!I:I,MATCH($C1084,'Policy Characteristics'!$C:$C,0)))</f>
        <v>% of potential achieved</v>
      </c>
      <c r="P1084" s="22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26" t="str">
        <f>IF(ISBLANK(INDEX('Policy Characteristics'!K:K,MATCH($C1084,'Policy Characteristics'!$C:$C,0))),"",INDEX('Policy Characteristics'!K:K,MATCH($C1084,'Policy Characteristics'!$C:$C,0)))</f>
        <v/>
      </c>
      <c r="R1084" s="226" t="str">
        <f>IF(ISBLANK(INDEX('Policy Characteristics'!L:L,MATCH($C1084,'Policy Characteristics'!$C:$C,0))),"",INDEX('Policy Characteristics'!L:L,MATCH($C1084,'Policy Characteristics'!$C:$C,0)))</f>
        <v/>
      </c>
    </row>
    <row r="1085" spans="1:18" s="2" customFormat="1">
      <c r="A1085" s="226" t="str">
        <f>IF(ISBLANK(INDEX('Policy Characteristics'!A:A,MATCH($C1085,'Policy Characteristics'!$C:$C,0))),"",INDEX('Policy Characteristics'!A:A,MATCH($C1085,'Policy Characteristics'!$C:$C,0)))</f>
        <v>Industry</v>
      </c>
      <c r="B1085" s="234" t="str">
        <f>IF(ISBLANK(INDEX('Policy Characteristics'!B:B,MATCH($C1085,'Policy Characteristics'!$C:$C,0))),"",INDEX('Policy Characteristics'!B:B,MATCH($C1085,'Policy Characteristics'!$C:$C,0)))</f>
        <v>Feedstock Shifting</v>
      </c>
      <c r="C1085" s="226" t="str">
        <f t="shared" si="44"/>
        <v>Fraction of Feedstock Shifted</v>
      </c>
      <c r="D1085" s="6" t="s">
        <v>886</v>
      </c>
      <c r="E1085" s="45" t="s">
        <v>913</v>
      </c>
      <c r="F1085" t="s">
        <v>887</v>
      </c>
      <c r="G1085" s="45" t="s">
        <v>914</v>
      </c>
      <c r="H1085" s="47">
        <v>2681</v>
      </c>
      <c r="I1085" s="261" t="s">
        <v>738</v>
      </c>
      <c r="J1085" s="227" t="str">
        <f>IF(ISBLANK(INDEX('Policy Characteristics'!D:D,MATCH($C1085,'Policy Characteristics'!$C:$C,0))),"",INDEX('Policy Characteristics'!D:D,MATCH($C1085,'Policy Characteristics'!$C:$C,0)))</f>
        <v>Feedstock Shifting</v>
      </c>
      <c r="K1085" s="226" t="str">
        <f>IF(ISBLANK(INDEX('Policy Characteristics'!E:E,MATCH($C1085,'Policy Characteristics'!$C:$C,0))),"",INDEX('Policy Characteristics'!E:E,MATCH($C1085,'Policy Characteristics'!$C:$C,0)))</f>
        <v>indst feedstock shifting</v>
      </c>
      <c r="L1085" s="233">
        <f>IF(ISBLANK(INDEX('Policy Characteristics'!F:F,MATCH($C1085,'Policy Characteristics'!$C:$C,0))),"",INDEX('Policy Characteristics'!F:F,MATCH($C1085,'Policy Characteristics'!$C:$C,0)))</f>
        <v>0</v>
      </c>
      <c r="M1085" s="233">
        <f>IF(ISBLANK(INDEX('Policy Characteristics'!G:G,MATCH($C1085,'Policy Characteristics'!$C:$C,0))),"",INDEX('Policy Characteristics'!G:G,MATCH($C1085,'Policy Characteristics'!$C:$C,0)))</f>
        <v>1</v>
      </c>
      <c r="N1085" s="233">
        <f>IF(ISBLANK(INDEX('Policy Characteristics'!H:H,MATCH($C1085,'Policy Characteristics'!$C:$C,0))),"",INDEX('Policy Characteristics'!H:H,MATCH($C1085,'Policy Characteristics'!$C:$C,0)))</f>
        <v>0.01</v>
      </c>
      <c r="O1085" s="226" t="str">
        <f>IF(ISBLANK(INDEX('Policy Characteristics'!I:I,MATCH($C1085,'Policy Characteristics'!$C:$C,0))),"",INDEX('Policy Characteristics'!I:I,MATCH($C1085,'Policy Characteristics'!$C:$C,0)))</f>
        <v>% of potential achieved</v>
      </c>
      <c r="P1085" s="22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26" t="str">
        <f>IF(ISBLANK(INDEX('Policy Characteristics'!K:K,MATCH($C1085,'Policy Characteristics'!$C:$C,0))),"",INDEX('Policy Characteristics'!K:K,MATCH($C1085,'Policy Characteristics'!$C:$C,0)))</f>
        <v/>
      </c>
      <c r="R1085" s="226" t="str">
        <f>IF(ISBLANK(INDEX('Policy Characteristics'!L:L,MATCH($C1085,'Policy Characteristics'!$C:$C,0))),"",INDEX('Policy Characteristics'!L:L,MATCH($C1085,'Policy Characteristics'!$C:$C,0)))</f>
        <v/>
      </c>
    </row>
    <row r="1086" spans="1:18" s="2" customFormat="1">
      <c r="A1086" s="226" t="str">
        <f>IF(ISBLANK(INDEX('Policy Characteristics'!A:A,MATCH($C1086,'Policy Characteristics'!$C:$C,0))),"",INDEX('Policy Characteristics'!A:A,MATCH($C1086,'Policy Characteristics'!$C:$C,0)))</f>
        <v>Industry</v>
      </c>
      <c r="B1086" s="234" t="str">
        <f>IF(ISBLANK(INDEX('Policy Characteristics'!B:B,MATCH($C1086,'Policy Characteristics'!$C:$C,0))),"",INDEX('Policy Characteristics'!B:B,MATCH($C1086,'Policy Characteristics'!$C:$C,0)))</f>
        <v>Feedstock Shifting</v>
      </c>
      <c r="C1086" s="226" t="str">
        <f t="shared" si="44"/>
        <v>Fraction of Feedstock Shifted</v>
      </c>
      <c r="D1086" s="6" t="s">
        <v>886</v>
      </c>
      <c r="E1086" s="45" t="s">
        <v>915</v>
      </c>
      <c r="F1086" t="s">
        <v>887</v>
      </c>
      <c r="G1086" s="45" t="s">
        <v>916</v>
      </c>
      <c r="H1086" s="47">
        <v>2682</v>
      </c>
      <c r="I1086" s="261" t="s">
        <v>738</v>
      </c>
      <c r="J1086" s="227" t="str">
        <f>IF(ISBLANK(INDEX('Policy Characteristics'!D:D,MATCH($C1086,'Policy Characteristics'!$C:$C,0))),"",INDEX('Policy Characteristics'!D:D,MATCH($C1086,'Policy Characteristics'!$C:$C,0)))</f>
        <v>Feedstock Shifting</v>
      </c>
      <c r="K1086" s="226" t="str">
        <f>IF(ISBLANK(INDEX('Policy Characteristics'!E:E,MATCH($C1086,'Policy Characteristics'!$C:$C,0))),"",INDEX('Policy Characteristics'!E:E,MATCH($C1086,'Policy Characteristics'!$C:$C,0)))</f>
        <v>indst feedstock shifting</v>
      </c>
      <c r="L1086" s="233">
        <f>IF(ISBLANK(INDEX('Policy Characteristics'!F:F,MATCH($C1086,'Policy Characteristics'!$C:$C,0))),"",INDEX('Policy Characteristics'!F:F,MATCH($C1086,'Policy Characteristics'!$C:$C,0)))</f>
        <v>0</v>
      </c>
      <c r="M1086" s="233">
        <f>IF(ISBLANK(INDEX('Policy Characteristics'!G:G,MATCH($C1086,'Policy Characteristics'!$C:$C,0))),"",INDEX('Policy Characteristics'!G:G,MATCH($C1086,'Policy Characteristics'!$C:$C,0)))</f>
        <v>1</v>
      </c>
      <c r="N1086" s="233">
        <f>IF(ISBLANK(INDEX('Policy Characteristics'!H:H,MATCH($C1086,'Policy Characteristics'!$C:$C,0))),"",INDEX('Policy Characteristics'!H:H,MATCH($C1086,'Policy Characteristics'!$C:$C,0)))</f>
        <v>0.01</v>
      </c>
      <c r="O1086" s="226" t="str">
        <f>IF(ISBLANK(INDEX('Policy Characteristics'!I:I,MATCH($C1086,'Policy Characteristics'!$C:$C,0))),"",INDEX('Policy Characteristics'!I:I,MATCH($C1086,'Policy Characteristics'!$C:$C,0)))</f>
        <v>% of potential achieved</v>
      </c>
      <c r="P1086" s="22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26" t="str">
        <f>IF(ISBLANK(INDEX('Policy Characteristics'!K:K,MATCH($C1086,'Policy Characteristics'!$C:$C,0))),"",INDEX('Policy Characteristics'!K:K,MATCH($C1086,'Policy Characteristics'!$C:$C,0)))</f>
        <v/>
      </c>
      <c r="R1086" s="226" t="str">
        <f>IF(ISBLANK(INDEX('Policy Characteristics'!L:L,MATCH($C1086,'Policy Characteristics'!$C:$C,0))),"",INDEX('Policy Characteristics'!L:L,MATCH($C1086,'Policy Characteristics'!$C:$C,0)))</f>
        <v/>
      </c>
    </row>
    <row r="1087" spans="1:18" s="2" customFormat="1">
      <c r="A1087" s="226" t="str">
        <f>IF(ISBLANK(INDEX('Policy Characteristics'!A:A,MATCH($C1087,'Policy Characteristics'!$C:$C,0))),"",INDEX('Policy Characteristics'!A:A,MATCH($C1087,'Policy Characteristics'!$C:$C,0)))</f>
        <v>Industry</v>
      </c>
      <c r="B1087" s="234" t="str">
        <f>IF(ISBLANK(INDEX('Policy Characteristics'!B:B,MATCH($C1087,'Policy Characteristics'!$C:$C,0))),"",INDEX('Policy Characteristics'!B:B,MATCH($C1087,'Policy Characteristics'!$C:$C,0)))</f>
        <v>Feedstock Shifting</v>
      </c>
      <c r="C1087" s="226" t="str">
        <f t="shared" si="44"/>
        <v>Fraction of Feedstock Shifted</v>
      </c>
      <c r="D1087" s="6" t="s">
        <v>886</v>
      </c>
      <c r="E1087" s="45" t="s">
        <v>917</v>
      </c>
      <c r="F1087" t="s">
        <v>887</v>
      </c>
      <c r="G1087" s="45" t="s">
        <v>918</v>
      </c>
      <c r="H1087" s="47">
        <v>2683</v>
      </c>
      <c r="I1087" s="261" t="s">
        <v>738</v>
      </c>
      <c r="J1087" s="227" t="str">
        <f>IF(ISBLANK(INDEX('Policy Characteristics'!D:D,MATCH($C1087,'Policy Characteristics'!$C:$C,0))),"",INDEX('Policy Characteristics'!D:D,MATCH($C1087,'Policy Characteristics'!$C:$C,0)))</f>
        <v>Feedstock Shifting</v>
      </c>
      <c r="K1087" s="226" t="str">
        <f>IF(ISBLANK(INDEX('Policy Characteristics'!E:E,MATCH($C1087,'Policy Characteristics'!$C:$C,0))),"",INDEX('Policy Characteristics'!E:E,MATCH($C1087,'Policy Characteristics'!$C:$C,0)))</f>
        <v>indst feedstock shifting</v>
      </c>
      <c r="L1087" s="233">
        <f>IF(ISBLANK(INDEX('Policy Characteristics'!F:F,MATCH($C1087,'Policy Characteristics'!$C:$C,0))),"",INDEX('Policy Characteristics'!F:F,MATCH($C1087,'Policy Characteristics'!$C:$C,0)))</f>
        <v>0</v>
      </c>
      <c r="M1087" s="233">
        <f>IF(ISBLANK(INDEX('Policy Characteristics'!G:G,MATCH($C1087,'Policy Characteristics'!$C:$C,0))),"",INDEX('Policy Characteristics'!G:G,MATCH($C1087,'Policy Characteristics'!$C:$C,0)))</f>
        <v>1</v>
      </c>
      <c r="N1087" s="233">
        <f>IF(ISBLANK(INDEX('Policy Characteristics'!H:H,MATCH($C1087,'Policy Characteristics'!$C:$C,0))),"",INDEX('Policy Characteristics'!H:H,MATCH($C1087,'Policy Characteristics'!$C:$C,0)))</f>
        <v>0.01</v>
      </c>
      <c r="O1087" s="226" t="str">
        <f>IF(ISBLANK(INDEX('Policy Characteristics'!I:I,MATCH($C1087,'Policy Characteristics'!$C:$C,0))),"",INDEX('Policy Characteristics'!I:I,MATCH($C1087,'Policy Characteristics'!$C:$C,0)))</f>
        <v>% of potential achieved</v>
      </c>
      <c r="P1087" s="22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26" t="str">
        <f>IF(ISBLANK(INDEX('Policy Characteristics'!K:K,MATCH($C1087,'Policy Characteristics'!$C:$C,0))),"",INDEX('Policy Characteristics'!K:K,MATCH($C1087,'Policy Characteristics'!$C:$C,0)))</f>
        <v/>
      </c>
      <c r="R1087" s="226" t="str">
        <f>IF(ISBLANK(INDEX('Policy Characteristics'!L:L,MATCH($C1087,'Policy Characteristics'!$C:$C,0))),"",INDEX('Policy Characteristics'!L:L,MATCH($C1087,'Policy Characteristics'!$C:$C,0)))</f>
        <v/>
      </c>
    </row>
    <row r="1088" spans="1:18" s="2" customFormat="1">
      <c r="A1088" s="226" t="str">
        <f>IF(ISBLANK(INDEX('Policy Characteristics'!A:A,MATCH($C1088,'Policy Characteristics'!$C:$C,0))),"",INDEX('Policy Characteristics'!A:A,MATCH($C1088,'Policy Characteristics'!$C:$C,0)))</f>
        <v>Industry</v>
      </c>
      <c r="B1088" s="234" t="str">
        <f>IF(ISBLANK(INDEX('Policy Characteristics'!B:B,MATCH($C1088,'Policy Characteristics'!$C:$C,0))),"",INDEX('Policy Characteristics'!B:B,MATCH($C1088,'Policy Characteristics'!$C:$C,0)))</f>
        <v>Feedstock Shifting</v>
      </c>
      <c r="C1088" s="226" t="str">
        <f t="shared" si="44"/>
        <v>Fraction of Feedstock Shifted</v>
      </c>
      <c r="D1088" s="6" t="s">
        <v>886</v>
      </c>
      <c r="E1088" s="45" t="s">
        <v>919</v>
      </c>
      <c r="F1088" t="s">
        <v>887</v>
      </c>
      <c r="G1088" s="45" t="s">
        <v>920</v>
      </c>
      <c r="H1088" s="47">
        <v>2684</v>
      </c>
      <c r="I1088" s="261" t="s">
        <v>738</v>
      </c>
      <c r="J1088" s="227" t="str">
        <f>IF(ISBLANK(INDEX('Policy Characteristics'!D:D,MATCH($C1088,'Policy Characteristics'!$C:$C,0))),"",INDEX('Policy Characteristics'!D:D,MATCH($C1088,'Policy Characteristics'!$C:$C,0)))</f>
        <v>Feedstock Shifting</v>
      </c>
      <c r="K1088" s="226" t="str">
        <f>IF(ISBLANK(INDEX('Policy Characteristics'!E:E,MATCH($C1088,'Policy Characteristics'!$C:$C,0))),"",INDEX('Policy Characteristics'!E:E,MATCH($C1088,'Policy Characteristics'!$C:$C,0)))</f>
        <v>indst feedstock shifting</v>
      </c>
      <c r="L1088" s="233">
        <f>IF(ISBLANK(INDEX('Policy Characteristics'!F:F,MATCH($C1088,'Policy Characteristics'!$C:$C,0))),"",INDEX('Policy Characteristics'!F:F,MATCH($C1088,'Policy Characteristics'!$C:$C,0)))</f>
        <v>0</v>
      </c>
      <c r="M1088" s="233">
        <f>IF(ISBLANK(INDEX('Policy Characteristics'!G:G,MATCH($C1088,'Policy Characteristics'!$C:$C,0))),"",INDEX('Policy Characteristics'!G:G,MATCH($C1088,'Policy Characteristics'!$C:$C,0)))</f>
        <v>1</v>
      </c>
      <c r="N1088" s="233">
        <f>IF(ISBLANK(INDEX('Policy Characteristics'!H:H,MATCH($C1088,'Policy Characteristics'!$C:$C,0))),"",INDEX('Policy Characteristics'!H:H,MATCH($C1088,'Policy Characteristics'!$C:$C,0)))</f>
        <v>0.01</v>
      </c>
      <c r="O1088" s="226" t="str">
        <f>IF(ISBLANK(INDEX('Policy Characteristics'!I:I,MATCH($C1088,'Policy Characteristics'!$C:$C,0))),"",INDEX('Policy Characteristics'!I:I,MATCH($C1088,'Policy Characteristics'!$C:$C,0)))</f>
        <v>% of potential achieved</v>
      </c>
      <c r="P1088" s="22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26" t="str">
        <f>IF(ISBLANK(INDEX('Policy Characteristics'!K:K,MATCH($C1088,'Policy Characteristics'!$C:$C,0))),"",INDEX('Policy Characteristics'!K:K,MATCH($C1088,'Policy Characteristics'!$C:$C,0)))</f>
        <v/>
      </c>
      <c r="R1088" s="226" t="str">
        <f>IF(ISBLANK(INDEX('Policy Characteristics'!L:L,MATCH($C1088,'Policy Characteristics'!$C:$C,0))),"",INDEX('Policy Characteristics'!L:L,MATCH($C1088,'Policy Characteristics'!$C:$C,0)))</f>
        <v/>
      </c>
    </row>
    <row r="1089" spans="1:18" s="2" customFormat="1">
      <c r="A1089" s="226" t="str">
        <f>IF(ISBLANK(INDEX('Policy Characteristics'!A:A,MATCH($C1089,'Policy Characteristics'!$C:$C,0))),"",INDEX('Policy Characteristics'!A:A,MATCH($C1089,'Policy Characteristics'!$C:$C,0)))</f>
        <v>Industry</v>
      </c>
      <c r="B1089" s="234" t="str">
        <f>IF(ISBLANK(INDEX('Policy Characteristics'!B:B,MATCH($C1089,'Policy Characteristics'!$C:$C,0))),"",INDEX('Policy Characteristics'!B:B,MATCH($C1089,'Policy Characteristics'!$C:$C,0)))</f>
        <v>Feedstock Shifting</v>
      </c>
      <c r="C1089" s="226" t="str">
        <f t="shared" si="44"/>
        <v>Fraction of Feedstock Shifted</v>
      </c>
      <c r="D1089" s="6" t="s">
        <v>886</v>
      </c>
      <c r="E1089" s="45" t="s">
        <v>921</v>
      </c>
      <c r="F1089" t="s">
        <v>887</v>
      </c>
      <c r="G1089" s="45" t="s">
        <v>922</v>
      </c>
      <c r="H1089" s="47">
        <v>2685</v>
      </c>
      <c r="I1089" s="261" t="s">
        <v>738</v>
      </c>
      <c r="J1089" s="227" t="str">
        <f>IF(ISBLANK(INDEX('Policy Characteristics'!D:D,MATCH($C1089,'Policy Characteristics'!$C:$C,0))),"",INDEX('Policy Characteristics'!D:D,MATCH($C1089,'Policy Characteristics'!$C:$C,0)))</f>
        <v>Feedstock Shifting</v>
      </c>
      <c r="K1089" s="226" t="str">
        <f>IF(ISBLANK(INDEX('Policy Characteristics'!E:E,MATCH($C1089,'Policy Characteristics'!$C:$C,0))),"",INDEX('Policy Characteristics'!E:E,MATCH($C1089,'Policy Characteristics'!$C:$C,0)))</f>
        <v>indst feedstock shifting</v>
      </c>
      <c r="L1089" s="233">
        <f>IF(ISBLANK(INDEX('Policy Characteristics'!F:F,MATCH($C1089,'Policy Characteristics'!$C:$C,0))),"",INDEX('Policy Characteristics'!F:F,MATCH($C1089,'Policy Characteristics'!$C:$C,0)))</f>
        <v>0</v>
      </c>
      <c r="M1089" s="233">
        <f>IF(ISBLANK(INDEX('Policy Characteristics'!G:G,MATCH($C1089,'Policy Characteristics'!$C:$C,0))),"",INDEX('Policy Characteristics'!G:G,MATCH($C1089,'Policy Characteristics'!$C:$C,0)))</f>
        <v>1</v>
      </c>
      <c r="N1089" s="233">
        <f>IF(ISBLANK(INDEX('Policy Characteristics'!H:H,MATCH($C1089,'Policy Characteristics'!$C:$C,0))),"",INDEX('Policy Characteristics'!H:H,MATCH($C1089,'Policy Characteristics'!$C:$C,0)))</f>
        <v>0.01</v>
      </c>
      <c r="O1089" s="226" t="str">
        <f>IF(ISBLANK(INDEX('Policy Characteristics'!I:I,MATCH($C1089,'Policy Characteristics'!$C:$C,0))),"",INDEX('Policy Characteristics'!I:I,MATCH($C1089,'Policy Characteristics'!$C:$C,0)))</f>
        <v>% of potential achieved</v>
      </c>
      <c r="P1089" s="22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26" t="str">
        <f>IF(ISBLANK(INDEX('Policy Characteristics'!K:K,MATCH($C1089,'Policy Characteristics'!$C:$C,0))),"",INDEX('Policy Characteristics'!K:K,MATCH($C1089,'Policy Characteristics'!$C:$C,0)))</f>
        <v/>
      </c>
      <c r="R1089" s="226" t="str">
        <f>IF(ISBLANK(INDEX('Policy Characteristics'!L:L,MATCH($C1089,'Policy Characteristics'!$C:$C,0))),"",INDEX('Policy Characteristics'!L:L,MATCH($C1089,'Policy Characteristics'!$C:$C,0)))</f>
        <v/>
      </c>
    </row>
    <row r="1090" spans="1:18" s="2" customFormat="1">
      <c r="A1090" s="226" t="str">
        <f>IF(ISBLANK(INDEX('Policy Characteristics'!A:A,MATCH($C1090,'Policy Characteristics'!$C:$C,0))),"",INDEX('Policy Characteristics'!A:A,MATCH($C1090,'Policy Characteristics'!$C:$C,0)))</f>
        <v>Industry</v>
      </c>
      <c r="B1090" s="234" t="str">
        <f>IF(ISBLANK(INDEX('Policy Characteristics'!B:B,MATCH($C1090,'Policy Characteristics'!$C:$C,0))),"",INDEX('Policy Characteristics'!B:B,MATCH($C1090,'Policy Characteristics'!$C:$C,0)))</f>
        <v>Feedstock Shifting</v>
      </c>
      <c r="C1090" s="226" t="str">
        <f t="shared" si="44"/>
        <v>Fraction of Feedstock Shifted</v>
      </c>
      <c r="D1090" s="6" t="s">
        <v>886</v>
      </c>
      <c r="E1090" s="45" t="s">
        <v>923</v>
      </c>
      <c r="F1090" t="s">
        <v>887</v>
      </c>
      <c r="G1090" s="45" t="s">
        <v>924</v>
      </c>
      <c r="H1090" s="47">
        <v>2686</v>
      </c>
      <c r="I1090" s="261" t="s">
        <v>738</v>
      </c>
      <c r="J1090" s="227" t="str">
        <f>IF(ISBLANK(INDEX('Policy Characteristics'!D:D,MATCH($C1090,'Policy Characteristics'!$C:$C,0))),"",INDEX('Policy Characteristics'!D:D,MATCH($C1090,'Policy Characteristics'!$C:$C,0)))</f>
        <v>Feedstock Shifting</v>
      </c>
      <c r="K1090" s="226" t="str">
        <f>IF(ISBLANK(INDEX('Policy Characteristics'!E:E,MATCH($C1090,'Policy Characteristics'!$C:$C,0))),"",INDEX('Policy Characteristics'!E:E,MATCH($C1090,'Policy Characteristics'!$C:$C,0)))</f>
        <v>indst feedstock shifting</v>
      </c>
      <c r="L1090" s="233">
        <f>IF(ISBLANK(INDEX('Policy Characteristics'!F:F,MATCH($C1090,'Policy Characteristics'!$C:$C,0))),"",INDEX('Policy Characteristics'!F:F,MATCH($C1090,'Policy Characteristics'!$C:$C,0)))</f>
        <v>0</v>
      </c>
      <c r="M1090" s="233">
        <f>IF(ISBLANK(INDEX('Policy Characteristics'!G:G,MATCH($C1090,'Policy Characteristics'!$C:$C,0))),"",INDEX('Policy Characteristics'!G:G,MATCH($C1090,'Policy Characteristics'!$C:$C,0)))</f>
        <v>1</v>
      </c>
      <c r="N1090" s="233">
        <f>IF(ISBLANK(INDEX('Policy Characteristics'!H:H,MATCH($C1090,'Policy Characteristics'!$C:$C,0))),"",INDEX('Policy Characteristics'!H:H,MATCH($C1090,'Policy Characteristics'!$C:$C,0)))</f>
        <v>0.01</v>
      </c>
      <c r="O1090" s="226" t="str">
        <f>IF(ISBLANK(INDEX('Policy Characteristics'!I:I,MATCH($C1090,'Policy Characteristics'!$C:$C,0))),"",INDEX('Policy Characteristics'!I:I,MATCH($C1090,'Policy Characteristics'!$C:$C,0)))</f>
        <v>% of potential achieved</v>
      </c>
      <c r="P1090" s="22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26" t="str">
        <f>IF(ISBLANK(INDEX('Policy Characteristics'!K:K,MATCH($C1090,'Policy Characteristics'!$C:$C,0))),"",INDEX('Policy Characteristics'!K:K,MATCH($C1090,'Policy Characteristics'!$C:$C,0)))</f>
        <v/>
      </c>
      <c r="R1090" s="226" t="str">
        <f>IF(ISBLANK(INDEX('Policy Characteristics'!L:L,MATCH($C1090,'Policy Characteristics'!$C:$C,0))),"",INDEX('Policy Characteristics'!L:L,MATCH($C1090,'Policy Characteristics'!$C:$C,0)))</f>
        <v/>
      </c>
    </row>
    <row r="1091" spans="1:18" s="2" customFormat="1">
      <c r="A1091" s="226" t="str">
        <f>IF(ISBLANK(INDEX('Policy Characteristics'!A:A,MATCH($C1091,'Policy Characteristics'!$C:$C,0))),"",INDEX('Policy Characteristics'!A:A,MATCH($C1091,'Policy Characteristics'!$C:$C,0)))</f>
        <v>Industry</v>
      </c>
      <c r="B1091" s="234" t="str">
        <f>IF(ISBLANK(INDEX('Policy Characteristics'!B:B,MATCH($C1091,'Policy Characteristics'!$C:$C,0))),"",INDEX('Policy Characteristics'!B:B,MATCH($C1091,'Policy Characteristics'!$C:$C,0)))</f>
        <v>Feedstock Shifting</v>
      </c>
      <c r="C1091" s="226" t="str">
        <f t="shared" si="44"/>
        <v>Fraction of Feedstock Shifted</v>
      </c>
      <c r="D1091" s="6" t="s">
        <v>886</v>
      </c>
      <c r="E1091" s="45" t="s">
        <v>925</v>
      </c>
      <c r="F1091" t="s">
        <v>887</v>
      </c>
      <c r="G1091" s="45" t="s">
        <v>926</v>
      </c>
      <c r="H1091" s="47">
        <v>2687</v>
      </c>
      <c r="I1091" s="261" t="s">
        <v>738</v>
      </c>
      <c r="J1091" s="227" t="str">
        <f>IF(ISBLANK(INDEX('Policy Characteristics'!D:D,MATCH($C1091,'Policy Characteristics'!$C:$C,0))),"",INDEX('Policy Characteristics'!D:D,MATCH($C1091,'Policy Characteristics'!$C:$C,0)))</f>
        <v>Feedstock Shifting</v>
      </c>
      <c r="K1091" s="226" t="str">
        <f>IF(ISBLANK(INDEX('Policy Characteristics'!E:E,MATCH($C1091,'Policy Characteristics'!$C:$C,0))),"",INDEX('Policy Characteristics'!E:E,MATCH($C1091,'Policy Characteristics'!$C:$C,0)))</f>
        <v>indst feedstock shifting</v>
      </c>
      <c r="L1091" s="233">
        <f>IF(ISBLANK(INDEX('Policy Characteristics'!F:F,MATCH($C1091,'Policy Characteristics'!$C:$C,0))),"",INDEX('Policy Characteristics'!F:F,MATCH($C1091,'Policy Characteristics'!$C:$C,0)))</f>
        <v>0</v>
      </c>
      <c r="M1091" s="233">
        <f>IF(ISBLANK(INDEX('Policy Characteristics'!G:G,MATCH($C1091,'Policy Characteristics'!$C:$C,0))),"",INDEX('Policy Characteristics'!G:G,MATCH($C1091,'Policy Characteristics'!$C:$C,0)))</f>
        <v>1</v>
      </c>
      <c r="N1091" s="233">
        <f>IF(ISBLANK(INDEX('Policy Characteristics'!H:H,MATCH($C1091,'Policy Characteristics'!$C:$C,0))),"",INDEX('Policy Characteristics'!H:H,MATCH($C1091,'Policy Characteristics'!$C:$C,0)))</f>
        <v>0.01</v>
      </c>
      <c r="O1091" s="226" t="str">
        <f>IF(ISBLANK(INDEX('Policy Characteristics'!I:I,MATCH($C1091,'Policy Characteristics'!$C:$C,0))),"",INDEX('Policy Characteristics'!I:I,MATCH($C1091,'Policy Characteristics'!$C:$C,0)))</f>
        <v>% of potential achieved</v>
      </c>
      <c r="P1091" s="22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26" t="str">
        <f>IF(ISBLANK(INDEX('Policy Characteristics'!K:K,MATCH($C1091,'Policy Characteristics'!$C:$C,0))),"",INDEX('Policy Characteristics'!K:K,MATCH($C1091,'Policy Characteristics'!$C:$C,0)))</f>
        <v/>
      </c>
      <c r="R1091" s="226" t="str">
        <f>IF(ISBLANK(INDEX('Policy Characteristics'!L:L,MATCH($C1091,'Policy Characteristics'!$C:$C,0))),"",INDEX('Policy Characteristics'!L:L,MATCH($C1091,'Policy Characteristics'!$C:$C,0)))</f>
        <v/>
      </c>
    </row>
    <row r="1092" spans="1:18" s="2" customFormat="1">
      <c r="A1092" s="226" t="str">
        <f>IF(ISBLANK(INDEX('Policy Characteristics'!A:A,MATCH($C1092,'Policy Characteristics'!$C:$C,0))),"",INDEX('Policy Characteristics'!A:A,MATCH($C1092,'Policy Characteristics'!$C:$C,0)))</f>
        <v>Industry</v>
      </c>
      <c r="B1092" s="234" t="str">
        <f>IF(ISBLANK(INDEX('Policy Characteristics'!B:B,MATCH($C1092,'Policy Characteristics'!$C:$C,0))),"",INDEX('Policy Characteristics'!B:B,MATCH($C1092,'Policy Characteristics'!$C:$C,0)))</f>
        <v>Feedstock Shifting</v>
      </c>
      <c r="C1092" s="226" t="str">
        <f t="shared" si="44"/>
        <v>Fraction of Feedstock Shifted</v>
      </c>
      <c r="D1092" s="6" t="s">
        <v>886</v>
      </c>
      <c r="E1092" s="45" t="s">
        <v>927</v>
      </c>
      <c r="F1092" t="s">
        <v>887</v>
      </c>
      <c r="G1092" s="45" t="s">
        <v>928</v>
      </c>
      <c r="H1092" s="47">
        <v>2688</v>
      </c>
      <c r="I1092" s="261" t="s">
        <v>738</v>
      </c>
      <c r="J1092" s="227" t="str">
        <f>IF(ISBLANK(INDEX('Policy Characteristics'!D:D,MATCH($C1092,'Policy Characteristics'!$C:$C,0))),"",INDEX('Policy Characteristics'!D:D,MATCH($C1092,'Policy Characteristics'!$C:$C,0)))</f>
        <v>Feedstock Shifting</v>
      </c>
      <c r="K1092" s="226" t="str">
        <f>IF(ISBLANK(INDEX('Policy Characteristics'!E:E,MATCH($C1092,'Policy Characteristics'!$C:$C,0))),"",INDEX('Policy Characteristics'!E:E,MATCH($C1092,'Policy Characteristics'!$C:$C,0)))</f>
        <v>indst feedstock shifting</v>
      </c>
      <c r="L1092" s="233">
        <f>IF(ISBLANK(INDEX('Policy Characteristics'!F:F,MATCH($C1092,'Policy Characteristics'!$C:$C,0))),"",INDEX('Policy Characteristics'!F:F,MATCH($C1092,'Policy Characteristics'!$C:$C,0)))</f>
        <v>0</v>
      </c>
      <c r="M1092" s="233">
        <f>IF(ISBLANK(INDEX('Policy Characteristics'!G:G,MATCH($C1092,'Policy Characteristics'!$C:$C,0))),"",INDEX('Policy Characteristics'!G:G,MATCH($C1092,'Policy Characteristics'!$C:$C,0)))</f>
        <v>1</v>
      </c>
      <c r="N1092" s="233">
        <f>IF(ISBLANK(INDEX('Policy Characteristics'!H:H,MATCH($C1092,'Policy Characteristics'!$C:$C,0))),"",INDEX('Policy Characteristics'!H:H,MATCH($C1092,'Policy Characteristics'!$C:$C,0)))</f>
        <v>0.01</v>
      </c>
      <c r="O1092" s="226" t="str">
        <f>IF(ISBLANK(INDEX('Policy Characteristics'!I:I,MATCH($C1092,'Policy Characteristics'!$C:$C,0))),"",INDEX('Policy Characteristics'!I:I,MATCH($C1092,'Policy Characteristics'!$C:$C,0)))</f>
        <v>% of potential achieved</v>
      </c>
      <c r="P1092" s="22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26" t="str">
        <f>IF(ISBLANK(INDEX('Policy Characteristics'!K:K,MATCH($C1092,'Policy Characteristics'!$C:$C,0))),"",INDEX('Policy Characteristics'!K:K,MATCH($C1092,'Policy Characteristics'!$C:$C,0)))</f>
        <v/>
      </c>
      <c r="R1092" s="226" t="str">
        <f>IF(ISBLANK(INDEX('Policy Characteristics'!L:L,MATCH($C1092,'Policy Characteristics'!$C:$C,0))),"",INDEX('Policy Characteristics'!L:L,MATCH($C1092,'Policy Characteristics'!$C:$C,0)))</f>
        <v/>
      </c>
    </row>
    <row r="1093" spans="1:18" s="2" customFormat="1">
      <c r="A1093" s="226" t="str">
        <f>IF(ISBLANK(INDEX('Policy Characteristics'!A:A,MATCH($C1093,'Policy Characteristics'!$C:$C,0))),"",INDEX('Policy Characteristics'!A:A,MATCH($C1093,'Policy Characteristics'!$C:$C,0)))</f>
        <v>Industry</v>
      </c>
      <c r="B1093" s="234" t="str">
        <f>IF(ISBLANK(INDEX('Policy Characteristics'!B:B,MATCH($C1093,'Policy Characteristics'!$C:$C,0))),"",INDEX('Policy Characteristics'!B:B,MATCH($C1093,'Policy Characteristics'!$C:$C,0)))</f>
        <v>Feedstock Shifting</v>
      </c>
      <c r="C1093" s="226" t="str">
        <f t="shared" si="44"/>
        <v>Fraction of Feedstock Shifted</v>
      </c>
      <c r="D1093" s="6" t="s">
        <v>886</v>
      </c>
      <c r="E1093" s="45" t="s">
        <v>929</v>
      </c>
      <c r="F1093" t="s">
        <v>887</v>
      </c>
      <c r="G1093" s="45" t="s">
        <v>930</v>
      </c>
      <c r="H1093" s="47">
        <v>2689</v>
      </c>
      <c r="I1093" s="261" t="s">
        <v>738</v>
      </c>
      <c r="J1093" s="227" t="str">
        <f>IF(ISBLANK(INDEX('Policy Characteristics'!D:D,MATCH($C1093,'Policy Characteristics'!$C:$C,0))),"",INDEX('Policy Characteristics'!D:D,MATCH($C1093,'Policy Characteristics'!$C:$C,0)))</f>
        <v>Feedstock Shifting</v>
      </c>
      <c r="K1093" s="226" t="str">
        <f>IF(ISBLANK(INDEX('Policy Characteristics'!E:E,MATCH($C1093,'Policy Characteristics'!$C:$C,0))),"",INDEX('Policy Characteristics'!E:E,MATCH($C1093,'Policy Characteristics'!$C:$C,0)))</f>
        <v>indst feedstock shifting</v>
      </c>
      <c r="L1093" s="233">
        <f>IF(ISBLANK(INDEX('Policy Characteristics'!F:F,MATCH($C1093,'Policy Characteristics'!$C:$C,0))),"",INDEX('Policy Characteristics'!F:F,MATCH($C1093,'Policy Characteristics'!$C:$C,0)))</f>
        <v>0</v>
      </c>
      <c r="M1093" s="233">
        <f>IF(ISBLANK(INDEX('Policy Characteristics'!G:G,MATCH($C1093,'Policy Characteristics'!$C:$C,0))),"",INDEX('Policy Characteristics'!G:G,MATCH($C1093,'Policy Characteristics'!$C:$C,0)))</f>
        <v>1</v>
      </c>
      <c r="N1093" s="233">
        <f>IF(ISBLANK(INDEX('Policy Characteristics'!H:H,MATCH($C1093,'Policy Characteristics'!$C:$C,0))),"",INDEX('Policy Characteristics'!H:H,MATCH($C1093,'Policy Characteristics'!$C:$C,0)))</f>
        <v>0.01</v>
      </c>
      <c r="O1093" s="226" t="str">
        <f>IF(ISBLANK(INDEX('Policy Characteristics'!I:I,MATCH($C1093,'Policy Characteristics'!$C:$C,0))),"",INDEX('Policy Characteristics'!I:I,MATCH($C1093,'Policy Characteristics'!$C:$C,0)))</f>
        <v>% of potential achieved</v>
      </c>
      <c r="P1093" s="22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26" t="str">
        <f>IF(ISBLANK(INDEX('Policy Characteristics'!K:K,MATCH($C1093,'Policy Characteristics'!$C:$C,0))),"",INDEX('Policy Characteristics'!K:K,MATCH($C1093,'Policy Characteristics'!$C:$C,0)))</f>
        <v/>
      </c>
      <c r="R1093" s="226" t="str">
        <f>IF(ISBLANK(INDEX('Policy Characteristics'!L:L,MATCH($C1093,'Policy Characteristics'!$C:$C,0))),"",INDEX('Policy Characteristics'!L:L,MATCH($C1093,'Policy Characteristics'!$C:$C,0)))</f>
        <v/>
      </c>
    </row>
    <row r="1094" spans="1:18" s="2" customFormat="1">
      <c r="A1094" s="226" t="str">
        <f>IF(ISBLANK(INDEX('Policy Characteristics'!A:A,MATCH($C1094,'Policy Characteristics'!$C:$C,0))),"",INDEX('Policy Characteristics'!A:A,MATCH($C1094,'Policy Characteristics'!$C:$C,0)))</f>
        <v>Industry</v>
      </c>
      <c r="B1094" s="234" t="str">
        <f>IF(ISBLANK(INDEX('Policy Characteristics'!B:B,MATCH($C1094,'Policy Characteristics'!$C:$C,0))),"",INDEX('Policy Characteristics'!B:B,MATCH($C1094,'Policy Characteristics'!$C:$C,0)))</f>
        <v>Feedstock Shifting</v>
      </c>
      <c r="C1094" s="226" t="str">
        <f t="shared" si="44"/>
        <v>Fraction of Feedstock Shifted</v>
      </c>
      <c r="D1094" s="6" t="s">
        <v>888</v>
      </c>
      <c r="E1094" s="45" t="s">
        <v>911</v>
      </c>
      <c r="F1094" t="s">
        <v>889</v>
      </c>
      <c r="G1094" s="45" t="s">
        <v>912</v>
      </c>
      <c r="H1094" s="47">
        <v>2690</v>
      </c>
      <c r="I1094" s="261" t="s">
        <v>738</v>
      </c>
      <c r="J1094" s="227" t="str">
        <f>IF(ISBLANK(INDEX('Policy Characteristics'!D:D,MATCH($C1094,'Policy Characteristics'!$C:$C,0))),"",INDEX('Policy Characteristics'!D:D,MATCH($C1094,'Policy Characteristics'!$C:$C,0)))</f>
        <v>Feedstock Shifting</v>
      </c>
      <c r="K1094" s="226" t="str">
        <f>IF(ISBLANK(INDEX('Policy Characteristics'!E:E,MATCH($C1094,'Policy Characteristics'!$C:$C,0))),"",INDEX('Policy Characteristics'!E:E,MATCH($C1094,'Policy Characteristics'!$C:$C,0)))</f>
        <v>indst feedstock shifting</v>
      </c>
      <c r="L1094" s="233">
        <f>IF(ISBLANK(INDEX('Policy Characteristics'!F:F,MATCH($C1094,'Policy Characteristics'!$C:$C,0))),"",INDEX('Policy Characteristics'!F:F,MATCH($C1094,'Policy Characteristics'!$C:$C,0)))</f>
        <v>0</v>
      </c>
      <c r="M1094" s="233">
        <f>IF(ISBLANK(INDEX('Policy Characteristics'!G:G,MATCH($C1094,'Policy Characteristics'!$C:$C,0))),"",INDEX('Policy Characteristics'!G:G,MATCH($C1094,'Policy Characteristics'!$C:$C,0)))</f>
        <v>1</v>
      </c>
      <c r="N1094" s="233">
        <f>IF(ISBLANK(INDEX('Policy Characteristics'!H:H,MATCH($C1094,'Policy Characteristics'!$C:$C,0))),"",INDEX('Policy Characteristics'!H:H,MATCH($C1094,'Policy Characteristics'!$C:$C,0)))</f>
        <v>0.01</v>
      </c>
      <c r="O1094" s="226" t="str">
        <f>IF(ISBLANK(INDEX('Policy Characteristics'!I:I,MATCH($C1094,'Policy Characteristics'!$C:$C,0))),"",INDEX('Policy Characteristics'!I:I,MATCH($C1094,'Policy Characteristics'!$C:$C,0)))</f>
        <v>% of potential achieved</v>
      </c>
      <c r="P1094" s="22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26" t="str">
        <f>IF(ISBLANK(INDEX('Policy Characteristics'!K:K,MATCH($C1094,'Policy Characteristics'!$C:$C,0))),"",INDEX('Policy Characteristics'!K:K,MATCH($C1094,'Policy Characteristics'!$C:$C,0)))</f>
        <v/>
      </c>
      <c r="R1094" s="226" t="str">
        <f>IF(ISBLANK(INDEX('Policy Characteristics'!L:L,MATCH($C1094,'Policy Characteristics'!$C:$C,0))),"",INDEX('Policy Characteristics'!L:L,MATCH($C1094,'Policy Characteristics'!$C:$C,0)))</f>
        <v/>
      </c>
    </row>
    <row r="1095" spans="1:18" s="2" customFormat="1">
      <c r="A1095" s="226" t="str">
        <f>IF(ISBLANK(INDEX('Policy Characteristics'!A:A,MATCH($C1095,'Policy Characteristics'!$C:$C,0))),"",INDEX('Policy Characteristics'!A:A,MATCH($C1095,'Policy Characteristics'!$C:$C,0)))</f>
        <v>Industry</v>
      </c>
      <c r="B1095" s="234" t="str">
        <f>IF(ISBLANK(INDEX('Policy Characteristics'!B:B,MATCH($C1095,'Policy Characteristics'!$C:$C,0))),"",INDEX('Policy Characteristics'!B:B,MATCH($C1095,'Policy Characteristics'!$C:$C,0)))</f>
        <v>Feedstock Shifting</v>
      </c>
      <c r="C1095" s="226" t="str">
        <f t="shared" si="44"/>
        <v>Fraction of Feedstock Shifted</v>
      </c>
      <c r="D1095" s="6" t="s">
        <v>888</v>
      </c>
      <c r="E1095" s="45" t="s">
        <v>913</v>
      </c>
      <c r="F1095" t="s">
        <v>889</v>
      </c>
      <c r="G1095" s="45" t="s">
        <v>914</v>
      </c>
      <c r="H1095" s="47">
        <v>2691</v>
      </c>
      <c r="I1095" s="261" t="s">
        <v>738</v>
      </c>
      <c r="J1095" s="227" t="str">
        <f>IF(ISBLANK(INDEX('Policy Characteristics'!D:D,MATCH($C1095,'Policy Characteristics'!$C:$C,0))),"",INDEX('Policy Characteristics'!D:D,MATCH($C1095,'Policy Characteristics'!$C:$C,0)))</f>
        <v>Feedstock Shifting</v>
      </c>
      <c r="K1095" s="226" t="str">
        <f>IF(ISBLANK(INDEX('Policy Characteristics'!E:E,MATCH($C1095,'Policy Characteristics'!$C:$C,0))),"",INDEX('Policy Characteristics'!E:E,MATCH($C1095,'Policy Characteristics'!$C:$C,0)))</f>
        <v>indst feedstock shifting</v>
      </c>
      <c r="L1095" s="233">
        <f>IF(ISBLANK(INDEX('Policy Characteristics'!F:F,MATCH($C1095,'Policy Characteristics'!$C:$C,0))),"",INDEX('Policy Characteristics'!F:F,MATCH($C1095,'Policy Characteristics'!$C:$C,0)))</f>
        <v>0</v>
      </c>
      <c r="M1095" s="233">
        <f>IF(ISBLANK(INDEX('Policy Characteristics'!G:G,MATCH($C1095,'Policy Characteristics'!$C:$C,0))),"",INDEX('Policy Characteristics'!G:G,MATCH($C1095,'Policy Characteristics'!$C:$C,0)))</f>
        <v>1</v>
      </c>
      <c r="N1095" s="233">
        <f>IF(ISBLANK(INDEX('Policy Characteristics'!H:H,MATCH($C1095,'Policy Characteristics'!$C:$C,0))),"",INDEX('Policy Characteristics'!H:H,MATCH($C1095,'Policy Characteristics'!$C:$C,0)))</f>
        <v>0.01</v>
      </c>
      <c r="O1095" s="226" t="str">
        <f>IF(ISBLANK(INDEX('Policy Characteristics'!I:I,MATCH($C1095,'Policy Characteristics'!$C:$C,0))),"",INDEX('Policy Characteristics'!I:I,MATCH($C1095,'Policy Characteristics'!$C:$C,0)))</f>
        <v>% of potential achieved</v>
      </c>
      <c r="P1095" s="22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26" t="str">
        <f>IF(ISBLANK(INDEX('Policy Characteristics'!K:K,MATCH($C1095,'Policy Characteristics'!$C:$C,0))),"",INDEX('Policy Characteristics'!K:K,MATCH($C1095,'Policy Characteristics'!$C:$C,0)))</f>
        <v/>
      </c>
      <c r="R1095" s="226" t="str">
        <f>IF(ISBLANK(INDEX('Policy Characteristics'!L:L,MATCH($C1095,'Policy Characteristics'!$C:$C,0))),"",INDEX('Policy Characteristics'!L:L,MATCH($C1095,'Policy Characteristics'!$C:$C,0)))</f>
        <v/>
      </c>
    </row>
    <row r="1096" spans="1:18" s="2" customFormat="1">
      <c r="A1096" s="226" t="str">
        <f>IF(ISBLANK(INDEX('Policy Characteristics'!A:A,MATCH($C1096,'Policy Characteristics'!$C:$C,0))),"",INDEX('Policy Characteristics'!A:A,MATCH($C1096,'Policy Characteristics'!$C:$C,0)))</f>
        <v>Industry</v>
      </c>
      <c r="B1096" s="234" t="str">
        <f>IF(ISBLANK(INDEX('Policy Characteristics'!B:B,MATCH($C1096,'Policy Characteristics'!$C:$C,0))),"",INDEX('Policy Characteristics'!B:B,MATCH($C1096,'Policy Characteristics'!$C:$C,0)))</f>
        <v>Feedstock Shifting</v>
      </c>
      <c r="C1096" s="226" t="str">
        <f t="shared" si="44"/>
        <v>Fraction of Feedstock Shifted</v>
      </c>
      <c r="D1096" s="6" t="s">
        <v>888</v>
      </c>
      <c r="E1096" s="45" t="s">
        <v>915</v>
      </c>
      <c r="F1096" t="s">
        <v>889</v>
      </c>
      <c r="G1096" s="45" t="s">
        <v>916</v>
      </c>
      <c r="H1096" s="47">
        <v>2692</v>
      </c>
      <c r="I1096" s="261" t="s">
        <v>738</v>
      </c>
      <c r="J1096" s="227" t="str">
        <f>IF(ISBLANK(INDEX('Policy Characteristics'!D:D,MATCH($C1096,'Policy Characteristics'!$C:$C,0))),"",INDEX('Policy Characteristics'!D:D,MATCH($C1096,'Policy Characteristics'!$C:$C,0)))</f>
        <v>Feedstock Shifting</v>
      </c>
      <c r="K1096" s="226" t="str">
        <f>IF(ISBLANK(INDEX('Policy Characteristics'!E:E,MATCH($C1096,'Policy Characteristics'!$C:$C,0))),"",INDEX('Policy Characteristics'!E:E,MATCH($C1096,'Policy Characteristics'!$C:$C,0)))</f>
        <v>indst feedstock shifting</v>
      </c>
      <c r="L1096" s="233">
        <f>IF(ISBLANK(INDEX('Policy Characteristics'!F:F,MATCH($C1096,'Policy Characteristics'!$C:$C,0))),"",INDEX('Policy Characteristics'!F:F,MATCH($C1096,'Policy Characteristics'!$C:$C,0)))</f>
        <v>0</v>
      </c>
      <c r="M1096" s="233">
        <f>IF(ISBLANK(INDEX('Policy Characteristics'!G:G,MATCH($C1096,'Policy Characteristics'!$C:$C,0))),"",INDEX('Policy Characteristics'!G:G,MATCH($C1096,'Policy Characteristics'!$C:$C,0)))</f>
        <v>1</v>
      </c>
      <c r="N1096" s="233">
        <f>IF(ISBLANK(INDEX('Policy Characteristics'!H:H,MATCH($C1096,'Policy Characteristics'!$C:$C,0))),"",INDEX('Policy Characteristics'!H:H,MATCH($C1096,'Policy Characteristics'!$C:$C,0)))</f>
        <v>0.01</v>
      </c>
      <c r="O1096" s="226" t="str">
        <f>IF(ISBLANK(INDEX('Policy Characteristics'!I:I,MATCH($C1096,'Policy Characteristics'!$C:$C,0))),"",INDEX('Policy Characteristics'!I:I,MATCH($C1096,'Policy Characteristics'!$C:$C,0)))</f>
        <v>% of potential achieved</v>
      </c>
      <c r="P1096" s="22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26" t="str">
        <f>IF(ISBLANK(INDEX('Policy Characteristics'!K:K,MATCH($C1096,'Policy Characteristics'!$C:$C,0))),"",INDEX('Policy Characteristics'!K:K,MATCH($C1096,'Policy Characteristics'!$C:$C,0)))</f>
        <v/>
      </c>
      <c r="R1096" s="226" t="str">
        <f>IF(ISBLANK(INDEX('Policy Characteristics'!L:L,MATCH($C1096,'Policy Characteristics'!$C:$C,0))),"",INDEX('Policy Characteristics'!L:L,MATCH($C1096,'Policy Characteristics'!$C:$C,0)))</f>
        <v/>
      </c>
    </row>
    <row r="1097" spans="1:18" s="2" customFormat="1">
      <c r="A1097" s="226" t="str">
        <f>IF(ISBLANK(INDEX('Policy Characteristics'!A:A,MATCH($C1097,'Policy Characteristics'!$C:$C,0))),"",INDEX('Policy Characteristics'!A:A,MATCH($C1097,'Policy Characteristics'!$C:$C,0)))</f>
        <v>Industry</v>
      </c>
      <c r="B1097" s="234" t="str">
        <f>IF(ISBLANK(INDEX('Policy Characteristics'!B:B,MATCH($C1097,'Policy Characteristics'!$C:$C,0))),"",INDEX('Policy Characteristics'!B:B,MATCH($C1097,'Policy Characteristics'!$C:$C,0)))</f>
        <v>Feedstock Shifting</v>
      </c>
      <c r="C1097" s="226" t="str">
        <f t="shared" si="44"/>
        <v>Fraction of Feedstock Shifted</v>
      </c>
      <c r="D1097" s="6" t="s">
        <v>888</v>
      </c>
      <c r="E1097" s="45" t="s">
        <v>917</v>
      </c>
      <c r="F1097" t="s">
        <v>889</v>
      </c>
      <c r="G1097" s="45" t="s">
        <v>918</v>
      </c>
      <c r="H1097" s="47">
        <v>2693</v>
      </c>
      <c r="I1097" s="261" t="s">
        <v>738</v>
      </c>
      <c r="J1097" s="227" t="str">
        <f>IF(ISBLANK(INDEX('Policy Characteristics'!D:D,MATCH($C1097,'Policy Characteristics'!$C:$C,0))),"",INDEX('Policy Characteristics'!D:D,MATCH($C1097,'Policy Characteristics'!$C:$C,0)))</f>
        <v>Feedstock Shifting</v>
      </c>
      <c r="K1097" s="226" t="str">
        <f>IF(ISBLANK(INDEX('Policy Characteristics'!E:E,MATCH($C1097,'Policy Characteristics'!$C:$C,0))),"",INDEX('Policy Characteristics'!E:E,MATCH($C1097,'Policy Characteristics'!$C:$C,0)))</f>
        <v>indst feedstock shifting</v>
      </c>
      <c r="L1097" s="233">
        <f>IF(ISBLANK(INDEX('Policy Characteristics'!F:F,MATCH($C1097,'Policy Characteristics'!$C:$C,0))),"",INDEX('Policy Characteristics'!F:F,MATCH($C1097,'Policy Characteristics'!$C:$C,0)))</f>
        <v>0</v>
      </c>
      <c r="M1097" s="233">
        <f>IF(ISBLANK(INDEX('Policy Characteristics'!G:G,MATCH($C1097,'Policy Characteristics'!$C:$C,0))),"",INDEX('Policy Characteristics'!G:G,MATCH($C1097,'Policy Characteristics'!$C:$C,0)))</f>
        <v>1</v>
      </c>
      <c r="N1097" s="233">
        <f>IF(ISBLANK(INDEX('Policy Characteristics'!H:H,MATCH($C1097,'Policy Characteristics'!$C:$C,0))),"",INDEX('Policy Characteristics'!H:H,MATCH($C1097,'Policy Characteristics'!$C:$C,0)))</f>
        <v>0.01</v>
      </c>
      <c r="O1097" s="226" t="str">
        <f>IF(ISBLANK(INDEX('Policy Characteristics'!I:I,MATCH($C1097,'Policy Characteristics'!$C:$C,0))),"",INDEX('Policy Characteristics'!I:I,MATCH($C1097,'Policy Characteristics'!$C:$C,0)))</f>
        <v>% of potential achieved</v>
      </c>
      <c r="P1097" s="22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26" t="str">
        <f>IF(ISBLANK(INDEX('Policy Characteristics'!K:K,MATCH($C1097,'Policy Characteristics'!$C:$C,0))),"",INDEX('Policy Characteristics'!K:K,MATCH($C1097,'Policy Characteristics'!$C:$C,0)))</f>
        <v/>
      </c>
      <c r="R1097" s="226" t="str">
        <f>IF(ISBLANK(INDEX('Policy Characteristics'!L:L,MATCH($C1097,'Policy Characteristics'!$C:$C,0))),"",INDEX('Policy Characteristics'!L:L,MATCH($C1097,'Policy Characteristics'!$C:$C,0)))</f>
        <v/>
      </c>
    </row>
    <row r="1098" spans="1:18" s="2" customFormat="1">
      <c r="A1098" s="226" t="str">
        <f>IF(ISBLANK(INDEX('Policy Characteristics'!A:A,MATCH($C1098,'Policy Characteristics'!$C:$C,0))),"",INDEX('Policy Characteristics'!A:A,MATCH($C1098,'Policy Characteristics'!$C:$C,0)))</f>
        <v>Industry</v>
      </c>
      <c r="B1098" s="234" t="str">
        <f>IF(ISBLANK(INDEX('Policy Characteristics'!B:B,MATCH($C1098,'Policy Characteristics'!$C:$C,0))),"",INDEX('Policy Characteristics'!B:B,MATCH($C1098,'Policy Characteristics'!$C:$C,0)))</f>
        <v>Feedstock Shifting</v>
      </c>
      <c r="C1098" s="226" t="str">
        <f t="shared" si="44"/>
        <v>Fraction of Feedstock Shifted</v>
      </c>
      <c r="D1098" s="6" t="s">
        <v>888</v>
      </c>
      <c r="E1098" s="45" t="s">
        <v>919</v>
      </c>
      <c r="F1098" t="s">
        <v>889</v>
      </c>
      <c r="G1098" s="45" t="s">
        <v>920</v>
      </c>
      <c r="H1098" s="47">
        <v>2694</v>
      </c>
      <c r="I1098" s="261" t="s">
        <v>738</v>
      </c>
      <c r="J1098" s="227" t="str">
        <f>IF(ISBLANK(INDEX('Policy Characteristics'!D:D,MATCH($C1098,'Policy Characteristics'!$C:$C,0))),"",INDEX('Policy Characteristics'!D:D,MATCH($C1098,'Policy Characteristics'!$C:$C,0)))</f>
        <v>Feedstock Shifting</v>
      </c>
      <c r="K1098" s="226" t="str">
        <f>IF(ISBLANK(INDEX('Policy Characteristics'!E:E,MATCH($C1098,'Policy Characteristics'!$C:$C,0))),"",INDEX('Policy Characteristics'!E:E,MATCH($C1098,'Policy Characteristics'!$C:$C,0)))</f>
        <v>indst feedstock shifting</v>
      </c>
      <c r="L1098" s="233">
        <f>IF(ISBLANK(INDEX('Policy Characteristics'!F:F,MATCH($C1098,'Policy Characteristics'!$C:$C,0))),"",INDEX('Policy Characteristics'!F:F,MATCH($C1098,'Policy Characteristics'!$C:$C,0)))</f>
        <v>0</v>
      </c>
      <c r="M1098" s="233">
        <f>IF(ISBLANK(INDEX('Policy Characteristics'!G:G,MATCH($C1098,'Policy Characteristics'!$C:$C,0))),"",INDEX('Policy Characteristics'!G:G,MATCH($C1098,'Policy Characteristics'!$C:$C,0)))</f>
        <v>1</v>
      </c>
      <c r="N1098" s="233">
        <f>IF(ISBLANK(INDEX('Policy Characteristics'!H:H,MATCH($C1098,'Policy Characteristics'!$C:$C,0))),"",INDEX('Policy Characteristics'!H:H,MATCH($C1098,'Policy Characteristics'!$C:$C,0)))</f>
        <v>0.01</v>
      </c>
      <c r="O1098" s="226" t="str">
        <f>IF(ISBLANK(INDEX('Policy Characteristics'!I:I,MATCH($C1098,'Policy Characteristics'!$C:$C,0))),"",INDEX('Policy Characteristics'!I:I,MATCH($C1098,'Policy Characteristics'!$C:$C,0)))</f>
        <v>% of potential achieved</v>
      </c>
      <c r="P1098" s="22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26" t="str">
        <f>IF(ISBLANK(INDEX('Policy Characteristics'!K:K,MATCH($C1098,'Policy Characteristics'!$C:$C,0))),"",INDEX('Policy Characteristics'!K:K,MATCH($C1098,'Policy Characteristics'!$C:$C,0)))</f>
        <v/>
      </c>
      <c r="R1098" s="226" t="str">
        <f>IF(ISBLANK(INDEX('Policy Characteristics'!L:L,MATCH($C1098,'Policy Characteristics'!$C:$C,0))),"",INDEX('Policy Characteristics'!L:L,MATCH($C1098,'Policy Characteristics'!$C:$C,0)))</f>
        <v/>
      </c>
    </row>
    <row r="1099" spans="1:18" s="2" customFormat="1">
      <c r="A1099" s="226" t="str">
        <f>IF(ISBLANK(INDEX('Policy Characteristics'!A:A,MATCH($C1099,'Policy Characteristics'!$C:$C,0))),"",INDEX('Policy Characteristics'!A:A,MATCH($C1099,'Policy Characteristics'!$C:$C,0)))</f>
        <v>Industry</v>
      </c>
      <c r="B1099" s="234" t="str">
        <f>IF(ISBLANK(INDEX('Policy Characteristics'!B:B,MATCH($C1099,'Policy Characteristics'!$C:$C,0))),"",INDEX('Policy Characteristics'!B:B,MATCH($C1099,'Policy Characteristics'!$C:$C,0)))</f>
        <v>Feedstock Shifting</v>
      </c>
      <c r="C1099" s="226" t="str">
        <f t="shared" si="44"/>
        <v>Fraction of Feedstock Shifted</v>
      </c>
      <c r="D1099" s="6" t="s">
        <v>888</v>
      </c>
      <c r="E1099" s="45" t="s">
        <v>921</v>
      </c>
      <c r="F1099" t="s">
        <v>889</v>
      </c>
      <c r="G1099" s="45" t="s">
        <v>922</v>
      </c>
      <c r="H1099" s="47">
        <v>2695</v>
      </c>
      <c r="I1099" s="261" t="s">
        <v>738</v>
      </c>
      <c r="J1099" s="227" t="str">
        <f>IF(ISBLANK(INDEX('Policy Characteristics'!D:D,MATCH($C1099,'Policy Characteristics'!$C:$C,0))),"",INDEX('Policy Characteristics'!D:D,MATCH($C1099,'Policy Characteristics'!$C:$C,0)))</f>
        <v>Feedstock Shifting</v>
      </c>
      <c r="K1099" s="226" t="str">
        <f>IF(ISBLANK(INDEX('Policy Characteristics'!E:E,MATCH($C1099,'Policy Characteristics'!$C:$C,0))),"",INDEX('Policy Characteristics'!E:E,MATCH($C1099,'Policy Characteristics'!$C:$C,0)))</f>
        <v>indst feedstock shifting</v>
      </c>
      <c r="L1099" s="233">
        <f>IF(ISBLANK(INDEX('Policy Characteristics'!F:F,MATCH($C1099,'Policy Characteristics'!$C:$C,0))),"",INDEX('Policy Characteristics'!F:F,MATCH($C1099,'Policy Characteristics'!$C:$C,0)))</f>
        <v>0</v>
      </c>
      <c r="M1099" s="233">
        <f>IF(ISBLANK(INDEX('Policy Characteristics'!G:G,MATCH($C1099,'Policy Characteristics'!$C:$C,0))),"",INDEX('Policy Characteristics'!G:G,MATCH($C1099,'Policy Characteristics'!$C:$C,0)))</f>
        <v>1</v>
      </c>
      <c r="N1099" s="233">
        <f>IF(ISBLANK(INDEX('Policy Characteristics'!H:H,MATCH($C1099,'Policy Characteristics'!$C:$C,0))),"",INDEX('Policy Characteristics'!H:H,MATCH($C1099,'Policy Characteristics'!$C:$C,0)))</f>
        <v>0.01</v>
      </c>
      <c r="O1099" s="226" t="str">
        <f>IF(ISBLANK(INDEX('Policy Characteristics'!I:I,MATCH($C1099,'Policy Characteristics'!$C:$C,0))),"",INDEX('Policy Characteristics'!I:I,MATCH($C1099,'Policy Characteristics'!$C:$C,0)))</f>
        <v>% of potential achieved</v>
      </c>
      <c r="P1099" s="22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26" t="str">
        <f>IF(ISBLANK(INDEX('Policy Characteristics'!K:K,MATCH($C1099,'Policy Characteristics'!$C:$C,0))),"",INDEX('Policy Characteristics'!K:K,MATCH($C1099,'Policy Characteristics'!$C:$C,0)))</f>
        <v/>
      </c>
      <c r="R1099" s="226" t="str">
        <f>IF(ISBLANK(INDEX('Policy Characteristics'!L:L,MATCH($C1099,'Policy Characteristics'!$C:$C,0))),"",INDEX('Policy Characteristics'!L:L,MATCH($C1099,'Policy Characteristics'!$C:$C,0)))</f>
        <v/>
      </c>
    </row>
    <row r="1100" spans="1:18" s="2" customFormat="1">
      <c r="A1100" s="226" t="str">
        <f>IF(ISBLANK(INDEX('Policy Characteristics'!A:A,MATCH($C1100,'Policy Characteristics'!$C:$C,0))),"",INDEX('Policy Characteristics'!A:A,MATCH($C1100,'Policy Characteristics'!$C:$C,0)))</f>
        <v>Industry</v>
      </c>
      <c r="B1100" s="234" t="str">
        <f>IF(ISBLANK(INDEX('Policy Characteristics'!B:B,MATCH($C1100,'Policy Characteristics'!$C:$C,0))),"",INDEX('Policy Characteristics'!B:B,MATCH($C1100,'Policy Characteristics'!$C:$C,0)))</f>
        <v>Feedstock Shifting</v>
      </c>
      <c r="C1100" s="226" t="str">
        <f t="shared" si="44"/>
        <v>Fraction of Feedstock Shifted</v>
      </c>
      <c r="D1100" s="6" t="s">
        <v>888</v>
      </c>
      <c r="E1100" s="45" t="s">
        <v>923</v>
      </c>
      <c r="F1100" t="s">
        <v>889</v>
      </c>
      <c r="G1100" s="45" t="s">
        <v>924</v>
      </c>
      <c r="H1100" s="47">
        <v>2696</v>
      </c>
      <c r="I1100" s="261" t="s">
        <v>738</v>
      </c>
      <c r="J1100" s="227" t="str">
        <f>IF(ISBLANK(INDEX('Policy Characteristics'!D:D,MATCH($C1100,'Policy Characteristics'!$C:$C,0))),"",INDEX('Policy Characteristics'!D:D,MATCH($C1100,'Policy Characteristics'!$C:$C,0)))</f>
        <v>Feedstock Shifting</v>
      </c>
      <c r="K1100" s="226" t="str">
        <f>IF(ISBLANK(INDEX('Policy Characteristics'!E:E,MATCH($C1100,'Policy Characteristics'!$C:$C,0))),"",INDEX('Policy Characteristics'!E:E,MATCH($C1100,'Policy Characteristics'!$C:$C,0)))</f>
        <v>indst feedstock shifting</v>
      </c>
      <c r="L1100" s="233">
        <f>IF(ISBLANK(INDEX('Policy Characteristics'!F:F,MATCH($C1100,'Policy Characteristics'!$C:$C,0))),"",INDEX('Policy Characteristics'!F:F,MATCH($C1100,'Policy Characteristics'!$C:$C,0)))</f>
        <v>0</v>
      </c>
      <c r="M1100" s="233">
        <f>IF(ISBLANK(INDEX('Policy Characteristics'!G:G,MATCH($C1100,'Policy Characteristics'!$C:$C,0))),"",INDEX('Policy Characteristics'!G:G,MATCH($C1100,'Policy Characteristics'!$C:$C,0)))</f>
        <v>1</v>
      </c>
      <c r="N1100" s="233">
        <f>IF(ISBLANK(INDEX('Policy Characteristics'!H:H,MATCH($C1100,'Policy Characteristics'!$C:$C,0))),"",INDEX('Policy Characteristics'!H:H,MATCH($C1100,'Policy Characteristics'!$C:$C,0)))</f>
        <v>0.01</v>
      </c>
      <c r="O1100" s="226" t="str">
        <f>IF(ISBLANK(INDEX('Policy Characteristics'!I:I,MATCH($C1100,'Policy Characteristics'!$C:$C,0))),"",INDEX('Policy Characteristics'!I:I,MATCH($C1100,'Policy Characteristics'!$C:$C,0)))</f>
        <v>% of potential achieved</v>
      </c>
      <c r="P1100" s="22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26" t="str">
        <f>IF(ISBLANK(INDEX('Policy Characteristics'!K:K,MATCH($C1100,'Policy Characteristics'!$C:$C,0))),"",INDEX('Policy Characteristics'!K:K,MATCH($C1100,'Policy Characteristics'!$C:$C,0)))</f>
        <v/>
      </c>
      <c r="R1100" s="226" t="str">
        <f>IF(ISBLANK(INDEX('Policy Characteristics'!L:L,MATCH($C1100,'Policy Characteristics'!$C:$C,0))),"",INDEX('Policy Characteristics'!L:L,MATCH($C1100,'Policy Characteristics'!$C:$C,0)))</f>
        <v/>
      </c>
    </row>
    <row r="1101" spans="1:18" s="2" customFormat="1">
      <c r="A1101" s="226" t="str">
        <f>IF(ISBLANK(INDEX('Policy Characteristics'!A:A,MATCH($C1101,'Policy Characteristics'!$C:$C,0))),"",INDEX('Policy Characteristics'!A:A,MATCH($C1101,'Policy Characteristics'!$C:$C,0)))</f>
        <v>Industry</v>
      </c>
      <c r="B1101" s="234" t="str">
        <f>IF(ISBLANK(INDEX('Policy Characteristics'!B:B,MATCH($C1101,'Policy Characteristics'!$C:$C,0))),"",INDEX('Policy Characteristics'!B:B,MATCH($C1101,'Policy Characteristics'!$C:$C,0)))</f>
        <v>Feedstock Shifting</v>
      </c>
      <c r="C1101" s="226" t="str">
        <f t="shared" si="44"/>
        <v>Fraction of Feedstock Shifted</v>
      </c>
      <c r="D1101" s="6" t="s">
        <v>888</v>
      </c>
      <c r="E1101" s="45" t="s">
        <v>925</v>
      </c>
      <c r="F1101" t="s">
        <v>889</v>
      </c>
      <c r="G1101" s="45" t="s">
        <v>926</v>
      </c>
      <c r="H1101" s="47">
        <v>2697</v>
      </c>
      <c r="I1101" s="261" t="s">
        <v>738</v>
      </c>
      <c r="J1101" s="227" t="str">
        <f>IF(ISBLANK(INDEX('Policy Characteristics'!D:D,MATCH($C1101,'Policy Characteristics'!$C:$C,0))),"",INDEX('Policy Characteristics'!D:D,MATCH($C1101,'Policy Characteristics'!$C:$C,0)))</f>
        <v>Feedstock Shifting</v>
      </c>
      <c r="K1101" s="226" t="str">
        <f>IF(ISBLANK(INDEX('Policy Characteristics'!E:E,MATCH($C1101,'Policy Characteristics'!$C:$C,0))),"",INDEX('Policy Characteristics'!E:E,MATCH($C1101,'Policy Characteristics'!$C:$C,0)))</f>
        <v>indst feedstock shifting</v>
      </c>
      <c r="L1101" s="233">
        <f>IF(ISBLANK(INDEX('Policy Characteristics'!F:F,MATCH($C1101,'Policy Characteristics'!$C:$C,0))),"",INDEX('Policy Characteristics'!F:F,MATCH($C1101,'Policy Characteristics'!$C:$C,0)))</f>
        <v>0</v>
      </c>
      <c r="M1101" s="233">
        <f>IF(ISBLANK(INDEX('Policy Characteristics'!G:G,MATCH($C1101,'Policy Characteristics'!$C:$C,0))),"",INDEX('Policy Characteristics'!G:G,MATCH($C1101,'Policy Characteristics'!$C:$C,0)))</f>
        <v>1</v>
      </c>
      <c r="N1101" s="233">
        <f>IF(ISBLANK(INDEX('Policy Characteristics'!H:H,MATCH($C1101,'Policy Characteristics'!$C:$C,0))),"",INDEX('Policy Characteristics'!H:H,MATCH($C1101,'Policy Characteristics'!$C:$C,0)))</f>
        <v>0.01</v>
      </c>
      <c r="O1101" s="226" t="str">
        <f>IF(ISBLANK(INDEX('Policy Characteristics'!I:I,MATCH($C1101,'Policy Characteristics'!$C:$C,0))),"",INDEX('Policy Characteristics'!I:I,MATCH($C1101,'Policy Characteristics'!$C:$C,0)))</f>
        <v>% of potential achieved</v>
      </c>
      <c r="P1101" s="22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26" t="str">
        <f>IF(ISBLANK(INDEX('Policy Characteristics'!K:K,MATCH($C1101,'Policy Characteristics'!$C:$C,0))),"",INDEX('Policy Characteristics'!K:K,MATCH($C1101,'Policy Characteristics'!$C:$C,0)))</f>
        <v/>
      </c>
      <c r="R1101" s="226" t="str">
        <f>IF(ISBLANK(INDEX('Policy Characteristics'!L:L,MATCH($C1101,'Policy Characteristics'!$C:$C,0))),"",INDEX('Policy Characteristics'!L:L,MATCH($C1101,'Policy Characteristics'!$C:$C,0)))</f>
        <v/>
      </c>
    </row>
    <row r="1102" spans="1:18" s="2" customFormat="1">
      <c r="A1102" s="226" t="str">
        <f>IF(ISBLANK(INDEX('Policy Characteristics'!A:A,MATCH($C1102,'Policy Characteristics'!$C:$C,0))),"",INDEX('Policy Characteristics'!A:A,MATCH($C1102,'Policy Characteristics'!$C:$C,0)))</f>
        <v>Industry</v>
      </c>
      <c r="B1102" s="234" t="str">
        <f>IF(ISBLANK(INDEX('Policy Characteristics'!B:B,MATCH($C1102,'Policy Characteristics'!$C:$C,0))),"",INDEX('Policy Characteristics'!B:B,MATCH($C1102,'Policy Characteristics'!$C:$C,0)))</f>
        <v>Feedstock Shifting</v>
      </c>
      <c r="C1102" s="226" t="str">
        <f t="shared" si="44"/>
        <v>Fraction of Feedstock Shifted</v>
      </c>
      <c r="D1102" s="6" t="s">
        <v>888</v>
      </c>
      <c r="E1102" s="45" t="s">
        <v>927</v>
      </c>
      <c r="F1102" t="s">
        <v>889</v>
      </c>
      <c r="G1102" s="45" t="s">
        <v>928</v>
      </c>
      <c r="H1102" s="47">
        <v>2698</v>
      </c>
      <c r="I1102" s="261" t="s">
        <v>738</v>
      </c>
      <c r="J1102" s="227" t="str">
        <f>IF(ISBLANK(INDEX('Policy Characteristics'!D:D,MATCH($C1102,'Policy Characteristics'!$C:$C,0))),"",INDEX('Policy Characteristics'!D:D,MATCH($C1102,'Policy Characteristics'!$C:$C,0)))</f>
        <v>Feedstock Shifting</v>
      </c>
      <c r="K1102" s="226" t="str">
        <f>IF(ISBLANK(INDEX('Policy Characteristics'!E:E,MATCH($C1102,'Policy Characteristics'!$C:$C,0))),"",INDEX('Policy Characteristics'!E:E,MATCH($C1102,'Policy Characteristics'!$C:$C,0)))</f>
        <v>indst feedstock shifting</v>
      </c>
      <c r="L1102" s="233">
        <f>IF(ISBLANK(INDEX('Policy Characteristics'!F:F,MATCH($C1102,'Policy Characteristics'!$C:$C,0))),"",INDEX('Policy Characteristics'!F:F,MATCH($C1102,'Policy Characteristics'!$C:$C,0)))</f>
        <v>0</v>
      </c>
      <c r="M1102" s="233">
        <f>IF(ISBLANK(INDEX('Policy Characteristics'!G:G,MATCH($C1102,'Policy Characteristics'!$C:$C,0))),"",INDEX('Policy Characteristics'!G:G,MATCH($C1102,'Policy Characteristics'!$C:$C,0)))</f>
        <v>1</v>
      </c>
      <c r="N1102" s="233">
        <f>IF(ISBLANK(INDEX('Policy Characteristics'!H:H,MATCH($C1102,'Policy Characteristics'!$C:$C,0))),"",INDEX('Policy Characteristics'!H:H,MATCH($C1102,'Policy Characteristics'!$C:$C,0)))</f>
        <v>0.01</v>
      </c>
      <c r="O1102" s="226" t="str">
        <f>IF(ISBLANK(INDEX('Policy Characteristics'!I:I,MATCH($C1102,'Policy Characteristics'!$C:$C,0))),"",INDEX('Policy Characteristics'!I:I,MATCH($C1102,'Policy Characteristics'!$C:$C,0)))</f>
        <v>% of potential achieved</v>
      </c>
      <c r="P1102" s="22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26" t="str">
        <f>IF(ISBLANK(INDEX('Policy Characteristics'!K:K,MATCH($C1102,'Policy Characteristics'!$C:$C,0))),"",INDEX('Policy Characteristics'!K:K,MATCH($C1102,'Policy Characteristics'!$C:$C,0)))</f>
        <v/>
      </c>
      <c r="R1102" s="226" t="str">
        <f>IF(ISBLANK(INDEX('Policy Characteristics'!L:L,MATCH($C1102,'Policy Characteristics'!$C:$C,0))),"",INDEX('Policy Characteristics'!L:L,MATCH($C1102,'Policy Characteristics'!$C:$C,0)))</f>
        <v/>
      </c>
    </row>
    <row r="1103" spans="1:18" s="2" customFormat="1">
      <c r="A1103" s="226" t="str">
        <f>IF(ISBLANK(INDEX('Policy Characteristics'!A:A,MATCH($C1103,'Policy Characteristics'!$C:$C,0))),"",INDEX('Policy Characteristics'!A:A,MATCH($C1103,'Policy Characteristics'!$C:$C,0)))</f>
        <v>Industry</v>
      </c>
      <c r="B1103" s="234" t="str">
        <f>IF(ISBLANK(INDEX('Policy Characteristics'!B:B,MATCH($C1103,'Policy Characteristics'!$C:$C,0))),"",INDEX('Policy Characteristics'!B:B,MATCH($C1103,'Policy Characteristics'!$C:$C,0)))</f>
        <v>Feedstock Shifting</v>
      </c>
      <c r="C1103" s="226" t="str">
        <f t="shared" si="44"/>
        <v>Fraction of Feedstock Shifted</v>
      </c>
      <c r="D1103" s="6" t="s">
        <v>888</v>
      </c>
      <c r="E1103" s="45" t="s">
        <v>929</v>
      </c>
      <c r="F1103" t="s">
        <v>889</v>
      </c>
      <c r="G1103" s="45" t="s">
        <v>930</v>
      </c>
      <c r="H1103" s="47">
        <v>2699</v>
      </c>
      <c r="I1103" s="261" t="s">
        <v>738</v>
      </c>
      <c r="J1103" s="227" t="str">
        <f>IF(ISBLANK(INDEX('Policy Characteristics'!D:D,MATCH($C1103,'Policy Characteristics'!$C:$C,0))),"",INDEX('Policy Characteristics'!D:D,MATCH($C1103,'Policy Characteristics'!$C:$C,0)))</f>
        <v>Feedstock Shifting</v>
      </c>
      <c r="K1103" s="226" t="str">
        <f>IF(ISBLANK(INDEX('Policy Characteristics'!E:E,MATCH($C1103,'Policy Characteristics'!$C:$C,0))),"",INDEX('Policy Characteristics'!E:E,MATCH($C1103,'Policy Characteristics'!$C:$C,0)))</f>
        <v>indst feedstock shifting</v>
      </c>
      <c r="L1103" s="233">
        <f>IF(ISBLANK(INDEX('Policy Characteristics'!F:F,MATCH($C1103,'Policy Characteristics'!$C:$C,0))),"",INDEX('Policy Characteristics'!F:F,MATCH($C1103,'Policy Characteristics'!$C:$C,0)))</f>
        <v>0</v>
      </c>
      <c r="M1103" s="233">
        <f>IF(ISBLANK(INDEX('Policy Characteristics'!G:G,MATCH($C1103,'Policy Characteristics'!$C:$C,0))),"",INDEX('Policy Characteristics'!G:G,MATCH($C1103,'Policy Characteristics'!$C:$C,0)))</f>
        <v>1</v>
      </c>
      <c r="N1103" s="233">
        <f>IF(ISBLANK(INDEX('Policy Characteristics'!H:H,MATCH($C1103,'Policy Characteristics'!$C:$C,0))),"",INDEX('Policy Characteristics'!H:H,MATCH($C1103,'Policy Characteristics'!$C:$C,0)))</f>
        <v>0.01</v>
      </c>
      <c r="O1103" s="226" t="str">
        <f>IF(ISBLANK(INDEX('Policy Characteristics'!I:I,MATCH($C1103,'Policy Characteristics'!$C:$C,0))),"",INDEX('Policy Characteristics'!I:I,MATCH($C1103,'Policy Characteristics'!$C:$C,0)))</f>
        <v>% of potential achieved</v>
      </c>
      <c r="P1103" s="22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26" t="str">
        <f>IF(ISBLANK(INDEX('Policy Characteristics'!K:K,MATCH($C1103,'Policy Characteristics'!$C:$C,0))),"",INDEX('Policy Characteristics'!K:K,MATCH($C1103,'Policy Characteristics'!$C:$C,0)))</f>
        <v/>
      </c>
      <c r="R1103" s="226" t="str">
        <f>IF(ISBLANK(INDEX('Policy Characteristics'!L:L,MATCH($C1103,'Policy Characteristics'!$C:$C,0))),"",INDEX('Policy Characteristics'!L:L,MATCH($C1103,'Policy Characteristics'!$C:$C,0)))</f>
        <v/>
      </c>
    </row>
    <row r="1104" spans="1:18" s="2" customFormat="1">
      <c r="A1104" s="226" t="str">
        <f>IF(ISBLANK(INDEX('Policy Characteristics'!A:A,MATCH($C1104,'Policy Characteristics'!$C:$C,0))),"",INDEX('Policy Characteristics'!A:A,MATCH($C1104,'Policy Characteristics'!$C:$C,0)))</f>
        <v>Industry</v>
      </c>
      <c r="B1104" s="234" t="str">
        <f>IF(ISBLANK(INDEX('Policy Characteristics'!B:B,MATCH($C1104,'Policy Characteristics'!$C:$C,0))),"",INDEX('Policy Characteristics'!B:B,MATCH($C1104,'Policy Characteristics'!$C:$C,0)))</f>
        <v>Feedstock Shifting</v>
      </c>
      <c r="C1104" s="226" t="str">
        <f t="shared" si="44"/>
        <v>Fraction of Feedstock Shifted</v>
      </c>
      <c r="D1104" s="6" t="s">
        <v>890</v>
      </c>
      <c r="E1104" s="45" t="s">
        <v>911</v>
      </c>
      <c r="F1104" t="s">
        <v>891</v>
      </c>
      <c r="G1104" s="45" t="s">
        <v>912</v>
      </c>
      <c r="H1104" s="47">
        <v>2700</v>
      </c>
      <c r="I1104" s="261" t="s">
        <v>738</v>
      </c>
      <c r="J1104" s="227" t="str">
        <f>IF(ISBLANK(INDEX('Policy Characteristics'!D:D,MATCH($C1104,'Policy Characteristics'!$C:$C,0))),"",INDEX('Policy Characteristics'!D:D,MATCH($C1104,'Policy Characteristics'!$C:$C,0)))</f>
        <v>Feedstock Shifting</v>
      </c>
      <c r="K1104" s="226" t="str">
        <f>IF(ISBLANK(INDEX('Policy Characteristics'!E:E,MATCH($C1104,'Policy Characteristics'!$C:$C,0))),"",INDEX('Policy Characteristics'!E:E,MATCH($C1104,'Policy Characteristics'!$C:$C,0)))</f>
        <v>indst feedstock shifting</v>
      </c>
      <c r="L1104" s="233">
        <f>IF(ISBLANK(INDEX('Policy Characteristics'!F:F,MATCH($C1104,'Policy Characteristics'!$C:$C,0))),"",INDEX('Policy Characteristics'!F:F,MATCH($C1104,'Policy Characteristics'!$C:$C,0)))</f>
        <v>0</v>
      </c>
      <c r="M1104" s="233">
        <f>IF(ISBLANK(INDEX('Policy Characteristics'!G:G,MATCH($C1104,'Policy Characteristics'!$C:$C,0))),"",INDEX('Policy Characteristics'!G:G,MATCH($C1104,'Policy Characteristics'!$C:$C,0)))</f>
        <v>1</v>
      </c>
      <c r="N1104" s="233">
        <f>IF(ISBLANK(INDEX('Policy Characteristics'!H:H,MATCH($C1104,'Policy Characteristics'!$C:$C,0))),"",INDEX('Policy Characteristics'!H:H,MATCH($C1104,'Policy Characteristics'!$C:$C,0)))</f>
        <v>0.01</v>
      </c>
      <c r="O1104" s="226" t="str">
        <f>IF(ISBLANK(INDEX('Policy Characteristics'!I:I,MATCH($C1104,'Policy Characteristics'!$C:$C,0))),"",INDEX('Policy Characteristics'!I:I,MATCH($C1104,'Policy Characteristics'!$C:$C,0)))</f>
        <v>% of potential achieved</v>
      </c>
      <c r="P1104" s="22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26" t="str">
        <f>IF(ISBLANK(INDEX('Policy Characteristics'!K:K,MATCH($C1104,'Policy Characteristics'!$C:$C,0))),"",INDEX('Policy Characteristics'!K:K,MATCH($C1104,'Policy Characteristics'!$C:$C,0)))</f>
        <v/>
      </c>
      <c r="R1104" s="226" t="str">
        <f>IF(ISBLANK(INDEX('Policy Characteristics'!L:L,MATCH($C1104,'Policy Characteristics'!$C:$C,0))),"",INDEX('Policy Characteristics'!L:L,MATCH($C1104,'Policy Characteristics'!$C:$C,0)))</f>
        <v/>
      </c>
    </row>
    <row r="1105" spans="1:18" s="2" customFormat="1">
      <c r="A1105" s="226" t="str">
        <f>IF(ISBLANK(INDEX('Policy Characteristics'!A:A,MATCH($C1105,'Policy Characteristics'!$C:$C,0))),"",INDEX('Policy Characteristics'!A:A,MATCH($C1105,'Policy Characteristics'!$C:$C,0)))</f>
        <v>Industry</v>
      </c>
      <c r="B1105" s="234" t="str">
        <f>IF(ISBLANK(INDEX('Policy Characteristics'!B:B,MATCH($C1105,'Policy Characteristics'!$C:$C,0))),"",INDEX('Policy Characteristics'!B:B,MATCH($C1105,'Policy Characteristics'!$C:$C,0)))</f>
        <v>Feedstock Shifting</v>
      </c>
      <c r="C1105" s="226" t="str">
        <f t="shared" si="44"/>
        <v>Fraction of Feedstock Shifted</v>
      </c>
      <c r="D1105" s="6" t="s">
        <v>890</v>
      </c>
      <c r="E1105" s="45" t="s">
        <v>913</v>
      </c>
      <c r="F1105" t="s">
        <v>891</v>
      </c>
      <c r="G1105" s="45" t="s">
        <v>914</v>
      </c>
      <c r="H1105" s="47">
        <v>2701</v>
      </c>
      <c r="I1105" s="261" t="s">
        <v>738</v>
      </c>
      <c r="J1105" s="227" t="str">
        <f>IF(ISBLANK(INDEX('Policy Characteristics'!D:D,MATCH($C1105,'Policy Characteristics'!$C:$C,0))),"",INDEX('Policy Characteristics'!D:D,MATCH($C1105,'Policy Characteristics'!$C:$C,0)))</f>
        <v>Feedstock Shifting</v>
      </c>
      <c r="K1105" s="226" t="str">
        <f>IF(ISBLANK(INDEX('Policy Characteristics'!E:E,MATCH($C1105,'Policy Characteristics'!$C:$C,0))),"",INDEX('Policy Characteristics'!E:E,MATCH($C1105,'Policy Characteristics'!$C:$C,0)))</f>
        <v>indst feedstock shifting</v>
      </c>
      <c r="L1105" s="233">
        <f>IF(ISBLANK(INDEX('Policy Characteristics'!F:F,MATCH($C1105,'Policy Characteristics'!$C:$C,0))),"",INDEX('Policy Characteristics'!F:F,MATCH($C1105,'Policy Characteristics'!$C:$C,0)))</f>
        <v>0</v>
      </c>
      <c r="M1105" s="233">
        <f>IF(ISBLANK(INDEX('Policy Characteristics'!G:G,MATCH($C1105,'Policy Characteristics'!$C:$C,0))),"",INDEX('Policy Characteristics'!G:G,MATCH($C1105,'Policy Characteristics'!$C:$C,0)))</f>
        <v>1</v>
      </c>
      <c r="N1105" s="233">
        <f>IF(ISBLANK(INDEX('Policy Characteristics'!H:H,MATCH($C1105,'Policy Characteristics'!$C:$C,0))),"",INDEX('Policy Characteristics'!H:H,MATCH($C1105,'Policy Characteristics'!$C:$C,0)))</f>
        <v>0.01</v>
      </c>
      <c r="O1105" s="226" t="str">
        <f>IF(ISBLANK(INDEX('Policy Characteristics'!I:I,MATCH($C1105,'Policy Characteristics'!$C:$C,0))),"",INDEX('Policy Characteristics'!I:I,MATCH($C1105,'Policy Characteristics'!$C:$C,0)))</f>
        <v>% of potential achieved</v>
      </c>
      <c r="P1105" s="22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26" t="str">
        <f>IF(ISBLANK(INDEX('Policy Characteristics'!K:K,MATCH($C1105,'Policy Characteristics'!$C:$C,0))),"",INDEX('Policy Characteristics'!K:K,MATCH($C1105,'Policy Characteristics'!$C:$C,0)))</f>
        <v/>
      </c>
      <c r="R1105" s="226" t="str">
        <f>IF(ISBLANK(INDEX('Policy Characteristics'!L:L,MATCH($C1105,'Policy Characteristics'!$C:$C,0))),"",INDEX('Policy Characteristics'!L:L,MATCH($C1105,'Policy Characteristics'!$C:$C,0)))</f>
        <v/>
      </c>
    </row>
    <row r="1106" spans="1:18" s="2" customFormat="1">
      <c r="A1106" s="226" t="str">
        <f>IF(ISBLANK(INDEX('Policy Characteristics'!A:A,MATCH($C1106,'Policy Characteristics'!$C:$C,0))),"",INDEX('Policy Characteristics'!A:A,MATCH($C1106,'Policy Characteristics'!$C:$C,0)))</f>
        <v>Industry</v>
      </c>
      <c r="B1106" s="234" t="str">
        <f>IF(ISBLANK(INDEX('Policy Characteristics'!B:B,MATCH($C1106,'Policy Characteristics'!$C:$C,0))),"",INDEX('Policy Characteristics'!B:B,MATCH($C1106,'Policy Characteristics'!$C:$C,0)))</f>
        <v>Feedstock Shifting</v>
      </c>
      <c r="C1106" s="226" t="str">
        <f t="shared" si="44"/>
        <v>Fraction of Feedstock Shifted</v>
      </c>
      <c r="D1106" s="6" t="s">
        <v>890</v>
      </c>
      <c r="E1106" s="45" t="s">
        <v>915</v>
      </c>
      <c r="F1106" t="s">
        <v>891</v>
      </c>
      <c r="G1106" s="45" t="s">
        <v>916</v>
      </c>
      <c r="H1106" s="47">
        <v>2702</v>
      </c>
      <c r="I1106" s="261" t="s">
        <v>738</v>
      </c>
      <c r="J1106" s="227" t="str">
        <f>IF(ISBLANK(INDEX('Policy Characteristics'!D:D,MATCH($C1106,'Policy Characteristics'!$C:$C,0))),"",INDEX('Policy Characteristics'!D:D,MATCH($C1106,'Policy Characteristics'!$C:$C,0)))</f>
        <v>Feedstock Shifting</v>
      </c>
      <c r="K1106" s="226" t="str">
        <f>IF(ISBLANK(INDEX('Policy Characteristics'!E:E,MATCH($C1106,'Policy Characteristics'!$C:$C,0))),"",INDEX('Policy Characteristics'!E:E,MATCH($C1106,'Policy Characteristics'!$C:$C,0)))</f>
        <v>indst feedstock shifting</v>
      </c>
      <c r="L1106" s="233">
        <f>IF(ISBLANK(INDEX('Policy Characteristics'!F:F,MATCH($C1106,'Policy Characteristics'!$C:$C,0))),"",INDEX('Policy Characteristics'!F:F,MATCH($C1106,'Policy Characteristics'!$C:$C,0)))</f>
        <v>0</v>
      </c>
      <c r="M1106" s="233">
        <f>IF(ISBLANK(INDEX('Policy Characteristics'!G:G,MATCH($C1106,'Policy Characteristics'!$C:$C,0))),"",INDEX('Policy Characteristics'!G:G,MATCH($C1106,'Policy Characteristics'!$C:$C,0)))</f>
        <v>1</v>
      </c>
      <c r="N1106" s="233">
        <f>IF(ISBLANK(INDEX('Policy Characteristics'!H:H,MATCH($C1106,'Policy Characteristics'!$C:$C,0))),"",INDEX('Policy Characteristics'!H:H,MATCH($C1106,'Policy Characteristics'!$C:$C,0)))</f>
        <v>0.01</v>
      </c>
      <c r="O1106" s="226" t="str">
        <f>IF(ISBLANK(INDEX('Policy Characteristics'!I:I,MATCH($C1106,'Policy Characteristics'!$C:$C,0))),"",INDEX('Policy Characteristics'!I:I,MATCH($C1106,'Policy Characteristics'!$C:$C,0)))</f>
        <v>% of potential achieved</v>
      </c>
      <c r="P1106" s="22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26" t="str">
        <f>IF(ISBLANK(INDEX('Policy Characteristics'!K:K,MATCH($C1106,'Policy Characteristics'!$C:$C,0))),"",INDEX('Policy Characteristics'!K:K,MATCH($C1106,'Policy Characteristics'!$C:$C,0)))</f>
        <v/>
      </c>
      <c r="R1106" s="226" t="str">
        <f>IF(ISBLANK(INDEX('Policy Characteristics'!L:L,MATCH($C1106,'Policy Characteristics'!$C:$C,0))),"",INDEX('Policy Characteristics'!L:L,MATCH($C1106,'Policy Characteristics'!$C:$C,0)))</f>
        <v/>
      </c>
    </row>
    <row r="1107" spans="1:18" s="2" customFormat="1">
      <c r="A1107" s="226" t="str">
        <f>IF(ISBLANK(INDEX('Policy Characteristics'!A:A,MATCH($C1107,'Policy Characteristics'!$C:$C,0))),"",INDEX('Policy Characteristics'!A:A,MATCH($C1107,'Policy Characteristics'!$C:$C,0)))</f>
        <v>Industry</v>
      </c>
      <c r="B1107" s="234" t="str">
        <f>IF(ISBLANK(INDEX('Policy Characteristics'!B:B,MATCH($C1107,'Policy Characteristics'!$C:$C,0))),"",INDEX('Policy Characteristics'!B:B,MATCH($C1107,'Policy Characteristics'!$C:$C,0)))</f>
        <v>Feedstock Shifting</v>
      </c>
      <c r="C1107" s="226" t="str">
        <f t="shared" si="44"/>
        <v>Fraction of Feedstock Shifted</v>
      </c>
      <c r="D1107" s="6" t="s">
        <v>890</v>
      </c>
      <c r="E1107" s="45" t="s">
        <v>917</v>
      </c>
      <c r="F1107" t="s">
        <v>891</v>
      </c>
      <c r="G1107" s="45" t="s">
        <v>918</v>
      </c>
      <c r="H1107" s="47">
        <v>2703</v>
      </c>
      <c r="I1107" s="261" t="s">
        <v>738</v>
      </c>
      <c r="J1107" s="227" t="str">
        <f>IF(ISBLANK(INDEX('Policy Characteristics'!D:D,MATCH($C1107,'Policy Characteristics'!$C:$C,0))),"",INDEX('Policy Characteristics'!D:D,MATCH($C1107,'Policy Characteristics'!$C:$C,0)))</f>
        <v>Feedstock Shifting</v>
      </c>
      <c r="K1107" s="226" t="str">
        <f>IF(ISBLANK(INDEX('Policy Characteristics'!E:E,MATCH($C1107,'Policy Characteristics'!$C:$C,0))),"",INDEX('Policy Characteristics'!E:E,MATCH($C1107,'Policy Characteristics'!$C:$C,0)))</f>
        <v>indst feedstock shifting</v>
      </c>
      <c r="L1107" s="233">
        <f>IF(ISBLANK(INDEX('Policy Characteristics'!F:F,MATCH($C1107,'Policy Characteristics'!$C:$C,0))),"",INDEX('Policy Characteristics'!F:F,MATCH($C1107,'Policy Characteristics'!$C:$C,0)))</f>
        <v>0</v>
      </c>
      <c r="M1107" s="233">
        <f>IF(ISBLANK(INDEX('Policy Characteristics'!G:G,MATCH($C1107,'Policy Characteristics'!$C:$C,0))),"",INDEX('Policy Characteristics'!G:G,MATCH($C1107,'Policy Characteristics'!$C:$C,0)))</f>
        <v>1</v>
      </c>
      <c r="N1107" s="233">
        <f>IF(ISBLANK(INDEX('Policy Characteristics'!H:H,MATCH($C1107,'Policy Characteristics'!$C:$C,0))),"",INDEX('Policy Characteristics'!H:H,MATCH($C1107,'Policy Characteristics'!$C:$C,0)))</f>
        <v>0.01</v>
      </c>
      <c r="O1107" s="226" t="str">
        <f>IF(ISBLANK(INDEX('Policy Characteristics'!I:I,MATCH($C1107,'Policy Characteristics'!$C:$C,0))),"",INDEX('Policy Characteristics'!I:I,MATCH($C1107,'Policy Characteristics'!$C:$C,0)))</f>
        <v>% of potential achieved</v>
      </c>
      <c r="P1107" s="22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26" t="str">
        <f>IF(ISBLANK(INDEX('Policy Characteristics'!K:K,MATCH($C1107,'Policy Characteristics'!$C:$C,0))),"",INDEX('Policy Characteristics'!K:K,MATCH($C1107,'Policy Characteristics'!$C:$C,0)))</f>
        <v/>
      </c>
      <c r="R1107" s="226" t="str">
        <f>IF(ISBLANK(INDEX('Policy Characteristics'!L:L,MATCH($C1107,'Policy Characteristics'!$C:$C,0))),"",INDEX('Policy Characteristics'!L:L,MATCH($C1107,'Policy Characteristics'!$C:$C,0)))</f>
        <v/>
      </c>
    </row>
    <row r="1108" spans="1:18" s="2" customFormat="1">
      <c r="A1108" s="226" t="str">
        <f>IF(ISBLANK(INDEX('Policy Characteristics'!A:A,MATCH($C1108,'Policy Characteristics'!$C:$C,0))),"",INDEX('Policy Characteristics'!A:A,MATCH($C1108,'Policy Characteristics'!$C:$C,0)))</f>
        <v>Industry</v>
      </c>
      <c r="B1108" s="234" t="str">
        <f>IF(ISBLANK(INDEX('Policy Characteristics'!B:B,MATCH($C1108,'Policy Characteristics'!$C:$C,0))),"",INDEX('Policy Characteristics'!B:B,MATCH($C1108,'Policy Characteristics'!$C:$C,0)))</f>
        <v>Feedstock Shifting</v>
      </c>
      <c r="C1108" s="226" t="str">
        <f t="shared" si="44"/>
        <v>Fraction of Feedstock Shifted</v>
      </c>
      <c r="D1108" s="6" t="s">
        <v>890</v>
      </c>
      <c r="E1108" s="45" t="s">
        <v>919</v>
      </c>
      <c r="F1108" t="s">
        <v>891</v>
      </c>
      <c r="G1108" s="45" t="s">
        <v>920</v>
      </c>
      <c r="H1108" s="47">
        <v>2704</v>
      </c>
      <c r="I1108" s="261" t="s">
        <v>738</v>
      </c>
      <c r="J1108" s="227" t="str">
        <f>IF(ISBLANK(INDEX('Policy Characteristics'!D:D,MATCH($C1108,'Policy Characteristics'!$C:$C,0))),"",INDEX('Policy Characteristics'!D:D,MATCH($C1108,'Policy Characteristics'!$C:$C,0)))</f>
        <v>Feedstock Shifting</v>
      </c>
      <c r="K1108" s="226" t="str">
        <f>IF(ISBLANK(INDEX('Policy Characteristics'!E:E,MATCH($C1108,'Policy Characteristics'!$C:$C,0))),"",INDEX('Policy Characteristics'!E:E,MATCH($C1108,'Policy Characteristics'!$C:$C,0)))</f>
        <v>indst feedstock shifting</v>
      </c>
      <c r="L1108" s="233">
        <f>IF(ISBLANK(INDEX('Policy Characteristics'!F:F,MATCH($C1108,'Policy Characteristics'!$C:$C,0))),"",INDEX('Policy Characteristics'!F:F,MATCH($C1108,'Policy Characteristics'!$C:$C,0)))</f>
        <v>0</v>
      </c>
      <c r="M1108" s="233">
        <f>IF(ISBLANK(INDEX('Policy Characteristics'!G:G,MATCH($C1108,'Policy Characteristics'!$C:$C,0))),"",INDEX('Policy Characteristics'!G:G,MATCH($C1108,'Policy Characteristics'!$C:$C,0)))</f>
        <v>1</v>
      </c>
      <c r="N1108" s="233">
        <f>IF(ISBLANK(INDEX('Policy Characteristics'!H:H,MATCH($C1108,'Policy Characteristics'!$C:$C,0))),"",INDEX('Policy Characteristics'!H:H,MATCH($C1108,'Policy Characteristics'!$C:$C,0)))</f>
        <v>0.01</v>
      </c>
      <c r="O1108" s="226" t="str">
        <f>IF(ISBLANK(INDEX('Policy Characteristics'!I:I,MATCH($C1108,'Policy Characteristics'!$C:$C,0))),"",INDEX('Policy Characteristics'!I:I,MATCH($C1108,'Policy Characteristics'!$C:$C,0)))</f>
        <v>% of potential achieved</v>
      </c>
      <c r="P1108" s="22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26" t="str">
        <f>IF(ISBLANK(INDEX('Policy Characteristics'!K:K,MATCH($C1108,'Policy Characteristics'!$C:$C,0))),"",INDEX('Policy Characteristics'!K:K,MATCH($C1108,'Policy Characteristics'!$C:$C,0)))</f>
        <v/>
      </c>
      <c r="R1108" s="226" t="str">
        <f>IF(ISBLANK(INDEX('Policy Characteristics'!L:L,MATCH($C1108,'Policy Characteristics'!$C:$C,0))),"",INDEX('Policy Characteristics'!L:L,MATCH($C1108,'Policy Characteristics'!$C:$C,0)))</f>
        <v/>
      </c>
    </row>
    <row r="1109" spans="1:18" s="2" customFormat="1">
      <c r="A1109" s="226" t="str">
        <f>IF(ISBLANK(INDEX('Policy Characteristics'!A:A,MATCH($C1109,'Policy Characteristics'!$C:$C,0))),"",INDEX('Policy Characteristics'!A:A,MATCH($C1109,'Policy Characteristics'!$C:$C,0)))</f>
        <v>Industry</v>
      </c>
      <c r="B1109" s="234" t="str">
        <f>IF(ISBLANK(INDEX('Policy Characteristics'!B:B,MATCH($C1109,'Policy Characteristics'!$C:$C,0))),"",INDEX('Policy Characteristics'!B:B,MATCH($C1109,'Policy Characteristics'!$C:$C,0)))</f>
        <v>Feedstock Shifting</v>
      </c>
      <c r="C1109" s="226" t="str">
        <f t="shared" si="44"/>
        <v>Fraction of Feedstock Shifted</v>
      </c>
      <c r="D1109" s="6" t="s">
        <v>890</v>
      </c>
      <c r="E1109" s="45" t="s">
        <v>921</v>
      </c>
      <c r="F1109" t="s">
        <v>891</v>
      </c>
      <c r="G1109" s="45" t="s">
        <v>922</v>
      </c>
      <c r="H1109" s="47">
        <v>2705</v>
      </c>
      <c r="I1109" s="261" t="s">
        <v>738</v>
      </c>
      <c r="J1109" s="227" t="str">
        <f>IF(ISBLANK(INDEX('Policy Characteristics'!D:D,MATCH($C1109,'Policy Characteristics'!$C:$C,0))),"",INDEX('Policy Characteristics'!D:D,MATCH($C1109,'Policy Characteristics'!$C:$C,0)))</f>
        <v>Feedstock Shifting</v>
      </c>
      <c r="K1109" s="226" t="str">
        <f>IF(ISBLANK(INDEX('Policy Characteristics'!E:E,MATCH($C1109,'Policy Characteristics'!$C:$C,0))),"",INDEX('Policy Characteristics'!E:E,MATCH($C1109,'Policy Characteristics'!$C:$C,0)))</f>
        <v>indst feedstock shifting</v>
      </c>
      <c r="L1109" s="233">
        <f>IF(ISBLANK(INDEX('Policy Characteristics'!F:F,MATCH($C1109,'Policy Characteristics'!$C:$C,0))),"",INDEX('Policy Characteristics'!F:F,MATCH($C1109,'Policy Characteristics'!$C:$C,0)))</f>
        <v>0</v>
      </c>
      <c r="M1109" s="233">
        <f>IF(ISBLANK(INDEX('Policy Characteristics'!G:G,MATCH($C1109,'Policy Characteristics'!$C:$C,0))),"",INDEX('Policy Characteristics'!G:G,MATCH($C1109,'Policy Characteristics'!$C:$C,0)))</f>
        <v>1</v>
      </c>
      <c r="N1109" s="233">
        <f>IF(ISBLANK(INDEX('Policy Characteristics'!H:H,MATCH($C1109,'Policy Characteristics'!$C:$C,0))),"",INDEX('Policy Characteristics'!H:H,MATCH($C1109,'Policy Characteristics'!$C:$C,0)))</f>
        <v>0.01</v>
      </c>
      <c r="O1109" s="226" t="str">
        <f>IF(ISBLANK(INDEX('Policy Characteristics'!I:I,MATCH($C1109,'Policy Characteristics'!$C:$C,0))),"",INDEX('Policy Characteristics'!I:I,MATCH($C1109,'Policy Characteristics'!$C:$C,0)))</f>
        <v>% of potential achieved</v>
      </c>
      <c r="P1109" s="22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26" t="str">
        <f>IF(ISBLANK(INDEX('Policy Characteristics'!K:K,MATCH($C1109,'Policy Characteristics'!$C:$C,0))),"",INDEX('Policy Characteristics'!K:K,MATCH($C1109,'Policy Characteristics'!$C:$C,0)))</f>
        <v/>
      </c>
      <c r="R1109" s="226" t="str">
        <f>IF(ISBLANK(INDEX('Policy Characteristics'!L:L,MATCH($C1109,'Policy Characteristics'!$C:$C,0))),"",INDEX('Policy Characteristics'!L:L,MATCH($C1109,'Policy Characteristics'!$C:$C,0)))</f>
        <v/>
      </c>
    </row>
    <row r="1110" spans="1:18" s="2" customFormat="1">
      <c r="A1110" s="226" t="str">
        <f>IF(ISBLANK(INDEX('Policy Characteristics'!A:A,MATCH($C1110,'Policy Characteristics'!$C:$C,0))),"",INDEX('Policy Characteristics'!A:A,MATCH($C1110,'Policy Characteristics'!$C:$C,0)))</f>
        <v>Industry</v>
      </c>
      <c r="B1110" s="234" t="str">
        <f>IF(ISBLANK(INDEX('Policy Characteristics'!B:B,MATCH($C1110,'Policy Characteristics'!$C:$C,0))),"",INDEX('Policy Characteristics'!B:B,MATCH($C1110,'Policy Characteristics'!$C:$C,0)))</f>
        <v>Feedstock Shifting</v>
      </c>
      <c r="C1110" s="226" t="str">
        <f t="shared" si="44"/>
        <v>Fraction of Feedstock Shifted</v>
      </c>
      <c r="D1110" s="6" t="s">
        <v>890</v>
      </c>
      <c r="E1110" s="45" t="s">
        <v>923</v>
      </c>
      <c r="F1110" t="s">
        <v>891</v>
      </c>
      <c r="G1110" s="45" t="s">
        <v>924</v>
      </c>
      <c r="H1110" s="47">
        <v>2706</v>
      </c>
      <c r="I1110" s="261" t="s">
        <v>738</v>
      </c>
      <c r="J1110" s="227" t="str">
        <f>IF(ISBLANK(INDEX('Policy Characteristics'!D:D,MATCH($C1110,'Policy Characteristics'!$C:$C,0))),"",INDEX('Policy Characteristics'!D:D,MATCH($C1110,'Policy Characteristics'!$C:$C,0)))</f>
        <v>Feedstock Shifting</v>
      </c>
      <c r="K1110" s="226" t="str">
        <f>IF(ISBLANK(INDEX('Policy Characteristics'!E:E,MATCH($C1110,'Policy Characteristics'!$C:$C,0))),"",INDEX('Policy Characteristics'!E:E,MATCH($C1110,'Policy Characteristics'!$C:$C,0)))</f>
        <v>indst feedstock shifting</v>
      </c>
      <c r="L1110" s="233">
        <f>IF(ISBLANK(INDEX('Policy Characteristics'!F:F,MATCH($C1110,'Policy Characteristics'!$C:$C,0))),"",INDEX('Policy Characteristics'!F:F,MATCH($C1110,'Policy Characteristics'!$C:$C,0)))</f>
        <v>0</v>
      </c>
      <c r="M1110" s="233">
        <f>IF(ISBLANK(INDEX('Policy Characteristics'!G:G,MATCH($C1110,'Policy Characteristics'!$C:$C,0))),"",INDEX('Policy Characteristics'!G:G,MATCH($C1110,'Policy Characteristics'!$C:$C,0)))</f>
        <v>1</v>
      </c>
      <c r="N1110" s="233">
        <f>IF(ISBLANK(INDEX('Policy Characteristics'!H:H,MATCH($C1110,'Policy Characteristics'!$C:$C,0))),"",INDEX('Policy Characteristics'!H:H,MATCH($C1110,'Policy Characteristics'!$C:$C,0)))</f>
        <v>0.01</v>
      </c>
      <c r="O1110" s="226" t="str">
        <f>IF(ISBLANK(INDEX('Policy Characteristics'!I:I,MATCH($C1110,'Policy Characteristics'!$C:$C,0))),"",INDEX('Policy Characteristics'!I:I,MATCH($C1110,'Policy Characteristics'!$C:$C,0)))</f>
        <v>% of potential achieved</v>
      </c>
      <c r="P1110" s="226" t="str">
        <f>IF(ISBLANK(INDEX('Policy Characteristics'!J:J,MATCH($C1110,'Policy Characteristics'!$C:$C,0))),"",INDEX('Policy Characteristics'!J:J,MATCH($C1110,'Policy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0" s="226" t="str">
        <f>IF(ISBLANK(INDEX('Policy Characteristics'!K:K,MATCH($C1110,'Policy Characteristics'!$C:$C,0))),"",INDEX('Policy Characteristics'!K:K,MATCH($C1110,'Policy Characteristics'!$C:$C,0)))</f>
        <v/>
      </c>
      <c r="R1110" s="226" t="str">
        <f>IF(ISBLANK(INDEX('Policy Characteristics'!L:L,MATCH($C1110,'Policy Characteristics'!$C:$C,0))),"",INDEX('Policy Characteristics'!L:L,MATCH($C1110,'Policy Characteristics'!$C:$C,0)))</f>
        <v/>
      </c>
    </row>
    <row r="1111" spans="1:18" s="2" customFormat="1">
      <c r="A1111" s="226" t="str">
        <f>IF(ISBLANK(INDEX('Policy Characteristics'!A:A,MATCH($C1111,'Policy Characteristics'!$C:$C,0))),"",INDEX('Policy Characteristics'!A:A,MATCH($C1111,'Policy Characteristics'!$C:$C,0)))</f>
        <v>Industry</v>
      </c>
      <c r="B1111" s="234" t="str">
        <f>IF(ISBLANK(INDEX('Policy Characteristics'!B:B,MATCH($C1111,'Policy Characteristics'!$C:$C,0))),"",INDEX('Policy Characteristics'!B:B,MATCH($C1111,'Policy Characteristics'!$C:$C,0)))</f>
        <v>Feedstock Shifting</v>
      </c>
      <c r="C1111" s="226" t="str">
        <f t="shared" si="44"/>
        <v>Fraction of Feedstock Shifted</v>
      </c>
      <c r="D1111" s="6" t="s">
        <v>890</v>
      </c>
      <c r="E1111" s="45" t="s">
        <v>925</v>
      </c>
      <c r="F1111" t="s">
        <v>891</v>
      </c>
      <c r="G1111" s="45" t="s">
        <v>926</v>
      </c>
      <c r="H1111" s="47">
        <v>2707</v>
      </c>
      <c r="I1111" s="261" t="s">
        <v>738</v>
      </c>
      <c r="J1111" s="227" t="str">
        <f>IF(ISBLANK(INDEX('Policy Characteristics'!D:D,MATCH($C1111,'Policy Characteristics'!$C:$C,0))),"",INDEX('Policy Characteristics'!D:D,MATCH($C1111,'Policy Characteristics'!$C:$C,0)))</f>
        <v>Feedstock Shifting</v>
      </c>
      <c r="K1111" s="226" t="str">
        <f>IF(ISBLANK(INDEX('Policy Characteristics'!E:E,MATCH($C1111,'Policy Characteristics'!$C:$C,0))),"",INDEX('Policy Characteristics'!E:E,MATCH($C1111,'Policy Characteristics'!$C:$C,0)))</f>
        <v>indst feedstock shifting</v>
      </c>
      <c r="L1111" s="233">
        <f>IF(ISBLANK(INDEX('Policy Characteristics'!F:F,MATCH($C1111,'Policy Characteristics'!$C:$C,0))),"",INDEX('Policy Characteristics'!F:F,MATCH($C1111,'Policy Characteristics'!$C:$C,0)))</f>
        <v>0</v>
      </c>
      <c r="M1111" s="233">
        <f>IF(ISBLANK(INDEX('Policy Characteristics'!G:G,MATCH($C1111,'Policy Characteristics'!$C:$C,0))),"",INDEX('Policy Characteristics'!G:G,MATCH($C1111,'Policy Characteristics'!$C:$C,0)))</f>
        <v>1</v>
      </c>
      <c r="N1111" s="233">
        <f>IF(ISBLANK(INDEX('Policy Characteristics'!H:H,MATCH($C1111,'Policy Characteristics'!$C:$C,0))),"",INDEX('Policy Characteristics'!H:H,MATCH($C1111,'Policy Characteristics'!$C:$C,0)))</f>
        <v>0.01</v>
      </c>
      <c r="O1111" s="226" t="str">
        <f>IF(ISBLANK(INDEX('Policy Characteristics'!I:I,MATCH($C1111,'Policy Characteristics'!$C:$C,0))),"",INDEX('Policy Characteristics'!I:I,MATCH($C1111,'Policy Characteristics'!$C:$C,0)))</f>
        <v>% of potential achieved</v>
      </c>
      <c r="P1111" s="226" t="str">
        <f>IF(ISBLANK(INDEX('Policy Characteristics'!J:J,MATCH($C1111,'Policy Characteristics'!$C:$C,0))),"",INDEX('Policy Characteristics'!J:J,MATCH($C1111,'Policy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1" s="226" t="str">
        <f>IF(ISBLANK(INDEX('Policy Characteristics'!K:K,MATCH($C1111,'Policy Characteristics'!$C:$C,0))),"",INDEX('Policy Characteristics'!K:K,MATCH($C1111,'Policy Characteristics'!$C:$C,0)))</f>
        <v/>
      </c>
      <c r="R1111" s="226" t="str">
        <f>IF(ISBLANK(INDEX('Policy Characteristics'!L:L,MATCH($C1111,'Policy Characteristics'!$C:$C,0))),"",INDEX('Policy Characteristics'!L:L,MATCH($C1111,'Policy Characteristics'!$C:$C,0)))</f>
        <v/>
      </c>
    </row>
    <row r="1112" spans="1:18" s="2" customFormat="1">
      <c r="A1112" s="226" t="str">
        <f>IF(ISBLANK(INDEX('Policy Characteristics'!A:A,MATCH($C1112,'Policy Characteristics'!$C:$C,0))),"",INDEX('Policy Characteristics'!A:A,MATCH($C1112,'Policy Characteristics'!$C:$C,0)))</f>
        <v>Industry</v>
      </c>
      <c r="B1112" s="234" t="str">
        <f>IF(ISBLANK(INDEX('Policy Characteristics'!B:B,MATCH($C1112,'Policy Characteristics'!$C:$C,0))),"",INDEX('Policy Characteristics'!B:B,MATCH($C1112,'Policy Characteristics'!$C:$C,0)))</f>
        <v>Feedstock Shifting</v>
      </c>
      <c r="C1112" s="226" t="str">
        <f t="shared" si="44"/>
        <v>Fraction of Feedstock Shifted</v>
      </c>
      <c r="D1112" s="6" t="s">
        <v>890</v>
      </c>
      <c r="E1112" s="45" t="s">
        <v>927</v>
      </c>
      <c r="F1112" t="s">
        <v>891</v>
      </c>
      <c r="G1112" s="45" t="s">
        <v>928</v>
      </c>
      <c r="H1112" s="47">
        <v>2708</v>
      </c>
      <c r="I1112" s="261" t="s">
        <v>738</v>
      </c>
      <c r="J1112" s="227" t="str">
        <f>IF(ISBLANK(INDEX('Policy Characteristics'!D:D,MATCH($C1112,'Policy Characteristics'!$C:$C,0))),"",INDEX('Policy Characteristics'!D:D,MATCH($C1112,'Policy Characteristics'!$C:$C,0)))</f>
        <v>Feedstock Shifting</v>
      </c>
      <c r="K1112" s="226" t="str">
        <f>IF(ISBLANK(INDEX('Policy Characteristics'!E:E,MATCH($C1112,'Policy Characteristics'!$C:$C,0))),"",INDEX('Policy Characteristics'!E:E,MATCH($C1112,'Policy Characteristics'!$C:$C,0)))</f>
        <v>indst feedstock shifting</v>
      </c>
      <c r="L1112" s="233">
        <f>IF(ISBLANK(INDEX('Policy Characteristics'!F:F,MATCH($C1112,'Policy Characteristics'!$C:$C,0))),"",INDEX('Policy Characteristics'!F:F,MATCH($C1112,'Policy Characteristics'!$C:$C,0)))</f>
        <v>0</v>
      </c>
      <c r="M1112" s="233">
        <f>IF(ISBLANK(INDEX('Policy Characteristics'!G:G,MATCH($C1112,'Policy Characteristics'!$C:$C,0))),"",INDEX('Policy Characteristics'!G:G,MATCH($C1112,'Policy Characteristics'!$C:$C,0)))</f>
        <v>1</v>
      </c>
      <c r="N1112" s="233">
        <f>IF(ISBLANK(INDEX('Policy Characteristics'!H:H,MATCH($C1112,'Policy Characteristics'!$C:$C,0))),"",INDEX('Policy Characteristics'!H:H,MATCH($C1112,'Policy Characteristics'!$C:$C,0)))</f>
        <v>0.01</v>
      </c>
      <c r="O1112" s="226" t="str">
        <f>IF(ISBLANK(INDEX('Policy Characteristics'!I:I,MATCH($C1112,'Policy Characteristics'!$C:$C,0))),"",INDEX('Policy Characteristics'!I:I,MATCH($C1112,'Policy Characteristics'!$C:$C,0)))</f>
        <v>% of potential achieved</v>
      </c>
      <c r="P1112" s="226" t="str">
        <f>IF(ISBLANK(INDEX('Policy Characteristics'!J:J,MATCH($C1112,'Policy Characteristics'!$C:$C,0))),"",INDEX('Policy Characteristics'!J:J,MATCH($C1112,'Policy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2" s="226" t="str">
        <f>IF(ISBLANK(INDEX('Policy Characteristics'!K:K,MATCH($C1112,'Policy Characteristics'!$C:$C,0))),"",INDEX('Policy Characteristics'!K:K,MATCH($C1112,'Policy Characteristics'!$C:$C,0)))</f>
        <v/>
      </c>
      <c r="R1112" s="226" t="str">
        <f>IF(ISBLANK(INDEX('Policy Characteristics'!L:L,MATCH($C1112,'Policy Characteristics'!$C:$C,0))),"",INDEX('Policy Characteristics'!L:L,MATCH($C1112,'Policy Characteristics'!$C:$C,0)))</f>
        <v/>
      </c>
    </row>
    <row r="1113" spans="1:18" s="2" customFormat="1">
      <c r="A1113" s="226" t="str">
        <f>IF(ISBLANK(INDEX('Policy Characteristics'!A:A,MATCH($C1113,'Policy Characteristics'!$C:$C,0))),"",INDEX('Policy Characteristics'!A:A,MATCH($C1113,'Policy Characteristics'!$C:$C,0)))</f>
        <v>Industry</v>
      </c>
      <c r="B1113" s="234" t="str">
        <f>IF(ISBLANK(INDEX('Policy Characteristics'!B:B,MATCH($C1113,'Policy Characteristics'!$C:$C,0))),"",INDEX('Policy Characteristics'!B:B,MATCH($C1113,'Policy Characteristics'!$C:$C,0)))</f>
        <v>Feedstock Shifting</v>
      </c>
      <c r="C1113" s="226" t="str">
        <f t="shared" si="44"/>
        <v>Fraction of Feedstock Shifted</v>
      </c>
      <c r="D1113" s="6" t="s">
        <v>890</v>
      </c>
      <c r="E1113" s="45" t="s">
        <v>929</v>
      </c>
      <c r="F1113" t="s">
        <v>891</v>
      </c>
      <c r="G1113" s="45" t="s">
        <v>930</v>
      </c>
      <c r="H1113" s="47">
        <v>2709</v>
      </c>
      <c r="I1113" s="261" t="s">
        <v>738</v>
      </c>
      <c r="J1113" s="227" t="str">
        <f>IF(ISBLANK(INDEX('Policy Characteristics'!D:D,MATCH($C1113,'Policy Characteristics'!$C:$C,0))),"",INDEX('Policy Characteristics'!D:D,MATCH($C1113,'Policy Characteristics'!$C:$C,0)))</f>
        <v>Feedstock Shifting</v>
      </c>
      <c r="K1113" s="226" t="str">
        <f>IF(ISBLANK(INDEX('Policy Characteristics'!E:E,MATCH($C1113,'Policy Characteristics'!$C:$C,0))),"",INDEX('Policy Characteristics'!E:E,MATCH($C1113,'Policy Characteristics'!$C:$C,0)))</f>
        <v>indst feedstock shifting</v>
      </c>
      <c r="L1113" s="233">
        <f>IF(ISBLANK(INDEX('Policy Characteristics'!F:F,MATCH($C1113,'Policy Characteristics'!$C:$C,0))),"",INDEX('Policy Characteristics'!F:F,MATCH($C1113,'Policy Characteristics'!$C:$C,0)))</f>
        <v>0</v>
      </c>
      <c r="M1113" s="233">
        <f>IF(ISBLANK(INDEX('Policy Characteristics'!G:G,MATCH($C1113,'Policy Characteristics'!$C:$C,0))),"",INDEX('Policy Characteristics'!G:G,MATCH($C1113,'Policy Characteristics'!$C:$C,0)))</f>
        <v>1</v>
      </c>
      <c r="N1113" s="233">
        <f>IF(ISBLANK(INDEX('Policy Characteristics'!H:H,MATCH($C1113,'Policy Characteristics'!$C:$C,0))),"",INDEX('Policy Characteristics'!H:H,MATCH($C1113,'Policy Characteristics'!$C:$C,0)))</f>
        <v>0.01</v>
      </c>
      <c r="O1113" s="226" t="str">
        <f>IF(ISBLANK(INDEX('Policy Characteristics'!I:I,MATCH($C1113,'Policy Characteristics'!$C:$C,0))),"",INDEX('Policy Characteristics'!I:I,MATCH($C1113,'Policy Characteristics'!$C:$C,0)))</f>
        <v>% of potential achieved</v>
      </c>
      <c r="P1113" s="226" t="str">
        <f>IF(ISBLANK(INDEX('Policy Characteristics'!J:J,MATCH($C1113,'Policy Characteristics'!$C:$C,0))),"",INDEX('Policy Characteristics'!J:J,MATCH($C1113,'Policy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3" s="226" t="str">
        <f>IF(ISBLANK(INDEX('Policy Characteristics'!K:K,MATCH($C1113,'Policy Characteristics'!$C:$C,0))),"",INDEX('Policy Characteristics'!K:K,MATCH($C1113,'Policy Characteristics'!$C:$C,0)))</f>
        <v/>
      </c>
      <c r="R1113" s="226" t="str">
        <f>IF(ISBLANK(INDEX('Policy Characteristics'!L:L,MATCH($C1113,'Policy Characteristics'!$C:$C,0))),"",INDEX('Policy Characteristics'!L:L,MATCH($C1113,'Policy Characteristics'!$C:$C,0)))</f>
        <v/>
      </c>
    </row>
    <row r="1114" spans="1:18" s="2" customFormat="1">
      <c r="A1114" s="226" t="str">
        <f>IF(ISBLANK(INDEX('Policy Characteristics'!A:A,MATCH($C1114,'Policy Characteristics'!$C:$C,0))),"",INDEX('Policy Characteristics'!A:A,MATCH($C1114,'Policy Characteristics'!$C:$C,0)))</f>
        <v>Industry</v>
      </c>
      <c r="B1114" s="234" t="str">
        <f>IF(ISBLANK(INDEX('Policy Characteristics'!B:B,MATCH($C1114,'Policy Characteristics'!$C:$C,0))),"",INDEX('Policy Characteristics'!B:B,MATCH($C1114,'Policy Characteristics'!$C:$C,0)))</f>
        <v>Hydrogen Combustion</v>
      </c>
      <c r="C1114" t="s">
        <v>452</v>
      </c>
      <c r="D1114" s="45" t="s">
        <v>842</v>
      </c>
      <c r="E1114" s="1" t="s">
        <v>896</v>
      </c>
      <c r="F1114" t="s">
        <v>843</v>
      </c>
      <c r="G1114" s="45" t="s">
        <v>897</v>
      </c>
      <c r="H1114" s="43">
        <v>2034</v>
      </c>
      <c r="I1114" s="261" t="s">
        <v>738</v>
      </c>
      <c r="J1114" s="227" t="str">
        <f>IF(ISBLANK(INDEX('Policy Characteristics'!D:D,MATCH($C1114,'Policy Characteristics'!$C:$C,0))),"",INDEX('Policy Characteristics'!D:D,MATCH($C1114,'Policy Characteristics'!$C:$C,0)))</f>
        <v>Hydrogen Combustion</v>
      </c>
      <c r="K1114" s="226" t="str">
        <f>IF(ISBLANK(INDEX('Policy Characteristics'!E:E,MATCH($C1114,'Policy Characteristics'!$C:$C,0))),"",INDEX('Policy Characteristics'!E:E,MATCH($C1114,'Policy Characteristics'!$C:$C,0)))</f>
        <v>indst shift to hydrogen</v>
      </c>
      <c r="L1114" s="233">
        <f>IF(ISBLANK(INDEX('Policy Characteristics'!F:F,MATCH($C1114,'Policy Characteristics'!$C:$C,0))),"",INDEX('Policy Characteristics'!F:F,MATCH($C1114,'Policy Characteristics'!$C:$C,0)))</f>
        <v>0</v>
      </c>
      <c r="M1114" s="233">
        <f>IF(ISBLANK(INDEX('Policy Characteristics'!G:G,MATCH($C1114,'Policy Characteristics'!$C:$C,0))),"",INDEX('Policy Characteristics'!G:G,MATCH($C1114,'Policy Characteristics'!$C:$C,0)))</f>
        <v>1</v>
      </c>
      <c r="N1114" s="233">
        <f>IF(ISBLANK(INDEX('Policy Characteristics'!H:H,MATCH($C1114,'Policy Characteristics'!$C:$C,0))),"",INDEX('Policy Characteristics'!H:H,MATCH($C1114,'Policy Characteristics'!$C:$C,0)))</f>
        <v>0.01</v>
      </c>
      <c r="O1114" s="226" t="str">
        <f>IF(ISBLANK(INDEX('Policy Characteristics'!I:I,MATCH($C1114,'Policy Characteristics'!$C:$C,0))),"",INDEX('Policy Characteristics'!I:I,MATCH($C1114,'Policy Characteristics'!$C:$C,0)))</f>
        <v>% of fuel shifted</v>
      </c>
      <c r="P1114" s="226" t="str">
        <f>IF(ISBLANK(INDEX('Policy Characteristics'!J:J,MATCH($C1114,'Policy Characteristics'!$C:$C,0))),"",INDEX('Policy Characteristics'!J:J,MATCH($C1114,'Policy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14" s="226" t="str">
        <f>IF(ISBLANK(INDEX('Policy Characteristics'!K:K,MATCH($C1114,'Policy Characteristics'!$C:$C,0))),"",INDEX('Policy Characteristics'!K:K,MATCH($C1114,'Policy Characteristics'!$C:$C,0)))</f>
        <v>industry-ag-main.html#fuel-switching</v>
      </c>
      <c r="R1114" s="226" t="str">
        <f>IF(ISBLANK(INDEX('Policy Characteristics'!L:L,MATCH($C1114,'Policy Characteristics'!$C:$C,0))),"",INDEX('Policy Characteristics'!L:L,MATCH($C1114,'Policy Characteristics'!$C:$C,0)))</f>
        <v>industry-elec-and-hydrogen.html</v>
      </c>
    </row>
    <row r="1115" spans="1:18" s="2" customFormat="1">
      <c r="A1115" s="226" t="str">
        <f>IF(ISBLANK(INDEX('Policy Characteristics'!A:A,MATCH($C1115,'Policy Characteristics'!$C:$C,0))),"",INDEX('Policy Characteristics'!A:A,MATCH($C1115,'Policy Characteristics'!$C:$C,0)))</f>
        <v>Industry</v>
      </c>
      <c r="B1115" s="234" t="str">
        <f>IF(ISBLANK(INDEX('Policy Characteristics'!B:B,MATCH($C1115,'Policy Characteristics'!$C:$C,0))),"",INDEX('Policy Characteristics'!B:B,MATCH($C1115,'Policy Characteristics'!$C:$C,0)))</f>
        <v>Hydrogen Combustion</v>
      </c>
      <c r="C1115" s="226" t="str">
        <f>C$1114</f>
        <v>Fraction of Eligible Industrial Energy Use Shifted to Hydrogen</v>
      </c>
      <c r="D1115" s="45" t="s">
        <v>842</v>
      </c>
      <c r="E1115" s="1" t="s">
        <v>898</v>
      </c>
      <c r="F1115" t="s">
        <v>843</v>
      </c>
      <c r="G1115" s="45" t="s">
        <v>899</v>
      </c>
      <c r="H1115" s="43">
        <v>2035</v>
      </c>
      <c r="I1115" s="261" t="s">
        <v>738</v>
      </c>
      <c r="J1115" s="227" t="str">
        <f>IF(ISBLANK(INDEX('Policy Characteristics'!D:D,MATCH($C1115,'Policy Characteristics'!$C:$C,0))),"",INDEX('Policy Characteristics'!D:D,MATCH($C1115,'Policy Characteristics'!$C:$C,0)))</f>
        <v>Hydrogen Combustion</v>
      </c>
      <c r="K1115" s="226" t="str">
        <f>IF(ISBLANK(INDEX('Policy Characteristics'!E:E,MATCH($C1115,'Policy Characteristics'!$C:$C,0))),"",INDEX('Policy Characteristics'!E:E,MATCH($C1115,'Policy Characteristics'!$C:$C,0)))</f>
        <v>indst shift to hydrogen</v>
      </c>
      <c r="L1115" s="233">
        <f>IF(ISBLANK(INDEX('Policy Characteristics'!F:F,MATCH($C1115,'Policy Characteristics'!$C:$C,0))),"",INDEX('Policy Characteristics'!F:F,MATCH($C1115,'Policy Characteristics'!$C:$C,0)))</f>
        <v>0</v>
      </c>
      <c r="M1115" s="233">
        <f>IF(ISBLANK(INDEX('Policy Characteristics'!G:G,MATCH($C1115,'Policy Characteristics'!$C:$C,0))),"",INDEX('Policy Characteristics'!G:G,MATCH($C1115,'Policy Characteristics'!$C:$C,0)))</f>
        <v>1</v>
      </c>
      <c r="N1115" s="233">
        <f>IF(ISBLANK(INDEX('Policy Characteristics'!H:H,MATCH($C1115,'Policy Characteristics'!$C:$C,0))),"",INDEX('Policy Characteristics'!H:H,MATCH($C1115,'Policy Characteristics'!$C:$C,0)))</f>
        <v>0.01</v>
      </c>
      <c r="O1115" s="226" t="str">
        <f>IF(ISBLANK(INDEX('Policy Characteristics'!I:I,MATCH($C1115,'Policy Characteristics'!$C:$C,0))),"",INDEX('Policy Characteristics'!I:I,MATCH($C1115,'Policy Characteristics'!$C:$C,0)))</f>
        <v>% of fuel shifted</v>
      </c>
      <c r="P1115" s="226" t="str">
        <f>IF(ISBLANK(INDEX('Policy Characteristics'!J:J,MATCH($C1115,'Policy Characteristics'!$C:$C,0))),"",INDEX('Policy Characteristics'!J:J,MATCH($C1115,'Policy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15" s="226" t="str">
        <f>IF(ISBLANK(INDEX('Policy Characteristics'!K:K,MATCH($C1115,'Policy Characteristics'!$C:$C,0))),"",INDEX('Policy Characteristics'!K:K,MATCH($C1115,'Policy Characteristics'!$C:$C,0)))</f>
        <v>industry-ag-main.html#fuel-switching</v>
      </c>
      <c r="R1115" s="226" t="str">
        <f>IF(ISBLANK(INDEX('Policy Characteristics'!L:L,MATCH($C1115,'Policy Characteristics'!$C:$C,0))),"",INDEX('Policy Characteristics'!L:L,MATCH($C1115,'Policy Characteristics'!$C:$C,0)))</f>
        <v>industry-elec-and-hydrogen.html</v>
      </c>
    </row>
    <row r="1116" spans="1:18" s="2" customFormat="1">
      <c r="A1116" s="226" t="str">
        <f>IF(ISBLANK(INDEX('Policy Characteristics'!A:A,MATCH($C1116,'Policy Characteristics'!$C:$C,0))),"",INDEX('Policy Characteristics'!A:A,MATCH($C1116,'Policy Characteristics'!$C:$C,0)))</f>
        <v>Industry</v>
      </c>
      <c r="B1116" s="234" t="str">
        <f>IF(ISBLANK(INDEX('Policy Characteristics'!B:B,MATCH($C1116,'Policy Characteristics'!$C:$C,0))),"",INDEX('Policy Characteristics'!B:B,MATCH($C1116,'Policy Characteristics'!$C:$C,0)))</f>
        <v>Hydrogen Combustion</v>
      </c>
      <c r="C1116" s="226" t="str">
        <f t="shared" ref="C1116:C1179" si="45">C$1114</f>
        <v>Fraction of Eligible Industrial Energy Use Shifted to Hydrogen</v>
      </c>
      <c r="D1116" s="45" t="s">
        <v>842</v>
      </c>
      <c r="E1116" s="1" t="s">
        <v>900</v>
      </c>
      <c r="F1116" t="s">
        <v>843</v>
      </c>
      <c r="G1116" s="45" t="s">
        <v>901</v>
      </c>
      <c r="H1116" s="43">
        <v>2036</v>
      </c>
      <c r="I1116" s="261" t="s">
        <v>738</v>
      </c>
      <c r="J1116" s="227" t="str">
        <f>IF(ISBLANK(INDEX('Policy Characteristics'!D:D,MATCH($C1116,'Policy Characteristics'!$C:$C,0))),"",INDEX('Policy Characteristics'!D:D,MATCH($C1116,'Policy Characteristics'!$C:$C,0)))</f>
        <v>Hydrogen Combustion</v>
      </c>
      <c r="K1116" s="226" t="str">
        <f>IF(ISBLANK(INDEX('Policy Characteristics'!E:E,MATCH($C1116,'Policy Characteristics'!$C:$C,0))),"",INDEX('Policy Characteristics'!E:E,MATCH($C1116,'Policy Characteristics'!$C:$C,0)))</f>
        <v>indst shift to hydrogen</v>
      </c>
      <c r="L1116" s="233">
        <f>IF(ISBLANK(INDEX('Policy Characteristics'!F:F,MATCH($C1116,'Policy Characteristics'!$C:$C,0))),"",INDEX('Policy Characteristics'!F:F,MATCH($C1116,'Policy Characteristics'!$C:$C,0)))</f>
        <v>0</v>
      </c>
      <c r="M1116" s="233">
        <f>IF(ISBLANK(INDEX('Policy Characteristics'!G:G,MATCH($C1116,'Policy Characteristics'!$C:$C,0))),"",INDEX('Policy Characteristics'!G:G,MATCH($C1116,'Policy Characteristics'!$C:$C,0)))</f>
        <v>1</v>
      </c>
      <c r="N1116" s="233">
        <f>IF(ISBLANK(INDEX('Policy Characteristics'!H:H,MATCH($C1116,'Policy Characteristics'!$C:$C,0))),"",INDEX('Policy Characteristics'!H:H,MATCH($C1116,'Policy Characteristics'!$C:$C,0)))</f>
        <v>0.01</v>
      </c>
      <c r="O1116" s="226" t="str">
        <f>IF(ISBLANK(INDEX('Policy Characteristics'!I:I,MATCH($C1116,'Policy Characteristics'!$C:$C,0))),"",INDEX('Policy Characteristics'!I:I,MATCH($C1116,'Policy Characteristics'!$C:$C,0)))</f>
        <v>% of fuel shifted</v>
      </c>
      <c r="P1116" s="226" t="str">
        <f>IF(ISBLANK(INDEX('Policy Characteristics'!J:J,MATCH($C1116,'Policy Characteristics'!$C:$C,0))),"",INDEX('Policy Characteristics'!J:J,MATCH($C1116,'Policy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16" s="226" t="str">
        <f>IF(ISBLANK(INDEX('Policy Characteristics'!K:K,MATCH($C1116,'Policy Characteristics'!$C:$C,0))),"",INDEX('Policy Characteristics'!K:K,MATCH($C1116,'Policy Characteristics'!$C:$C,0)))</f>
        <v>industry-ag-main.html#fuel-switching</v>
      </c>
      <c r="R1116" s="226" t="str">
        <f>IF(ISBLANK(INDEX('Policy Characteristics'!L:L,MATCH($C1116,'Policy Characteristics'!$C:$C,0))),"",INDEX('Policy Characteristics'!L:L,MATCH($C1116,'Policy Characteristics'!$C:$C,0)))</f>
        <v>industry-elec-and-hydrogen.html</v>
      </c>
    </row>
    <row r="1117" spans="1:18" s="2" customFormat="1">
      <c r="A1117" s="226" t="str">
        <f>IF(ISBLANK(INDEX('Policy Characteristics'!A:A,MATCH($C1117,'Policy Characteristics'!$C:$C,0))),"",INDEX('Policy Characteristics'!A:A,MATCH($C1117,'Policy Characteristics'!$C:$C,0)))</f>
        <v>Industry</v>
      </c>
      <c r="B1117" s="234" t="str">
        <f>IF(ISBLANK(INDEX('Policy Characteristics'!B:B,MATCH($C1117,'Policy Characteristics'!$C:$C,0))),"",INDEX('Policy Characteristics'!B:B,MATCH($C1117,'Policy Characteristics'!$C:$C,0)))</f>
        <v>Hydrogen Combustion</v>
      </c>
      <c r="C1117" s="226" t="str">
        <f t="shared" si="45"/>
        <v>Fraction of Eligible Industrial Energy Use Shifted to Hydrogen</v>
      </c>
      <c r="D1117" s="45" t="s">
        <v>842</v>
      </c>
      <c r="E1117" s="1" t="s">
        <v>902</v>
      </c>
      <c r="F1117" t="s">
        <v>843</v>
      </c>
      <c r="G1117" s="45" t="s">
        <v>903</v>
      </c>
      <c r="H1117" s="43">
        <v>2037</v>
      </c>
      <c r="I1117" s="261" t="s">
        <v>738</v>
      </c>
      <c r="J1117" s="227" t="str">
        <f>IF(ISBLANK(INDEX('Policy Characteristics'!D:D,MATCH($C1117,'Policy Characteristics'!$C:$C,0))),"",INDEX('Policy Characteristics'!D:D,MATCH($C1117,'Policy Characteristics'!$C:$C,0)))</f>
        <v>Hydrogen Combustion</v>
      </c>
      <c r="K1117" s="226" t="str">
        <f>IF(ISBLANK(INDEX('Policy Characteristics'!E:E,MATCH($C1117,'Policy Characteristics'!$C:$C,0))),"",INDEX('Policy Characteristics'!E:E,MATCH($C1117,'Policy Characteristics'!$C:$C,0)))</f>
        <v>indst shift to hydrogen</v>
      </c>
      <c r="L1117" s="233">
        <f>IF(ISBLANK(INDEX('Policy Characteristics'!F:F,MATCH($C1117,'Policy Characteristics'!$C:$C,0))),"",INDEX('Policy Characteristics'!F:F,MATCH($C1117,'Policy Characteristics'!$C:$C,0)))</f>
        <v>0</v>
      </c>
      <c r="M1117" s="233">
        <f>IF(ISBLANK(INDEX('Policy Characteristics'!G:G,MATCH($C1117,'Policy Characteristics'!$C:$C,0))),"",INDEX('Policy Characteristics'!G:G,MATCH($C1117,'Policy Characteristics'!$C:$C,0)))</f>
        <v>1</v>
      </c>
      <c r="N1117" s="233">
        <f>IF(ISBLANK(INDEX('Policy Characteristics'!H:H,MATCH($C1117,'Policy Characteristics'!$C:$C,0))),"",INDEX('Policy Characteristics'!H:H,MATCH($C1117,'Policy Characteristics'!$C:$C,0)))</f>
        <v>0.01</v>
      </c>
      <c r="O1117" s="226" t="str">
        <f>IF(ISBLANK(INDEX('Policy Characteristics'!I:I,MATCH($C1117,'Policy Characteristics'!$C:$C,0))),"",INDEX('Policy Characteristics'!I:I,MATCH($C1117,'Policy Characteristics'!$C:$C,0)))</f>
        <v>% of fuel shifted</v>
      </c>
      <c r="P1117" s="226" t="str">
        <f>IF(ISBLANK(INDEX('Policy Characteristics'!J:J,MATCH($C1117,'Policy Characteristics'!$C:$C,0))),"",INDEX('Policy Characteristics'!J:J,MATCH($C1117,'Policy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17" s="226" t="str">
        <f>IF(ISBLANK(INDEX('Policy Characteristics'!K:K,MATCH($C1117,'Policy Characteristics'!$C:$C,0))),"",INDEX('Policy Characteristics'!K:K,MATCH($C1117,'Policy Characteristics'!$C:$C,0)))</f>
        <v>industry-ag-main.html#fuel-switching</v>
      </c>
      <c r="R1117" s="226" t="str">
        <f>IF(ISBLANK(INDEX('Policy Characteristics'!L:L,MATCH($C1117,'Policy Characteristics'!$C:$C,0))),"",INDEX('Policy Characteristics'!L:L,MATCH($C1117,'Policy Characteristics'!$C:$C,0)))</f>
        <v>industry-elec-and-hydrogen.html</v>
      </c>
    </row>
    <row r="1118" spans="1:18" s="2" customFormat="1">
      <c r="A1118" s="226" t="str">
        <f>IF(ISBLANK(INDEX('Policy Characteristics'!A:A,MATCH($C1118,'Policy Characteristics'!$C:$C,0))),"",INDEX('Policy Characteristics'!A:A,MATCH($C1118,'Policy Characteristics'!$C:$C,0)))</f>
        <v>Industry</v>
      </c>
      <c r="B1118" s="234" t="str">
        <f>IF(ISBLANK(INDEX('Policy Characteristics'!B:B,MATCH($C1118,'Policy Characteristics'!$C:$C,0))),"",INDEX('Policy Characteristics'!B:B,MATCH($C1118,'Policy Characteristics'!$C:$C,0)))</f>
        <v>Hydrogen Combustion</v>
      </c>
      <c r="C1118" s="226" t="str">
        <f t="shared" si="45"/>
        <v>Fraction of Eligible Industrial Energy Use Shifted to Hydrogen</v>
      </c>
      <c r="D1118" s="45" t="s">
        <v>842</v>
      </c>
      <c r="E1118" s="1" t="s">
        <v>904</v>
      </c>
      <c r="F1118" t="s">
        <v>843</v>
      </c>
      <c r="G1118" s="45" t="s">
        <v>905</v>
      </c>
      <c r="H1118" s="43">
        <v>2038</v>
      </c>
      <c r="I1118" s="261" t="s">
        <v>738</v>
      </c>
      <c r="J1118" s="227" t="str">
        <f>IF(ISBLANK(INDEX('Policy Characteristics'!D:D,MATCH($C1118,'Policy Characteristics'!$C:$C,0))),"",INDEX('Policy Characteristics'!D:D,MATCH($C1118,'Policy Characteristics'!$C:$C,0)))</f>
        <v>Hydrogen Combustion</v>
      </c>
      <c r="K1118" s="226" t="str">
        <f>IF(ISBLANK(INDEX('Policy Characteristics'!E:E,MATCH($C1118,'Policy Characteristics'!$C:$C,0))),"",INDEX('Policy Characteristics'!E:E,MATCH($C1118,'Policy Characteristics'!$C:$C,0)))</f>
        <v>indst shift to hydrogen</v>
      </c>
      <c r="L1118" s="233">
        <f>IF(ISBLANK(INDEX('Policy Characteristics'!F:F,MATCH($C1118,'Policy Characteristics'!$C:$C,0))),"",INDEX('Policy Characteristics'!F:F,MATCH($C1118,'Policy Characteristics'!$C:$C,0)))</f>
        <v>0</v>
      </c>
      <c r="M1118" s="233">
        <f>IF(ISBLANK(INDEX('Policy Characteristics'!G:G,MATCH($C1118,'Policy Characteristics'!$C:$C,0))),"",INDEX('Policy Characteristics'!G:G,MATCH($C1118,'Policy Characteristics'!$C:$C,0)))</f>
        <v>1</v>
      </c>
      <c r="N1118" s="233">
        <f>IF(ISBLANK(INDEX('Policy Characteristics'!H:H,MATCH($C1118,'Policy Characteristics'!$C:$C,0))),"",INDEX('Policy Characteristics'!H:H,MATCH($C1118,'Policy Characteristics'!$C:$C,0)))</f>
        <v>0.01</v>
      </c>
      <c r="O1118" s="226" t="str">
        <f>IF(ISBLANK(INDEX('Policy Characteristics'!I:I,MATCH($C1118,'Policy Characteristics'!$C:$C,0))),"",INDEX('Policy Characteristics'!I:I,MATCH($C1118,'Policy Characteristics'!$C:$C,0)))</f>
        <v>% of fuel shifted</v>
      </c>
      <c r="P1118" s="226" t="str">
        <f>IF(ISBLANK(INDEX('Policy Characteristics'!J:J,MATCH($C1118,'Policy Characteristics'!$C:$C,0))),"",INDEX('Policy Characteristics'!J:J,MATCH($C1118,'Policy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18" s="226" t="str">
        <f>IF(ISBLANK(INDEX('Policy Characteristics'!K:K,MATCH($C1118,'Policy Characteristics'!$C:$C,0))),"",INDEX('Policy Characteristics'!K:K,MATCH($C1118,'Policy Characteristics'!$C:$C,0)))</f>
        <v>industry-ag-main.html#fuel-switching</v>
      </c>
      <c r="R1118" s="226" t="str">
        <f>IF(ISBLANK(INDEX('Policy Characteristics'!L:L,MATCH($C1118,'Policy Characteristics'!$C:$C,0))),"",INDEX('Policy Characteristics'!L:L,MATCH($C1118,'Policy Characteristics'!$C:$C,0)))</f>
        <v>industry-elec-and-hydrogen.html</v>
      </c>
    </row>
    <row r="1119" spans="1:18" s="2" customFormat="1">
      <c r="A1119" s="226" t="str">
        <f>IF(ISBLANK(INDEX('Policy Characteristics'!A:A,MATCH($C1119,'Policy Characteristics'!$C:$C,0))),"",INDEX('Policy Characteristics'!A:A,MATCH($C1119,'Policy Characteristics'!$C:$C,0)))</f>
        <v>Industry</v>
      </c>
      <c r="B1119" s="234" t="str">
        <f>IF(ISBLANK(INDEX('Policy Characteristics'!B:B,MATCH($C1119,'Policy Characteristics'!$C:$C,0))),"",INDEX('Policy Characteristics'!B:B,MATCH($C1119,'Policy Characteristics'!$C:$C,0)))</f>
        <v>Hydrogen Combustion</v>
      </c>
      <c r="C1119" s="226" t="str">
        <f t="shared" si="45"/>
        <v>Fraction of Eligible Industrial Energy Use Shifted to Hydrogen</v>
      </c>
      <c r="D1119" s="45" t="s">
        <v>842</v>
      </c>
      <c r="E1119" s="1" t="s">
        <v>906</v>
      </c>
      <c r="F1119" t="s">
        <v>843</v>
      </c>
      <c r="G1119" s="45" t="s">
        <v>907</v>
      </c>
      <c r="H1119" s="43">
        <v>2039</v>
      </c>
      <c r="I1119" s="261" t="s">
        <v>728</v>
      </c>
      <c r="J1119" s="227" t="str">
        <f>IF(ISBLANK(INDEX('Policy Characteristics'!D:D,MATCH($C1119,'Policy Characteristics'!$C:$C,0))),"",INDEX('Policy Characteristics'!D:D,MATCH($C1119,'Policy Characteristics'!$C:$C,0)))</f>
        <v>Hydrogen Combustion</v>
      </c>
      <c r="K1119" s="226" t="str">
        <f>IF(ISBLANK(INDEX('Policy Characteristics'!E:E,MATCH($C1119,'Policy Characteristics'!$C:$C,0))),"",INDEX('Policy Characteristics'!E:E,MATCH($C1119,'Policy Characteristics'!$C:$C,0)))</f>
        <v>indst shift to hydrogen</v>
      </c>
      <c r="L1119" s="233">
        <f>IF(ISBLANK(INDEX('Policy Characteristics'!F:F,MATCH($C1119,'Policy Characteristics'!$C:$C,0))),"",INDEX('Policy Characteristics'!F:F,MATCH($C1119,'Policy Characteristics'!$C:$C,0)))</f>
        <v>0</v>
      </c>
      <c r="M1119" s="233">
        <f>IF(ISBLANK(INDEX('Policy Characteristics'!G:G,MATCH($C1119,'Policy Characteristics'!$C:$C,0))),"",INDEX('Policy Characteristics'!G:G,MATCH($C1119,'Policy Characteristics'!$C:$C,0)))</f>
        <v>1</v>
      </c>
      <c r="N1119" s="233">
        <f>IF(ISBLANK(INDEX('Policy Characteristics'!H:H,MATCH($C1119,'Policy Characteristics'!$C:$C,0))),"",INDEX('Policy Characteristics'!H:H,MATCH($C1119,'Policy Characteristics'!$C:$C,0)))</f>
        <v>0.01</v>
      </c>
      <c r="O1119" s="226" t="str">
        <f>IF(ISBLANK(INDEX('Policy Characteristics'!I:I,MATCH($C1119,'Policy Characteristics'!$C:$C,0))),"",INDEX('Policy Characteristics'!I:I,MATCH($C1119,'Policy Characteristics'!$C:$C,0)))</f>
        <v>% of fuel shifted</v>
      </c>
      <c r="P1119" s="226" t="str">
        <f>IF(ISBLANK(INDEX('Policy Characteristics'!J:J,MATCH($C1119,'Policy Characteristics'!$C:$C,0))),"",INDEX('Policy Characteristics'!J:J,MATCH($C1119,'Policy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19" s="226" t="str">
        <f>IF(ISBLANK(INDEX('Policy Characteristics'!K:K,MATCH($C1119,'Policy Characteristics'!$C:$C,0))),"",INDEX('Policy Characteristics'!K:K,MATCH($C1119,'Policy Characteristics'!$C:$C,0)))</f>
        <v>industry-ag-main.html#fuel-switching</v>
      </c>
      <c r="R1119" s="226" t="str">
        <f>IF(ISBLANK(INDEX('Policy Characteristics'!L:L,MATCH($C1119,'Policy Characteristics'!$C:$C,0))),"",INDEX('Policy Characteristics'!L:L,MATCH($C1119,'Policy Characteristics'!$C:$C,0)))</f>
        <v>industry-elec-and-hydrogen.html</v>
      </c>
    </row>
    <row r="1120" spans="1:18" s="2" customFormat="1">
      <c r="A1120" s="226" t="str">
        <f>IF(ISBLANK(INDEX('Policy Characteristics'!A:A,MATCH($C1120,'Policy Characteristics'!$C:$C,0))),"",INDEX('Policy Characteristics'!A:A,MATCH($C1120,'Policy Characteristics'!$C:$C,0)))</f>
        <v>Industry</v>
      </c>
      <c r="B1120" s="234" t="str">
        <f>IF(ISBLANK(INDEX('Policy Characteristics'!B:B,MATCH($C1120,'Policy Characteristics'!$C:$C,0))),"",INDEX('Policy Characteristics'!B:B,MATCH($C1120,'Policy Characteristics'!$C:$C,0)))</f>
        <v>Hydrogen Combustion</v>
      </c>
      <c r="C1120" s="226" t="str">
        <f t="shared" si="45"/>
        <v>Fraction of Eligible Industrial Energy Use Shifted to Hydrogen</v>
      </c>
      <c r="D1120" s="45" t="s">
        <v>842</v>
      </c>
      <c r="E1120" s="1" t="s">
        <v>908</v>
      </c>
      <c r="F1120" t="s">
        <v>843</v>
      </c>
      <c r="G1120" s="45" t="s">
        <v>909</v>
      </c>
      <c r="H1120" s="43">
        <v>2040</v>
      </c>
      <c r="I1120" s="261" t="s">
        <v>738</v>
      </c>
      <c r="J1120" s="227" t="str">
        <f>IF(ISBLANK(INDEX('Policy Characteristics'!D:D,MATCH($C1120,'Policy Characteristics'!$C:$C,0))),"",INDEX('Policy Characteristics'!D:D,MATCH($C1120,'Policy Characteristics'!$C:$C,0)))</f>
        <v>Hydrogen Combustion</v>
      </c>
      <c r="K1120" s="226" t="str">
        <f>IF(ISBLANK(INDEX('Policy Characteristics'!E:E,MATCH($C1120,'Policy Characteristics'!$C:$C,0))),"",INDEX('Policy Characteristics'!E:E,MATCH($C1120,'Policy Characteristics'!$C:$C,0)))</f>
        <v>indst shift to hydrogen</v>
      </c>
      <c r="L1120" s="233">
        <f>IF(ISBLANK(INDEX('Policy Characteristics'!F:F,MATCH($C1120,'Policy Characteristics'!$C:$C,0))),"",INDEX('Policy Characteristics'!F:F,MATCH($C1120,'Policy Characteristics'!$C:$C,0)))</f>
        <v>0</v>
      </c>
      <c r="M1120" s="233">
        <f>IF(ISBLANK(INDEX('Policy Characteristics'!G:G,MATCH($C1120,'Policy Characteristics'!$C:$C,0))),"",INDEX('Policy Characteristics'!G:G,MATCH($C1120,'Policy Characteristics'!$C:$C,0)))</f>
        <v>1</v>
      </c>
      <c r="N1120" s="233">
        <f>IF(ISBLANK(INDEX('Policy Characteristics'!H:H,MATCH($C1120,'Policy Characteristics'!$C:$C,0))),"",INDEX('Policy Characteristics'!H:H,MATCH($C1120,'Policy Characteristics'!$C:$C,0)))</f>
        <v>0.01</v>
      </c>
      <c r="O1120" s="226" t="str">
        <f>IF(ISBLANK(INDEX('Policy Characteristics'!I:I,MATCH($C1120,'Policy Characteristics'!$C:$C,0))),"",INDEX('Policy Characteristics'!I:I,MATCH($C1120,'Policy Characteristics'!$C:$C,0)))</f>
        <v>% of fuel shifted</v>
      </c>
      <c r="P1120" s="226" t="str">
        <f>IF(ISBLANK(INDEX('Policy Characteristics'!J:J,MATCH($C1120,'Policy Characteristics'!$C:$C,0))),"",INDEX('Policy Characteristics'!J:J,MATCH($C1120,'Policy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20" s="226" t="str">
        <f>IF(ISBLANK(INDEX('Policy Characteristics'!K:K,MATCH($C1120,'Policy Characteristics'!$C:$C,0))),"",INDEX('Policy Characteristics'!K:K,MATCH($C1120,'Policy Characteristics'!$C:$C,0)))</f>
        <v>industry-ag-main.html#fuel-switching</v>
      </c>
      <c r="R1120" s="226" t="str">
        <f>IF(ISBLANK(INDEX('Policy Characteristics'!L:L,MATCH($C1120,'Policy Characteristics'!$C:$C,0))),"",INDEX('Policy Characteristics'!L:L,MATCH($C1120,'Policy Characteristics'!$C:$C,0)))</f>
        <v>industry-elec-and-hydrogen.html</v>
      </c>
    </row>
    <row r="1121" spans="1:18" s="2" customFormat="1">
      <c r="A1121" s="226" t="str">
        <f>IF(ISBLANK(INDEX('Policy Characteristics'!A:A,MATCH($C1121,'Policy Characteristics'!$C:$C,0))),"",INDEX('Policy Characteristics'!A:A,MATCH($C1121,'Policy Characteristics'!$C:$C,0)))</f>
        <v>Industry</v>
      </c>
      <c r="B1121" s="234" t="str">
        <f>IF(ISBLANK(INDEX('Policy Characteristics'!B:B,MATCH($C1121,'Policy Characteristics'!$C:$C,0))),"",INDEX('Policy Characteristics'!B:B,MATCH($C1121,'Policy Characteristics'!$C:$C,0)))</f>
        <v>Hydrogen Combustion</v>
      </c>
      <c r="C1121" s="226" t="str">
        <f t="shared" si="45"/>
        <v>Fraction of Eligible Industrial Energy Use Shifted to Hydrogen</v>
      </c>
      <c r="D1121" s="45" t="s">
        <v>842</v>
      </c>
      <c r="E1121" s="1" t="s">
        <v>910</v>
      </c>
      <c r="F1121" t="s">
        <v>843</v>
      </c>
      <c r="G1121" s="45" t="s">
        <v>910</v>
      </c>
      <c r="H1121" s="43">
        <v>2041</v>
      </c>
      <c r="I1121" s="261" t="s">
        <v>738</v>
      </c>
      <c r="J1121" s="227" t="str">
        <f>IF(ISBLANK(INDEX('Policy Characteristics'!D:D,MATCH($C1121,'Policy Characteristics'!$C:$C,0))),"",INDEX('Policy Characteristics'!D:D,MATCH($C1121,'Policy Characteristics'!$C:$C,0)))</f>
        <v>Hydrogen Combustion</v>
      </c>
      <c r="K1121" s="226" t="str">
        <f>IF(ISBLANK(INDEX('Policy Characteristics'!E:E,MATCH($C1121,'Policy Characteristics'!$C:$C,0))),"",INDEX('Policy Characteristics'!E:E,MATCH($C1121,'Policy Characteristics'!$C:$C,0)))</f>
        <v>indst shift to hydrogen</v>
      </c>
      <c r="L1121" s="233">
        <f>IF(ISBLANK(INDEX('Policy Characteristics'!F:F,MATCH($C1121,'Policy Characteristics'!$C:$C,0))),"",INDEX('Policy Characteristics'!F:F,MATCH($C1121,'Policy Characteristics'!$C:$C,0)))</f>
        <v>0</v>
      </c>
      <c r="M1121" s="233">
        <f>IF(ISBLANK(INDEX('Policy Characteristics'!G:G,MATCH($C1121,'Policy Characteristics'!$C:$C,0))),"",INDEX('Policy Characteristics'!G:G,MATCH($C1121,'Policy Characteristics'!$C:$C,0)))</f>
        <v>1</v>
      </c>
      <c r="N1121" s="233">
        <f>IF(ISBLANK(INDEX('Policy Characteristics'!H:H,MATCH($C1121,'Policy Characteristics'!$C:$C,0))),"",INDEX('Policy Characteristics'!H:H,MATCH($C1121,'Policy Characteristics'!$C:$C,0)))</f>
        <v>0.01</v>
      </c>
      <c r="O1121" s="226" t="str">
        <f>IF(ISBLANK(INDEX('Policy Characteristics'!I:I,MATCH($C1121,'Policy Characteristics'!$C:$C,0))),"",INDEX('Policy Characteristics'!I:I,MATCH($C1121,'Policy Characteristics'!$C:$C,0)))</f>
        <v>% of fuel shifted</v>
      </c>
      <c r="P1121" s="226" t="str">
        <f>IF(ISBLANK(INDEX('Policy Characteristics'!J:J,MATCH($C1121,'Policy Characteristics'!$C:$C,0))),"",INDEX('Policy Characteristics'!J:J,MATCH($C1121,'Policy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21" s="226" t="str">
        <f>IF(ISBLANK(INDEX('Policy Characteristics'!K:K,MATCH($C1121,'Policy Characteristics'!$C:$C,0))),"",INDEX('Policy Characteristics'!K:K,MATCH($C1121,'Policy Characteristics'!$C:$C,0)))</f>
        <v>industry-ag-main.html#fuel-switching</v>
      </c>
      <c r="R1121" s="226" t="str">
        <f>IF(ISBLANK(INDEX('Policy Characteristics'!L:L,MATCH($C1121,'Policy Characteristics'!$C:$C,0))),"",INDEX('Policy Characteristics'!L:L,MATCH($C1121,'Policy Characteristics'!$C:$C,0)))</f>
        <v>industry-elec-and-hydrogen.html</v>
      </c>
    </row>
    <row r="1122" spans="1:18" s="2" customFormat="1">
      <c r="A1122" s="226" t="str">
        <f>IF(ISBLANK(INDEX('Policy Characteristics'!A:A,MATCH($C1122,'Policy Characteristics'!$C:$C,0))),"",INDEX('Policy Characteristics'!A:A,MATCH($C1122,'Policy Characteristics'!$C:$C,0)))</f>
        <v>Industry</v>
      </c>
      <c r="B1122" s="234" t="str">
        <f>IF(ISBLANK(INDEX('Policy Characteristics'!B:B,MATCH($C1122,'Policy Characteristics'!$C:$C,0))),"",INDEX('Policy Characteristics'!B:B,MATCH($C1122,'Policy Characteristics'!$C:$C,0)))</f>
        <v>Hydrogen Combustion</v>
      </c>
      <c r="C1122" s="226" t="str">
        <f t="shared" si="45"/>
        <v>Fraction of Eligible Industrial Energy Use Shifted to Hydrogen</v>
      </c>
      <c r="D1122" s="6" t="s">
        <v>844</v>
      </c>
      <c r="E1122" s="1" t="s">
        <v>896</v>
      </c>
      <c r="F1122" t="s">
        <v>845</v>
      </c>
      <c r="G1122" s="45" t="s">
        <v>897</v>
      </c>
      <c r="H1122" s="43">
        <v>2042</v>
      </c>
      <c r="I1122" s="261" t="s">
        <v>738</v>
      </c>
      <c r="J1122" s="227" t="str">
        <f>IF(ISBLANK(INDEX('Policy Characteristics'!D:D,MATCH($C1122,'Policy Characteristics'!$C:$C,0))),"",INDEX('Policy Characteristics'!D:D,MATCH($C1122,'Policy Characteristics'!$C:$C,0)))</f>
        <v>Hydrogen Combustion</v>
      </c>
      <c r="K1122" s="226" t="str">
        <f>IF(ISBLANK(INDEX('Policy Characteristics'!E:E,MATCH($C1122,'Policy Characteristics'!$C:$C,0))),"",INDEX('Policy Characteristics'!E:E,MATCH($C1122,'Policy Characteristics'!$C:$C,0)))</f>
        <v>indst shift to hydrogen</v>
      </c>
      <c r="L1122" s="233">
        <f>IF(ISBLANK(INDEX('Policy Characteristics'!F:F,MATCH($C1122,'Policy Characteristics'!$C:$C,0))),"",INDEX('Policy Characteristics'!F:F,MATCH($C1122,'Policy Characteristics'!$C:$C,0)))</f>
        <v>0</v>
      </c>
      <c r="M1122" s="233">
        <f>IF(ISBLANK(INDEX('Policy Characteristics'!G:G,MATCH($C1122,'Policy Characteristics'!$C:$C,0))),"",INDEX('Policy Characteristics'!G:G,MATCH($C1122,'Policy Characteristics'!$C:$C,0)))</f>
        <v>1</v>
      </c>
      <c r="N1122" s="233">
        <f>IF(ISBLANK(INDEX('Policy Characteristics'!H:H,MATCH($C1122,'Policy Characteristics'!$C:$C,0))),"",INDEX('Policy Characteristics'!H:H,MATCH($C1122,'Policy Characteristics'!$C:$C,0)))</f>
        <v>0.01</v>
      </c>
      <c r="O1122" s="226" t="str">
        <f>IF(ISBLANK(INDEX('Policy Characteristics'!I:I,MATCH($C1122,'Policy Characteristics'!$C:$C,0))),"",INDEX('Policy Characteristics'!I:I,MATCH($C1122,'Policy Characteristics'!$C:$C,0)))</f>
        <v>% of fuel shifted</v>
      </c>
      <c r="P1122" s="226" t="str">
        <f>IF(ISBLANK(INDEX('Policy Characteristics'!J:J,MATCH($C1122,'Policy Characteristics'!$C:$C,0))),"",INDEX('Policy Characteristics'!J:J,MATCH($C1122,'Policy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22" s="226" t="str">
        <f>IF(ISBLANK(INDEX('Policy Characteristics'!K:K,MATCH($C1122,'Policy Characteristics'!$C:$C,0))),"",INDEX('Policy Characteristics'!K:K,MATCH($C1122,'Policy Characteristics'!$C:$C,0)))</f>
        <v>industry-ag-main.html#fuel-switching</v>
      </c>
      <c r="R1122" s="226" t="str">
        <f>IF(ISBLANK(INDEX('Policy Characteristics'!L:L,MATCH($C1122,'Policy Characteristics'!$C:$C,0))),"",INDEX('Policy Characteristics'!L:L,MATCH($C1122,'Policy Characteristics'!$C:$C,0)))</f>
        <v>industry-elec-and-hydrogen.html</v>
      </c>
    </row>
    <row r="1123" spans="1:18" s="2" customFormat="1">
      <c r="A1123" s="226" t="str">
        <f>IF(ISBLANK(INDEX('Policy Characteristics'!A:A,MATCH($C1123,'Policy Characteristics'!$C:$C,0))),"",INDEX('Policy Characteristics'!A:A,MATCH($C1123,'Policy Characteristics'!$C:$C,0)))</f>
        <v>Industry</v>
      </c>
      <c r="B1123" s="234" t="str">
        <f>IF(ISBLANK(INDEX('Policy Characteristics'!B:B,MATCH($C1123,'Policy Characteristics'!$C:$C,0))),"",INDEX('Policy Characteristics'!B:B,MATCH($C1123,'Policy Characteristics'!$C:$C,0)))</f>
        <v>Hydrogen Combustion</v>
      </c>
      <c r="C1123" s="226" t="str">
        <f t="shared" si="45"/>
        <v>Fraction of Eligible Industrial Energy Use Shifted to Hydrogen</v>
      </c>
      <c r="D1123" s="6" t="s">
        <v>844</v>
      </c>
      <c r="E1123" s="1" t="s">
        <v>898</v>
      </c>
      <c r="F1123" t="s">
        <v>845</v>
      </c>
      <c r="G1123" s="45" t="s">
        <v>899</v>
      </c>
      <c r="H1123" s="43">
        <v>2043</v>
      </c>
      <c r="I1123" s="261" t="s">
        <v>728</v>
      </c>
      <c r="J1123" s="227" t="str">
        <f>IF(ISBLANK(INDEX('Policy Characteristics'!D:D,MATCH($C1123,'Policy Characteristics'!$C:$C,0))),"",INDEX('Policy Characteristics'!D:D,MATCH($C1123,'Policy Characteristics'!$C:$C,0)))</f>
        <v>Hydrogen Combustion</v>
      </c>
      <c r="K1123" s="226" t="str">
        <f>IF(ISBLANK(INDEX('Policy Characteristics'!E:E,MATCH($C1123,'Policy Characteristics'!$C:$C,0))),"",INDEX('Policy Characteristics'!E:E,MATCH($C1123,'Policy Characteristics'!$C:$C,0)))</f>
        <v>indst shift to hydrogen</v>
      </c>
      <c r="L1123" s="233">
        <f>IF(ISBLANK(INDEX('Policy Characteristics'!F:F,MATCH($C1123,'Policy Characteristics'!$C:$C,0))),"",INDEX('Policy Characteristics'!F:F,MATCH($C1123,'Policy Characteristics'!$C:$C,0)))</f>
        <v>0</v>
      </c>
      <c r="M1123" s="233">
        <f>IF(ISBLANK(INDEX('Policy Characteristics'!G:G,MATCH($C1123,'Policy Characteristics'!$C:$C,0))),"",INDEX('Policy Characteristics'!G:G,MATCH($C1123,'Policy Characteristics'!$C:$C,0)))</f>
        <v>1</v>
      </c>
      <c r="N1123" s="233">
        <f>IF(ISBLANK(INDEX('Policy Characteristics'!H:H,MATCH($C1123,'Policy Characteristics'!$C:$C,0))),"",INDEX('Policy Characteristics'!H:H,MATCH($C1123,'Policy Characteristics'!$C:$C,0)))</f>
        <v>0.01</v>
      </c>
      <c r="O1123" s="226" t="str">
        <f>IF(ISBLANK(INDEX('Policy Characteristics'!I:I,MATCH($C1123,'Policy Characteristics'!$C:$C,0))),"",INDEX('Policy Characteristics'!I:I,MATCH($C1123,'Policy Characteristics'!$C:$C,0)))</f>
        <v>% of fuel shifted</v>
      </c>
      <c r="P1123" s="226" t="str">
        <f>IF(ISBLANK(INDEX('Policy Characteristics'!J:J,MATCH($C1123,'Policy Characteristics'!$C:$C,0))),"",INDEX('Policy Characteristics'!J:J,MATCH($C1123,'Policy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23" s="226" t="str">
        <f>IF(ISBLANK(INDEX('Policy Characteristics'!K:K,MATCH($C1123,'Policy Characteristics'!$C:$C,0))),"",INDEX('Policy Characteristics'!K:K,MATCH($C1123,'Policy Characteristics'!$C:$C,0)))</f>
        <v>industry-ag-main.html#fuel-switching</v>
      </c>
      <c r="R1123" s="226" t="str">
        <f>IF(ISBLANK(INDEX('Policy Characteristics'!L:L,MATCH($C1123,'Policy Characteristics'!$C:$C,0))),"",INDEX('Policy Characteristics'!L:L,MATCH($C1123,'Policy Characteristics'!$C:$C,0)))</f>
        <v>industry-elec-and-hydrogen.html</v>
      </c>
    </row>
    <row r="1124" spans="1:18" s="2" customFormat="1">
      <c r="A1124" s="226" t="str">
        <f>IF(ISBLANK(INDEX('Policy Characteristics'!A:A,MATCH($C1124,'Policy Characteristics'!$C:$C,0))),"",INDEX('Policy Characteristics'!A:A,MATCH($C1124,'Policy Characteristics'!$C:$C,0)))</f>
        <v>Industry</v>
      </c>
      <c r="B1124" s="234" t="str">
        <f>IF(ISBLANK(INDEX('Policy Characteristics'!B:B,MATCH($C1124,'Policy Characteristics'!$C:$C,0))),"",INDEX('Policy Characteristics'!B:B,MATCH($C1124,'Policy Characteristics'!$C:$C,0)))</f>
        <v>Hydrogen Combustion</v>
      </c>
      <c r="C1124" s="226" t="str">
        <f t="shared" si="45"/>
        <v>Fraction of Eligible Industrial Energy Use Shifted to Hydrogen</v>
      </c>
      <c r="D1124" s="6" t="s">
        <v>844</v>
      </c>
      <c r="E1124" s="1" t="s">
        <v>900</v>
      </c>
      <c r="F1124" t="s">
        <v>845</v>
      </c>
      <c r="G1124" s="45" t="s">
        <v>901</v>
      </c>
      <c r="H1124" s="43">
        <v>2044</v>
      </c>
      <c r="I1124" s="261" t="s">
        <v>738</v>
      </c>
      <c r="J1124" s="227" t="str">
        <f>IF(ISBLANK(INDEX('Policy Characteristics'!D:D,MATCH($C1124,'Policy Characteristics'!$C:$C,0))),"",INDEX('Policy Characteristics'!D:D,MATCH($C1124,'Policy Characteristics'!$C:$C,0)))</f>
        <v>Hydrogen Combustion</v>
      </c>
      <c r="K1124" s="226" t="str">
        <f>IF(ISBLANK(INDEX('Policy Characteristics'!E:E,MATCH($C1124,'Policy Characteristics'!$C:$C,0))),"",INDEX('Policy Characteristics'!E:E,MATCH($C1124,'Policy Characteristics'!$C:$C,0)))</f>
        <v>indst shift to hydrogen</v>
      </c>
      <c r="L1124" s="233">
        <f>IF(ISBLANK(INDEX('Policy Characteristics'!F:F,MATCH($C1124,'Policy Characteristics'!$C:$C,0))),"",INDEX('Policy Characteristics'!F:F,MATCH($C1124,'Policy Characteristics'!$C:$C,0)))</f>
        <v>0</v>
      </c>
      <c r="M1124" s="233">
        <f>IF(ISBLANK(INDEX('Policy Characteristics'!G:G,MATCH($C1124,'Policy Characteristics'!$C:$C,0))),"",INDEX('Policy Characteristics'!G:G,MATCH($C1124,'Policy Characteristics'!$C:$C,0)))</f>
        <v>1</v>
      </c>
      <c r="N1124" s="233">
        <f>IF(ISBLANK(INDEX('Policy Characteristics'!H:H,MATCH($C1124,'Policy Characteristics'!$C:$C,0))),"",INDEX('Policy Characteristics'!H:H,MATCH($C1124,'Policy Characteristics'!$C:$C,0)))</f>
        <v>0.01</v>
      </c>
      <c r="O1124" s="226" t="str">
        <f>IF(ISBLANK(INDEX('Policy Characteristics'!I:I,MATCH($C1124,'Policy Characteristics'!$C:$C,0))),"",INDEX('Policy Characteristics'!I:I,MATCH($C1124,'Policy Characteristics'!$C:$C,0)))</f>
        <v>% of fuel shifted</v>
      </c>
      <c r="P1124" s="226" t="str">
        <f>IF(ISBLANK(INDEX('Policy Characteristics'!J:J,MATCH($C1124,'Policy Characteristics'!$C:$C,0))),"",INDEX('Policy Characteristics'!J:J,MATCH($C1124,'Policy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24" s="226" t="str">
        <f>IF(ISBLANK(INDEX('Policy Characteristics'!K:K,MATCH($C1124,'Policy Characteristics'!$C:$C,0))),"",INDEX('Policy Characteristics'!K:K,MATCH($C1124,'Policy Characteristics'!$C:$C,0)))</f>
        <v>industry-ag-main.html#fuel-switching</v>
      </c>
      <c r="R1124" s="226" t="str">
        <f>IF(ISBLANK(INDEX('Policy Characteristics'!L:L,MATCH($C1124,'Policy Characteristics'!$C:$C,0))),"",INDEX('Policy Characteristics'!L:L,MATCH($C1124,'Policy Characteristics'!$C:$C,0)))</f>
        <v>industry-elec-and-hydrogen.html</v>
      </c>
    </row>
    <row r="1125" spans="1:18" s="2" customFormat="1">
      <c r="A1125" s="226" t="str">
        <f>IF(ISBLANK(INDEX('Policy Characteristics'!A:A,MATCH($C1125,'Policy Characteristics'!$C:$C,0))),"",INDEX('Policy Characteristics'!A:A,MATCH($C1125,'Policy Characteristics'!$C:$C,0)))</f>
        <v>Industry</v>
      </c>
      <c r="B1125" s="234" t="str">
        <f>IF(ISBLANK(INDEX('Policy Characteristics'!B:B,MATCH($C1125,'Policy Characteristics'!$C:$C,0))),"",INDEX('Policy Characteristics'!B:B,MATCH($C1125,'Policy Characteristics'!$C:$C,0)))</f>
        <v>Hydrogen Combustion</v>
      </c>
      <c r="C1125" s="226" t="str">
        <f t="shared" si="45"/>
        <v>Fraction of Eligible Industrial Energy Use Shifted to Hydrogen</v>
      </c>
      <c r="D1125" s="6" t="s">
        <v>844</v>
      </c>
      <c r="E1125" s="1" t="s">
        <v>902</v>
      </c>
      <c r="F1125" t="s">
        <v>845</v>
      </c>
      <c r="G1125" s="45" t="s">
        <v>903</v>
      </c>
      <c r="H1125" s="43">
        <v>2045</v>
      </c>
      <c r="I1125" s="261" t="s">
        <v>738</v>
      </c>
      <c r="J1125" s="227" t="str">
        <f>IF(ISBLANK(INDEX('Policy Characteristics'!D:D,MATCH($C1125,'Policy Characteristics'!$C:$C,0))),"",INDEX('Policy Characteristics'!D:D,MATCH($C1125,'Policy Characteristics'!$C:$C,0)))</f>
        <v>Hydrogen Combustion</v>
      </c>
      <c r="K1125" s="226" t="str">
        <f>IF(ISBLANK(INDEX('Policy Characteristics'!E:E,MATCH($C1125,'Policy Characteristics'!$C:$C,0))),"",INDEX('Policy Characteristics'!E:E,MATCH($C1125,'Policy Characteristics'!$C:$C,0)))</f>
        <v>indst shift to hydrogen</v>
      </c>
      <c r="L1125" s="233">
        <f>IF(ISBLANK(INDEX('Policy Characteristics'!F:F,MATCH($C1125,'Policy Characteristics'!$C:$C,0))),"",INDEX('Policy Characteristics'!F:F,MATCH($C1125,'Policy Characteristics'!$C:$C,0)))</f>
        <v>0</v>
      </c>
      <c r="M1125" s="233">
        <f>IF(ISBLANK(INDEX('Policy Characteristics'!G:G,MATCH($C1125,'Policy Characteristics'!$C:$C,0))),"",INDEX('Policy Characteristics'!G:G,MATCH($C1125,'Policy Characteristics'!$C:$C,0)))</f>
        <v>1</v>
      </c>
      <c r="N1125" s="233">
        <f>IF(ISBLANK(INDEX('Policy Characteristics'!H:H,MATCH($C1125,'Policy Characteristics'!$C:$C,0))),"",INDEX('Policy Characteristics'!H:H,MATCH($C1125,'Policy Characteristics'!$C:$C,0)))</f>
        <v>0.01</v>
      </c>
      <c r="O1125" s="226" t="str">
        <f>IF(ISBLANK(INDEX('Policy Characteristics'!I:I,MATCH($C1125,'Policy Characteristics'!$C:$C,0))),"",INDEX('Policy Characteristics'!I:I,MATCH($C1125,'Policy Characteristics'!$C:$C,0)))</f>
        <v>% of fuel shifted</v>
      </c>
      <c r="P1125" s="226" t="str">
        <f>IF(ISBLANK(INDEX('Policy Characteristics'!J:J,MATCH($C1125,'Policy Characteristics'!$C:$C,0))),"",INDEX('Policy Characteristics'!J:J,MATCH($C1125,'Policy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25" s="226" t="str">
        <f>IF(ISBLANK(INDEX('Policy Characteristics'!K:K,MATCH($C1125,'Policy Characteristics'!$C:$C,0))),"",INDEX('Policy Characteristics'!K:K,MATCH($C1125,'Policy Characteristics'!$C:$C,0)))</f>
        <v>industry-ag-main.html#fuel-switching</v>
      </c>
      <c r="R1125" s="226" t="str">
        <f>IF(ISBLANK(INDEX('Policy Characteristics'!L:L,MATCH($C1125,'Policy Characteristics'!$C:$C,0))),"",INDEX('Policy Characteristics'!L:L,MATCH($C1125,'Policy Characteristics'!$C:$C,0)))</f>
        <v>industry-elec-and-hydrogen.html</v>
      </c>
    </row>
    <row r="1126" spans="1:18" s="2" customFormat="1">
      <c r="A1126" s="226" t="str">
        <f>IF(ISBLANK(INDEX('Policy Characteristics'!A:A,MATCH($C1126,'Policy Characteristics'!$C:$C,0))),"",INDEX('Policy Characteristics'!A:A,MATCH($C1126,'Policy Characteristics'!$C:$C,0)))</f>
        <v>Industry</v>
      </c>
      <c r="B1126" s="234" t="str">
        <f>IF(ISBLANK(INDEX('Policy Characteristics'!B:B,MATCH($C1126,'Policy Characteristics'!$C:$C,0))),"",INDEX('Policy Characteristics'!B:B,MATCH($C1126,'Policy Characteristics'!$C:$C,0)))</f>
        <v>Hydrogen Combustion</v>
      </c>
      <c r="C1126" s="226" t="str">
        <f t="shared" si="45"/>
        <v>Fraction of Eligible Industrial Energy Use Shifted to Hydrogen</v>
      </c>
      <c r="D1126" s="6" t="s">
        <v>844</v>
      </c>
      <c r="E1126" s="1" t="s">
        <v>904</v>
      </c>
      <c r="F1126" t="s">
        <v>845</v>
      </c>
      <c r="G1126" s="45" t="s">
        <v>905</v>
      </c>
      <c r="H1126" s="43">
        <v>2046</v>
      </c>
      <c r="I1126" s="261" t="s">
        <v>738</v>
      </c>
      <c r="J1126" s="227" t="str">
        <f>IF(ISBLANK(INDEX('Policy Characteristics'!D:D,MATCH($C1126,'Policy Characteristics'!$C:$C,0))),"",INDEX('Policy Characteristics'!D:D,MATCH($C1126,'Policy Characteristics'!$C:$C,0)))</f>
        <v>Hydrogen Combustion</v>
      </c>
      <c r="K1126" s="226" t="str">
        <f>IF(ISBLANK(INDEX('Policy Characteristics'!E:E,MATCH($C1126,'Policy Characteristics'!$C:$C,0))),"",INDEX('Policy Characteristics'!E:E,MATCH($C1126,'Policy Characteristics'!$C:$C,0)))</f>
        <v>indst shift to hydrogen</v>
      </c>
      <c r="L1126" s="233">
        <f>IF(ISBLANK(INDEX('Policy Characteristics'!F:F,MATCH($C1126,'Policy Characteristics'!$C:$C,0))),"",INDEX('Policy Characteristics'!F:F,MATCH($C1126,'Policy Characteristics'!$C:$C,0)))</f>
        <v>0</v>
      </c>
      <c r="M1126" s="233">
        <f>IF(ISBLANK(INDEX('Policy Characteristics'!G:G,MATCH($C1126,'Policy Characteristics'!$C:$C,0))),"",INDEX('Policy Characteristics'!G:G,MATCH($C1126,'Policy Characteristics'!$C:$C,0)))</f>
        <v>1</v>
      </c>
      <c r="N1126" s="233">
        <f>IF(ISBLANK(INDEX('Policy Characteristics'!H:H,MATCH($C1126,'Policy Characteristics'!$C:$C,0))),"",INDEX('Policy Characteristics'!H:H,MATCH($C1126,'Policy Characteristics'!$C:$C,0)))</f>
        <v>0.01</v>
      </c>
      <c r="O1126" s="226" t="str">
        <f>IF(ISBLANK(INDEX('Policy Characteristics'!I:I,MATCH($C1126,'Policy Characteristics'!$C:$C,0))),"",INDEX('Policy Characteristics'!I:I,MATCH($C1126,'Policy Characteristics'!$C:$C,0)))</f>
        <v>% of fuel shifted</v>
      </c>
      <c r="P1126" s="226" t="str">
        <f>IF(ISBLANK(INDEX('Policy Characteristics'!J:J,MATCH($C1126,'Policy Characteristics'!$C:$C,0))),"",INDEX('Policy Characteristics'!J:J,MATCH($C1126,'Policy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26" s="226" t="str">
        <f>IF(ISBLANK(INDEX('Policy Characteristics'!K:K,MATCH($C1126,'Policy Characteristics'!$C:$C,0))),"",INDEX('Policy Characteristics'!K:K,MATCH($C1126,'Policy Characteristics'!$C:$C,0)))</f>
        <v>industry-ag-main.html#fuel-switching</v>
      </c>
      <c r="R1126" s="226" t="str">
        <f>IF(ISBLANK(INDEX('Policy Characteristics'!L:L,MATCH($C1126,'Policy Characteristics'!$C:$C,0))),"",INDEX('Policy Characteristics'!L:L,MATCH($C1126,'Policy Characteristics'!$C:$C,0)))</f>
        <v>industry-elec-and-hydrogen.html</v>
      </c>
    </row>
    <row r="1127" spans="1:18" s="2" customFormat="1">
      <c r="A1127" s="226" t="str">
        <f>IF(ISBLANK(INDEX('Policy Characteristics'!A:A,MATCH($C1127,'Policy Characteristics'!$C:$C,0))),"",INDEX('Policy Characteristics'!A:A,MATCH($C1127,'Policy Characteristics'!$C:$C,0)))</f>
        <v>Industry</v>
      </c>
      <c r="B1127" s="234" t="str">
        <f>IF(ISBLANK(INDEX('Policy Characteristics'!B:B,MATCH($C1127,'Policy Characteristics'!$C:$C,0))),"",INDEX('Policy Characteristics'!B:B,MATCH($C1127,'Policy Characteristics'!$C:$C,0)))</f>
        <v>Hydrogen Combustion</v>
      </c>
      <c r="C1127" s="226" t="str">
        <f t="shared" si="45"/>
        <v>Fraction of Eligible Industrial Energy Use Shifted to Hydrogen</v>
      </c>
      <c r="D1127" s="6" t="s">
        <v>844</v>
      </c>
      <c r="E1127" s="1" t="s">
        <v>906</v>
      </c>
      <c r="F1127" t="s">
        <v>845</v>
      </c>
      <c r="G1127" s="45" t="s">
        <v>907</v>
      </c>
      <c r="H1127" s="43">
        <v>2047</v>
      </c>
      <c r="I1127" s="261" t="s">
        <v>738</v>
      </c>
      <c r="J1127" s="227" t="str">
        <f>IF(ISBLANK(INDEX('Policy Characteristics'!D:D,MATCH($C1127,'Policy Characteristics'!$C:$C,0))),"",INDEX('Policy Characteristics'!D:D,MATCH($C1127,'Policy Characteristics'!$C:$C,0)))</f>
        <v>Hydrogen Combustion</v>
      </c>
      <c r="K1127" s="226" t="str">
        <f>IF(ISBLANK(INDEX('Policy Characteristics'!E:E,MATCH($C1127,'Policy Characteristics'!$C:$C,0))),"",INDEX('Policy Characteristics'!E:E,MATCH($C1127,'Policy Characteristics'!$C:$C,0)))</f>
        <v>indst shift to hydrogen</v>
      </c>
      <c r="L1127" s="233">
        <f>IF(ISBLANK(INDEX('Policy Characteristics'!F:F,MATCH($C1127,'Policy Characteristics'!$C:$C,0))),"",INDEX('Policy Characteristics'!F:F,MATCH($C1127,'Policy Characteristics'!$C:$C,0)))</f>
        <v>0</v>
      </c>
      <c r="M1127" s="233">
        <f>IF(ISBLANK(INDEX('Policy Characteristics'!G:G,MATCH($C1127,'Policy Characteristics'!$C:$C,0))),"",INDEX('Policy Characteristics'!G:G,MATCH($C1127,'Policy Characteristics'!$C:$C,0)))</f>
        <v>1</v>
      </c>
      <c r="N1127" s="233">
        <f>IF(ISBLANK(INDEX('Policy Characteristics'!H:H,MATCH($C1127,'Policy Characteristics'!$C:$C,0))),"",INDEX('Policy Characteristics'!H:H,MATCH($C1127,'Policy Characteristics'!$C:$C,0)))</f>
        <v>0.01</v>
      </c>
      <c r="O1127" s="226" t="str">
        <f>IF(ISBLANK(INDEX('Policy Characteristics'!I:I,MATCH($C1127,'Policy Characteristics'!$C:$C,0))),"",INDEX('Policy Characteristics'!I:I,MATCH($C1127,'Policy Characteristics'!$C:$C,0)))</f>
        <v>% of fuel shifted</v>
      </c>
      <c r="P1127" s="226" t="str">
        <f>IF(ISBLANK(INDEX('Policy Characteristics'!J:J,MATCH($C1127,'Policy Characteristics'!$C:$C,0))),"",INDEX('Policy Characteristics'!J:J,MATCH($C1127,'Policy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27" s="226" t="str">
        <f>IF(ISBLANK(INDEX('Policy Characteristics'!K:K,MATCH($C1127,'Policy Characteristics'!$C:$C,0))),"",INDEX('Policy Characteristics'!K:K,MATCH($C1127,'Policy Characteristics'!$C:$C,0)))</f>
        <v>industry-ag-main.html#fuel-switching</v>
      </c>
      <c r="R1127" s="226" t="str">
        <f>IF(ISBLANK(INDEX('Policy Characteristics'!L:L,MATCH($C1127,'Policy Characteristics'!$C:$C,0))),"",INDEX('Policy Characteristics'!L:L,MATCH($C1127,'Policy Characteristics'!$C:$C,0)))</f>
        <v>industry-elec-and-hydrogen.html</v>
      </c>
    </row>
    <row r="1128" spans="1:18" s="2" customFormat="1">
      <c r="A1128" s="226" t="str">
        <f>IF(ISBLANK(INDEX('Policy Characteristics'!A:A,MATCH($C1128,'Policy Characteristics'!$C:$C,0))),"",INDEX('Policy Characteristics'!A:A,MATCH($C1128,'Policy Characteristics'!$C:$C,0)))</f>
        <v>Industry</v>
      </c>
      <c r="B1128" s="234" t="str">
        <f>IF(ISBLANK(INDEX('Policy Characteristics'!B:B,MATCH($C1128,'Policy Characteristics'!$C:$C,0))),"",INDEX('Policy Characteristics'!B:B,MATCH($C1128,'Policy Characteristics'!$C:$C,0)))</f>
        <v>Hydrogen Combustion</v>
      </c>
      <c r="C1128" s="226" t="str">
        <f t="shared" si="45"/>
        <v>Fraction of Eligible Industrial Energy Use Shifted to Hydrogen</v>
      </c>
      <c r="D1128" s="6" t="s">
        <v>844</v>
      </c>
      <c r="E1128" s="1" t="s">
        <v>908</v>
      </c>
      <c r="F1128" t="s">
        <v>845</v>
      </c>
      <c r="G1128" s="45" t="s">
        <v>909</v>
      </c>
      <c r="H1128" s="43">
        <v>2048</v>
      </c>
      <c r="I1128" s="261" t="s">
        <v>738</v>
      </c>
      <c r="J1128" s="227" t="str">
        <f>IF(ISBLANK(INDEX('Policy Characteristics'!D:D,MATCH($C1128,'Policy Characteristics'!$C:$C,0))),"",INDEX('Policy Characteristics'!D:D,MATCH($C1128,'Policy Characteristics'!$C:$C,0)))</f>
        <v>Hydrogen Combustion</v>
      </c>
      <c r="K1128" s="226" t="str">
        <f>IF(ISBLANK(INDEX('Policy Characteristics'!E:E,MATCH($C1128,'Policy Characteristics'!$C:$C,0))),"",INDEX('Policy Characteristics'!E:E,MATCH($C1128,'Policy Characteristics'!$C:$C,0)))</f>
        <v>indst shift to hydrogen</v>
      </c>
      <c r="L1128" s="233">
        <f>IF(ISBLANK(INDEX('Policy Characteristics'!F:F,MATCH($C1128,'Policy Characteristics'!$C:$C,0))),"",INDEX('Policy Characteristics'!F:F,MATCH($C1128,'Policy Characteristics'!$C:$C,0)))</f>
        <v>0</v>
      </c>
      <c r="M1128" s="233">
        <f>IF(ISBLANK(INDEX('Policy Characteristics'!G:G,MATCH($C1128,'Policy Characteristics'!$C:$C,0))),"",INDEX('Policy Characteristics'!G:G,MATCH($C1128,'Policy Characteristics'!$C:$C,0)))</f>
        <v>1</v>
      </c>
      <c r="N1128" s="233">
        <f>IF(ISBLANK(INDEX('Policy Characteristics'!H:H,MATCH($C1128,'Policy Characteristics'!$C:$C,0))),"",INDEX('Policy Characteristics'!H:H,MATCH($C1128,'Policy Characteristics'!$C:$C,0)))</f>
        <v>0.01</v>
      </c>
      <c r="O1128" s="226" t="str">
        <f>IF(ISBLANK(INDEX('Policy Characteristics'!I:I,MATCH($C1128,'Policy Characteristics'!$C:$C,0))),"",INDEX('Policy Characteristics'!I:I,MATCH($C1128,'Policy Characteristics'!$C:$C,0)))</f>
        <v>% of fuel shifted</v>
      </c>
      <c r="P1128" s="226" t="str">
        <f>IF(ISBLANK(INDEX('Policy Characteristics'!J:J,MATCH($C1128,'Policy Characteristics'!$C:$C,0))),"",INDEX('Policy Characteristics'!J:J,MATCH($C1128,'Policy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28" s="226" t="str">
        <f>IF(ISBLANK(INDEX('Policy Characteristics'!K:K,MATCH($C1128,'Policy Characteristics'!$C:$C,0))),"",INDEX('Policy Characteristics'!K:K,MATCH($C1128,'Policy Characteristics'!$C:$C,0)))</f>
        <v>industry-ag-main.html#fuel-switching</v>
      </c>
      <c r="R1128" s="226" t="str">
        <f>IF(ISBLANK(INDEX('Policy Characteristics'!L:L,MATCH($C1128,'Policy Characteristics'!$C:$C,0))),"",INDEX('Policy Characteristics'!L:L,MATCH($C1128,'Policy Characteristics'!$C:$C,0)))</f>
        <v>industry-elec-and-hydrogen.html</v>
      </c>
    </row>
    <row r="1129" spans="1:18" s="2" customFormat="1">
      <c r="A1129" s="226" t="str">
        <f>IF(ISBLANK(INDEX('Policy Characteristics'!A:A,MATCH($C1129,'Policy Characteristics'!$C:$C,0))),"",INDEX('Policy Characteristics'!A:A,MATCH($C1129,'Policy Characteristics'!$C:$C,0)))</f>
        <v>Industry</v>
      </c>
      <c r="B1129" s="234" t="str">
        <f>IF(ISBLANK(INDEX('Policy Characteristics'!B:B,MATCH($C1129,'Policy Characteristics'!$C:$C,0))),"",INDEX('Policy Characteristics'!B:B,MATCH($C1129,'Policy Characteristics'!$C:$C,0)))</f>
        <v>Hydrogen Combustion</v>
      </c>
      <c r="C1129" s="226" t="str">
        <f t="shared" si="45"/>
        <v>Fraction of Eligible Industrial Energy Use Shifted to Hydrogen</v>
      </c>
      <c r="D1129" s="6" t="s">
        <v>844</v>
      </c>
      <c r="E1129" s="1" t="s">
        <v>910</v>
      </c>
      <c r="F1129" t="s">
        <v>845</v>
      </c>
      <c r="G1129" s="45" t="s">
        <v>910</v>
      </c>
      <c r="H1129" s="43">
        <v>2049</v>
      </c>
      <c r="I1129" s="261" t="s">
        <v>738</v>
      </c>
      <c r="J1129" s="227" t="str">
        <f>IF(ISBLANK(INDEX('Policy Characteristics'!D:D,MATCH($C1129,'Policy Characteristics'!$C:$C,0))),"",INDEX('Policy Characteristics'!D:D,MATCH($C1129,'Policy Characteristics'!$C:$C,0)))</f>
        <v>Hydrogen Combustion</v>
      </c>
      <c r="K1129" s="226" t="str">
        <f>IF(ISBLANK(INDEX('Policy Characteristics'!E:E,MATCH($C1129,'Policy Characteristics'!$C:$C,0))),"",INDEX('Policy Characteristics'!E:E,MATCH($C1129,'Policy Characteristics'!$C:$C,0)))</f>
        <v>indst shift to hydrogen</v>
      </c>
      <c r="L1129" s="233">
        <f>IF(ISBLANK(INDEX('Policy Characteristics'!F:F,MATCH($C1129,'Policy Characteristics'!$C:$C,0))),"",INDEX('Policy Characteristics'!F:F,MATCH($C1129,'Policy Characteristics'!$C:$C,0)))</f>
        <v>0</v>
      </c>
      <c r="M1129" s="233">
        <f>IF(ISBLANK(INDEX('Policy Characteristics'!G:G,MATCH($C1129,'Policy Characteristics'!$C:$C,0))),"",INDEX('Policy Characteristics'!G:G,MATCH($C1129,'Policy Characteristics'!$C:$C,0)))</f>
        <v>1</v>
      </c>
      <c r="N1129" s="233">
        <f>IF(ISBLANK(INDEX('Policy Characteristics'!H:H,MATCH($C1129,'Policy Characteristics'!$C:$C,0))),"",INDEX('Policy Characteristics'!H:H,MATCH($C1129,'Policy Characteristics'!$C:$C,0)))</f>
        <v>0.01</v>
      </c>
      <c r="O1129" s="226" t="str">
        <f>IF(ISBLANK(INDEX('Policy Characteristics'!I:I,MATCH($C1129,'Policy Characteristics'!$C:$C,0))),"",INDEX('Policy Characteristics'!I:I,MATCH($C1129,'Policy Characteristics'!$C:$C,0)))</f>
        <v>% of fuel shifted</v>
      </c>
      <c r="P1129" s="226" t="str">
        <f>IF(ISBLANK(INDEX('Policy Characteristics'!J:J,MATCH($C1129,'Policy Characteristics'!$C:$C,0))),"",INDEX('Policy Characteristics'!J:J,MATCH($C1129,'Policy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29" s="226" t="str">
        <f>IF(ISBLANK(INDEX('Policy Characteristics'!K:K,MATCH($C1129,'Policy Characteristics'!$C:$C,0))),"",INDEX('Policy Characteristics'!K:K,MATCH($C1129,'Policy Characteristics'!$C:$C,0)))</f>
        <v>industry-ag-main.html#fuel-switching</v>
      </c>
      <c r="R1129" s="226" t="str">
        <f>IF(ISBLANK(INDEX('Policy Characteristics'!L:L,MATCH($C1129,'Policy Characteristics'!$C:$C,0))),"",INDEX('Policy Characteristics'!L:L,MATCH($C1129,'Policy Characteristics'!$C:$C,0)))</f>
        <v>industry-elec-and-hydrogen.html</v>
      </c>
    </row>
    <row r="1130" spans="1:18" s="2" customFormat="1">
      <c r="A1130" s="226" t="str">
        <f>IF(ISBLANK(INDEX('Policy Characteristics'!A:A,MATCH($C1130,'Policy Characteristics'!$C:$C,0))),"",INDEX('Policy Characteristics'!A:A,MATCH($C1130,'Policy Characteristics'!$C:$C,0)))</f>
        <v>Industry</v>
      </c>
      <c r="B1130" s="234" t="str">
        <f>IF(ISBLANK(INDEX('Policy Characteristics'!B:B,MATCH($C1130,'Policy Characteristics'!$C:$C,0))),"",INDEX('Policy Characteristics'!B:B,MATCH($C1130,'Policy Characteristics'!$C:$C,0)))</f>
        <v>Hydrogen Combustion</v>
      </c>
      <c r="C1130" s="226" t="str">
        <f t="shared" si="45"/>
        <v>Fraction of Eligible Industrial Energy Use Shifted to Hydrogen</v>
      </c>
      <c r="D1130" s="6" t="s">
        <v>846</v>
      </c>
      <c r="E1130" s="1" t="s">
        <v>896</v>
      </c>
      <c r="F1130" t="s">
        <v>847</v>
      </c>
      <c r="G1130" s="45" t="s">
        <v>897</v>
      </c>
      <c r="H1130" s="43">
        <v>2050</v>
      </c>
      <c r="I1130" s="261" t="s">
        <v>728</v>
      </c>
      <c r="J1130" s="227" t="str">
        <f>IF(ISBLANK(INDEX('Policy Characteristics'!D:D,MATCH($C1130,'Policy Characteristics'!$C:$C,0))),"",INDEX('Policy Characteristics'!D:D,MATCH($C1130,'Policy Characteristics'!$C:$C,0)))</f>
        <v>Hydrogen Combustion</v>
      </c>
      <c r="K1130" s="226" t="str">
        <f>IF(ISBLANK(INDEX('Policy Characteristics'!E:E,MATCH($C1130,'Policy Characteristics'!$C:$C,0))),"",INDEX('Policy Characteristics'!E:E,MATCH($C1130,'Policy Characteristics'!$C:$C,0)))</f>
        <v>indst shift to hydrogen</v>
      </c>
      <c r="L1130" s="233">
        <f>IF(ISBLANK(INDEX('Policy Characteristics'!F:F,MATCH($C1130,'Policy Characteristics'!$C:$C,0))),"",INDEX('Policy Characteristics'!F:F,MATCH($C1130,'Policy Characteristics'!$C:$C,0)))</f>
        <v>0</v>
      </c>
      <c r="M1130" s="233">
        <f>IF(ISBLANK(INDEX('Policy Characteristics'!G:G,MATCH($C1130,'Policy Characteristics'!$C:$C,0))),"",INDEX('Policy Characteristics'!G:G,MATCH($C1130,'Policy Characteristics'!$C:$C,0)))</f>
        <v>1</v>
      </c>
      <c r="N1130" s="233">
        <f>IF(ISBLANK(INDEX('Policy Characteristics'!H:H,MATCH($C1130,'Policy Characteristics'!$C:$C,0))),"",INDEX('Policy Characteristics'!H:H,MATCH($C1130,'Policy Characteristics'!$C:$C,0)))</f>
        <v>0.01</v>
      </c>
      <c r="O1130" s="226" t="str">
        <f>IF(ISBLANK(INDEX('Policy Characteristics'!I:I,MATCH($C1130,'Policy Characteristics'!$C:$C,0))),"",INDEX('Policy Characteristics'!I:I,MATCH($C1130,'Policy Characteristics'!$C:$C,0)))</f>
        <v>% of fuel shifted</v>
      </c>
      <c r="P1130" s="226" t="str">
        <f>IF(ISBLANK(INDEX('Policy Characteristics'!J:J,MATCH($C1130,'Policy Characteristics'!$C:$C,0))),"",INDEX('Policy Characteristics'!J:J,MATCH($C1130,'Policy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30" s="226" t="str">
        <f>IF(ISBLANK(INDEX('Policy Characteristics'!K:K,MATCH($C1130,'Policy Characteristics'!$C:$C,0))),"",INDEX('Policy Characteristics'!K:K,MATCH($C1130,'Policy Characteristics'!$C:$C,0)))</f>
        <v>industry-ag-main.html#fuel-switching</v>
      </c>
      <c r="R1130" s="226" t="str">
        <f>IF(ISBLANK(INDEX('Policy Characteristics'!L:L,MATCH($C1130,'Policy Characteristics'!$C:$C,0))),"",INDEX('Policy Characteristics'!L:L,MATCH($C1130,'Policy Characteristics'!$C:$C,0)))</f>
        <v>industry-elec-and-hydrogen.html</v>
      </c>
    </row>
    <row r="1131" spans="1:18" s="2" customFormat="1">
      <c r="A1131" s="226" t="str">
        <f>IF(ISBLANK(INDEX('Policy Characteristics'!A:A,MATCH($C1131,'Policy Characteristics'!$C:$C,0))),"",INDEX('Policy Characteristics'!A:A,MATCH($C1131,'Policy Characteristics'!$C:$C,0)))</f>
        <v>Industry</v>
      </c>
      <c r="B1131" s="234" t="str">
        <f>IF(ISBLANK(INDEX('Policy Characteristics'!B:B,MATCH($C1131,'Policy Characteristics'!$C:$C,0))),"",INDEX('Policy Characteristics'!B:B,MATCH($C1131,'Policy Characteristics'!$C:$C,0)))</f>
        <v>Hydrogen Combustion</v>
      </c>
      <c r="C1131" s="226" t="str">
        <f t="shared" si="45"/>
        <v>Fraction of Eligible Industrial Energy Use Shifted to Hydrogen</v>
      </c>
      <c r="D1131" s="6" t="s">
        <v>846</v>
      </c>
      <c r="E1131" s="1" t="s">
        <v>898</v>
      </c>
      <c r="F1131" t="s">
        <v>847</v>
      </c>
      <c r="G1131" s="45" t="s">
        <v>899</v>
      </c>
      <c r="H1131" s="43">
        <v>2051</v>
      </c>
      <c r="I1131" s="261" t="s">
        <v>728</v>
      </c>
      <c r="J1131" s="227" t="str">
        <f>IF(ISBLANK(INDEX('Policy Characteristics'!D:D,MATCH($C1131,'Policy Characteristics'!$C:$C,0))),"",INDEX('Policy Characteristics'!D:D,MATCH($C1131,'Policy Characteristics'!$C:$C,0)))</f>
        <v>Hydrogen Combustion</v>
      </c>
      <c r="K1131" s="226" t="str">
        <f>IF(ISBLANK(INDEX('Policy Characteristics'!E:E,MATCH($C1131,'Policy Characteristics'!$C:$C,0))),"",INDEX('Policy Characteristics'!E:E,MATCH($C1131,'Policy Characteristics'!$C:$C,0)))</f>
        <v>indst shift to hydrogen</v>
      </c>
      <c r="L1131" s="233">
        <f>IF(ISBLANK(INDEX('Policy Characteristics'!F:F,MATCH($C1131,'Policy Characteristics'!$C:$C,0))),"",INDEX('Policy Characteristics'!F:F,MATCH($C1131,'Policy Characteristics'!$C:$C,0)))</f>
        <v>0</v>
      </c>
      <c r="M1131" s="233">
        <f>IF(ISBLANK(INDEX('Policy Characteristics'!G:G,MATCH($C1131,'Policy Characteristics'!$C:$C,0))),"",INDEX('Policy Characteristics'!G:G,MATCH($C1131,'Policy Characteristics'!$C:$C,0)))</f>
        <v>1</v>
      </c>
      <c r="N1131" s="233">
        <f>IF(ISBLANK(INDEX('Policy Characteristics'!H:H,MATCH($C1131,'Policy Characteristics'!$C:$C,0))),"",INDEX('Policy Characteristics'!H:H,MATCH($C1131,'Policy Characteristics'!$C:$C,0)))</f>
        <v>0.01</v>
      </c>
      <c r="O1131" s="226" t="str">
        <f>IF(ISBLANK(INDEX('Policy Characteristics'!I:I,MATCH($C1131,'Policy Characteristics'!$C:$C,0))),"",INDEX('Policy Characteristics'!I:I,MATCH($C1131,'Policy Characteristics'!$C:$C,0)))</f>
        <v>% of fuel shifted</v>
      </c>
      <c r="P1131" s="226" t="str">
        <f>IF(ISBLANK(INDEX('Policy Characteristics'!J:J,MATCH($C1131,'Policy Characteristics'!$C:$C,0))),"",INDEX('Policy Characteristics'!J:J,MATCH($C1131,'Policy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31" s="226" t="str">
        <f>IF(ISBLANK(INDEX('Policy Characteristics'!K:K,MATCH($C1131,'Policy Characteristics'!$C:$C,0))),"",INDEX('Policy Characteristics'!K:K,MATCH($C1131,'Policy Characteristics'!$C:$C,0)))</f>
        <v>industry-ag-main.html#fuel-switching</v>
      </c>
      <c r="R1131" s="226" t="str">
        <f>IF(ISBLANK(INDEX('Policy Characteristics'!L:L,MATCH($C1131,'Policy Characteristics'!$C:$C,0))),"",INDEX('Policy Characteristics'!L:L,MATCH($C1131,'Policy Characteristics'!$C:$C,0)))</f>
        <v>industry-elec-and-hydrogen.html</v>
      </c>
    </row>
    <row r="1132" spans="1:18" s="2" customFormat="1">
      <c r="A1132" s="226" t="str">
        <f>IF(ISBLANK(INDEX('Policy Characteristics'!A:A,MATCH($C1132,'Policy Characteristics'!$C:$C,0))),"",INDEX('Policy Characteristics'!A:A,MATCH($C1132,'Policy Characteristics'!$C:$C,0)))</f>
        <v>Industry</v>
      </c>
      <c r="B1132" s="234" t="str">
        <f>IF(ISBLANK(INDEX('Policy Characteristics'!B:B,MATCH($C1132,'Policy Characteristics'!$C:$C,0))),"",INDEX('Policy Characteristics'!B:B,MATCH($C1132,'Policy Characteristics'!$C:$C,0)))</f>
        <v>Hydrogen Combustion</v>
      </c>
      <c r="C1132" s="226" t="str">
        <f t="shared" si="45"/>
        <v>Fraction of Eligible Industrial Energy Use Shifted to Hydrogen</v>
      </c>
      <c r="D1132" s="6" t="s">
        <v>846</v>
      </c>
      <c r="E1132" s="1" t="s">
        <v>900</v>
      </c>
      <c r="F1132" t="s">
        <v>847</v>
      </c>
      <c r="G1132" s="45" t="s">
        <v>901</v>
      </c>
      <c r="H1132" s="43">
        <v>2052</v>
      </c>
      <c r="I1132" s="261" t="s">
        <v>728</v>
      </c>
      <c r="J1132" s="227" t="str">
        <f>IF(ISBLANK(INDEX('Policy Characteristics'!D:D,MATCH($C1132,'Policy Characteristics'!$C:$C,0))),"",INDEX('Policy Characteristics'!D:D,MATCH($C1132,'Policy Characteristics'!$C:$C,0)))</f>
        <v>Hydrogen Combustion</v>
      </c>
      <c r="K1132" s="226" t="str">
        <f>IF(ISBLANK(INDEX('Policy Characteristics'!E:E,MATCH($C1132,'Policy Characteristics'!$C:$C,0))),"",INDEX('Policy Characteristics'!E:E,MATCH($C1132,'Policy Characteristics'!$C:$C,0)))</f>
        <v>indst shift to hydrogen</v>
      </c>
      <c r="L1132" s="233">
        <f>IF(ISBLANK(INDEX('Policy Characteristics'!F:F,MATCH($C1132,'Policy Characteristics'!$C:$C,0))),"",INDEX('Policy Characteristics'!F:F,MATCH($C1132,'Policy Characteristics'!$C:$C,0)))</f>
        <v>0</v>
      </c>
      <c r="M1132" s="233">
        <f>IF(ISBLANK(INDEX('Policy Characteristics'!G:G,MATCH($C1132,'Policy Characteristics'!$C:$C,0))),"",INDEX('Policy Characteristics'!G:G,MATCH($C1132,'Policy Characteristics'!$C:$C,0)))</f>
        <v>1</v>
      </c>
      <c r="N1132" s="233">
        <f>IF(ISBLANK(INDEX('Policy Characteristics'!H:H,MATCH($C1132,'Policy Characteristics'!$C:$C,0))),"",INDEX('Policy Characteristics'!H:H,MATCH($C1132,'Policy Characteristics'!$C:$C,0)))</f>
        <v>0.01</v>
      </c>
      <c r="O1132" s="226" t="str">
        <f>IF(ISBLANK(INDEX('Policy Characteristics'!I:I,MATCH($C1132,'Policy Characteristics'!$C:$C,0))),"",INDEX('Policy Characteristics'!I:I,MATCH($C1132,'Policy Characteristics'!$C:$C,0)))</f>
        <v>% of fuel shifted</v>
      </c>
      <c r="P1132" s="226" t="str">
        <f>IF(ISBLANK(INDEX('Policy Characteristics'!J:J,MATCH($C1132,'Policy Characteristics'!$C:$C,0))),"",INDEX('Policy Characteristics'!J:J,MATCH($C1132,'Policy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32" s="226" t="str">
        <f>IF(ISBLANK(INDEX('Policy Characteristics'!K:K,MATCH($C1132,'Policy Characteristics'!$C:$C,0))),"",INDEX('Policy Characteristics'!K:K,MATCH($C1132,'Policy Characteristics'!$C:$C,0)))</f>
        <v>industry-ag-main.html#fuel-switching</v>
      </c>
      <c r="R1132" s="226" t="str">
        <f>IF(ISBLANK(INDEX('Policy Characteristics'!L:L,MATCH($C1132,'Policy Characteristics'!$C:$C,0))),"",INDEX('Policy Characteristics'!L:L,MATCH($C1132,'Policy Characteristics'!$C:$C,0)))</f>
        <v>industry-elec-and-hydrogen.html</v>
      </c>
    </row>
    <row r="1133" spans="1:18" s="2" customFormat="1">
      <c r="A1133" s="226" t="str">
        <f>IF(ISBLANK(INDEX('Policy Characteristics'!A:A,MATCH($C1133,'Policy Characteristics'!$C:$C,0))),"",INDEX('Policy Characteristics'!A:A,MATCH($C1133,'Policy Characteristics'!$C:$C,0)))</f>
        <v>Industry</v>
      </c>
      <c r="B1133" s="234" t="str">
        <f>IF(ISBLANK(INDEX('Policy Characteristics'!B:B,MATCH($C1133,'Policy Characteristics'!$C:$C,0))),"",INDEX('Policy Characteristics'!B:B,MATCH($C1133,'Policy Characteristics'!$C:$C,0)))</f>
        <v>Hydrogen Combustion</v>
      </c>
      <c r="C1133" s="226" t="str">
        <f t="shared" si="45"/>
        <v>Fraction of Eligible Industrial Energy Use Shifted to Hydrogen</v>
      </c>
      <c r="D1133" s="6" t="s">
        <v>846</v>
      </c>
      <c r="E1133" s="1" t="s">
        <v>902</v>
      </c>
      <c r="F1133" t="s">
        <v>847</v>
      </c>
      <c r="G1133" s="45" t="s">
        <v>903</v>
      </c>
      <c r="H1133" s="43">
        <v>2053</v>
      </c>
      <c r="I1133" s="261" t="s">
        <v>728</v>
      </c>
      <c r="J1133" s="227" t="str">
        <f>IF(ISBLANK(INDEX('Policy Characteristics'!D:D,MATCH($C1133,'Policy Characteristics'!$C:$C,0))),"",INDEX('Policy Characteristics'!D:D,MATCH($C1133,'Policy Characteristics'!$C:$C,0)))</f>
        <v>Hydrogen Combustion</v>
      </c>
      <c r="K1133" s="226" t="str">
        <f>IF(ISBLANK(INDEX('Policy Characteristics'!E:E,MATCH($C1133,'Policy Characteristics'!$C:$C,0))),"",INDEX('Policy Characteristics'!E:E,MATCH($C1133,'Policy Characteristics'!$C:$C,0)))</f>
        <v>indst shift to hydrogen</v>
      </c>
      <c r="L1133" s="233">
        <f>IF(ISBLANK(INDEX('Policy Characteristics'!F:F,MATCH($C1133,'Policy Characteristics'!$C:$C,0))),"",INDEX('Policy Characteristics'!F:F,MATCH($C1133,'Policy Characteristics'!$C:$C,0)))</f>
        <v>0</v>
      </c>
      <c r="M1133" s="233">
        <f>IF(ISBLANK(INDEX('Policy Characteristics'!G:G,MATCH($C1133,'Policy Characteristics'!$C:$C,0))),"",INDEX('Policy Characteristics'!G:G,MATCH($C1133,'Policy Characteristics'!$C:$C,0)))</f>
        <v>1</v>
      </c>
      <c r="N1133" s="233">
        <f>IF(ISBLANK(INDEX('Policy Characteristics'!H:H,MATCH($C1133,'Policy Characteristics'!$C:$C,0))),"",INDEX('Policy Characteristics'!H:H,MATCH($C1133,'Policy Characteristics'!$C:$C,0)))</f>
        <v>0.01</v>
      </c>
      <c r="O1133" s="226" t="str">
        <f>IF(ISBLANK(INDEX('Policy Characteristics'!I:I,MATCH($C1133,'Policy Characteristics'!$C:$C,0))),"",INDEX('Policy Characteristics'!I:I,MATCH($C1133,'Policy Characteristics'!$C:$C,0)))</f>
        <v>% of fuel shifted</v>
      </c>
      <c r="P1133" s="226" t="str">
        <f>IF(ISBLANK(INDEX('Policy Characteristics'!J:J,MATCH($C1133,'Policy Characteristics'!$C:$C,0))),"",INDEX('Policy Characteristics'!J:J,MATCH($C1133,'Policy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33" s="226" t="str">
        <f>IF(ISBLANK(INDEX('Policy Characteristics'!K:K,MATCH($C1133,'Policy Characteristics'!$C:$C,0))),"",INDEX('Policy Characteristics'!K:K,MATCH($C1133,'Policy Characteristics'!$C:$C,0)))</f>
        <v>industry-ag-main.html#fuel-switching</v>
      </c>
      <c r="R1133" s="226" t="str">
        <f>IF(ISBLANK(INDEX('Policy Characteristics'!L:L,MATCH($C1133,'Policy Characteristics'!$C:$C,0))),"",INDEX('Policy Characteristics'!L:L,MATCH($C1133,'Policy Characteristics'!$C:$C,0)))</f>
        <v>industry-elec-and-hydrogen.html</v>
      </c>
    </row>
    <row r="1134" spans="1:18" s="2" customFormat="1">
      <c r="A1134" s="226" t="str">
        <f>IF(ISBLANK(INDEX('Policy Characteristics'!A:A,MATCH($C1134,'Policy Characteristics'!$C:$C,0))),"",INDEX('Policy Characteristics'!A:A,MATCH($C1134,'Policy Characteristics'!$C:$C,0)))</f>
        <v>Industry</v>
      </c>
      <c r="B1134" s="234" t="str">
        <f>IF(ISBLANK(INDEX('Policy Characteristics'!B:B,MATCH($C1134,'Policy Characteristics'!$C:$C,0))),"",INDEX('Policy Characteristics'!B:B,MATCH($C1134,'Policy Characteristics'!$C:$C,0)))</f>
        <v>Hydrogen Combustion</v>
      </c>
      <c r="C1134" s="226" t="str">
        <f t="shared" si="45"/>
        <v>Fraction of Eligible Industrial Energy Use Shifted to Hydrogen</v>
      </c>
      <c r="D1134" s="6" t="s">
        <v>846</v>
      </c>
      <c r="E1134" s="1" t="s">
        <v>904</v>
      </c>
      <c r="F1134" t="s">
        <v>847</v>
      </c>
      <c r="G1134" s="45" t="s">
        <v>905</v>
      </c>
      <c r="H1134" s="43">
        <v>2054</v>
      </c>
      <c r="I1134" s="261" t="s">
        <v>738</v>
      </c>
      <c r="J1134" s="227" t="str">
        <f>IF(ISBLANK(INDEX('Policy Characteristics'!D:D,MATCH($C1134,'Policy Characteristics'!$C:$C,0))),"",INDEX('Policy Characteristics'!D:D,MATCH($C1134,'Policy Characteristics'!$C:$C,0)))</f>
        <v>Hydrogen Combustion</v>
      </c>
      <c r="K1134" s="226" t="str">
        <f>IF(ISBLANK(INDEX('Policy Characteristics'!E:E,MATCH($C1134,'Policy Characteristics'!$C:$C,0))),"",INDEX('Policy Characteristics'!E:E,MATCH($C1134,'Policy Characteristics'!$C:$C,0)))</f>
        <v>indst shift to hydrogen</v>
      </c>
      <c r="L1134" s="233">
        <f>IF(ISBLANK(INDEX('Policy Characteristics'!F:F,MATCH($C1134,'Policy Characteristics'!$C:$C,0))),"",INDEX('Policy Characteristics'!F:F,MATCH($C1134,'Policy Characteristics'!$C:$C,0)))</f>
        <v>0</v>
      </c>
      <c r="M1134" s="233">
        <f>IF(ISBLANK(INDEX('Policy Characteristics'!G:G,MATCH($C1134,'Policy Characteristics'!$C:$C,0))),"",INDEX('Policy Characteristics'!G:G,MATCH($C1134,'Policy Characteristics'!$C:$C,0)))</f>
        <v>1</v>
      </c>
      <c r="N1134" s="233">
        <f>IF(ISBLANK(INDEX('Policy Characteristics'!H:H,MATCH($C1134,'Policy Characteristics'!$C:$C,0))),"",INDEX('Policy Characteristics'!H:H,MATCH($C1134,'Policy Characteristics'!$C:$C,0)))</f>
        <v>0.01</v>
      </c>
      <c r="O1134" s="226" t="str">
        <f>IF(ISBLANK(INDEX('Policy Characteristics'!I:I,MATCH($C1134,'Policy Characteristics'!$C:$C,0))),"",INDEX('Policy Characteristics'!I:I,MATCH($C1134,'Policy Characteristics'!$C:$C,0)))</f>
        <v>% of fuel shifted</v>
      </c>
      <c r="P1134" s="226" t="str">
        <f>IF(ISBLANK(INDEX('Policy Characteristics'!J:J,MATCH($C1134,'Policy Characteristics'!$C:$C,0))),"",INDEX('Policy Characteristics'!J:J,MATCH($C1134,'Policy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34" s="226" t="str">
        <f>IF(ISBLANK(INDEX('Policy Characteristics'!K:K,MATCH($C1134,'Policy Characteristics'!$C:$C,0))),"",INDEX('Policy Characteristics'!K:K,MATCH($C1134,'Policy Characteristics'!$C:$C,0)))</f>
        <v>industry-ag-main.html#fuel-switching</v>
      </c>
      <c r="R1134" s="226" t="str">
        <f>IF(ISBLANK(INDEX('Policy Characteristics'!L:L,MATCH($C1134,'Policy Characteristics'!$C:$C,0))),"",INDEX('Policy Characteristics'!L:L,MATCH($C1134,'Policy Characteristics'!$C:$C,0)))</f>
        <v>industry-elec-and-hydrogen.html</v>
      </c>
    </row>
    <row r="1135" spans="1:18" s="2" customFormat="1">
      <c r="A1135" s="226" t="str">
        <f>IF(ISBLANK(INDEX('Policy Characteristics'!A:A,MATCH($C1135,'Policy Characteristics'!$C:$C,0))),"",INDEX('Policy Characteristics'!A:A,MATCH($C1135,'Policy Characteristics'!$C:$C,0)))</f>
        <v>Industry</v>
      </c>
      <c r="B1135" s="234" t="str">
        <f>IF(ISBLANK(INDEX('Policy Characteristics'!B:B,MATCH($C1135,'Policy Characteristics'!$C:$C,0))),"",INDEX('Policy Characteristics'!B:B,MATCH($C1135,'Policy Characteristics'!$C:$C,0)))</f>
        <v>Hydrogen Combustion</v>
      </c>
      <c r="C1135" s="226" t="str">
        <f t="shared" si="45"/>
        <v>Fraction of Eligible Industrial Energy Use Shifted to Hydrogen</v>
      </c>
      <c r="D1135" s="6" t="s">
        <v>846</v>
      </c>
      <c r="E1135" s="1" t="s">
        <v>906</v>
      </c>
      <c r="F1135" t="s">
        <v>847</v>
      </c>
      <c r="G1135" s="45" t="s">
        <v>907</v>
      </c>
      <c r="H1135" s="43">
        <v>2055</v>
      </c>
      <c r="I1135" s="261" t="s">
        <v>738</v>
      </c>
      <c r="J1135" s="227" t="str">
        <f>IF(ISBLANK(INDEX('Policy Characteristics'!D:D,MATCH($C1135,'Policy Characteristics'!$C:$C,0))),"",INDEX('Policy Characteristics'!D:D,MATCH($C1135,'Policy Characteristics'!$C:$C,0)))</f>
        <v>Hydrogen Combustion</v>
      </c>
      <c r="K1135" s="226" t="str">
        <f>IF(ISBLANK(INDEX('Policy Characteristics'!E:E,MATCH($C1135,'Policy Characteristics'!$C:$C,0))),"",INDEX('Policy Characteristics'!E:E,MATCH($C1135,'Policy Characteristics'!$C:$C,0)))</f>
        <v>indst shift to hydrogen</v>
      </c>
      <c r="L1135" s="233">
        <f>IF(ISBLANK(INDEX('Policy Characteristics'!F:F,MATCH($C1135,'Policy Characteristics'!$C:$C,0))),"",INDEX('Policy Characteristics'!F:F,MATCH($C1135,'Policy Characteristics'!$C:$C,0)))</f>
        <v>0</v>
      </c>
      <c r="M1135" s="233">
        <f>IF(ISBLANK(INDEX('Policy Characteristics'!G:G,MATCH($C1135,'Policy Characteristics'!$C:$C,0))),"",INDEX('Policy Characteristics'!G:G,MATCH($C1135,'Policy Characteristics'!$C:$C,0)))</f>
        <v>1</v>
      </c>
      <c r="N1135" s="233">
        <f>IF(ISBLANK(INDEX('Policy Characteristics'!H:H,MATCH($C1135,'Policy Characteristics'!$C:$C,0))),"",INDEX('Policy Characteristics'!H:H,MATCH($C1135,'Policy Characteristics'!$C:$C,0)))</f>
        <v>0.01</v>
      </c>
      <c r="O1135" s="226" t="str">
        <f>IF(ISBLANK(INDEX('Policy Characteristics'!I:I,MATCH($C1135,'Policy Characteristics'!$C:$C,0))),"",INDEX('Policy Characteristics'!I:I,MATCH($C1135,'Policy Characteristics'!$C:$C,0)))</f>
        <v>% of fuel shifted</v>
      </c>
      <c r="P1135" s="226" t="str">
        <f>IF(ISBLANK(INDEX('Policy Characteristics'!J:J,MATCH($C1135,'Policy Characteristics'!$C:$C,0))),"",INDEX('Policy Characteristics'!J:J,MATCH($C1135,'Policy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35" s="226" t="str">
        <f>IF(ISBLANK(INDEX('Policy Characteristics'!K:K,MATCH($C1135,'Policy Characteristics'!$C:$C,0))),"",INDEX('Policy Characteristics'!K:K,MATCH($C1135,'Policy Characteristics'!$C:$C,0)))</f>
        <v>industry-ag-main.html#fuel-switching</v>
      </c>
      <c r="R1135" s="226" t="str">
        <f>IF(ISBLANK(INDEX('Policy Characteristics'!L:L,MATCH($C1135,'Policy Characteristics'!$C:$C,0))),"",INDEX('Policy Characteristics'!L:L,MATCH($C1135,'Policy Characteristics'!$C:$C,0)))</f>
        <v>industry-elec-and-hydrogen.html</v>
      </c>
    </row>
    <row r="1136" spans="1:18" s="2" customFormat="1">
      <c r="A1136" s="226" t="str">
        <f>IF(ISBLANK(INDEX('Policy Characteristics'!A:A,MATCH($C1136,'Policy Characteristics'!$C:$C,0))),"",INDEX('Policy Characteristics'!A:A,MATCH($C1136,'Policy Characteristics'!$C:$C,0)))</f>
        <v>Industry</v>
      </c>
      <c r="B1136" s="234" t="str">
        <f>IF(ISBLANK(INDEX('Policy Characteristics'!B:B,MATCH($C1136,'Policy Characteristics'!$C:$C,0))),"",INDEX('Policy Characteristics'!B:B,MATCH($C1136,'Policy Characteristics'!$C:$C,0)))</f>
        <v>Hydrogen Combustion</v>
      </c>
      <c r="C1136" s="226" t="str">
        <f t="shared" si="45"/>
        <v>Fraction of Eligible Industrial Energy Use Shifted to Hydrogen</v>
      </c>
      <c r="D1136" s="6" t="s">
        <v>846</v>
      </c>
      <c r="E1136" s="1" t="s">
        <v>908</v>
      </c>
      <c r="F1136" t="s">
        <v>847</v>
      </c>
      <c r="G1136" s="45" t="s">
        <v>909</v>
      </c>
      <c r="H1136" s="43">
        <v>2056</v>
      </c>
      <c r="I1136" s="261" t="s">
        <v>738</v>
      </c>
      <c r="J1136" s="227" t="str">
        <f>IF(ISBLANK(INDEX('Policy Characteristics'!D:D,MATCH($C1136,'Policy Characteristics'!$C:$C,0))),"",INDEX('Policy Characteristics'!D:D,MATCH($C1136,'Policy Characteristics'!$C:$C,0)))</f>
        <v>Hydrogen Combustion</v>
      </c>
      <c r="K1136" s="226" t="str">
        <f>IF(ISBLANK(INDEX('Policy Characteristics'!E:E,MATCH($C1136,'Policy Characteristics'!$C:$C,0))),"",INDEX('Policy Characteristics'!E:E,MATCH($C1136,'Policy Characteristics'!$C:$C,0)))</f>
        <v>indst shift to hydrogen</v>
      </c>
      <c r="L1136" s="233">
        <f>IF(ISBLANK(INDEX('Policy Characteristics'!F:F,MATCH($C1136,'Policy Characteristics'!$C:$C,0))),"",INDEX('Policy Characteristics'!F:F,MATCH($C1136,'Policy Characteristics'!$C:$C,0)))</f>
        <v>0</v>
      </c>
      <c r="M1136" s="233">
        <f>IF(ISBLANK(INDEX('Policy Characteristics'!G:G,MATCH($C1136,'Policy Characteristics'!$C:$C,0))),"",INDEX('Policy Characteristics'!G:G,MATCH($C1136,'Policy Characteristics'!$C:$C,0)))</f>
        <v>1</v>
      </c>
      <c r="N1136" s="233">
        <f>IF(ISBLANK(INDEX('Policy Characteristics'!H:H,MATCH($C1136,'Policy Characteristics'!$C:$C,0))),"",INDEX('Policy Characteristics'!H:H,MATCH($C1136,'Policy Characteristics'!$C:$C,0)))</f>
        <v>0.01</v>
      </c>
      <c r="O1136" s="226" t="str">
        <f>IF(ISBLANK(INDEX('Policy Characteristics'!I:I,MATCH($C1136,'Policy Characteristics'!$C:$C,0))),"",INDEX('Policy Characteristics'!I:I,MATCH($C1136,'Policy Characteristics'!$C:$C,0)))</f>
        <v>% of fuel shifted</v>
      </c>
      <c r="P1136" s="226" t="str">
        <f>IF(ISBLANK(INDEX('Policy Characteristics'!J:J,MATCH($C1136,'Policy Characteristics'!$C:$C,0))),"",INDEX('Policy Characteristics'!J:J,MATCH($C1136,'Policy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36" s="226" t="str">
        <f>IF(ISBLANK(INDEX('Policy Characteristics'!K:K,MATCH($C1136,'Policy Characteristics'!$C:$C,0))),"",INDEX('Policy Characteristics'!K:K,MATCH($C1136,'Policy Characteristics'!$C:$C,0)))</f>
        <v>industry-ag-main.html#fuel-switching</v>
      </c>
      <c r="R1136" s="226" t="str">
        <f>IF(ISBLANK(INDEX('Policy Characteristics'!L:L,MATCH($C1136,'Policy Characteristics'!$C:$C,0))),"",INDEX('Policy Characteristics'!L:L,MATCH($C1136,'Policy Characteristics'!$C:$C,0)))</f>
        <v>industry-elec-and-hydrogen.html</v>
      </c>
    </row>
    <row r="1137" spans="1:18" s="2" customFormat="1">
      <c r="A1137" s="226" t="str">
        <f>IF(ISBLANK(INDEX('Policy Characteristics'!A:A,MATCH($C1137,'Policy Characteristics'!$C:$C,0))),"",INDEX('Policy Characteristics'!A:A,MATCH($C1137,'Policy Characteristics'!$C:$C,0)))</f>
        <v>Industry</v>
      </c>
      <c r="B1137" s="234" t="str">
        <f>IF(ISBLANK(INDEX('Policy Characteristics'!B:B,MATCH($C1137,'Policy Characteristics'!$C:$C,0))),"",INDEX('Policy Characteristics'!B:B,MATCH($C1137,'Policy Characteristics'!$C:$C,0)))</f>
        <v>Hydrogen Combustion</v>
      </c>
      <c r="C1137" s="226" t="str">
        <f t="shared" si="45"/>
        <v>Fraction of Eligible Industrial Energy Use Shifted to Hydrogen</v>
      </c>
      <c r="D1137" s="6" t="s">
        <v>846</v>
      </c>
      <c r="E1137" s="1" t="s">
        <v>910</v>
      </c>
      <c r="F1137" t="s">
        <v>847</v>
      </c>
      <c r="G1137" s="45" t="s">
        <v>910</v>
      </c>
      <c r="H1137" s="43">
        <v>2057</v>
      </c>
      <c r="I1137" s="261" t="s">
        <v>738</v>
      </c>
      <c r="J1137" s="227" t="str">
        <f>IF(ISBLANK(INDEX('Policy Characteristics'!D:D,MATCH($C1137,'Policy Characteristics'!$C:$C,0))),"",INDEX('Policy Characteristics'!D:D,MATCH($C1137,'Policy Characteristics'!$C:$C,0)))</f>
        <v>Hydrogen Combustion</v>
      </c>
      <c r="K1137" s="226" t="str">
        <f>IF(ISBLANK(INDEX('Policy Characteristics'!E:E,MATCH($C1137,'Policy Characteristics'!$C:$C,0))),"",INDEX('Policy Characteristics'!E:E,MATCH($C1137,'Policy Characteristics'!$C:$C,0)))</f>
        <v>indst shift to hydrogen</v>
      </c>
      <c r="L1137" s="233">
        <f>IF(ISBLANK(INDEX('Policy Characteristics'!F:F,MATCH($C1137,'Policy Characteristics'!$C:$C,0))),"",INDEX('Policy Characteristics'!F:F,MATCH($C1137,'Policy Characteristics'!$C:$C,0)))</f>
        <v>0</v>
      </c>
      <c r="M1137" s="233">
        <f>IF(ISBLANK(INDEX('Policy Characteristics'!G:G,MATCH($C1137,'Policy Characteristics'!$C:$C,0))),"",INDEX('Policy Characteristics'!G:G,MATCH($C1137,'Policy Characteristics'!$C:$C,0)))</f>
        <v>1</v>
      </c>
      <c r="N1137" s="233">
        <f>IF(ISBLANK(INDEX('Policy Characteristics'!H:H,MATCH($C1137,'Policy Characteristics'!$C:$C,0))),"",INDEX('Policy Characteristics'!H:H,MATCH($C1137,'Policy Characteristics'!$C:$C,0)))</f>
        <v>0.01</v>
      </c>
      <c r="O1137" s="226" t="str">
        <f>IF(ISBLANK(INDEX('Policy Characteristics'!I:I,MATCH($C1137,'Policy Characteristics'!$C:$C,0))),"",INDEX('Policy Characteristics'!I:I,MATCH($C1137,'Policy Characteristics'!$C:$C,0)))</f>
        <v>% of fuel shifted</v>
      </c>
      <c r="P1137" s="226" t="str">
        <f>IF(ISBLANK(INDEX('Policy Characteristics'!J:J,MATCH($C1137,'Policy Characteristics'!$C:$C,0))),"",INDEX('Policy Characteristics'!J:J,MATCH($C1137,'Policy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37" s="226" t="str">
        <f>IF(ISBLANK(INDEX('Policy Characteristics'!K:K,MATCH($C1137,'Policy Characteristics'!$C:$C,0))),"",INDEX('Policy Characteristics'!K:K,MATCH($C1137,'Policy Characteristics'!$C:$C,0)))</f>
        <v>industry-ag-main.html#fuel-switching</v>
      </c>
      <c r="R1137" s="226" t="str">
        <f>IF(ISBLANK(INDEX('Policy Characteristics'!L:L,MATCH($C1137,'Policy Characteristics'!$C:$C,0))),"",INDEX('Policy Characteristics'!L:L,MATCH($C1137,'Policy Characteristics'!$C:$C,0)))</f>
        <v>industry-elec-and-hydrogen.html</v>
      </c>
    </row>
    <row r="1138" spans="1:18" s="2" customFormat="1">
      <c r="A1138" s="226" t="str">
        <f>IF(ISBLANK(INDEX('Policy Characteristics'!A:A,MATCH($C1138,'Policy Characteristics'!$C:$C,0))),"",INDEX('Policy Characteristics'!A:A,MATCH($C1138,'Policy Characteristics'!$C:$C,0)))</f>
        <v>Industry</v>
      </c>
      <c r="B1138" s="234" t="str">
        <f>IF(ISBLANK(INDEX('Policy Characteristics'!B:B,MATCH($C1138,'Policy Characteristics'!$C:$C,0))),"",INDEX('Policy Characteristics'!B:B,MATCH($C1138,'Policy Characteristics'!$C:$C,0)))</f>
        <v>Hydrogen Combustion</v>
      </c>
      <c r="C1138" s="226" t="str">
        <f t="shared" si="45"/>
        <v>Fraction of Eligible Industrial Energy Use Shifted to Hydrogen</v>
      </c>
      <c r="D1138" s="6" t="s">
        <v>848</v>
      </c>
      <c r="E1138" s="1" t="s">
        <v>896</v>
      </c>
      <c r="F1138" t="s">
        <v>849</v>
      </c>
      <c r="G1138" s="45" t="s">
        <v>897</v>
      </c>
      <c r="H1138" s="43">
        <v>2058</v>
      </c>
      <c r="I1138" s="261" t="s">
        <v>728</v>
      </c>
      <c r="J1138" s="227" t="str">
        <f>IF(ISBLANK(INDEX('Policy Characteristics'!D:D,MATCH($C1138,'Policy Characteristics'!$C:$C,0))),"",INDEX('Policy Characteristics'!D:D,MATCH($C1138,'Policy Characteristics'!$C:$C,0)))</f>
        <v>Hydrogen Combustion</v>
      </c>
      <c r="K1138" s="226" t="str">
        <f>IF(ISBLANK(INDEX('Policy Characteristics'!E:E,MATCH($C1138,'Policy Characteristics'!$C:$C,0))),"",INDEX('Policy Characteristics'!E:E,MATCH($C1138,'Policy Characteristics'!$C:$C,0)))</f>
        <v>indst shift to hydrogen</v>
      </c>
      <c r="L1138" s="233">
        <f>IF(ISBLANK(INDEX('Policy Characteristics'!F:F,MATCH($C1138,'Policy Characteristics'!$C:$C,0))),"",INDEX('Policy Characteristics'!F:F,MATCH($C1138,'Policy Characteristics'!$C:$C,0)))</f>
        <v>0</v>
      </c>
      <c r="M1138" s="233">
        <f>IF(ISBLANK(INDEX('Policy Characteristics'!G:G,MATCH($C1138,'Policy Characteristics'!$C:$C,0))),"",INDEX('Policy Characteristics'!G:G,MATCH($C1138,'Policy Characteristics'!$C:$C,0)))</f>
        <v>1</v>
      </c>
      <c r="N1138" s="233">
        <f>IF(ISBLANK(INDEX('Policy Characteristics'!H:H,MATCH($C1138,'Policy Characteristics'!$C:$C,0))),"",INDEX('Policy Characteristics'!H:H,MATCH($C1138,'Policy Characteristics'!$C:$C,0)))</f>
        <v>0.01</v>
      </c>
      <c r="O1138" s="226" t="str">
        <f>IF(ISBLANK(INDEX('Policy Characteristics'!I:I,MATCH($C1138,'Policy Characteristics'!$C:$C,0))),"",INDEX('Policy Characteristics'!I:I,MATCH($C1138,'Policy Characteristics'!$C:$C,0)))</f>
        <v>% of fuel shifted</v>
      </c>
      <c r="P1138" s="226" t="str">
        <f>IF(ISBLANK(INDEX('Policy Characteristics'!J:J,MATCH($C1138,'Policy Characteristics'!$C:$C,0))),"",INDEX('Policy Characteristics'!J:J,MATCH($C1138,'Policy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38" s="226" t="str">
        <f>IF(ISBLANK(INDEX('Policy Characteristics'!K:K,MATCH($C1138,'Policy Characteristics'!$C:$C,0))),"",INDEX('Policy Characteristics'!K:K,MATCH($C1138,'Policy Characteristics'!$C:$C,0)))</f>
        <v>industry-ag-main.html#fuel-switching</v>
      </c>
      <c r="R1138" s="226" t="str">
        <f>IF(ISBLANK(INDEX('Policy Characteristics'!L:L,MATCH($C1138,'Policy Characteristics'!$C:$C,0))),"",INDEX('Policy Characteristics'!L:L,MATCH($C1138,'Policy Characteristics'!$C:$C,0)))</f>
        <v>industry-elec-and-hydrogen.html</v>
      </c>
    </row>
    <row r="1139" spans="1:18" s="2" customFormat="1">
      <c r="A1139" s="226" t="str">
        <f>IF(ISBLANK(INDEX('Policy Characteristics'!A:A,MATCH($C1139,'Policy Characteristics'!$C:$C,0))),"",INDEX('Policy Characteristics'!A:A,MATCH($C1139,'Policy Characteristics'!$C:$C,0)))</f>
        <v>Industry</v>
      </c>
      <c r="B1139" s="234" t="str">
        <f>IF(ISBLANK(INDEX('Policy Characteristics'!B:B,MATCH($C1139,'Policy Characteristics'!$C:$C,0))),"",INDEX('Policy Characteristics'!B:B,MATCH($C1139,'Policy Characteristics'!$C:$C,0)))</f>
        <v>Hydrogen Combustion</v>
      </c>
      <c r="C1139" s="226" t="str">
        <f t="shared" si="45"/>
        <v>Fraction of Eligible Industrial Energy Use Shifted to Hydrogen</v>
      </c>
      <c r="D1139" s="6" t="s">
        <v>848</v>
      </c>
      <c r="E1139" s="1" t="s">
        <v>898</v>
      </c>
      <c r="F1139" t="s">
        <v>849</v>
      </c>
      <c r="G1139" s="45" t="s">
        <v>899</v>
      </c>
      <c r="H1139" s="43">
        <v>2059</v>
      </c>
      <c r="I1139" s="261" t="s">
        <v>728</v>
      </c>
      <c r="J1139" s="227" t="str">
        <f>IF(ISBLANK(INDEX('Policy Characteristics'!D:D,MATCH($C1139,'Policy Characteristics'!$C:$C,0))),"",INDEX('Policy Characteristics'!D:D,MATCH($C1139,'Policy Characteristics'!$C:$C,0)))</f>
        <v>Hydrogen Combustion</v>
      </c>
      <c r="K1139" s="226" t="str">
        <f>IF(ISBLANK(INDEX('Policy Characteristics'!E:E,MATCH($C1139,'Policy Characteristics'!$C:$C,0))),"",INDEX('Policy Characteristics'!E:E,MATCH($C1139,'Policy Characteristics'!$C:$C,0)))</f>
        <v>indst shift to hydrogen</v>
      </c>
      <c r="L1139" s="233">
        <f>IF(ISBLANK(INDEX('Policy Characteristics'!F:F,MATCH($C1139,'Policy Characteristics'!$C:$C,0))),"",INDEX('Policy Characteristics'!F:F,MATCH($C1139,'Policy Characteristics'!$C:$C,0)))</f>
        <v>0</v>
      </c>
      <c r="M1139" s="233">
        <f>IF(ISBLANK(INDEX('Policy Characteristics'!G:G,MATCH($C1139,'Policy Characteristics'!$C:$C,0))),"",INDEX('Policy Characteristics'!G:G,MATCH($C1139,'Policy Characteristics'!$C:$C,0)))</f>
        <v>1</v>
      </c>
      <c r="N1139" s="233">
        <f>IF(ISBLANK(INDEX('Policy Characteristics'!H:H,MATCH($C1139,'Policy Characteristics'!$C:$C,0))),"",INDEX('Policy Characteristics'!H:H,MATCH($C1139,'Policy Characteristics'!$C:$C,0)))</f>
        <v>0.01</v>
      </c>
      <c r="O1139" s="226" t="str">
        <f>IF(ISBLANK(INDEX('Policy Characteristics'!I:I,MATCH($C1139,'Policy Characteristics'!$C:$C,0))),"",INDEX('Policy Characteristics'!I:I,MATCH($C1139,'Policy Characteristics'!$C:$C,0)))</f>
        <v>% of fuel shifted</v>
      </c>
      <c r="P1139" s="226" t="str">
        <f>IF(ISBLANK(INDEX('Policy Characteristics'!J:J,MATCH($C1139,'Policy Characteristics'!$C:$C,0))),"",INDEX('Policy Characteristics'!J:J,MATCH($C1139,'Policy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39" s="226" t="str">
        <f>IF(ISBLANK(INDEX('Policy Characteristics'!K:K,MATCH($C1139,'Policy Characteristics'!$C:$C,0))),"",INDEX('Policy Characteristics'!K:K,MATCH($C1139,'Policy Characteristics'!$C:$C,0)))</f>
        <v>industry-ag-main.html#fuel-switching</v>
      </c>
      <c r="R1139" s="226" t="str">
        <f>IF(ISBLANK(INDEX('Policy Characteristics'!L:L,MATCH($C1139,'Policy Characteristics'!$C:$C,0))),"",INDEX('Policy Characteristics'!L:L,MATCH($C1139,'Policy Characteristics'!$C:$C,0)))</f>
        <v>industry-elec-and-hydrogen.html</v>
      </c>
    </row>
    <row r="1140" spans="1:18" s="2" customFormat="1">
      <c r="A1140" s="226" t="str">
        <f>IF(ISBLANK(INDEX('Policy Characteristics'!A:A,MATCH($C1140,'Policy Characteristics'!$C:$C,0))),"",INDEX('Policy Characteristics'!A:A,MATCH($C1140,'Policy Characteristics'!$C:$C,0)))</f>
        <v>Industry</v>
      </c>
      <c r="B1140" s="234" t="str">
        <f>IF(ISBLANK(INDEX('Policy Characteristics'!B:B,MATCH($C1140,'Policy Characteristics'!$C:$C,0))),"",INDEX('Policy Characteristics'!B:B,MATCH($C1140,'Policy Characteristics'!$C:$C,0)))</f>
        <v>Hydrogen Combustion</v>
      </c>
      <c r="C1140" s="226" t="str">
        <f t="shared" si="45"/>
        <v>Fraction of Eligible Industrial Energy Use Shifted to Hydrogen</v>
      </c>
      <c r="D1140" s="6" t="s">
        <v>848</v>
      </c>
      <c r="E1140" s="1" t="s">
        <v>900</v>
      </c>
      <c r="F1140" t="s">
        <v>849</v>
      </c>
      <c r="G1140" s="45" t="s">
        <v>901</v>
      </c>
      <c r="H1140" s="43">
        <v>2060</v>
      </c>
      <c r="I1140" s="261" t="s">
        <v>738</v>
      </c>
      <c r="J1140" s="227" t="str">
        <f>IF(ISBLANK(INDEX('Policy Characteristics'!D:D,MATCH($C1140,'Policy Characteristics'!$C:$C,0))),"",INDEX('Policy Characteristics'!D:D,MATCH($C1140,'Policy Characteristics'!$C:$C,0)))</f>
        <v>Hydrogen Combustion</v>
      </c>
      <c r="K1140" s="226" t="str">
        <f>IF(ISBLANK(INDEX('Policy Characteristics'!E:E,MATCH($C1140,'Policy Characteristics'!$C:$C,0))),"",INDEX('Policy Characteristics'!E:E,MATCH($C1140,'Policy Characteristics'!$C:$C,0)))</f>
        <v>indst shift to hydrogen</v>
      </c>
      <c r="L1140" s="233">
        <f>IF(ISBLANK(INDEX('Policy Characteristics'!F:F,MATCH($C1140,'Policy Characteristics'!$C:$C,0))),"",INDEX('Policy Characteristics'!F:F,MATCH($C1140,'Policy Characteristics'!$C:$C,0)))</f>
        <v>0</v>
      </c>
      <c r="M1140" s="233">
        <f>IF(ISBLANK(INDEX('Policy Characteristics'!G:G,MATCH($C1140,'Policy Characteristics'!$C:$C,0))),"",INDEX('Policy Characteristics'!G:G,MATCH($C1140,'Policy Characteristics'!$C:$C,0)))</f>
        <v>1</v>
      </c>
      <c r="N1140" s="233">
        <f>IF(ISBLANK(INDEX('Policy Characteristics'!H:H,MATCH($C1140,'Policy Characteristics'!$C:$C,0))),"",INDEX('Policy Characteristics'!H:H,MATCH($C1140,'Policy Characteristics'!$C:$C,0)))</f>
        <v>0.01</v>
      </c>
      <c r="O1140" s="226" t="str">
        <f>IF(ISBLANK(INDEX('Policy Characteristics'!I:I,MATCH($C1140,'Policy Characteristics'!$C:$C,0))),"",INDEX('Policy Characteristics'!I:I,MATCH($C1140,'Policy Characteristics'!$C:$C,0)))</f>
        <v>% of fuel shifted</v>
      </c>
      <c r="P1140" s="226" t="str">
        <f>IF(ISBLANK(INDEX('Policy Characteristics'!J:J,MATCH($C1140,'Policy Characteristics'!$C:$C,0))),"",INDEX('Policy Characteristics'!J:J,MATCH($C1140,'Policy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0" s="226" t="str">
        <f>IF(ISBLANK(INDEX('Policy Characteristics'!K:K,MATCH($C1140,'Policy Characteristics'!$C:$C,0))),"",INDEX('Policy Characteristics'!K:K,MATCH($C1140,'Policy Characteristics'!$C:$C,0)))</f>
        <v>industry-ag-main.html#fuel-switching</v>
      </c>
      <c r="R1140" s="226" t="str">
        <f>IF(ISBLANK(INDEX('Policy Characteristics'!L:L,MATCH($C1140,'Policy Characteristics'!$C:$C,0))),"",INDEX('Policy Characteristics'!L:L,MATCH($C1140,'Policy Characteristics'!$C:$C,0)))</f>
        <v>industry-elec-and-hydrogen.html</v>
      </c>
    </row>
    <row r="1141" spans="1:18" s="2" customFormat="1">
      <c r="A1141" s="226" t="str">
        <f>IF(ISBLANK(INDEX('Policy Characteristics'!A:A,MATCH($C1141,'Policy Characteristics'!$C:$C,0))),"",INDEX('Policy Characteristics'!A:A,MATCH($C1141,'Policy Characteristics'!$C:$C,0)))</f>
        <v>Industry</v>
      </c>
      <c r="B1141" s="234" t="str">
        <f>IF(ISBLANK(INDEX('Policy Characteristics'!B:B,MATCH($C1141,'Policy Characteristics'!$C:$C,0))),"",INDEX('Policy Characteristics'!B:B,MATCH($C1141,'Policy Characteristics'!$C:$C,0)))</f>
        <v>Hydrogen Combustion</v>
      </c>
      <c r="C1141" s="226" t="str">
        <f t="shared" si="45"/>
        <v>Fraction of Eligible Industrial Energy Use Shifted to Hydrogen</v>
      </c>
      <c r="D1141" s="6" t="s">
        <v>848</v>
      </c>
      <c r="E1141" s="1" t="s">
        <v>902</v>
      </c>
      <c r="F1141" t="s">
        <v>849</v>
      </c>
      <c r="G1141" s="45" t="s">
        <v>903</v>
      </c>
      <c r="H1141" s="43">
        <v>2061</v>
      </c>
      <c r="I1141" s="261" t="s">
        <v>738</v>
      </c>
      <c r="J1141" s="227" t="str">
        <f>IF(ISBLANK(INDEX('Policy Characteristics'!D:D,MATCH($C1141,'Policy Characteristics'!$C:$C,0))),"",INDEX('Policy Characteristics'!D:D,MATCH($C1141,'Policy Characteristics'!$C:$C,0)))</f>
        <v>Hydrogen Combustion</v>
      </c>
      <c r="K1141" s="226" t="str">
        <f>IF(ISBLANK(INDEX('Policy Characteristics'!E:E,MATCH($C1141,'Policy Characteristics'!$C:$C,0))),"",INDEX('Policy Characteristics'!E:E,MATCH($C1141,'Policy Characteristics'!$C:$C,0)))</f>
        <v>indst shift to hydrogen</v>
      </c>
      <c r="L1141" s="233">
        <f>IF(ISBLANK(INDEX('Policy Characteristics'!F:F,MATCH($C1141,'Policy Characteristics'!$C:$C,0))),"",INDEX('Policy Characteristics'!F:F,MATCH($C1141,'Policy Characteristics'!$C:$C,0)))</f>
        <v>0</v>
      </c>
      <c r="M1141" s="233">
        <f>IF(ISBLANK(INDEX('Policy Characteristics'!G:G,MATCH($C1141,'Policy Characteristics'!$C:$C,0))),"",INDEX('Policy Characteristics'!G:G,MATCH($C1141,'Policy Characteristics'!$C:$C,0)))</f>
        <v>1</v>
      </c>
      <c r="N1141" s="233">
        <f>IF(ISBLANK(INDEX('Policy Characteristics'!H:H,MATCH($C1141,'Policy Characteristics'!$C:$C,0))),"",INDEX('Policy Characteristics'!H:H,MATCH($C1141,'Policy Characteristics'!$C:$C,0)))</f>
        <v>0.01</v>
      </c>
      <c r="O1141" s="226" t="str">
        <f>IF(ISBLANK(INDEX('Policy Characteristics'!I:I,MATCH($C1141,'Policy Characteristics'!$C:$C,0))),"",INDEX('Policy Characteristics'!I:I,MATCH($C1141,'Policy Characteristics'!$C:$C,0)))</f>
        <v>% of fuel shifted</v>
      </c>
      <c r="P1141" s="226" t="str">
        <f>IF(ISBLANK(INDEX('Policy Characteristics'!J:J,MATCH($C1141,'Policy Characteristics'!$C:$C,0))),"",INDEX('Policy Characteristics'!J:J,MATCH($C1141,'Policy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1" s="226" t="str">
        <f>IF(ISBLANK(INDEX('Policy Characteristics'!K:K,MATCH($C1141,'Policy Characteristics'!$C:$C,0))),"",INDEX('Policy Characteristics'!K:K,MATCH($C1141,'Policy Characteristics'!$C:$C,0)))</f>
        <v>industry-ag-main.html#fuel-switching</v>
      </c>
      <c r="R1141" s="226" t="str">
        <f>IF(ISBLANK(INDEX('Policy Characteristics'!L:L,MATCH($C1141,'Policy Characteristics'!$C:$C,0))),"",INDEX('Policy Characteristics'!L:L,MATCH($C1141,'Policy Characteristics'!$C:$C,0)))</f>
        <v>industry-elec-and-hydrogen.html</v>
      </c>
    </row>
    <row r="1142" spans="1:18" s="2" customFormat="1">
      <c r="A1142" s="226" t="str">
        <f>IF(ISBLANK(INDEX('Policy Characteristics'!A:A,MATCH($C1142,'Policy Characteristics'!$C:$C,0))),"",INDEX('Policy Characteristics'!A:A,MATCH($C1142,'Policy Characteristics'!$C:$C,0)))</f>
        <v>Industry</v>
      </c>
      <c r="B1142" s="234" t="str">
        <f>IF(ISBLANK(INDEX('Policy Characteristics'!B:B,MATCH($C1142,'Policy Characteristics'!$C:$C,0))),"",INDEX('Policy Characteristics'!B:B,MATCH($C1142,'Policy Characteristics'!$C:$C,0)))</f>
        <v>Hydrogen Combustion</v>
      </c>
      <c r="C1142" s="226" t="str">
        <f t="shared" si="45"/>
        <v>Fraction of Eligible Industrial Energy Use Shifted to Hydrogen</v>
      </c>
      <c r="D1142" s="6" t="s">
        <v>848</v>
      </c>
      <c r="E1142" s="1" t="s">
        <v>904</v>
      </c>
      <c r="F1142" t="s">
        <v>849</v>
      </c>
      <c r="G1142" s="45" t="s">
        <v>905</v>
      </c>
      <c r="H1142" s="43">
        <v>2062</v>
      </c>
      <c r="I1142" s="261" t="s">
        <v>738</v>
      </c>
      <c r="J1142" s="227" t="str">
        <f>IF(ISBLANK(INDEX('Policy Characteristics'!D:D,MATCH($C1142,'Policy Characteristics'!$C:$C,0))),"",INDEX('Policy Characteristics'!D:D,MATCH($C1142,'Policy Characteristics'!$C:$C,0)))</f>
        <v>Hydrogen Combustion</v>
      </c>
      <c r="K1142" s="226" t="str">
        <f>IF(ISBLANK(INDEX('Policy Characteristics'!E:E,MATCH($C1142,'Policy Characteristics'!$C:$C,0))),"",INDEX('Policy Characteristics'!E:E,MATCH($C1142,'Policy Characteristics'!$C:$C,0)))</f>
        <v>indst shift to hydrogen</v>
      </c>
      <c r="L1142" s="233">
        <f>IF(ISBLANK(INDEX('Policy Characteristics'!F:F,MATCH($C1142,'Policy Characteristics'!$C:$C,0))),"",INDEX('Policy Characteristics'!F:F,MATCH($C1142,'Policy Characteristics'!$C:$C,0)))</f>
        <v>0</v>
      </c>
      <c r="M1142" s="233">
        <f>IF(ISBLANK(INDEX('Policy Characteristics'!G:G,MATCH($C1142,'Policy Characteristics'!$C:$C,0))),"",INDEX('Policy Characteristics'!G:G,MATCH($C1142,'Policy Characteristics'!$C:$C,0)))</f>
        <v>1</v>
      </c>
      <c r="N1142" s="233">
        <f>IF(ISBLANK(INDEX('Policy Characteristics'!H:H,MATCH($C1142,'Policy Characteristics'!$C:$C,0))),"",INDEX('Policy Characteristics'!H:H,MATCH($C1142,'Policy Characteristics'!$C:$C,0)))</f>
        <v>0.01</v>
      </c>
      <c r="O1142" s="226" t="str">
        <f>IF(ISBLANK(INDEX('Policy Characteristics'!I:I,MATCH($C1142,'Policy Characteristics'!$C:$C,0))),"",INDEX('Policy Characteristics'!I:I,MATCH($C1142,'Policy Characteristics'!$C:$C,0)))</f>
        <v>% of fuel shifted</v>
      </c>
      <c r="P1142" s="226" t="str">
        <f>IF(ISBLANK(INDEX('Policy Characteristics'!J:J,MATCH($C1142,'Policy Characteristics'!$C:$C,0))),"",INDEX('Policy Characteristics'!J:J,MATCH($C1142,'Policy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2" s="226" t="str">
        <f>IF(ISBLANK(INDEX('Policy Characteristics'!K:K,MATCH($C1142,'Policy Characteristics'!$C:$C,0))),"",INDEX('Policy Characteristics'!K:K,MATCH($C1142,'Policy Characteristics'!$C:$C,0)))</f>
        <v>industry-ag-main.html#fuel-switching</v>
      </c>
      <c r="R1142" s="226" t="str">
        <f>IF(ISBLANK(INDEX('Policy Characteristics'!L:L,MATCH($C1142,'Policy Characteristics'!$C:$C,0))),"",INDEX('Policy Characteristics'!L:L,MATCH($C1142,'Policy Characteristics'!$C:$C,0)))</f>
        <v>industry-elec-and-hydrogen.html</v>
      </c>
    </row>
    <row r="1143" spans="1:18" s="2" customFormat="1">
      <c r="A1143" s="226" t="str">
        <f>IF(ISBLANK(INDEX('Policy Characteristics'!A:A,MATCH($C1143,'Policy Characteristics'!$C:$C,0))),"",INDEX('Policy Characteristics'!A:A,MATCH($C1143,'Policy Characteristics'!$C:$C,0)))</f>
        <v>Industry</v>
      </c>
      <c r="B1143" s="234" t="str">
        <f>IF(ISBLANK(INDEX('Policy Characteristics'!B:B,MATCH($C1143,'Policy Characteristics'!$C:$C,0))),"",INDEX('Policy Characteristics'!B:B,MATCH($C1143,'Policy Characteristics'!$C:$C,0)))</f>
        <v>Hydrogen Combustion</v>
      </c>
      <c r="C1143" s="226" t="str">
        <f t="shared" si="45"/>
        <v>Fraction of Eligible Industrial Energy Use Shifted to Hydrogen</v>
      </c>
      <c r="D1143" s="6" t="s">
        <v>848</v>
      </c>
      <c r="E1143" s="1" t="s">
        <v>906</v>
      </c>
      <c r="F1143" t="s">
        <v>849</v>
      </c>
      <c r="G1143" s="45" t="s">
        <v>907</v>
      </c>
      <c r="H1143" s="43">
        <v>2063</v>
      </c>
      <c r="I1143" s="261" t="s">
        <v>738</v>
      </c>
      <c r="J1143" s="227" t="str">
        <f>IF(ISBLANK(INDEX('Policy Characteristics'!D:D,MATCH($C1143,'Policy Characteristics'!$C:$C,0))),"",INDEX('Policy Characteristics'!D:D,MATCH($C1143,'Policy Characteristics'!$C:$C,0)))</f>
        <v>Hydrogen Combustion</v>
      </c>
      <c r="K1143" s="226" t="str">
        <f>IF(ISBLANK(INDEX('Policy Characteristics'!E:E,MATCH($C1143,'Policy Characteristics'!$C:$C,0))),"",INDEX('Policy Characteristics'!E:E,MATCH($C1143,'Policy Characteristics'!$C:$C,0)))</f>
        <v>indst shift to hydrogen</v>
      </c>
      <c r="L1143" s="233">
        <f>IF(ISBLANK(INDEX('Policy Characteristics'!F:F,MATCH($C1143,'Policy Characteristics'!$C:$C,0))),"",INDEX('Policy Characteristics'!F:F,MATCH($C1143,'Policy Characteristics'!$C:$C,0)))</f>
        <v>0</v>
      </c>
      <c r="M1143" s="233">
        <f>IF(ISBLANK(INDEX('Policy Characteristics'!G:G,MATCH($C1143,'Policy Characteristics'!$C:$C,0))),"",INDEX('Policy Characteristics'!G:G,MATCH($C1143,'Policy Characteristics'!$C:$C,0)))</f>
        <v>1</v>
      </c>
      <c r="N1143" s="233">
        <f>IF(ISBLANK(INDEX('Policy Characteristics'!H:H,MATCH($C1143,'Policy Characteristics'!$C:$C,0))),"",INDEX('Policy Characteristics'!H:H,MATCH($C1143,'Policy Characteristics'!$C:$C,0)))</f>
        <v>0.01</v>
      </c>
      <c r="O1143" s="226" t="str">
        <f>IF(ISBLANK(INDEX('Policy Characteristics'!I:I,MATCH($C1143,'Policy Characteristics'!$C:$C,0))),"",INDEX('Policy Characteristics'!I:I,MATCH($C1143,'Policy Characteristics'!$C:$C,0)))</f>
        <v>% of fuel shifted</v>
      </c>
      <c r="P1143" s="226" t="str">
        <f>IF(ISBLANK(INDEX('Policy Characteristics'!J:J,MATCH($C1143,'Policy Characteristics'!$C:$C,0))),"",INDEX('Policy Characteristics'!J:J,MATCH($C1143,'Policy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3" s="226" t="str">
        <f>IF(ISBLANK(INDEX('Policy Characteristics'!K:K,MATCH($C1143,'Policy Characteristics'!$C:$C,0))),"",INDEX('Policy Characteristics'!K:K,MATCH($C1143,'Policy Characteristics'!$C:$C,0)))</f>
        <v>industry-ag-main.html#fuel-switching</v>
      </c>
      <c r="R1143" s="226" t="str">
        <f>IF(ISBLANK(INDEX('Policy Characteristics'!L:L,MATCH($C1143,'Policy Characteristics'!$C:$C,0))),"",INDEX('Policy Characteristics'!L:L,MATCH($C1143,'Policy Characteristics'!$C:$C,0)))</f>
        <v>industry-elec-and-hydrogen.html</v>
      </c>
    </row>
    <row r="1144" spans="1:18" s="2" customFormat="1">
      <c r="A1144" s="226" t="str">
        <f>IF(ISBLANK(INDEX('Policy Characteristics'!A:A,MATCH($C1144,'Policy Characteristics'!$C:$C,0))),"",INDEX('Policy Characteristics'!A:A,MATCH($C1144,'Policy Characteristics'!$C:$C,0)))</f>
        <v>Industry</v>
      </c>
      <c r="B1144" s="234" t="str">
        <f>IF(ISBLANK(INDEX('Policy Characteristics'!B:B,MATCH($C1144,'Policy Characteristics'!$C:$C,0))),"",INDEX('Policy Characteristics'!B:B,MATCH($C1144,'Policy Characteristics'!$C:$C,0)))</f>
        <v>Hydrogen Combustion</v>
      </c>
      <c r="C1144" s="226" t="str">
        <f t="shared" si="45"/>
        <v>Fraction of Eligible Industrial Energy Use Shifted to Hydrogen</v>
      </c>
      <c r="D1144" s="6" t="s">
        <v>848</v>
      </c>
      <c r="E1144" s="1" t="s">
        <v>908</v>
      </c>
      <c r="F1144" t="s">
        <v>849</v>
      </c>
      <c r="G1144" s="45" t="s">
        <v>909</v>
      </c>
      <c r="H1144" s="43">
        <v>2064</v>
      </c>
      <c r="I1144" s="261" t="s">
        <v>738</v>
      </c>
      <c r="J1144" s="227" t="str">
        <f>IF(ISBLANK(INDEX('Policy Characteristics'!D:D,MATCH($C1144,'Policy Characteristics'!$C:$C,0))),"",INDEX('Policy Characteristics'!D:D,MATCH($C1144,'Policy Characteristics'!$C:$C,0)))</f>
        <v>Hydrogen Combustion</v>
      </c>
      <c r="K1144" s="226" t="str">
        <f>IF(ISBLANK(INDEX('Policy Characteristics'!E:E,MATCH($C1144,'Policy Characteristics'!$C:$C,0))),"",INDEX('Policy Characteristics'!E:E,MATCH($C1144,'Policy Characteristics'!$C:$C,0)))</f>
        <v>indst shift to hydrogen</v>
      </c>
      <c r="L1144" s="233">
        <f>IF(ISBLANK(INDEX('Policy Characteristics'!F:F,MATCH($C1144,'Policy Characteristics'!$C:$C,0))),"",INDEX('Policy Characteristics'!F:F,MATCH($C1144,'Policy Characteristics'!$C:$C,0)))</f>
        <v>0</v>
      </c>
      <c r="M1144" s="233">
        <f>IF(ISBLANK(INDEX('Policy Characteristics'!G:G,MATCH($C1144,'Policy Characteristics'!$C:$C,0))),"",INDEX('Policy Characteristics'!G:G,MATCH($C1144,'Policy Characteristics'!$C:$C,0)))</f>
        <v>1</v>
      </c>
      <c r="N1144" s="233">
        <f>IF(ISBLANK(INDEX('Policy Characteristics'!H:H,MATCH($C1144,'Policy Characteristics'!$C:$C,0))),"",INDEX('Policy Characteristics'!H:H,MATCH($C1144,'Policy Characteristics'!$C:$C,0)))</f>
        <v>0.01</v>
      </c>
      <c r="O1144" s="226" t="str">
        <f>IF(ISBLANK(INDEX('Policy Characteristics'!I:I,MATCH($C1144,'Policy Characteristics'!$C:$C,0))),"",INDEX('Policy Characteristics'!I:I,MATCH($C1144,'Policy Characteristics'!$C:$C,0)))</f>
        <v>% of fuel shifted</v>
      </c>
      <c r="P1144" s="226" t="str">
        <f>IF(ISBLANK(INDEX('Policy Characteristics'!J:J,MATCH($C1144,'Policy Characteristics'!$C:$C,0))),"",INDEX('Policy Characteristics'!J:J,MATCH($C1144,'Policy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4" s="226" t="str">
        <f>IF(ISBLANK(INDEX('Policy Characteristics'!K:K,MATCH($C1144,'Policy Characteristics'!$C:$C,0))),"",INDEX('Policy Characteristics'!K:K,MATCH($C1144,'Policy Characteristics'!$C:$C,0)))</f>
        <v>industry-ag-main.html#fuel-switching</v>
      </c>
      <c r="R1144" s="226" t="str">
        <f>IF(ISBLANK(INDEX('Policy Characteristics'!L:L,MATCH($C1144,'Policy Characteristics'!$C:$C,0))),"",INDEX('Policy Characteristics'!L:L,MATCH($C1144,'Policy Characteristics'!$C:$C,0)))</f>
        <v>industry-elec-and-hydrogen.html</v>
      </c>
    </row>
    <row r="1145" spans="1:18" s="2" customFormat="1">
      <c r="A1145" s="226" t="str">
        <f>IF(ISBLANK(INDEX('Policy Characteristics'!A:A,MATCH($C1145,'Policy Characteristics'!$C:$C,0))),"",INDEX('Policy Characteristics'!A:A,MATCH($C1145,'Policy Characteristics'!$C:$C,0)))</f>
        <v>Industry</v>
      </c>
      <c r="B1145" s="234" t="str">
        <f>IF(ISBLANK(INDEX('Policy Characteristics'!B:B,MATCH($C1145,'Policy Characteristics'!$C:$C,0))),"",INDEX('Policy Characteristics'!B:B,MATCH($C1145,'Policy Characteristics'!$C:$C,0)))</f>
        <v>Hydrogen Combustion</v>
      </c>
      <c r="C1145" s="226" t="str">
        <f t="shared" si="45"/>
        <v>Fraction of Eligible Industrial Energy Use Shifted to Hydrogen</v>
      </c>
      <c r="D1145" s="6" t="s">
        <v>848</v>
      </c>
      <c r="E1145" s="1" t="s">
        <v>910</v>
      </c>
      <c r="F1145" t="s">
        <v>849</v>
      </c>
      <c r="G1145" s="45" t="s">
        <v>910</v>
      </c>
      <c r="H1145" s="43">
        <v>2065</v>
      </c>
      <c r="I1145" s="261" t="s">
        <v>738</v>
      </c>
      <c r="J1145" s="227" t="str">
        <f>IF(ISBLANK(INDEX('Policy Characteristics'!D:D,MATCH($C1145,'Policy Characteristics'!$C:$C,0))),"",INDEX('Policy Characteristics'!D:D,MATCH($C1145,'Policy Characteristics'!$C:$C,0)))</f>
        <v>Hydrogen Combustion</v>
      </c>
      <c r="K1145" s="226" t="str">
        <f>IF(ISBLANK(INDEX('Policy Characteristics'!E:E,MATCH($C1145,'Policy Characteristics'!$C:$C,0))),"",INDEX('Policy Characteristics'!E:E,MATCH($C1145,'Policy Characteristics'!$C:$C,0)))</f>
        <v>indst shift to hydrogen</v>
      </c>
      <c r="L1145" s="233">
        <f>IF(ISBLANK(INDEX('Policy Characteristics'!F:F,MATCH($C1145,'Policy Characteristics'!$C:$C,0))),"",INDEX('Policy Characteristics'!F:F,MATCH($C1145,'Policy Characteristics'!$C:$C,0)))</f>
        <v>0</v>
      </c>
      <c r="M1145" s="233">
        <f>IF(ISBLANK(INDEX('Policy Characteristics'!G:G,MATCH($C1145,'Policy Characteristics'!$C:$C,0))),"",INDEX('Policy Characteristics'!G:G,MATCH($C1145,'Policy Characteristics'!$C:$C,0)))</f>
        <v>1</v>
      </c>
      <c r="N1145" s="233">
        <f>IF(ISBLANK(INDEX('Policy Characteristics'!H:H,MATCH($C1145,'Policy Characteristics'!$C:$C,0))),"",INDEX('Policy Characteristics'!H:H,MATCH($C1145,'Policy Characteristics'!$C:$C,0)))</f>
        <v>0.01</v>
      </c>
      <c r="O1145" s="226" t="str">
        <f>IF(ISBLANK(INDEX('Policy Characteristics'!I:I,MATCH($C1145,'Policy Characteristics'!$C:$C,0))),"",INDEX('Policy Characteristics'!I:I,MATCH($C1145,'Policy Characteristics'!$C:$C,0)))</f>
        <v>% of fuel shifted</v>
      </c>
      <c r="P1145" s="226" t="str">
        <f>IF(ISBLANK(INDEX('Policy Characteristics'!J:J,MATCH($C1145,'Policy Characteristics'!$C:$C,0))),"",INDEX('Policy Characteristics'!J:J,MATCH($C1145,'Policy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5" s="226" t="str">
        <f>IF(ISBLANK(INDEX('Policy Characteristics'!K:K,MATCH($C1145,'Policy Characteristics'!$C:$C,0))),"",INDEX('Policy Characteristics'!K:K,MATCH($C1145,'Policy Characteristics'!$C:$C,0)))</f>
        <v>industry-ag-main.html#fuel-switching</v>
      </c>
      <c r="R1145" s="226" t="str">
        <f>IF(ISBLANK(INDEX('Policy Characteristics'!L:L,MATCH($C1145,'Policy Characteristics'!$C:$C,0))),"",INDEX('Policy Characteristics'!L:L,MATCH($C1145,'Policy Characteristics'!$C:$C,0)))</f>
        <v>industry-elec-and-hydrogen.html</v>
      </c>
    </row>
    <row r="1146" spans="1:18" s="2" customFormat="1">
      <c r="A1146" s="226" t="str">
        <f>IF(ISBLANK(INDEX('Policy Characteristics'!A:A,MATCH($C1146,'Policy Characteristics'!$C:$C,0))),"",INDEX('Policy Characteristics'!A:A,MATCH($C1146,'Policy Characteristics'!$C:$C,0)))</f>
        <v>Industry</v>
      </c>
      <c r="B1146" s="234" t="str">
        <f>IF(ISBLANK(INDEX('Policy Characteristics'!B:B,MATCH($C1146,'Policy Characteristics'!$C:$C,0))),"",INDEX('Policy Characteristics'!B:B,MATCH($C1146,'Policy Characteristics'!$C:$C,0)))</f>
        <v>Hydrogen Combustion</v>
      </c>
      <c r="C1146" s="226" t="str">
        <f t="shared" si="45"/>
        <v>Fraction of Eligible Industrial Energy Use Shifted to Hydrogen</v>
      </c>
      <c r="D1146" s="6" t="s">
        <v>850</v>
      </c>
      <c r="E1146" s="1" t="s">
        <v>896</v>
      </c>
      <c r="F1146" t="s">
        <v>851</v>
      </c>
      <c r="G1146" s="45" t="s">
        <v>897</v>
      </c>
      <c r="H1146" s="43">
        <v>2066</v>
      </c>
      <c r="I1146" s="261" t="s">
        <v>728</v>
      </c>
      <c r="J1146" s="227" t="str">
        <f>IF(ISBLANK(INDEX('Policy Characteristics'!D:D,MATCH($C1146,'Policy Characteristics'!$C:$C,0))),"",INDEX('Policy Characteristics'!D:D,MATCH($C1146,'Policy Characteristics'!$C:$C,0)))</f>
        <v>Hydrogen Combustion</v>
      </c>
      <c r="K1146" s="226" t="str">
        <f>IF(ISBLANK(INDEX('Policy Characteristics'!E:E,MATCH($C1146,'Policy Characteristics'!$C:$C,0))),"",INDEX('Policy Characteristics'!E:E,MATCH($C1146,'Policy Characteristics'!$C:$C,0)))</f>
        <v>indst shift to hydrogen</v>
      </c>
      <c r="L1146" s="233">
        <f>IF(ISBLANK(INDEX('Policy Characteristics'!F:F,MATCH($C1146,'Policy Characteristics'!$C:$C,0))),"",INDEX('Policy Characteristics'!F:F,MATCH($C1146,'Policy Characteristics'!$C:$C,0)))</f>
        <v>0</v>
      </c>
      <c r="M1146" s="233">
        <f>IF(ISBLANK(INDEX('Policy Characteristics'!G:G,MATCH($C1146,'Policy Characteristics'!$C:$C,0))),"",INDEX('Policy Characteristics'!G:G,MATCH($C1146,'Policy Characteristics'!$C:$C,0)))</f>
        <v>1</v>
      </c>
      <c r="N1146" s="233">
        <f>IF(ISBLANK(INDEX('Policy Characteristics'!H:H,MATCH($C1146,'Policy Characteristics'!$C:$C,0))),"",INDEX('Policy Characteristics'!H:H,MATCH($C1146,'Policy Characteristics'!$C:$C,0)))</f>
        <v>0.01</v>
      </c>
      <c r="O1146" s="226" t="str">
        <f>IF(ISBLANK(INDEX('Policy Characteristics'!I:I,MATCH($C1146,'Policy Characteristics'!$C:$C,0))),"",INDEX('Policy Characteristics'!I:I,MATCH($C1146,'Policy Characteristics'!$C:$C,0)))</f>
        <v>% of fuel shifted</v>
      </c>
      <c r="P1146" s="226" t="str">
        <f>IF(ISBLANK(INDEX('Policy Characteristics'!J:J,MATCH($C1146,'Policy Characteristics'!$C:$C,0))),"",INDEX('Policy Characteristics'!J:J,MATCH($C1146,'Policy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6" s="226" t="str">
        <f>IF(ISBLANK(INDEX('Policy Characteristics'!K:K,MATCH($C1146,'Policy Characteristics'!$C:$C,0))),"",INDEX('Policy Characteristics'!K:K,MATCH($C1146,'Policy Characteristics'!$C:$C,0)))</f>
        <v>industry-ag-main.html#fuel-switching</v>
      </c>
      <c r="R1146" s="226" t="str">
        <f>IF(ISBLANK(INDEX('Policy Characteristics'!L:L,MATCH($C1146,'Policy Characteristics'!$C:$C,0))),"",INDEX('Policy Characteristics'!L:L,MATCH($C1146,'Policy Characteristics'!$C:$C,0)))</f>
        <v>industry-elec-and-hydrogen.html</v>
      </c>
    </row>
    <row r="1147" spans="1:18" s="2" customFormat="1">
      <c r="A1147" s="226" t="str">
        <f>IF(ISBLANK(INDEX('Policy Characteristics'!A:A,MATCH($C1147,'Policy Characteristics'!$C:$C,0))),"",INDEX('Policy Characteristics'!A:A,MATCH($C1147,'Policy Characteristics'!$C:$C,0)))</f>
        <v>Industry</v>
      </c>
      <c r="B1147" s="234" t="str">
        <f>IF(ISBLANK(INDEX('Policy Characteristics'!B:B,MATCH($C1147,'Policy Characteristics'!$C:$C,0))),"",INDEX('Policy Characteristics'!B:B,MATCH($C1147,'Policy Characteristics'!$C:$C,0)))</f>
        <v>Hydrogen Combustion</v>
      </c>
      <c r="C1147" s="226" t="str">
        <f t="shared" si="45"/>
        <v>Fraction of Eligible Industrial Energy Use Shifted to Hydrogen</v>
      </c>
      <c r="D1147" s="6" t="s">
        <v>850</v>
      </c>
      <c r="E1147" s="1" t="s">
        <v>898</v>
      </c>
      <c r="F1147" t="s">
        <v>851</v>
      </c>
      <c r="G1147" s="45" t="s">
        <v>899</v>
      </c>
      <c r="H1147" s="43">
        <v>2067</v>
      </c>
      <c r="I1147" s="261" t="s">
        <v>728</v>
      </c>
      <c r="J1147" s="227" t="str">
        <f>IF(ISBLANK(INDEX('Policy Characteristics'!D:D,MATCH($C1147,'Policy Characteristics'!$C:$C,0))),"",INDEX('Policy Characteristics'!D:D,MATCH($C1147,'Policy Characteristics'!$C:$C,0)))</f>
        <v>Hydrogen Combustion</v>
      </c>
      <c r="K1147" s="226" t="str">
        <f>IF(ISBLANK(INDEX('Policy Characteristics'!E:E,MATCH($C1147,'Policy Characteristics'!$C:$C,0))),"",INDEX('Policy Characteristics'!E:E,MATCH($C1147,'Policy Characteristics'!$C:$C,0)))</f>
        <v>indst shift to hydrogen</v>
      </c>
      <c r="L1147" s="233">
        <f>IF(ISBLANK(INDEX('Policy Characteristics'!F:F,MATCH($C1147,'Policy Characteristics'!$C:$C,0))),"",INDEX('Policy Characteristics'!F:F,MATCH($C1147,'Policy Characteristics'!$C:$C,0)))</f>
        <v>0</v>
      </c>
      <c r="M1147" s="233">
        <f>IF(ISBLANK(INDEX('Policy Characteristics'!G:G,MATCH($C1147,'Policy Characteristics'!$C:$C,0))),"",INDEX('Policy Characteristics'!G:G,MATCH($C1147,'Policy Characteristics'!$C:$C,0)))</f>
        <v>1</v>
      </c>
      <c r="N1147" s="233">
        <f>IF(ISBLANK(INDEX('Policy Characteristics'!H:H,MATCH($C1147,'Policy Characteristics'!$C:$C,0))),"",INDEX('Policy Characteristics'!H:H,MATCH($C1147,'Policy Characteristics'!$C:$C,0)))</f>
        <v>0.01</v>
      </c>
      <c r="O1147" s="226" t="str">
        <f>IF(ISBLANK(INDEX('Policy Characteristics'!I:I,MATCH($C1147,'Policy Characteristics'!$C:$C,0))),"",INDEX('Policy Characteristics'!I:I,MATCH($C1147,'Policy Characteristics'!$C:$C,0)))</f>
        <v>% of fuel shifted</v>
      </c>
      <c r="P1147" s="226" t="str">
        <f>IF(ISBLANK(INDEX('Policy Characteristics'!J:J,MATCH($C1147,'Policy Characteristics'!$C:$C,0))),"",INDEX('Policy Characteristics'!J:J,MATCH($C1147,'Policy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7" s="226" t="str">
        <f>IF(ISBLANK(INDEX('Policy Characteristics'!K:K,MATCH($C1147,'Policy Characteristics'!$C:$C,0))),"",INDEX('Policy Characteristics'!K:K,MATCH($C1147,'Policy Characteristics'!$C:$C,0)))</f>
        <v>industry-ag-main.html#fuel-switching</v>
      </c>
      <c r="R1147" s="226" t="str">
        <f>IF(ISBLANK(INDEX('Policy Characteristics'!L:L,MATCH($C1147,'Policy Characteristics'!$C:$C,0))),"",INDEX('Policy Characteristics'!L:L,MATCH($C1147,'Policy Characteristics'!$C:$C,0)))</f>
        <v>industry-elec-and-hydrogen.html</v>
      </c>
    </row>
    <row r="1148" spans="1:18" s="2" customFormat="1">
      <c r="A1148" s="226" t="str">
        <f>IF(ISBLANK(INDEX('Policy Characteristics'!A:A,MATCH($C1148,'Policy Characteristics'!$C:$C,0))),"",INDEX('Policy Characteristics'!A:A,MATCH($C1148,'Policy Characteristics'!$C:$C,0)))</f>
        <v>Industry</v>
      </c>
      <c r="B1148" s="234" t="str">
        <f>IF(ISBLANK(INDEX('Policy Characteristics'!B:B,MATCH($C1148,'Policy Characteristics'!$C:$C,0))),"",INDEX('Policy Characteristics'!B:B,MATCH($C1148,'Policy Characteristics'!$C:$C,0)))</f>
        <v>Hydrogen Combustion</v>
      </c>
      <c r="C1148" s="226" t="str">
        <f t="shared" si="45"/>
        <v>Fraction of Eligible Industrial Energy Use Shifted to Hydrogen</v>
      </c>
      <c r="D1148" s="6" t="s">
        <v>850</v>
      </c>
      <c r="E1148" s="1" t="s">
        <v>900</v>
      </c>
      <c r="F1148" t="s">
        <v>851</v>
      </c>
      <c r="G1148" s="45" t="s">
        <v>901</v>
      </c>
      <c r="H1148" s="43">
        <v>2068</v>
      </c>
      <c r="I1148" s="261" t="s">
        <v>728</v>
      </c>
      <c r="J1148" s="227" t="str">
        <f>IF(ISBLANK(INDEX('Policy Characteristics'!D:D,MATCH($C1148,'Policy Characteristics'!$C:$C,0))),"",INDEX('Policy Characteristics'!D:D,MATCH($C1148,'Policy Characteristics'!$C:$C,0)))</f>
        <v>Hydrogen Combustion</v>
      </c>
      <c r="K1148" s="226" t="str">
        <f>IF(ISBLANK(INDEX('Policy Characteristics'!E:E,MATCH($C1148,'Policy Characteristics'!$C:$C,0))),"",INDEX('Policy Characteristics'!E:E,MATCH($C1148,'Policy Characteristics'!$C:$C,0)))</f>
        <v>indst shift to hydrogen</v>
      </c>
      <c r="L1148" s="233">
        <f>IF(ISBLANK(INDEX('Policy Characteristics'!F:F,MATCH($C1148,'Policy Characteristics'!$C:$C,0))),"",INDEX('Policy Characteristics'!F:F,MATCH($C1148,'Policy Characteristics'!$C:$C,0)))</f>
        <v>0</v>
      </c>
      <c r="M1148" s="233">
        <f>IF(ISBLANK(INDEX('Policy Characteristics'!G:G,MATCH($C1148,'Policy Characteristics'!$C:$C,0))),"",INDEX('Policy Characteristics'!G:G,MATCH($C1148,'Policy Characteristics'!$C:$C,0)))</f>
        <v>1</v>
      </c>
      <c r="N1148" s="233">
        <f>IF(ISBLANK(INDEX('Policy Characteristics'!H:H,MATCH($C1148,'Policy Characteristics'!$C:$C,0))),"",INDEX('Policy Characteristics'!H:H,MATCH($C1148,'Policy Characteristics'!$C:$C,0)))</f>
        <v>0.01</v>
      </c>
      <c r="O1148" s="226" t="str">
        <f>IF(ISBLANK(INDEX('Policy Characteristics'!I:I,MATCH($C1148,'Policy Characteristics'!$C:$C,0))),"",INDEX('Policy Characteristics'!I:I,MATCH($C1148,'Policy Characteristics'!$C:$C,0)))</f>
        <v>% of fuel shifted</v>
      </c>
      <c r="P1148" s="226" t="str">
        <f>IF(ISBLANK(INDEX('Policy Characteristics'!J:J,MATCH($C1148,'Policy Characteristics'!$C:$C,0))),"",INDEX('Policy Characteristics'!J:J,MATCH($C1148,'Policy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8" s="226" t="str">
        <f>IF(ISBLANK(INDEX('Policy Characteristics'!K:K,MATCH($C1148,'Policy Characteristics'!$C:$C,0))),"",INDEX('Policy Characteristics'!K:K,MATCH($C1148,'Policy Characteristics'!$C:$C,0)))</f>
        <v>industry-ag-main.html#fuel-switching</v>
      </c>
      <c r="R1148" s="226" t="str">
        <f>IF(ISBLANK(INDEX('Policy Characteristics'!L:L,MATCH($C1148,'Policy Characteristics'!$C:$C,0))),"",INDEX('Policy Characteristics'!L:L,MATCH($C1148,'Policy Characteristics'!$C:$C,0)))</f>
        <v>industry-elec-and-hydrogen.html</v>
      </c>
    </row>
    <row r="1149" spans="1:18" s="2" customFormat="1">
      <c r="A1149" s="226" t="str">
        <f>IF(ISBLANK(INDEX('Policy Characteristics'!A:A,MATCH($C1149,'Policy Characteristics'!$C:$C,0))),"",INDEX('Policy Characteristics'!A:A,MATCH($C1149,'Policy Characteristics'!$C:$C,0)))</f>
        <v>Industry</v>
      </c>
      <c r="B1149" s="234" t="str">
        <f>IF(ISBLANK(INDEX('Policy Characteristics'!B:B,MATCH($C1149,'Policy Characteristics'!$C:$C,0))),"",INDEX('Policy Characteristics'!B:B,MATCH($C1149,'Policy Characteristics'!$C:$C,0)))</f>
        <v>Hydrogen Combustion</v>
      </c>
      <c r="C1149" s="226" t="str">
        <f t="shared" si="45"/>
        <v>Fraction of Eligible Industrial Energy Use Shifted to Hydrogen</v>
      </c>
      <c r="D1149" s="6" t="s">
        <v>850</v>
      </c>
      <c r="E1149" s="1" t="s">
        <v>902</v>
      </c>
      <c r="F1149" t="s">
        <v>851</v>
      </c>
      <c r="G1149" s="45" t="s">
        <v>903</v>
      </c>
      <c r="H1149" s="43">
        <v>2069</v>
      </c>
      <c r="I1149" s="261" t="s">
        <v>738</v>
      </c>
      <c r="J1149" s="227" t="str">
        <f>IF(ISBLANK(INDEX('Policy Characteristics'!D:D,MATCH($C1149,'Policy Characteristics'!$C:$C,0))),"",INDEX('Policy Characteristics'!D:D,MATCH($C1149,'Policy Characteristics'!$C:$C,0)))</f>
        <v>Hydrogen Combustion</v>
      </c>
      <c r="K1149" s="226" t="str">
        <f>IF(ISBLANK(INDEX('Policy Characteristics'!E:E,MATCH($C1149,'Policy Characteristics'!$C:$C,0))),"",INDEX('Policy Characteristics'!E:E,MATCH($C1149,'Policy Characteristics'!$C:$C,0)))</f>
        <v>indst shift to hydrogen</v>
      </c>
      <c r="L1149" s="233">
        <f>IF(ISBLANK(INDEX('Policy Characteristics'!F:F,MATCH($C1149,'Policy Characteristics'!$C:$C,0))),"",INDEX('Policy Characteristics'!F:F,MATCH($C1149,'Policy Characteristics'!$C:$C,0)))</f>
        <v>0</v>
      </c>
      <c r="M1149" s="233">
        <f>IF(ISBLANK(INDEX('Policy Characteristics'!G:G,MATCH($C1149,'Policy Characteristics'!$C:$C,0))),"",INDEX('Policy Characteristics'!G:G,MATCH($C1149,'Policy Characteristics'!$C:$C,0)))</f>
        <v>1</v>
      </c>
      <c r="N1149" s="233">
        <f>IF(ISBLANK(INDEX('Policy Characteristics'!H:H,MATCH($C1149,'Policy Characteristics'!$C:$C,0))),"",INDEX('Policy Characteristics'!H:H,MATCH($C1149,'Policy Characteristics'!$C:$C,0)))</f>
        <v>0.01</v>
      </c>
      <c r="O1149" s="226" t="str">
        <f>IF(ISBLANK(INDEX('Policy Characteristics'!I:I,MATCH($C1149,'Policy Characteristics'!$C:$C,0))),"",INDEX('Policy Characteristics'!I:I,MATCH($C1149,'Policy Characteristics'!$C:$C,0)))</f>
        <v>% of fuel shifted</v>
      </c>
      <c r="P1149" s="226" t="str">
        <f>IF(ISBLANK(INDEX('Policy Characteristics'!J:J,MATCH($C1149,'Policy Characteristics'!$C:$C,0))),"",INDEX('Policy Characteristics'!J:J,MATCH($C1149,'Policy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49" s="226" t="str">
        <f>IF(ISBLANK(INDEX('Policy Characteristics'!K:K,MATCH($C1149,'Policy Characteristics'!$C:$C,0))),"",INDEX('Policy Characteristics'!K:K,MATCH($C1149,'Policy Characteristics'!$C:$C,0)))</f>
        <v>industry-ag-main.html#fuel-switching</v>
      </c>
      <c r="R1149" s="226" t="str">
        <f>IF(ISBLANK(INDEX('Policy Characteristics'!L:L,MATCH($C1149,'Policy Characteristics'!$C:$C,0))),"",INDEX('Policy Characteristics'!L:L,MATCH($C1149,'Policy Characteristics'!$C:$C,0)))</f>
        <v>industry-elec-and-hydrogen.html</v>
      </c>
    </row>
    <row r="1150" spans="1:18" s="2" customFormat="1">
      <c r="A1150" s="226" t="str">
        <f>IF(ISBLANK(INDEX('Policy Characteristics'!A:A,MATCH($C1150,'Policy Characteristics'!$C:$C,0))),"",INDEX('Policy Characteristics'!A:A,MATCH($C1150,'Policy Characteristics'!$C:$C,0)))</f>
        <v>Industry</v>
      </c>
      <c r="B1150" s="234" t="str">
        <f>IF(ISBLANK(INDEX('Policy Characteristics'!B:B,MATCH($C1150,'Policy Characteristics'!$C:$C,0))),"",INDEX('Policy Characteristics'!B:B,MATCH($C1150,'Policy Characteristics'!$C:$C,0)))</f>
        <v>Hydrogen Combustion</v>
      </c>
      <c r="C1150" s="226" t="str">
        <f t="shared" si="45"/>
        <v>Fraction of Eligible Industrial Energy Use Shifted to Hydrogen</v>
      </c>
      <c r="D1150" s="6" t="s">
        <v>850</v>
      </c>
      <c r="E1150" s="1" t="s">
        <v>904</v>
      </c>
      <c r="F1150" t="s">
        <v>851</v>
      </c>
      <c r="G1150" s="45" t="s">
        <v>905</v>
      </c>
      <c r="H1150" s="43">
        <v>2070</v>
      </c>
      <c r="I1150" s="261" t="s">
        <v>728</v>
      </c>
      <c r="J1150" s="227" t="str">
        <f>IF(ISBLANK(INDEX('Policy Characteristics'!D:D,MATCH($C1150,'Policy Characteristics'!$C:$C,0))),"",INDEX('Policy Characteristics'!D:D,MATCH($C1150,'Policy Characteristics'!$C:$C,0)))</f>
        <v>Hydrogen Combustion</v>
      </c>
      <c r="K1150" s="226" t="str">
        <f>IF(ISBLANK(INDEX('Policy Characteristics'!E:E,MATCH($C1150,'Policy Characteristics'!$C:$C,0))),"",INDEX('Policy Characteristics'!E:E,MATCH($C1150,'Policy Characteristics'!$C:$C,0)))</f>
        <v>indst shift to hydrogen</v>
      </c>
      <c r="L1150" s="233">
        <f>IF(ISBLANK(INDEX('Policy Characteristics'!F:F,MATCH($C1150,'Policy Characteristics'!$C:$C,0))),"",INDEX('Policy Characteristics'!F:F,MATCH($C1150,'Policy Characteristics'!$C:$C,0)))</f>
        <v>0</v>
      </c>
      <c r="M1150" s="233">
        <f>IF(ISBLANK(INDEX('Policy Characteristics'!G:G,MATCH($C1150,'Policy Characteristics'!$C:$C,0))),"",INDEX('Policy Characteristics'!G:G,MATCH($C1150,'Policy Characteristics'!$C:$C,0)))</f>
        <v>1</v>
      </c>
      <c r="N1150" s="233">
        <f>IF(ISBLANK(INDEX('Policy Characteristics'!H:H,MATCH($C1150,'Policy Characteristics'!$C:$C,0))),"",INDEX('Policy Characteristics'!H:H,MATCH($C1150,'Policy Characteristics'!$C:$C,0)))</f>
        <v>0.01</v>
      </c>
      <c r="O1150" s="226" t="str">
        <f>IF(ISBLANK(INDEX('Policy Characteristics'!I:I,MATCH($C1150,'Policy Characteristics'!$C:$C,0))),"",INDEX('Policy Characteristics'!I:I,MATCH($C1150,'Policy Characteristics'!$C:$C,0)))</f>
        <v>% of fuel shifted</v>
      </c>
      <c r="P1150" s="226" t="str">
        <f>IF(ISBLANK(INDEX('Policy Characteristics'!J:J,MATCH($C1150,'Policy Characteristics'!$C:$C,0))),"",INDEX('Policy Characteristics'!J:J,MATCH($C1150,'Policy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0" s="226" t="str">
        <f>IF(ISBLANK(INDEX('Policy Characteristics'!K:K,MATCH($C1150,'Policy Characteristics'!$C:$C,0))),"",INDEX('Policy Characteristics'!K:K,MATCH($C1150,'Policy Characteristics'!$C:$C,0)))</f>
        <v>industry-ag-main.html#fuel-switching</v>
      </c>
      <c r="R1150" s="226" t="str">
        <f>IF(ISBLANK(INDEX('Policy Characteristics'!L:L,MATCH($C1150,'Policy Characteristics'!$C:$C,0))),"",INDEX('Policy Characteristics'!L:L,MATCH($C1150,'Policy Characteristics'!$C:$C,0)))</f>
        <v>industry-elec-and-hydrogen.html</v>
      </c>
    </row>
    <row r="1151" spans="1:18" s="2" customFormat="1">
      <c r="A1151" s="226" t="str">
        <f>IF(ISBLANK(INDEX('Policy Characteristics'!A:A,MATCH($C1151,'Policy Characteristics'!$C:$C,0))),"",INDEX('Policy Characteristics'!A:A,MATCH($C1151,'Policy Characteristics'!$C:$C,0)))</f>
        <v>Industry</v>
      </c>
      <c r="B1151" s="234" t="str">
        <f>IF(ISBLANK(INDEX('Policy Characteristics'!B:B,MATCH($C1151,'Policy Characteristics'!$C:$C,0))),"",INDEX('Policy Characteristics'!B:B,MATCH($C1151,'Policy Characteristics'!$C:$C,0)))</f>
        <v>Hydrogen Combustion</v>
      </c>
      <c r="C1151" s="226" t="str">
        <f t="shared" si="45"/>
        <v>Fraction of Eligible Industrial Energy Use Shifted to Hydrogen</v>
      </c>
      <c r="D1151" s="6" t="s">
        <v>850</v>
      </c>
      <c r="E1151" s="1" t="s">
        <v>906</v>
      </c>
      <c r="F1151" t="s">
        <v>851</v>
      </c>
      <c r="G1151" s="45" t="s">
        <v>907</v>
      </c>
      <c r="H1151" s="43">
        <v>2071</v>
      </c>
      <c r="I1151" s="261" t="s">
        <v>728</v>
      </c>
      <c r="J1151" s="227" t="str">
        <f>IF(ISBLANK(INDEX('Policy Characteristics'!D:D,MATCH($C1151,'Policy Characteristics'!$C:$C,0))),"",INDEX('Policy Characteristics'!D:D,MATCH($C1151,'Policy Characteristics'!$C:$C,0)))</f>
        <v>Hydrogen Combustion</v>
      </c>
      <c r="K1151" s="226" t="str">
        <f>IF(ISBLANK(INDEX('Policy Characteristics'!E:E,MATCH($C1151,'Policy Characteristics'!$C:$C,0))),"",INDEX('Policy Characteristics'!E:E,MATCH($C1151,'Policy Characteristics'!$C:$C,0)))</f>
        <v>indst shift to hydrogen</v>
      </c>
      <c r="L1151" s="233">
        <f>IF(ISBLANK(INDEX('Policy Characteristics'!F:F,MATCH($C1151,'Policy Characteristics'!$C:$C,0))),"",INDEX('Policy Characteristics'!F:F,MATCH($C1151,'Policy Characteristics'!$C:$C,0)))</f>
        <v>0</v>
      </c>
      <c r="M1151" s="233">
        <f>IF(ISBLANK(INDEX('Policy Characteristics'!G:G,MATCH($C1151,'Policy Characteristics'!$C:$C,0))),"",INDEX('Policy Characteristics'!G:G,MATCH($C1151,'Policy Characteristics'!$C:$C,0)))</f>
        <v>1</v>
      </c>
      <c r="N1151" s="233">
        <f>IF(ISBLANK(INDEX('Policy Characteristics'!H:H,MATCH($C1151,'Policy Characteristics'!$C:$C,0))),"",INDEX('Policy Characteristics'!H:H,MATCH($C1151,'Policy Characteristics'!$C:$C,0)))</f>
        <v>0.01</v>
      </c>
      <c r="O1151" s="226" t="str">
        <f>IF(ISBLANK(INDEX('Policy Characteristics'!I:I,MATCH($C1151,'Policy Characteristics'!$C:$C,0))),"",INDEX('Policy Characteristics'!I:I,MATCH($C1151,'Policy Characteristics'!$C:$C,0)))</f>
        <v>% of fuel shifted</v>
      </c>
      <c r="P1151" s="226" t="str">
        <f>IF(ISBLANK(INDEX('Policy Characteristics'!J:J,MATCH($C1151,'Policy Characteristics'!$C:$C,0))),"",INDEX('Policy Characteristics'!J:J,MATCH($C1151,'Policy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1" s="226" t="str">
        <f>IF(ISBLANK(INDEX('Policy Characteristics'!K:K,MATCH($C1151,'Policy Characteristics'!$C:$C,0))),"",INDEX('Policy Characteristics'!K:K,MATCH($C1151,'Policy Characteristics'!$C:$C,0)))</f>
        <v>industry-ag-main.html#fuel-switching</v>
      </c>
      <c r="R1151" s="226" t="str">
        <f>IF(ISBLANK(INDEX('Policy Characteristics'!L:L,MATCH($C1151,'Policy Characteristics'!$C:$C,0))),"",INDEX('Policy Characteristics'!L:L,MATCH($C1151,'Policy Characteristics'!$C:$C,0)))</f>
        <v>industry-elec-and-hydrogen.html</v>
      </c>
    </row>
    <row r="1152" spans="1:18" s="2" customFormat="1">
      <c r="A1152" s="226" t="str">
        <f>IF(ISBLANK(INDEX('Policy Characteristics'!A:A,MATCH($C1152,'Policy Characteristics'!$C:$C,0))),"",INDEX('Policy Characteristics'!A:A,MATCH($C1152,'Policy Characteristics'!$C:$C,0)))</f>
        <v>Industry</v>
      </c>
      <c r="B1152" s="234" t="str">
        <f>IF(ISBLANK(INDEX('Policy Characteristics'!B:B,MATCH($C1152,'Policy Characteristics'!$C:$C,0))),"",INDEX('Policy Characteristics'!B:B,MATCH($C1152,'Policy Characteristics'!$C:$C,0)))</f>
        <v>Hydrogen Combustion</v>
      </c>
      <c r="C1152" s="226" t="str">
        <f t="shared" si="45"/>
        <v>Fraction of Eligible Industrial Energy Use Shifted to Hydrogen</v>
      </c>
      <c r="D1152" s="6" t="s">
        <v>850</v>
      </c>
      <c r="E1152" s="1" t="s">
        <v>908</v>
      </c>
      <c r="F1152" t="s">
        <v>851</v>
      </c>
      <c r="G1152" s="45" t="s">
        <v>909</v>
      </c>
      <c r="H1152" s="43">
        <v>2072</v>
      </c>
      <c r="I1152" s="261" t="s">
        <v>738</v>
      </c>
      <c r="J1152" s="227" t="str">
        <f>IF(ISBLANK(INDEX('Policy Characteristics'!D:D,MATCH($C1152,'Policy Characteristics'!$C:$C,0))),"",INDEX('Policy Characteristics'!D:D,MATCH($C1152,'Policy Characteristics'!$C:$C,0)))</f>
        <v>Hydrogen Combustion</v>
      </c>
      <c r="K1152" s="226" t="str">
        <f>IF(ISBLANK(INDEX('Policy Characteristics'!E:E,MATCH($C1152,'Policy Characteristics'!$C:$C,0))),"",INDEX('Policy Characteristics'!E:E,MATCH($C1152,'Policy Characteristics'!$C:$C,0)))</f>
        <v>indst shift to hydrogen</v>
      </c>
      <c r="L1152" s="233">
        <f>IF(ISBLANK(INDEX('Policy Characteristics'!F:F,MATCH($C1152,'Policy Characteristics'!$C:$C,0))),"",INDEX('Policy Characteristics'!F:F,MATCH($C1152,'Policy Characteristics'!$C:$C,0)))</f>
        <v>0</v>
      </c>
      <c r="M1152" s="233">
        <f>IF(ISBLANK(INDEX('Policy Characteristics'!G:G,MATCH($C1152,'Policy Characteristics'!$C:$C,0))),"",INDEX('Policy Characteristics'!G:G,MATCH($C1152,'Policy Characteristics'!$C:$C,0)))</f>
        <v>1</v>
      </c>
      <c r="N1152" s="233">
        <f>IF(ISBLANK(INDEX('Policy Characteristics'!H:H,MATCH($C1152,'Policy Characteristics'!$C:$C,0))),"",INDEX('Policy Characteristics'!H:H,MATCH($C1152,'Policy Characteristics'!$C:$C,0)))</f>
        <v>0.01</v>
      </c>
      <c r="O1152" s="226" t="str">
        <f>IF(ISBLANK(INDEX('Policy Characteristics'!I:I,MATCH($C1152,'Policy Characteristics'!$C:$C,0))),"",INDEX('Policy Characteristics'!I:I,MATCH($C1152,'Policy Characteristics'!$C:$C,0)))</f>
        <v>% of fuel shifted</v>
      </c>
      <c r="P1152" s="226" t="str">
        <f>IF(ISBLANK(INDEX('Policy Characteristics'!J:J,MATCH($C1152,'Policy Characteristics'!$C:$C,0))),"",INDEX('Policy Characteristics'!J:J,MATCH($C1152,'Policy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2" s="226" t="str">
        <f>IF(ISBLANK(INDEX('Policy Characteristics'!K:K,MATCH($C1152,'Policy Characteristics'!$C:$C,0))),"",INDEX('Policy Characteristics'!K:K,MATCH($C1152,'Policy Characteristics'!$C:$C,0)))</f>
        <v>industry-ag-main.html#fuel-switching</v>
      </c>
      <c r="R1152" s="226" t="str">
        <f>IF(ISBLANK(INDEX('Policy Characteristics'!L:L,MATCH($C1152,'Policy Characteristics'!$C:$C,0))),"",INDEX('Policy Characteristics'!L:L,MATCH($C1152,'Policy Characteristics'!$C:$C,0)))</f>
        <v>industry-elec-and-hydrogen.html</v>
      </c>
    </row>
    <row r="1153" spans="1:18" s="2" customFormat="1">
      <c r="A1153" s="226" t="str">
        <f>IF(ISBLANK(INDEX('Policy Characteristics'!A:A,MATCH($C1153,'Policy Characteristics'!$C:$C,0))),"",INDEX('Policy Characteristics'!A:A,MATCH($C1153,'Policy Characteristics'!$C:$C,0)))</f>
        <v>Industry</v>
      </c>
      <c r="B1153" s="234" t="str">
        <f>IF(ISBLANK(INDEX('Policy Characteristics'!B:B,MATCH($C1153,'Policy Characteristics'!$C:$C,0))),"",INDEX('Policy Characteristics'!B:B,MATCH($C1153,'Policy Characteristics'!$C:$C,0)))</f>
        <v>Hydrogen Combustion</v>
      </c>
      <c r="C1153" s="226" t="str">
        <f t="shared" si="45"/>
        <v>Fraction of Eligible Industrial Energy Use Shifted to Hydrogen</v>
      </c>
      <c r="D1153" s="6" t="s">
        <v>850</v>
      </c>
      <c r="E1153" s="1" t="s">
        <v>910</v>
      </c>
      <c r="F1153" t="s">
        <v>851</v>
      </c>
      <c r="G1153" s="45" t="s">
        <v>910</v>
      </c>
      <c r="H1153" s="43">
        <v>2073</v>
      </c>
      <c r="I1153" s="261" t="s">
        <v>728</v>
      </c>
      <c r="J1153" s="227" t="str">
        <f>IF(ISBLANK(INDEX('Policy Characteristics'!D:D,MATCH($C1153,'Policy Characteristics'!$C:$C,0))),"",INDEX('Policy Characteristics'!D:D,MATCH($C1153,'Policy Characteristics'!$C:$C,0)))</f>
        <v>Hydrogen Combustion</v>
      </c>
      <c r="K1153" s="226" t="str">
        <f>IF(ISBLANK(INDEX('Policy Characteristics'!E:E,MATCH($C1153,'Policy Characteristics'!$C:$C,0))),"",INDEX('Policy Characteristics'!E:E,MATCH($C1153,'Policy Characteristics'!$C:$C,0)))</f>
        <v>indst shift to hydrogen</v>
      </c>
      <c r="L1153" s="233">
        <f>IF(ISBLANK(INDEX('Policy Characteristics'!F:F,MATCH($C1153,'Policy Characteristics'!$C:$C,0))),"",INDEX('Policy Characteristics'!F:F,MATCH($C1153,'Policy Characteristics'!$C:$C,0)))</f>
        <v>0</v>
      </c>
      <c r="M1153" s="233">
        <f>IF(ISBLANK(INDEX('Policy Characteristics'!G:G,MATCH($C1153,'Policy Characteristics'!$C:$C,0))),"",INDEX('Policy Characteristics'!G:G,MATCH($C1153,'Policy Characteristics'!$C:$C,0)))</f>
        <v>1</v>
      </c>
      <c r="N1153" s="233">
        <f>IF(ISBLANK(INDEX('Policy Characteristics'!H:H,MATCH($C1153,'Policy Characteristics'!$C:$C,0))),"",INDEX('Policy Characteristics'!H:H,MATCH($C1153,'Policy Characteristics'!$C:$C,0)))</f>
        <v>0.01</v>
      </c>
      <c r="O1153" s="226" t="str">
        <f>IF(ISBLANK(INDEX('Policy Characteristics'!I:I,MATCH($C1153,'Policy Characteristics'!$C:$C,0))),"",INDEX('Policy Characteristics'!I:I,MATCH($C1153,'Policy Characteristics'!$C:$C,0)))</f>
        <v>% of fuel shifted</v>
      </c>
      <c r="P1153" s="226" t="str">
        <f>IF(ISBLANK(INDEX('Policy Characteristics'!J:J,MATCH($C1153,'Policy Characteristics'!$C:$C,0))),"",INDEX('Policy Characteristics'!J:J,MATCH($C1153,'Policy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3" s="226" t="str">
        <f>IF(ISBLANK(INDEX('Policy Characteristics'!K:K,MATCH($C1153,'Policy Characteristics'!$C:$C,0))),"",INDEX('Policy Characteristics'!K:K,MATCH($C1153,'Policy Characteristics'!$C:$C,0)))</f>
        <v>industry-ag-main.html#fuel-switching</v>
      </c>
      <c r="R1153" s="226" t="str">
        <f>IF(ISBLANK(INDEX('Policy Characteristics'!L:L,MATCH($C1153,'Policy Characteristics'!$C:$C,0))),"",INDEX('Policy Characteristics'!L:L,MATCH($C1153,'Policy Characteristics'!$C:$C,0)))</f>
        <v>industry-elec-and-hydrogen.html</v>
      </c>
    </row>
    <row r="1154" spans="1:18" s="2" customFormat="1">
      <c r="A1154" s="226" t="str">
        <f>IF(ISBLANK(INDEX('Policy Characteristics'!A:A,MATCH($C1154,'Policy Characteristics'!$C:$C,0))),"",INDEX('Policy Characteristics'!A:A,MATCH($C1154,'Policy Characteristics'!$C:$C,0)))</f>
        <v>Industry</v>
      </c>
      <c r="B1154" s="234" t="str">
        <f>IF(ISBLANK(INDEX('Policy Characteristics'!B:B,MATCH($C1154,'Policy Characteristics'!$C:$C,0))),"",INDEX('Policy Characteristics'!B:B,MATCH($C1154,'Policy Characteristics'!$C:$C,0)))</f>
        <v>Hydrogen Combustion</v>
      </c>
      <c r="C1154" s="226" t="str">
        <f t="shared" si="45"/>
        <v>Fraction of Eligible Industrial Energy Use Shifted to Hydrogen</v>
      </c>
      <c r="D1154" s="6" t="s">
        <v>852</v>
      </c>
      <c r="E1154" s="1" t="s">
        <v>896</v>
      </c>
      <c r="F1154" t="s">
        <v>853</v>
      </c>
      <c r="G1154" s="45" t="s">
        <v>897</v>
      </c>
      <c r="H1154" s="43">
        <v>2074</v>
      </c>
      <c r="I1154" s="261" t="s">
        <v>728</v>
      </c>
      <c r="J1154" s="227" t="str">
        <f>IF(ISBLANK(INDEX('Policy Characteristics'!D:D,MATCH($C1154,'Policy Characteristics'!$C:$C,0))),"",INDEX('Policy Characteristics'!D:D,MATCH($C1154,'Policy Characteristics'!$C:$C,0)))</f>
        <v>Hydrogen Combustion</v>
      </c>
      <c r="K1154" s="226" t="str">
        <f>IF(ISBLANK(INDEX('Policy Characteristics'!E:E,MATCH($C1154,'Policy Characteristics'!$C:$C,0))),"",INDEX('Policy Characteristics'!E:E,MATCH($C1154,'Policy Characteristics'!$C:$C,0)))</f>
        <v>indst shift to hydrogen</v>
      </c>
      <c r="L1154" s="233">
        <f>IF(ISBLANK(INDEX('Policy Characteristics'!F:F,MATCH($C1154,'Policy Characteristics'!$C:$C,0))),"",INDEX('Policy Characteristics'!F:F,MATCH($C1154,'Policy Characteristics'!$C:$C,0)))</f>
        <v>0</v>
      </c>
      <c r="M1154" s="233">
        <f>IF(ISBLANK(INDEX('Policy Characteristics'!G:G,MATCH($C1154,'Policy Characteristics'!$C:$C,0))),"",INDEX('Policy Characteristics'!G:G,MATCH($C1154,'Policy Characteristics'!$C:$C,0)))</f>
        <v>1</v>
      </c>
      <c r="N1154" s="233">
        <f>IF(ISBLANK(INDEX('Policy Characteristics'!H:H,MATCH($C1154,'Policy Characteristics'!$C:$C,0))),"",INDEX('Policy Characteristics'!H:H,MATCH($C1154,'Policy Characteristics'!$C:$C,0)))</f>
        <v>0.01</v>
      </c>
      <c r="O1154" s="226" t="str">
        <f>IF(ISBLANK(INDEX('Policy Characteristics'!I:I,MATCH($C1154,'Policy Characteristics'!$C:$C,0))),"",INDEX('Policy Characteristics'!I:I,MATCH($C1154,'Policy Characteristics'!$C:$C,0)))</f>
        <v>% of fuel shifted</v>
      </c>
      <c r="P1154" s="226" t="str">
        <f>IF(ISBLANK(INDEX('Policy Characteristics'!J:J,MATCH($C1154,'Policy Characteristics'!$C:$C,0))),"",INDEX('Policy Characteristics'!J:J,MATCH($C1154,'Policy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4" s="226" t="str">
        <f>IF(ISBLANK(INDEX('Policy Characteristics'!K:K,MATCH($C1154,'Policy Characteristics'!$C:$C,0))),"",INDEX('Policy Characteristics'!K:K,MATCH($C1154,'Policy Characteristics'!$C:$C,0)))</f>
        <v>industry-ag-main.html#fuel-switching</v>
      </c>
      <c r="R1154" s="226" t="str">
        <f>IF(ISBLANK(INDEX('Policy Characteristics'!L:L,MATCH($C1154,'Policy Characteristics'!$C:$C,0))),"",INDEX('Policy Characteristics'!L:L,MATCH($C1154,'Policy Characteristics'!$C:$C,0)))</f>
        <v>industry-elec-and-hydrogen.html</v>
      </c>
    </row>
    <row r="1155" spans="1:18" s="2" customFormat="1">
      <c r="A1155" s="226" t="str">
        <f>IF(ISBLANK(INDEX('Policy Characteristics'!A:A,MATCH($C1155,'Policy Characteristics'!$C:$C,0))),"",INDEX('Policy Characteristics'!A:A,MATCH($C1155,'Policy Characteristics'!$C:$C,0)))</f>
        <v>Industry</v>
      </c>
      <c r="B1155" s="234" t="str">
        <f>IF(ISBLANK(INDEX('Policy Characteristics'!B:B,MATCH($C1155,'Policy Characteristics'!$C:$C,0))),"",INDEX('Policy Characteristics'!B:B,MATCH($C1155,'Policy Characteristics'!$C:$C,0)))</f>
        <v>Hydrogen Combustion</v>
      </c>
      <c r="C1155" s="226" t="str">
        <f t="shared" si="45"/>
        <v>Fraction of Eligible Industrial Energy Use Shifted to Hydrogen</v>
      </c>
      <c r="D1155" s="6" t="s">
        <v>852</v>
      </c>
      <c r="E1155" s="1" t="s">
        <v>898</v>
      </c>
      <c r="F1155" t="s">
        <v>853</v>
      </c>
      <c r="G1155" s="45" t="s">
        <v>899</v>
      </c>
      <c r="H1155" s="43">
        <v>2075</v>
      </c>
      <c r="I1155" s="261" t="s">
        <v>728</v>
      </c>
      <c r="J1155" s="227" t="str">
        <f>IF(ISBLANK(INDEX('Policy Characteristics'!D:D,MATCH($C1155,'Policy Characteristics'!$C:$C,0))),"",INDEX('Policy Characteristics'!D:D,MATCH($C1155,'Policy Characteristics'!$C:$C,0)))</f>
        <v>Hydrogen Combustion</v>
      </c>
      <c r="K1155" s="226" t="str">
        <f>IF(ISBLANK(INDEX('Policy Characteristics'!E:E,MATCH($C1155,'Policy Characteristics'!$C:$C,0))),"",INDEX('Policy Characteristics'!E:E,MATCH($C1155,'Policy Characteristics'!$C:$C,0)))</f>
        <v>indst shift to hydrogen</v>
      </c>
      <c r="L1155" s="233">
        <f>IF(ISBLANK(INDEX('Policy Characteristics'!F:F,MATCH($C1155,'Policy Characteristics'!$C:$C,0))),"",INDEX('Policy Characteristics'!F:F,MATCH($C1155,'Policy Characteristics'!$C:$C,0)))</f>
        <v>0</v>
      </c>
      <c r="M1155" s="233">
        <f>IF(ISBLANK(INDEX('Policy Characteristics'!G:G,MATCH($C1155,'Policy Characteristics'!$C:$C,0))),"",INDEX('Policy Characteristics'!G:G,MATCH($C1155,'Policy Characteristics'!$C:$C,0)))</f>
        <v>1</v>
      </c>
      <c r="N1155" s="233">
        <f>IF(ISBLANK(INDEX('Policy Characteristics'!H:H,MATCH($C1155,'Policy Characteristics'!$C:$C,0))),"",INDEX('Policy Characteristics'!H:H,MATCH($C1155,'Policy Characteristics'!$C:$C,0)))</f>
        <v>0.01</v>
      </c>
      <c r="O1155" s="226" t="str">
        <f>IF(ISBLANK(INDEX('Policy Characteristics'!I:I,MATCH($C1155,'Policy Characteristics'!$C:$C,0))),"",INDEX('Policy Characteristics'!I:I,MATCH($C1155,'Policy Characteristics'!$C:$C,0)))</f>
        <v>% of fuel shifted</v>
      </c>
      <c r="P1155" s="226" t="str">
        <f>IF(ISBLANK(INDEX('Policy Characteristics'!J:J,MATCH($C1155,'Policy Characteristics'!$C:$C,0))),"",INDEX('Policy Characteristics'!J:J,MATCH($C1155,'Policy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5" s="226" t="str">
        <f>IF(ISBLANK(INDEX('Policy Characteristics'!K:K,MATCH($C1155,'Policy Characteristics'!$C:$C,0))),"",INDEX('Policy Characteristics'!K:K,MATCH($C1155,'Policy Characteristics'!$C:$C,0)))</f>
        <v>industry-ag-main.html#fuel-switching</v>
      </c>
      <c r="R1155" s="226" t="str">
        <f>IF(ISBLANK(INDEX('Policy Characteristics'!L:L,MATCH($C1155,'Policy Characteristics'!$C:$C,0))),"",INDEX('Policy Characteristics'!L:L,MATCH($C1155,'Policy Characteristics'!$C:$C,0)))</f>
        <v>industry-elec-and-hydrogen.html</v>
      </c>
    </row>
    <row r="1156" spans="1:18" s="2" customFormat="1">
      <c r="A1156" s="226" t="str">
        <f>IF(ISBLANK(INDEX('Policy Characteristics'!A:A,MATCH($C1156,'Policy Characteristics'!$C:$C,0))),"",INDEX('Policy Characteristics'!A:A,MATCH($C1156,'Policy Characteristics'!$C:$C,0)))</f>
        <v>Industry</v>
      </c>
      <c r="B1156" s="234" t="str">
        <f>IF(ISBLANK(INDEX('Policy Characteristics'!B:B,MATCH($C1156,'Policy Characteristics'!$C:$C,0))),"",INDEX('Policy Characteristics'!B:B,MATCH($C1156,'Policy Characteristics'!$C:$C,0)))</f>
        <v>Hydrogen Combustion</v>
      </c>
      <c r="C1156" s="226" t="str">
        <f t="shared" si="45"/>
        <v>Fraction of Eligible Industrial Energy Use Shifted to Hydrogen</v>
      </c>
      <c r="D1156" s="6" t="s">
        <v>852</v>
      </c>
      <c r="E1156" s="1" t="s">
        <v>900</v>
      </c>
      <c r="F1156" t="s">
        <v>853</v>
      </c>
      <c r="G1156" s="45" t="s">
        <v>901</v>
      </c>
      <c r="H1156" s="43">
        <v>2076</v>
      </c>
      <c r="I1156" s="261" t="s">
        <v>728</v>
      </c>
      <c r="J1156" s="227" t="str">
        <f>IF(ISBLANK(INDEX('Policy Characteristics'!D:D,MATCH($C1156,'Policy Characteristics'!$C:$C,0))),"",INDEX('Policy Characteristics'!D:D,MATCH($C1156,'Policy Characteristics'!$C:$C,0)))</f>
        <v>Hydrogen Combustion</v>
      </c>
      <c r="K1156" s="226" t="str">
        <f>IF(ISBLANK(INDEX('Policy Characteristics'!E:E,MATCH($C1156,'Policy Characteristics'!$C:$C,0))),"",INDEX('Policy Characteristics'!E:E,MATCH($C1156,'Policy Characteristics'!$C:$C,0)))</f>
        <v>indst shift to hydrogen</v>
      </c>
      <c r="L1156" s="233">
        <f>IF(ISBLANK(INDEX('Policy Characteristics'!F:F,MATCH($C1156,'Policy Characteristics'!$C:$C,0))),"",INDEX('Policy Characteristics'!F:F,MATCH($C1156,'Policy Characteristics'!$C:$C,0)))</f>
        <v>0</v>
      </c>
      <c r="M1156" s="233">
        <f>IF(ISBLANK(INDEX('Policy Characteristics'!G:G,MATCH($C1156,'Policy Characteristics'!$C:$C,0))),"",INDEX('Policy Characteristics'!G:G,MATCH($C1156,'Policy Characteristics'!$C:$C,0)))</f>
        <v>1</v>
      </c>
      <c r="N1156" s="233">
        <f>IF(ISBLANK(INDEX('Policy Characteristics'!H:H,MATCH($C1156,'Policy Characteristics'!$C:$C,0))),"",INDEX('Policy Characteristics'!H:H,MATCH($C1156,'Policy Characteristics'!$C:$C,0)))</f>
        <v>0.01</v>
      </c>
      <c r="O1156" s="226" t="str">
        <f>IF(ISBLANK(INDEX('Policy Characteristics'!I:I,MATCH($C1156,'Policy Characteristics'!$C:$C,0))),"",INDEX('Policy Characteristics'!I:I,MATCH($C1156,'Policy Characteristics'!$C:$C,0)))</f>
        <v>% of fuel shifted</v>
      </c>
      <c r="P1156" s="226" t="str">
        <f>IF(ISBLANK(INDEX('Policy Characteristics'!J:J,MATCH($C1156,'Policy Characteristics'!$C:$C,0))),"",INDEX('Policy Characteristics'!J:J,MATCH($C1156,'Policy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6" s="226" t="str">
        <f>IF(ISBLANK(INDEX('Policy Characteristics'!K:K,MATCH($C1156,'Policy Characteristics'!$C:$C,0))),"",INDEX('Policy Characteristics'!K:K,MATCH($C1156,'Policy Characteristics'!$C:$C,0)))</f>
        <v>industry-ag-main.html#fuel-switching</v>
      </c>
      <c r="R1156" s="226" t="str">
        <f>IF(ISBLANK(INDEX('Policy Characteristics'!L:L,MATCH($C1156,'Policy Characteristics'!$C:$C,0))),"",INDEX('Policy Characteristics'!L:L,MATCH($C1156,'Policy Characteristics'!$C:$C,0)))</f>
        <v>industry-elec-and-hydrogen.html</v>
      </c>
    </row>
    <row r="1157" spans="1:18" s="2" customFormat="1">
      <c r="A1157" s="226" t="str">
        <f>IF(ISBLANK(INDEX('Policy Characteristics'!A:A,MATCH($C1157,'Policy Characteristics'!$C:$C,0))),"",INDEX('Policy Characteristics'!A:A,MATCH($C1157,'Policy Characteristics'!$C:$C,0)))</f>
        <v>Industry</v>
      </c>
      <c r="B1157" s="234" t="str">
        <f>IF(ISBLANK(INDEX('Policy Characteristics'!B:B,MATCH($C1157,'Policy Characteristics'!$C:$C,0))),"",INDEX('Policy Characteristics'!B:B,MATCH($C1157,'Policy Characteristics'!$C:$C,0)))</f>
        <v>Hydrogen Combustion</v>
      </c>
      <c r="C1157" s="226" t="str">
        <f t="shared" si="45"/>
        <v>Fraction of Eligible Industrial Energy Use Shifted to Hydrogen</v>
      </c>
      <c r="D1157" s="6" t="s">
        <v>852</v>
      </c>
      <c r="E1157" s="1" t="s">
        <v>902</v>
      </c>
      <c r="F1157" t="s">
        <v>853</v>
      </c>
      <c r="G1157" s="45" t="s">
        <v>903</v>
      </c>
      <c r="H1157" s="43">
        <v>2077</v>
      </c>
      <c r="I1157" s="261" t="s">
        <v>738</v>
      </c>
      <c r="J1157" s="227" t="str">
        <f>IF(ISBLANK(INDEX('Policy Characteristics'!D:D,MATCH($C1157,'Policy Characteristics'!$C:$C,0))),"",INDEX('Policy Characteristics'!D:D,MATCH($C1157,'Policy Characteristics'!$C:$C,0)))</f>
        <v>Hydrogen Combustion</v>
      </c>
      <c r="K1157" s="226" t="str">
        <f>IF(ISBLANK(INDEX('Policy Characteristics'!E:E,MATCH($C1157,'Policy Characteristics'!$C:$C,0))),"",INDEX('Policy Characteristics'!E:E,MATCH($C1157,'Policy Characteristics'!$C:$C,0)))</f>
        <v>indst shift to hydrogen</v>
      </c>
      <c r="L1157" s="233">
        <f>IF(ISBLANK(INDEX('Policy Characteristics'!F:F,MATCH($C1157,'Policy Characteristics'!$C:$C,0))),"",INDEX('Policy Characteristics'!F:F,MATCH($C1157,'Policy Characteristics'!$C:$C,0)))</f>
        <v>0</v>
      </c>
      <c r="M1157" s="233">
        <f>IF(ISBLANK(INDEX('Policy Characteristics'!G:G,MATCH($C1157,'Policy Characteristics'!$C:$C,0))),"",INDEX('Policy Characteristics'!G:G,MATCH($C1157,'Policy Characteristics'!$C:$C,0)))</f>
        <v>1</v>
      </c>
      <c r="N1157" s="233">
        <f>IF(ISBLANK(INDEX('Policy Characteristics'!H:H,MATCH($C1157,'Policy Characteristics'!$C:$C,0))),"",INDEX('Policy Characteristics'!H:H,MATCH($C1157,'Policy Characteristics'!$C:$C,0)))</f>
        <v>0.01</v>
      </c>
      <c r="O1157" s="226" t="str">
        <f>IF(ISBLANK(INDEX('Policy Characteristics'!I:I,MATCH($C1157,'Policy Characteristics'!$C:$C,0))),"",INDEX('Policy Characteristics'!I:I,MATCH($C1157,'Policy Characteristics'!$C:$C,0)))</f>
        <v>% of fuel shifted</v>
      </c>
      <c r="P1157" s="226" t="str">
        <f>IF(ISBLANK(INDEX('Policy Characteristics'!J:J,MATCH($C1157,'Policy Characteristics'!$C:$C,0))),"",INDEX('Policy Characteristics'!J:J,MATCH($C1157,'Policy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7" s="226" t="str">
        <f>IF(ISBLANK(INDEX('Policy Characteristics'!K:K,MATCH($C1157,'Policy Characteristics'!$C:$C,0))),"",INDEX('Policy Characteristics'!K:K,MATCH($C1157,'Policy Characteristics'!$C:$C,0)))</f>
        <v>industry-ag-main.html#fuel-switching</v>
      </c>
      <c r="R1157" s="226" t="str">
        <f>IF(ISBLANK(INDEX('Policy Characteristics'!L:L,MATCH($C1157,'Policy Characteristics'!$C:$C,0))),"",INDEX('Policy Characteristics'!L:L,MATCH($C1157,'Policy Characteristics'!$C:$C,0)))</f>
        <v>industry-elec-and-hydrogen.html</v>
      </c>
    </row>
    <row r="1158" spans="1:18" s="2" customFormat="1">
      <c r="A1158" s="226" t="str">
        <f>IF(ISBLANK(INDEX('Policy Characteristics'!A:A,MATCH($C1158,'Policy Characteristics'!$C:$C,0))),"",INDEX('Policy Characteristics'!A:A,MATCH($C1158,'Policy Characteristics'!$C:$C,0)))</f>
        <v>Industry</v>
      </c>
      <c r="B1158" s="234" t="str">
        <f>IF(ISBLANK(INDEX('Policy Characteristics'!B:B,MATCH($C1158,'Policy Characteristics'!$C:$C,0))),"",INDEX('Policy Characteristics'!B:B,MATCH($C1158,'Policy Characteristics'!$C:$C,0)))</f>
        <v>Hydrogen Combustion</v>
      </c>
      <c r="C1158" s="226" t="str">
        <f t="shared" si="45"/>
        <v>Fraction of Eligible Industrial Energy Use Shifted to Hydrogen</v>
      </c>
      <c r="D1158" s="6" t="s">
        <v>852</v>
      </c>
      <c r="E1158" s="1" t="s">
        <v>904</v>
      </c>
      <c r="F1158" t="s">
        <v>853</v>
      </c>
      <c r="G1158" s="45" t="s">
        <v>905</v>
      </c>
      <c r="H1158" s="43">
        <v>2078</v>
      </c>
      <c r="I1158" s="261" t="s">
        <v>738</v>
      </c>
      <c r="J1158" s="227" t="str">
        <f>IF(ISBLANK(INDEX('Policy Characteristics'!D:D,MATCH($C1158,'Policy Characteristics'!$C:$C,0))),"",INDEX('Policy Characteristics'!D:D,MATCH($C1158,'Policy Characteristics'!$C:$C,0)))</f>
        <v>Hydrogen Combustion</v>
      </c>
      <c r="K1158" s="226" t="str">
        <f>IF(ISBLANK(INDEX('Policy Characteristics'!E:E,MATCH($C1158,'Policy Characteristics'!$C:$C,0))),"",INDEX('Policy Characteristics'!E:E,MATCH($C1158,'Policy Characteristics'!$C:$C,0)))</f>
        <v>indst shift to hydrogen</v>
      </c>
      <c r="L1158" s="233">
        <f>IF(ISBLANK(INDEX('Policy Characteristics'!F:F,MATCH($C1158,'Policy Characteristics'!$C:$C,0))),"",INDEX('Policy Characteristics'!F:F,MATCH($C1158,'Policy Characteristics'!$C:$C,0)))</f>
        <v>0</v>
      </c>
      <c r="M1158" s="233">
        <f>IF(ISBLANK(INDEX('Policy Characteristics'!G:G,MATCH($C1158,'Policy Characteristics'!$C:$C,0))),"",INDEX('Policy Characteristics'!G:G,MATCH($C1158,'Policy Characteristics'!$C:$C,0)))</f>
        <v>1</v>
      </c>
      <c r="N1158" s="233">
        <f>IF(ISBLANK(INDEX('Policy Characteristics'!H:H,MATCH($C1158,'Policy Characteristics'!$C:$C,0))),"",INDEX('Policy Characteristics'!H:H,MATCH($C1158,'Policy Characteristics'!$C:$C,0)))</f>
        <v>0.01</v>
      </c>
      <c r="O1158" s="226" t="str">
        <f>IF(ISBLANK(INDEX('Policy Characteristics'!I:I,MATCH($C1158,'Policy Characteristics'!$C:$C,0))),"",INDEX('Policy Characteristics'!I:I,MATCH($C1158,'Policy Characteristics'!$C:$C,0)))</f>
        <v>% of fuel shifted</v>
      </c>
      <c r="P1158" s="226" t="str">
        <f>IF(ISBLANK(INDEX('Policy Characteristics'!J:J,MATCH($C1158,'Policy Characteristics'!$C:$C,0))),"",INDEX('Policy Characteristics'!J:J,MATCH($C1158,'Policy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8" s="226" t="str">
        <f>IF(ISBLANK(INDEX('Policy Characteristics'!K:K,MATCH($C1158,'Policy Characteristics'!$C:$C,0))),"",INDEX('Policy Characteristics'!K:K,MATCH($C1158,'Policy Characteristics'!$C:$C,0)))</f>
        <v>industry-ag-main.html#fuel-switching</v>
      </c>
      <c r="R1158" s="226" t="str">
        <f>IF(ISBLANK(INDEX('Policy Characteristics'!L:L,MATCH($C1158,'Policy Characteristics'!$C:$C,0))),"",INDEX('Policy Characteristics'!L:L,MATCH($C1158,'Policy Characteristics'!$C:$C,0)))</f>
        <v>industry-elec-and-hydrogen.html</v>
      </c>
    </row>
    <row r="1159" spans="1:18" s="2" customFormat="1">
      <c r="A1159" s="226" t="str">
        <f>IF(ISBLANK(INDEX('Policy Characteristics'!A:A,MATCH($C1159,'Policy Characteristics'!$C:$C,0))),"",INDEX('Policy Characteristics'!A:A,MATCH($C1159,'Policy Characteristics'!$C:$C,0)))</f>
        <v>Industry</v>
      </c>
      <c r="B1159" s="234" t="str">
        <f>IF(ISBLANK(INDEX('Policy Characteristics'!B:B,MATCH($C1159,'Policy Characteristics'!$C:$C,0))),"",INDEX('Policy Characteristics'!B:B,MATCH($C1159,'Policy Characteristics'!$C:$C,0)))</f>
        <v>Hydrogen Combustion</v>
      </c>
      <c r="C1159" s="226" t="str">
        <f t="shared" si="45"/>
        <v>Fraction of Eligible Industrial Energy Use Shifted to Hydrogen</v>
      </c>
      <c r="D1159" s="6" t="s">
        <v>852</v>
      </c>
      <c r="E1159" s="1" t="s">
        <v>906</v>
      </c>
      <c r="F1159" t="s">
        <v>853</v>
      </c>
      <c r="G1159" s="45" t="s">
        <v>907</v>
      </c>
      <c r="H1159" s="43">
        <v>2079</v>
      </c>
      <c r="I1159" s="261" t="s">
        <v>728</v>
      </c>
      <c r="J1159" s="227" t="str">
        <f>IF(ISBLANK(INDEX('Policy Characteristics'!D:D,MATCH($C1159,'Policy Characteristics'!$C:$C,0))),"",INDEX('Policy Characteristics'!D:D,MATCH($C1159,'Policy Characteristics'!$C:$C,0)))</f>
        <v>Hydrogen Combustion</v>
      </c>
      <c r="K1159" s="226" t="str">
        <f>IF(ISBLANK(INDEX('Policy Characteristics'!E:E,MATCH($C1159,'Policy Characteristics'!$C:$C,0))),"",INDEX('Policy Characteristics'!E:E,MATCH($C1159,'Policy Characteristics'!$C:$C,0)))</f>
        <v>indst shift to hydrogen</v>
      </c>
      <c r="L1159" s="233">
        <f>IF(ISBLANK(INDEX('Policy Characteristics'!F:F,MATCH($C1159,'Policy Characteristics'!$C:$C,0))),"",INDEX('Policy Characteristics'!F:F,MATCH($C1159,'Policy Characteristics'!$C:$C,0)))</f>
        <v>0</v>
      </c>
      <c r="M1159" s="233">
        <f>IF(ISBLANK(INDEX('Policy Characteristics'!G:G,MATCH($C1159,'Policy Characteristics'!$C:$C,0))),"",INDEX('Policy Characteristics'!G:G,MATCH($C1159,'Policy Characteristics'!$C:$C,0)))</f>
        <v>1</v>
      </c>
      <c r="N1159" s="233">
        <f>IF(ISBLANK(INDEX('Policy Characteristics'!H:H,MATCH($C1159,'Policy Characteristics'!$C:$C,0))),"",INDEX('Policy Characteristics'!H:H,MATCH($C1159,'Policy Characteristics'!$C:$C,0)))</f>
        <v>0.01</v>
      </c>
      <c r="O1159" s="226" t="str">
        <f>IF(ISBLANK(INDEX('Policy Characteristics'!I:I,MATCH($C1159,'Policy Characteristics'!$C:$C,0))),"",INDEX('Policy Characteristics'!I:I,MATCH($C1159,'Policy Characteristics'!$C:$C,0)))</f>
        <v>% of fuel shifted</v>
      </c>
      <c r="P1159" s="226" t="str">
        <f>IF(ISBLANK(INDEX('Policy Characteristics'!J:J,MATCH($C1159,'Policy Characteristics'!$C:$C,0))),"",INDEX('Policy Characteristics'!J:J,MATCH($C1159,'Policy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59" s="226" t="str">
        <f>IF(ISBLANK(INDEX('Policy Characteristics'!K:K,MATCH($C1159,'Policy Characteristics'!$C:$C,0))),"",INDEX('Policy Characteristics'!K:K,MATCH($C1159,'Policy Characteristics'!$C:$C,0)))</f>
        <v>industry-ag-main.html#fuel-switching</v>
      </c>
      <c r="R1159" s="226" t="str">
        <f>IF(ISBLANK(INDEX('Policy Characteristics'!L:L,MATCH($C1159,'Policy Characteristics'!$C:$C,0))),"",INDEX('Policy Characteristics'!L:L,MATCH($C1159,'Policy Characteristics'!$C:$C,0)))</f>
        <v>industry-elec-and-hydrogen.html</v>
      </c>
    </row>
    <row r="1160" spans="1:18" s="2" customFormat="1">
      <c r="A1160" s="226" t="str">
        <f>IF(ISBLANK(INDEX('Policy Characteristics'!A:A,MATCH($C1160,'Policy Characteristics'!$C:$C,0))),"",INDEX('Policy Characteristics'!A:A,MATCH($C1160,'Policy Characteristics'!$C:$C,0)))</f>
        <v>Industry</v>
      </c>
      <c r="B1160" s="234" t="str">
        <f>IF(ISBLANK(INDEX('Policy Characteristics'!B:B,MATCH($C1160,'Policy Characteristics'!$C:$C,0))),"",INDEX('Policy Characteristics'!B:B,MATCH($C1160,'Policy Characteristics'!$C:$C,0)))</f>
        <v>Hydrogen Combustion</v>
      </c>
      <c r="C1160" s="226" t="str">
        <f t="shared" si="45"/>
        <v>Fraction of Eligible Industrial Energy Use Shifted to Hydrogen</v>
      </c>
      <c r="D1160" s="6" t="s">
        <v>852</v>
      </c>
      <c r="E1160" s="1" t="s">
        <v>908</v>
      </c>
      <c r="F1160" t="s">
        <v>853</v>
      </c>
      <c r="G1160" s="45" t="s">
        <v>909</v>
      </c>
      <c r="H1160" s="43">
        <v>2080</v>
      </c>
      <c r="I1160" s="261" t="s">
        <v>738</v>
      </c>
      <c r="J1160" s="227" t="str">
        <f>IF(ISBLANK(INDEX('Policy Characteristics'!D:D,MATCH($C1160,'Policy Characteristics'!$C:$C,0))),"",INDEX('Policy Characteristics'!D:D,MATCH($C1160,'Policy Characteristics'!$C:$C,0)))</f>
        <v>Hydrogen Combustion</v>
      </c>
      <c r="K1160" s="226" t="str">
        <f>IF(ISBLANK(INDEX('Policy Characteristics'!E:E,MATCH($C1160,'Policy Characteristics'!$C:$C,0))),"",INDEX('Policy Characteristics'!E:E,MATCH($C1160,'Policy Characteristics'!$C:$C,0)))</f>
        <v>indst shift to hydrogen</v>
      </c>
      <c r="L1160" s="233">
        <f>IF(ISBLANK(INDEX('Policy Characteristics'!F:F,MATCH($C1160,'Policy Characteristics'!$C:$C,0))),"",INDEX('Policy Characteristics'!F:F,MATCH($C1160,'Policy Characteristics'!$C:$C,0)))</f>
        <v>0</v>
      </c>
      <c r="M1160" s="233">
        <f>IF(ISBLANK(INDEX('Policy Characteristics'!G:G,MATCH($C1160,'Policy Characteristics'!$C:$C,0))),"",INDEX('Policy Characteristics'!G:G,MATCH($C1160,'Policy Characteristics'!$C:$C,0)))</f>
        <v>1</v>
      </c>
      <c r="N1160" s="233">
        <f>IF(ISBLANK(INDEX('Policy Characteristics'!H:H,MATCH($C1160,'Policy Characteristics'!$C:$C,0))),"",INDEX('Policy Characteristics'!H:H,MATCH($C1160,'Policy Characteristics'!$C:$C,0)))</f>
        <v>0.01</v>
      </c>
      <c r="O1160" s="226" t="str">
        <f>IF(ISBLANK(INDEX('Policy Characteristics'!I:I,MATCH($C1160,'Policy Characteristics'!$C:$C,0))),"",INDEX('Policy Characteristics'!I:I,MATCH($C1160,'Policy Characteristics'!$C:$C,0)))</f>
        <v>% of fuel shifted</v>
      </c>
      <c r="P1160" s="226" t="str">
        <f>IF(ISBLANK(INDEX('Policy Characteristics'!J:J,MATCH($C1160,'Policy Characteristics'!$C:$C,0))),"",INDEX('Policy Characteristics'!J:J,MATCH($C1160,'Policy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0" s="226" t="str">
        <f>IF(ISBLANK(INDEX('Policy Characteristics'!K:K,MATCH($C1160,'Policy Characteristics'!$C:$C,0))),"",INDEX('Policy Characteristics'!K:K,MATCH($C1160,'Policy Characteristics'!$C:$C,0)))</f>
        <v>industry-ag-main.html#fuel-switching</v>
      </c>
      <c r="R1160" s="226" t="str">
        <f>IF(ISBLANK(INDEX('Policy Characteristics'!L:L,MATCH($C1160,'Policy Characteristics'!$C:$C,0))),"",INDEX('Policy Characteristics'!L:L,MATCH($C1160,'Policy Characteristics'!$C:$C,0)))</f>
        <v>industry-elec-and-hydrogen.html</v>
      </c>
    </row>
    <row r="1161" spans="1:18" s="2" customFormat="1">
      <c r="A1161" s="226" t="str">
        <f>IF(ISBLANK(INDEX('Policy Characteristics'!A:A,MATCH($C1161,'Policy Characteristics'!$C:$C,0))),"",INDEX('Policy Characteristics'!A:A,MATCH($C1161,'Policy Characteristics'!$C:$C,0)))</f>
        <v>Industry</v>
      </c>
      <c r="B1161" s="234" t="str">
        <f>IF(ISBLANK(INDEX('Policy Characteristics'!B:B,MATCH($C1161,'Policy Characteristics'!$C:$C,0))),"",INDEX('Policy Characteristics'!B:B,MATCH($C1161,'Policy Characteristics'!$C:$C,0)))</f>
        <v>Hydrogen Combustion</v>
      </c>
      <c r="C1161" s="226" t="str">
        <f t="shared" si="45"/>
        <v>Fraction of Eligible Industrial Energy Use Shifted to Hydrogen</v>
      </c>
      <c r="D1161" s="6" t="s">
        <v>852</v>
      </c>
      <c r="E1161" s="1" t="s">
        <v>910</v>
      </c>
      <c r="F1161" t="s">
        <v>853</v>
      </c>
      <c r="G1161" s="45" t="s">
        <v>910</v>
      </c>
      <c r="H1161" s="43">
        <v>2081</v>
      </c>
      <c r="I1161" s="261" t="s">
        <v>738</v>
      </c>
      <c r="J1161" s="227" t="str">
        <f>IF(ISBLANK(INDEX('Policy Characteristics'!D:D,MATCH($C1161,'Policy Characteristics'!$C:$C,0))),"",INDEX('Policy Characteristics'!D:D,MATCH($C1161,'Policy Characteristics'!$C:$C,0)))</f>
        <v>Hydrogen Combustion</v>
      </c>
      <c r="K1161" s="226" t="str">
        <f>IF(ISBLANK(INDEX('Policy Characteristics'!E:E,MATCH($C1161,'Policy Characteristics'!$C:$C,0))),"",INDEX('Policy Characteristics'!E:E,MATCH($C1161,'Policy Characteristics'!$C:$C,0)))</f>
        <v>indst shift to hydrogen</v>
      </c>
      <c r="L1161" s="233">
        <f>IF(ISBLANK(INDEX('Policy Characteristics'!F:F,MATCH($C1161,'Policy Characteristics'!$C:$C,0))),"",INDEX('Policy Characteristics'!F:F,MATCH($C1161,'Policy Characteristics'!$C:$C,0)))</f>
        <v>0</v>
      </c>
      <c r="M1161" s="233">
        <f>IF(ISBLANK(INDEX('Policy Characteristics'!G:G,MATCH($C1161,'Policy Characteristics'!$C:$C,0))),"",INDEX('Policy Characteristics'!G:G,MATCH($C1161,'Policy Characteristics'!$C:$C,0)))</f>
        <v>1</v>
      </c>
      <c r="N1161" s="233">
        <f>IF(ISBLANK(INDEX('Policy Characteristics'!H:H,MATCH($C1161,'Policy Characteristics'!$C:$C,0))),"",INDEX('Policy Characteristics'!H:H,MATCH($C1161,'Policy Characteristics'!$C:$C,0)))</f>
        <v>0.01</v>
      </c>
      <c r="O1161" s="226" t="str">
        <f>IF(ISBLANK(INDEX('Policy Characteristics'!I:I,MATCH($C1161,'Policy Characteristics'!$C:$C,0))),"",INDEX('Policy Characteristics'!I:I,MATCH($C1161,'Policy Characteristics'!$C:$C,0)))</f>
        <v>% of fuel shifted</v>
      </c>
      <c r="P1161" s="226" t="str">
        <f>IF(ISBLANK(INDEX('Policy Characteristics'!J:J,MATCH($C1161,'Policy Characteristics'!$C:$C,0))),"",INDEX('Policy Characteristics'!J:J,MATCH($C1161,'Policy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1" s="226" t="str">
        <f>IF(ISBLANK(INDEX('Policy Characteristics'!K:K,MATCH($C1161,'Policy Characteristics'!$C:$C,0))),"",INDEX('Policy Characteristics'!K:K,MATCH($C1161,'Policy Characteristics'!$C:$C,0)))</f>
        <v>industry-ag-main.html#fuel-switching</v>
      </c>
      <c r="R1161" s="226" t="str">
        <f>IF(ISBLANK(INDEX('Policy Characteristics'!L:L,MATCH($C1161,'Policy Characteristics'!$C:$C,0))),"",INDEX('Policy Characteristics'!L:L,MATCH($C1161,'Policy Characteristics'!$C:$C,0)))</f>
        <v>industry-elec-and-hydrogen.html</v>
      </c>
    </row>
    <row r="1162" spans="1:18" s="2" customFormat="1">
      <c r="A1162" s="226" t="str">
        <f>IF(ISBLANK(INDEX('Policy Characteristics'!A:A,MATCH($C1162,'Policy Characteristics'!$C:$C,0))),"",INDEX('Policy Characteristics'!A:A,MATCH($C1162,'Policy Characteristics'!$C:$C,0)))</f>
        <v>Industry</v>
      </c>
      <c r="B1162" s="234" t="str">
        <f>IF(ISBLANK(INDEX('Policy Characteristics'!B:B,MATCH($C1162,'Policy Characteristics'!$C:$C,0))),"",INDEX('Policy Characteristics'!B:B,MATCH($C1162,'Policy Characteristics'!$C:$C,0)))</f>
        <v>Hydrogen Combustion</v>
      </c>
      <c r="C1162" s="226" t="str">
        <f t="shared" si="45"/>
        <v>Fraction of Eligible Industrial Energy Use Shifted to Hydrogen</v>
      </c>
      <c r="D1162" s="6" t="s">
        <v>854</v>
      </c>
      <c r="E1162" s="1" t="s">
        <v>896</v>
      </c>
      <c r="F1162" t="s">
        <v>855</v>
      </c>
      <c r="G1162" s="45" t="s">
        <v>897</v>
      </c>
      <c r="H1162" s="43">
        <v>2082</v>
      </c>
      <c r="I1162" s="261" t="s">
        <v>728</v>
      </c>
      <c r="J1162" s="227" t="str">
        <f>IF(ISBLANK(INDEX('Policy Characteristics'!D:D,MATCH($C1162,'Policy Characteristics'!$C:$C,0))),"",INDEX('Policy Characteristics'!D:D,MATCH($C1162,'Policy Characteristics'!$C:$C,0)))</f>
        <v>Hydrogen Combustion</v>
      </c>
      <c r="K1162" s="226" t="str">
        <f>IF(ISBLANK(INDEX('Policy Characteristics'!E:E,MATCH($C1162,'Policy Characteristics'!$C:$C,0))),"",INDEX('Policy Characteristics'!E:E,MATCH($C1162,'Policy Characteristics'!$C:$C,0)))</f>
        <v>indst shift to hydrogen</v>
      </c>
      <c r="L1162" s="233">
        <f>IF(ISBLANK(INDEX('Policy Characteristics'!F:F,MATCH($C1162,'Policy Characteristics'!$C:$C,0))),"",INDEX('Policy Characteristics'!F:F,MATCH($C1162,'Policy Characteristics'!$C:$C,0)))</f>
        <v>0</v>
      </c>
      <c r="M1162" s="233">
        <f>IF(ISBLANK(INDEX('Policy Characteristics'!G:G,MATCH($C1162,'Policy Characteristics'!$C:$C,0))),"",INDEX('Policy Characteristics'!G:G,MATCH($C1162,'Policy Characteristics'!$C:$C,0)))</f>
        <v>1</v>
      </c>
      <c r="N1162" s="233">
        <f>IF(ISBLANK(INDEX('Policy Characteristics'!H:H,MATCH($C1162,'Policy Characteristics'!$C:$C,0))),"",INDEX('Policy Characteristics'!H:H,MATCH($C1162,'Policy Characteristics'!$C:$C,0)))</f>
        <v>0.01</v>
      </c>
      <c r="O1162" s="226" t="str">
        <f>IF(ISBLANK(INDEX('Policy Characteristics'!I:I,MATCH($C1162,'Policy Characteristics'!$C:$C,0))),"",INDEX('Policy Characteristics'!I:I,MATCH($C1162,'Policy Characteristics'!$C:$C,0)))</f>
        <v>% of fuel shifted</v>
      </c>
      <c r="P1162" s="226" t="str">
        <f>IF(ISBLANK(INDEX('Policy Characteristics'!J:J,MATCH($C1162,'Policy Characteristics'!$C:$C,0))),"",INDEX('Policy Characteristics'!J:J,MATCH($C1162,'Policy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2" s="226" t="str">
        <f>IF(ISBLANK(INDEX('Policy Characteristics'!K:K,MATCH($C1162,'Policy Characteristics'!$C:$C,0))),"",INDEX('Policy Characteristics'!K:K,MATCH($C1162,'Policy Characteristics'!$C:$C,0)))</f>
        <v>industry-ag-main.html#fuel-switching</v>
      </c>
      <c r="R1162" s="226" t="str">
        <f>IF(ISBLANK(INDEX('Policy Characteristics'!L:L,MATCH($C1162,'Policy Characteristics'!$C:$C,0))),"",INDEX('Policy Characteristics'!L:L,MATCH($C1162,'Policy Characteristics'!$C:$C,0)))</f>
        <v>industry-elec-and-hydrogen.html</v>
      </c>
    </row>
    <row r="1163" spans="1:18" s="2" customFormat="1">
      <c r="A1163" s="226" t="str">
        <f>IF(ISBLANK(INDEX('Policy Characteristics'!A:A,MATCH($C1163,'Policy Characteristics'!$C:$C,0))),"",INDEX('Policy Characteristics'!A:A,MATCH($C1163,'Policy Characteristics'!$C:$C,0)))</f>
        <v>Industry</v>
      </c>
      <c r="B1163" s="234" t="str">
        <f>IF(ISBLANK(INDEX('Policy Characteristics'!B:B,MATCH($C1163,'Policy Characteristics'!$C:$C,0))),"",INDEX('Policy Characteristics'!B:B,MATCH($C1163,'Policy Characteristics'!$C:$C,0)))</f>
        <v>Hydrogen Combustion</v>
      </c>
      <c r="C1163" s="226" t="str">
        <f t="shared" si="45"/>
        <v>Fraction of Eligible Industrial Energy Use Shifted to Hydrogen</v>
      </c>
      <c r="D1163" s="6" t="s">
        <v>854</v>
      </c>
      <c r="E1163" s="1" t="s">
        <v>898</v>
      </c>
      <c r="F1163" t="s">
        <v>855</v>
      </c>
      <c r="G1163" s="45" t="s">
        <v>899</v>
      </c>
      <c r="H1163" s="43">
        <v>2083</v>
      </c>
      <c r="I1163" s="261" t="s">
        <v>728</v>
      </c>
      <c r="J1163" s="227" t="str">
        <f>IF(ISBLANK(INDEX('Policy Characteristics'!D:D,MATCH($C1163,'Policy Characteristics'!$C:$C,0))),"",INDEX('Policy Characteristics'!D:D,MATCH($C1163,'Policy Characteristics'!$C:$C,0)))</f>
        <v>Hydrogen Combustion</v>
      </c>
      <c r="K1163" s="226" t="str">
        <f>IF(ISBLANK(INDEX('Policy Characteristics'!E:E,MATCH($C1163,'Policy Characteristics'!$C:$C,0))),"",INDEX('Policy Characteristics'!E:E,MATCH($C1163,'Policy Characteristics'!$C:$C,0)))</f>
        <v>indst shift to hydrogen</v>
      </c>
      <c r="L1163" s="233">
        <f>IF(ISBLANK(INDEX('Policy Characteristics'!F:F,MATCH($C1163,'Policy Characteristics'!$C:$C,0))),"",INDEX('Policy Characteristics'!F:F,MATCH($C1163,'Policy Characteristics'!$C:$C,0)))</f>
        <v>0</v>
      </c>
      <c r="M1163" s="233">
        <f>IF(ISBLANK(INDEX('Policy Characteristics'!G:G,MATCH($C1163,'Policy Characteristics'!$C:$C,0))),"",INDEX('Policy Characteristics'!G:G,MATCH($C1163,'Policy Characteristics'!$C:$C,0)))</f>
        <v>1</v>
      </c>
      <c r="N1163" s="233">
        <f>IF(ISBLANK(INDEX('Policy Characteristics'!H:H,MATCH($C1163,'Policy Characteristics'!$C:$C,0))),"",INDEX('Policy Characteristics'!H:H,MATCH($C1163,'Policy Characteristics'!$C:$C,0)))</f>
        <v>0.01</v>
      </c>
      <c r="O1163" s="226" t="str">
        <f>IF(ISBLANK(INDEX('Policy Characteristics'!I:I,MATCH($C1163,'Policy Characteristics'!$C:$C,0))),"",INDEX('Policy Characteristics'!I:I,MATCH($C1163,'Policy Characteristics'!$C:$C,0)))</f>
        <v>% of fuel shifted</v>
      </c>
      <c r="P1163" s="226" t="str">
        <f>IF(ISBLANK(INDEX('Policy Characteristics'!J:J,MATCH($C1163,'Policy Characteristics'!$C:$C,0))),"",INDEX('Policy Characteristics'!J:J,MATCH($C1163,'Policy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3" s="226" t="str">
        <f>IF(ISBLANK(INDEX('Policy Characteristics'!K:K,MATCH($C1163,'Policy Characteristics'!$C:$C,0))),"",INDEX('Policy Characteristics'!K:K,MATCH($C1163,'Policy Characteristics'!$C:$C,0)))</f>
        <v>industry-ag-main.html#fuel-switching</v>
      </c>
      <c r="R1163" s="226" t="str">
        <f>IF(ISBLANK(INDEX('Policy Characteristics'!L:L,MATCH($C1163,'Policy Characteristics'!$C:$C,0))),"",INDEX('Policy Characteristics'!L:L,MATCH($C1163,'Policy Characteristics'!$C:$C,0)))</f>
        <v>industry-elec-and-hydrogen.html</v>
      </c>
    </row>
    <row r="1164" spans="1:18" s="2" customFormat="1">
      <c r="A1164" s="226" t="str">
        <f>IF(ISBLANK(INDEX('Policy Characteristics'!A:A,MATCH($C1164,'Policy Characteristics'!$C:$C,0))),"",INDEX('Policy Characteristics'!A:A,MATCH($C1164,'Policy Characteristics'!$C:$C,0)))</f>
        <v>Industry</v>
      </c>
      <c r="B1164" s="234" t="str">
        <f>IF(ISBLANK(INDEX('Policy Characteristics'!B:B,MATCH($C1164,'Policy Characteristics'!$C:$C,0))),"",INDEX('Policy Characteristics'!B:B,MATCH($C1164,'Policy Characteristics'!$C:$C,0)))</f>
        <v>Hydrogen Combustion</v>
      </c>
      <c r="C1164" s="226" t="str">
        <f t="shared" si="45"/>
        <v>Fraction of Eligible Industrial Energy Use Shifted to Hydrogen</v>
      </c>
      <c r="D1164" s="6" t="s">
        <v>854</v>
      </c>
      <c r="E1164" s="1" t="s">
        <v>900</v>
      </c>
      <c r="F1164" t="s">
        <v>855</v>
      </c>
      <c r="G1164" s="45" t="s">
        <v>901</v>
      </c>
      <c r="H1164" s="43">
        <v>2084</v>
      </c>
      <c r="I1164" s="261" t="s">
        <v>728</v>
      </c>
      <c r="J1164" s="227" t="str">
        <f>IF(ISBLANK(INDEX('Policy Characteristics'!D:D,MATCH($C1164,'Policy Characteristics'!$C:$C,0))),"",INDEX('Policy Characteristics'!D:D,MATCH($C1164,'Policy Characteristics'!$C:$C,0)))</f>
        <v>Hydrogen Combustion</v>
      </c>
      <c r="K1164" s="226" t="str">
        <f>IF(ISBLANK(INDEX('Policy Characteristics'!E:E,MATCH($C1164,'Policy Characteristics'!$C:$C,0))),"",INDEX('Policy Characteristics'!E:E,MATCH($C1164,'Policy Characteristics'!$C:$C,0)))</f>
        <v>indst shift to hydrogen</v>
      </c>
      <c r="L1164" s="233">
        <f>IF(ISBLANK(INDEX('Policy Characteristics'!F:F,MATCH($C1164,'Policy Characteristics'!$C:$C,0))),"",INDEX('Policy Characteristics'!F:F,MATCH($C1164,'Policy Characteristics'!$C:$C,0)))</f>
        <v>0</v>
      </c>
      <c r="M1164" s="233">
        <f>IF(ISBLANK(INDEX('Policy Characteristics'!G:G,MATCH($C1164,'Policy Characteristics'!$C:$C,0))),"",INDEX('Policy Characteristics'!G:G,MATCH($C1164,'Policy Characteristics'!$C:$C,0)))</f>
        <v>1</v>
      </c>
      <c r="N1164" s="233">
        <f>IF(ISBLANK(INDEX('Policy Characteristics'!H:H,MATCH($C1164,'Policy Characteristics'!$C:$C,0))),"",INDEX('Policy Characteristics'!H:H,MATCH($C1164,'Policy Characteristics'!$C:$C,0)))</f>
        <v>0.01</v>
      </c>
      <c r="O1164" s="226" t="str">
        <f>IF(ISBLANK(INDEX('Policy Characteristics'!I:I,MATCH($C1164,'Policy Characteristics'!$C:$C,0))),"",INDEX('Policy Characteristics'!I:I,MATCH($C1164,'Policy Characteristics'!$C:$C,0)))</f>
        <v>% of fuel shifted</v>
      </c>
      <c r="P1164" s="226" t="str">
        <f>IF(ISBLANK(INDEX('Policy Characteristics'!J:J,MATCH($C1164,'Policy Characteristics'!$C:$C,0))),"",INDEX('Policy Characteristics'!J:J,MATCH($C1164,'Policy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4" s="226" t="str">
        <f>IF(ISBLANK(INDEX('Policy Characteristics'!K:K,MATCH($C1164,'Policy Characteristics'!$C:$C,0))),"",INDEX('Policy Characteristics'!K:K,MATCH($C1164,'Policy Characteristics'!$C:$C,0)))</f>
        <v>industry-ag-main.html#fuel-switching</v>
      </c>
      <c r="R1164" s="226" t="str">
        <f>IF(ISBLANK(INDEX('Policy Characteristics'!L:L,MATCH($C1164,'Policy Characteristics'!$C:$C,0))),"",INDEX('Policy Characteristics'!L:L,MATCH($C1164,'Policy Characteristics'!$C:$C,0)))</f>
        <v>industry-elec-and-hydrogen.html</v>
      </c>
    </row>
    <row r="1165" spans="1:18" s="2" customFormat="1">
      <c r="A1165" s="226" t="str">
        <f>IF(ISBLANK(INDEX('Policy Characteristics'!A:A,MATCH($C1165,'Policy Characteristics'!$C:$C,0))),"",INDEX('Policy Characteristics'!A:A,MATCH($C1165,'Policy Characteristics'!$C:$C,0)))</f>
        <v>Industry</v>
      </c>
      <c r="B1165" s="234" t="str">
        <f>IF(ISBLANK(INDEX('Policy Characteristics'!B:B,MATCH($C1165,'Policy Characteristics'!$C:$C,0))),"",INDEX('Policy Characteristics'!B:B,MATCH($C1165,'Policy Characteristics'!$C:$C,0)))</f>
        <v>Hydrogen Combustion</v>
      </c>
      <c r="C1165" s="226" t="str">
        <f t="shared" si="45"/>
        <v>Fraction of Eligible Industrial Energy Use Shifted to Hydrogen</v>
      </c>
      <c r="D1165" s="6" t="s">
        <v>854</v>
      </c>
      <c r="E1165" s="1" t="s">
        <v>902</v>
      </c>
      <c r="F1165" t="s">
        <v>855</v>
      </c>
      <c r="G1165" s="45" t="s">
        <v>903</v>
      </c>
      <c r="H1165" s="43">
        <v>2085</v>
      </c>
      <c r="I1165" s="261" t="s">
        <v>738</v>
      </c>
      <c r="J1165" s="227" t="str">
        <f>IF(ISBLANK(INDEX('Policy Characteristics'!D:D,MATCH($C1165,'Policy Characteristics'!$C:$C,0))),"",INDEX('Policy Characteristics'!D:D,MATCH($C1165,'Policy Characteristics'!$C:$C,0)))</f>
        <v>Hydrogen Combustion</v>
      </c>
      <c r="K1165" s="226" t="str">
        <f>IF(ISBLANK(INDEX('Policy Characteristics'!E:E,MATCH($C1165,'Policy Characteristics'!$C:$C,0))),"",INDEX('Policy Characteristics'!E:E,MATCH($C1165,'Policy Characteristics'!$C:$C,0)))</f>
        <v>indst shift to hydrogen</v>
      </c>
      <c r="L1165" s="233">
        <f>IF(ISBLANK(INDEX('Policy Characteristics'!F:F,MATCH($C1165,'Policy Characteristics'!$C:$C,0))),"",INDEX('Policy Characteristics'!F:F,MATCH($C1165,'Policy Characteristics'!$C:$C,0)))</f>
        <v>0</v>
      </c>
      <c r="M1165" s="233">
        <f>IF(ISBLANK(INDEX('Policy Characteristics'!G:G,MATCH($C1165,'Policy Characteristics'!$C:$C,0))),"",INDEX('Policy Characteristics'!G:G,MATCH($C1165,'Policy Characteristics'!$C:$C,0)))</f>
        <v>1</v>
      </c>
      <c r="N1165" s="233">
        <f>IF(ISBLANK(INDEX('Policy Characteristics'!H:H,MATCH($C1165,'Policy Characteristics'!$C:$C,0))),"",INDEX('Policy Characteristics'!H:H,MATCH($C1165,'Policy Characteristics'!$C:$C,0)))</f>
        <v>0.01</v>
      </c>
      <c r="O1165" s="226" t="str">
        <f>IF(ISBLANK(INDEX('Policy Characteristics'!I:I,MATCH($C1165,'Policy Characteristics'!$C:$C,0))),"",INDEX('Policy Characteristics'!I:I,MATCH($C1165,'Policy Characteristics'!$C:$C,0)))</f>
        <v>% of fuel shifted</v>
      </c>
      <c r="P1165" s="226" t="str">
        <f>IF(ISBLANK(INDEX('Policy Characteristics'!J:J,MATCH($C1165,'Policy Characteristics'!$C:$C,0))),"",INDEX('Policy Characteristics'!J:J,MATCH($C1165,'Policy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5" s="226" t="str">
        <f>IF(ISBLANK(INDEX('Policy Characteristics'!K:K,MATCH($C1165,'Policy Characteristics'!$C:$C,0))),"",INDEX('Policy Characteristics'!K:K,MATCH($C1165,'Policy Characteristics'!$C:$C,0)))</f>
        <v>industry-ag-main.html#fuel-switching</v>
      </c>
      <c r="R1165" s="226" t="str">
        <f>IF(ISBLANK(INDEX('Policy Characteristics'!L:L,MATCH($C1165,'Policy Characteristics'!$C:$C,0))),"",INDEX('Policy Characteristics'!L:L,MATCH($C1165,'Policy Characteristics'!$C:$C,0)))</f>
        <v>industry-elec-and-hydrogen.html</v>
      </c>
    </row>
    <row r="1166" spans="1:18" s="2" customFormat="1">
      <c r="A1166" s="226" t="str">
        <f>IF(ISBLANK(INDEX('Policy Characteristics'!A:A,MATCH($C1166,'Policy Characteristics'!$C:$C,0))),"",INDEX('Policy Characteristics'!A:A,MATCH($C1166,'Policy Characteristics'!$C:$C,0)))</f>
        <v>Industry</v>
      </c>
      <c r="B1166" s="234" t="str">
        <f>IF(ISBLANK(INDEX('Policy Characteristics'!B:B,MATCH($C1166,'Policy Characteristics'!$C:$C,0))),"",INDEX('Policy Characteristics'!B:B,MATCH($C1166,'Policy Characteristics'!$C:$C,0)))</f>
        <v>Hydrogen Combustion</v>
      </c>
      <c r="C1166" s="226" t="str">
        <f t="shared" si="45"/>
        <v>Fraction of Eligible Industrial Energy Use Shifted to Hydrogen</v>
      </c>
      <c r="D1166" s="6" t="s">
        <v>854</v>
      </c>
      <c r="E1166" s="1" t="s">
        <v>904</v>
      </c>
      <c r="F1166" t="s">
        <v>855</v>
      </c>
      <c r="G1166" s="45" t="s">
        <v>905</v>
      </c>
      <c r="H1166" s="43">
        <v>2086</v>
      </c>
      <c r="I1166" s="261" t="s">
        <v>738</v>
      </c>
      <c r="J1166" s="227" t="str">
        <f>IF(ISBLANK(INDEX('Policy Characteristics'!D:D,MATCH($C1166,'Policy Characteristics'!$C:$C,0))),"",INDEX('Policy Characteristics'!D:D,MATCH($C1166,'Policy Characteristics'!$C:$C,0)))</f>
        <v>Hydrogen Combustion</v>
      </c>
      <c r="K1166" s="226" t="str">
        <f>IF(ISBLANK(INDEX('Policy Characteristics'!E:E,MATCH($C1166,'Policy Characteristics'!$C:$C,0))),"",INDEX('Policy Characteristics'!E:E,MATCH($C1166,'Policy Characteristics'!$C:$C,0)))</f>
        <v>indst shift to hydrogen</v>
      </c>
      <c r="L1166" s="233">
        <f>IF(ISBLANK(INDEX('Policy Characteristics'!F:F,MATCH($C1166,'Policy Characteristics'!$C:$C,0))),"",INDEX('Policy Characteristics'!F:F,MATCH($C1166,'Policy Characteristics'!$C:$C,0)))</f>
        <v>0</v>
      </c>
      <c r="M1166" s="233">
        <f>IF(ISBLANK(INDEX('Policy Characteristics'!G:G,MATCH($C1166,'Policy Characteristics'!$C:$C,0))),"",INDEX('Policy Characteristics'!G:G,MATCH($C1166,'Policy Characteristics'!$C:$C,0)))</f>
        <v>1</v>
      </c>
      <c r="N1166" s="233">
        <f>IF(ISBLANK(INDEX('Policy Characteristics'!H:H,MATCH($C1166,'Policy Characteristics'!$C:$C,0))),"",INDEX('Policy Characteristics'!H:H,MATCH($C1166,'Policy Characteristics'!$C:$C,0)))</f>
        <v>0.01</v>
      </c>
      <c r="O1166" s="226" t="str">
        <f>IF(ISBLANK(INDEX('Policy Characteristics'!I:I,MATCH($C1166,'Policy Characteristics'!$C:$C,0))),"",INDEX('Policy Characteristics'!I:I,MATCH($C1166,'Policy Characteristics'!$C:$C,0)))</f>
        <v>% of fuel shifted</v>
      </c>
      <c r="P1166" s="226" t="str">
        <f>IF(ISBLANK(INDEX('Policy Characteristics'!J:J,MATCH($C1166,'Policy Characteristics'!$C:$C,0))),"",INDEX('Policy Characteristics'!J:J,MATCH($C1166,'Policy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6" s="226" t="str">
        <f>IF(ISBLANK(INDEX('Policy Characteristics'!K:K,MATCH($C1166,'Policy Characteristics'!$C:$C,0))),"",INDEX('Policy Characteristics'!K:K,MATCH($C1166,'Policy Characteristics'!$C:$C,0)))</f>
        <v>industry-ag-main.html#fuel-switching</v>
      </c>
      <c r="R1166" s="226" t="str">
        <f>IF(ISBLANK(INDEX('Policy Characteristics'!L:L,MATCH($C1166,'Policy Characteristics'!$C:$C,0))),"",INDEX('Policy Characteristics'!L:L,MATCH($C1166,'Policy Characteristics'!$C:$C,0)))</f>
        <v>industry-elec-and-hydrogen.html</v>
      </c>
    </row>
    <row r="1167" spans="1:18" s="2" customFormat="1">
      <c r="A1167" s="226" t="str">
        <f>IF(ISBLANK(INDEX('Policy Characteristics'!A:A,MATCH($C1167,'Policy Characteristics'!$C:$C,0))),"",INDEX('Policy Characteristics'!A:A,MATCH($C1167,'Policy Characteristics'!$C:$C,0)))</f>
        <v>Industry</v>
      </c>
      <c r="B1167" s="234" t="str">
        <f>IF(ISBLANK(INDEX('Policy Characteristics'!B:B,MATCH($C1167,'Policy Characteristics'!$C:$C,0))),"",INDEX('Policy Characteristics'!B:B,MATCH($C1167,'Policy Characteristics'!$C:$C,0)))</f>
        <v>Hydrogen Combustion</v>
      </c>
      <c r="C1167" s="226" t="str">
        <f t="shared" si="45"/>
        <v>Fraction of Eligible Industrial Energy Use Shifted to Hydrogen</v>
      </c>
      <c r="D1167" s="6" t="s">
        <v>854</v>
      </c>
      <c r="E1167" s="1" t="s">
        <v>906</v>
      </c>
      <c r="F1167" t="s">
        <v>855</v>
      </c>
      <c r="G1167" s="45" t="s">
        <v>907</v>
      </c>
      <c r="H1167" s="43">
        <v>2087</v>
      </c>
      <c r="I1167" s="261" t="s">
        <v>728</v>
      </c>
      <c r="J1167" s="227" t="str">
        <f>IF(ISBLANK(INDEX('Policy Characteristics'!D:D,MATCH($C1167,'Policy Characteristics'!$C:$C,0))),"",INDEX('Policy Characteristics'!D:D,MATCH($C1167,'Policy Characteristics'!$C:$C,0)))</f>
        <v>Hydrogen Combustion</v>
      </c>
      <c r="K1167" s="226" t="str">
        <f>IF(ISBLANK(INDEX('Policy Characteristics'!E:E,MATCH($C1167,'Policy Characteristics'!$C:$C,0))),"",INDEX('Policy Characteristics'!E:E,MATCH($C1167,'Policy Characteristics'!$C:$C,0)))</f>
        <v>indst shift to hydrogen</v>
      </c>
      <c r="L1167" s="233">
        <f>IF(ISBLANK(INDEX('Policy Characteristics'!F:F,MATCH($C1167,'Policy Characteristics'!$C:$C,0))),"",INDEX('Policy Characteristics'!F:F,MATCH($C1167,'Policy Characteristics'!$C:$C,0)))</f>
        <v>0</v>
      </c>
      <c r="M1167" s="233">
        <f>IF(ISBLANK(INDEX('Policy Characteristics'!G:G,MATCH($C1167,'Policy Characteristics'!$C:$C,0))),"",INDEX('Policy Characteristics'!G:G,MATCH($C1167,'Policy Characteristics'!$C:$C,0)))</f>
        <v>1</v>
      </c>
      <c r="N1167" s="233">
        <f>IF(ISBLANK(INDEX('Policy Characteristics'!H:H,MATCH($C1167,'Policy Characteristics'!$C:$C,0))),"",INDEX('Policy Characteristics'!H:H,MATCH($C1167,'Policy Characteristics'!$C:$C,0)))</f>
        <v>0.01</v>
      </c>
      <c r="O1167" s="226" t="str">
        <f>IF(ISBLANK(INDEX('Policy Characteristics'!I:I,MATCH($C1167,'Policy Characteristics'!$C:$C,0))),"",INDEX('Policy Characteristics'!I:I,MATCH($C1167,'Policy Characteristics'!$C:$C,0)))</f>
        <v>% of fuel shifted</v>
      </c>
      <c r="P1167" s="226" t="str">
        <f>IF(ISBLANK(INDEX('Policy Characteristics'!J:J,MATCH($C1167,'Policy Characteristics'!$C:$C,0))),"",INDEX('Policy Characteristics'!J:J,MATCH($C1167,'Policy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7" s="226" t="str">
        <f>IF(ISBLANK(INDEX('Policy Characteristics'!K:K,MATCH($C1167,'Policy Characteristics'!$C:$C,0))),"",INDEX('Policy Characteristics'!K:K,MATCH($C1167,'Policy Characteristics'!$C:$C,0)))</f>
        <v>industry-ag-main.html#fuel-switching</v>
      </c>
      <c r="R1167" s="226" t="str">
        <f>IF(ISBLANK(INDEX('Policy Characteristics'!L:L,MATCH($C1167,'Policy Characteristics'!$C:$C,0))),"",INDEX('Policy Characteristics'!L:L,MATCH($C1167,'Policy Characteristics'!$C:$C,0)))</f>
        <v>industry-elec-and-hydrogen.html</v>
      </c>
    </row>
    <row r="1168" spans="1:18" s="2" customFormat="1">
      <c r="A1168" s="226" t="str">
        <f>IF(ISBLANK(INDEX('Policy Characteristics'!A:A,MATCH($C1168,'Policy Characteristics'!$C:$C,0))),"",INDEX('Policy Characteristics'!A:A,MATCH($C1168,'Policy Characteristics'!$C:$C,0)))</f>
        <v>Industry</v>
      </c>
      <c r="B1168" s="234" t="str">
        <f>IF(ISBLANK(INDEX('Policy Characteristics'!B:B,MATCH($C1168,'Policy Characteristics'!$C:$C,0))),"",INDEX('Policy Characteristics'!B:B,MATCH($C1168,'Policy Characteristics'!$C:$C,0)))</f>
        <v>Hydrogen Combustion</v>
      </c>
      <c r="C1168" s="226" t="str">
        <f t="shared" si="45"/>
        <v>Fraction of Eligible Industrial Energy Use Shifted to Hydrogen</v>
      </c>
      <c r="D1168" s="6" t="s">
        <v>854</v>
      </c>
      <c r="E1168" s="1" t="s">
        <v>908</v>
      </c>
      <c r="F1168" t="s">
        <v>855</v>
      </c>
      <c r="G1168" s="45" t="s">
        <v>909</v>
      </c>
      <c r="H1168" s="43">
        <v>2088</v>
      </c>
      <c r="I1168" s="261" t="s">
        <v>738</v>
      </c>
      <c r="J1168" s="227" t="str">
        <f>IF(ISBLANK(INDEX('Policy Characteristics'!D:D,MATCH($C1168,'Policy Characteristics'!$C:$C,0))),"",INDEX('Policy Characteristics'!D:D,MATCH($C1168,'Policy Characteristics'!$C:$C,0)))</f>
        <v>Hydrogen Combustion</v>
      </c>
      <c r="K1168" s="226" t="str">
        <f>IF(ISBLANK(INDEX('Policy Characteristics'!E:E,MATCH($C1168,'Policy Characteristics'!$C:$C,0))),"",INDEX('Policy Characteristics'!E:E,MATCH($C1168,'Policy Characteristics'!$C:$C,0)))</f>
        <v>indst shift to hydrogen</v>
      </c>
      <c r="L1168" s="233">
        <f>IF(ISBLANK(INDEX('Policy Characteristics'!F:F,MATCH($C1168,'Policy Characteristics'!$C:$C,0))),"",INDEX('Policy Characteristics'!F:F,MATCH($C1168,'Policy Characteristics'!$C:$C,0)))</f>
        <v>0</v>
      </c>
      <c r="M1168" s="233">
        <f>IF(ISBLANK(INDEX('Policy Characteristics'!G:G,MATCH($C1168,'Policy Characteristics'!$C:$C,0))),"",INDEX('Policy Characteristics'!G:G,MATCH($C1168,'Policy Characteristics'!$C:$C,0)))</f>
        <v>1</v>
      </c>
      <c r="N1168" s="233">
        <f>IF(ISBLANK(INDEX('Policy Characteristics'!H:H,MATCH($C1168,'Policy Characteristics'!$C:$C,0))),"",INDEX('Policy Characteristics'!H:H,MATCH($C1168,'Policy Characteristics'!$C:$C,0)))</f>
        <v>0.01</v>
      </c>
      <c r="O1168" s="226" t="str">
        <f>IF(ISBLANK(INDEX('Policy Characteristics'!I:I,MATCH($C1168,'Policy Characteristics'!$C:$C,0))),"",INDEX('Policy Characteristics'!I:I,MATCH($C1168,'Policy Characteristics'!$C:$C,0)))</f>
        <v>% of fuel shifted</v>
      </c>
      <c r="P1168" s="226" t="str">
        <f>IF(ISBLANK(INDEX('Policy Characteristics'!J:J,MATCH($C1168,'Policy Characteristics'!$C:$C,0))),"",INDEX('Policy Characteristics'!J:J,MATCH($C1168,'Policy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8" s="226" t="str">
        <f>IF(ISBLANK(INDEX('Policy Characteristics'!K:K,MATCH($C1168,'Policy Characteristics'!$C:$C,0))),"",INDEX('Policy Characteristics'!K:K,MATCH($C1168,'Policy Characteristics'!$C:$C,0)))</f>
        <v>industry-ag-main.html#fuel-switching</v>
      </c>
      <c r="R1168" s="226" t="str">
        <f>IF(ISBLANK(INDEX('Policy Characteristics'!L:L,MATCH($C1168,'Policy Characteristics'!$C:$C,0))),"",INDEX('Policy Characteristics'!L:L,MATCH($C1168,'Policy Characteristics'!$C:$C,0)))</f>
        <v>industry-elec-and-hydrogen.html</v>
      </c>
    </row>
    <row r="1169" spans="1:18" s="2" customFormat="1">
      <c r="A1169" s="226" t="str">
        <f>IF(ISBLANK(INDEX('Policy Characteristics'!A:A,MATCH($C1169,'Policy Characteristics'!$C:$C,0))),"",INDEX('Policy Characteristics'!A:A,MATCH($C1169,'Policy Characteristics'!$C:$C,0)))</f>
        <v>Industry</v>
      </c>
      <c r="B1169" s="234" t="str">
        <f>IF(ISBLANK(INDEX('Policy Characteristics'!B:B,MATCH($C1169,'Policy Characteristics'!$C:$C,0))),"",INDEX('Policy Characteristics'!B:B,MATCH($C1169,'Policy Characteristics'!$C:$C,0)))</f>
        <v>Hydrogen Combustion</v>
      </c>
      <c r="C1169" s="226" t="str">
        <f t="shared" si="45"/>
        <v>Fraction of Eligible Industrial Energy Use Shifted to Hydrogen</v>
      </c>
      <c r="D1169" s="6" t="s">
        <v>854</v>
      </c>
      <c r="E1169" s="1" t="s">
        <v>910</v>
      </c>
      <c r="F1169" t="s">
        <v>855</v>
      </c>
      <c r="G1169" s="45" t="s">
        <v>910</v>
      </c>
      <c r="H1169" s="43">
        <v>2089</v>
      </c>
      <c r="I1169" s="261" t="s">
        <v>728</v>
      </c>
      <c r="J1169" s="227" t="str">
        <f>IF(ISBLANK(INDEX('Policy Characteristics'!D:D,MATCH($C1169,'Policy Characteristics'!$C:$C,0))),"",INDEX('Policy Characteristics'!D:D,MATCH($C1169,'Policy Characteristics'!$C:$C,0)))</f>
        <v>Hydrogen Combustion</v>
      </c>
      <c r="K1169" s="226" t="str">
        <f>IF(ISBLANK(INDEX('Policy Characteristics'!E:E,MATCH($C1169,'Policy Characteristics'!$C:$C,0))),"",INDEX('Policy Characteristics'!E:E,MATCH($C1169,'Policy Characteristics'!$C:$C,0)))</f>
        <v>indst shift to hydrogen</v>
      </c>
      <c r="L1169" s="233">
        <f>IF(ISBLANK(INDEX('Policy Characteristics'!F:F,MATCH($C1169,'Policy Characteristics'!$C:$C,0))),"",INDEX('Policy Characteristics'!F:F,MATCH($C1169,'Policy Characteristics'!$C:$C,0)))</f>
        <v>0</v>
      </c>
      <c r="M1169" s="233">
        <f>IF(ISBLANK(INDEX('Policy Characteristics'!G:G,MATCH($C1169,'Policy Characteristics'!$C:$C,0))),"",INDEX('Policy Characteristics'!G:G,MATCH($C1169,'Policy Characteristics'!$C:$C,0)))</f>
        <v>1</v>
      </c>
      <c r="N1169" s="233">
        <f>IF(ISBLANK(INDEX('Policy Characteristics'!H:H,MATCH($C1169,'Policy Characteristics'!$C:$C,0))),"",INDEX('Policy Characteristics'!H:H,MATCH($C1169,'Policy Characteristics'!$C:$C,0)))</f>
        <v>0.01</v>
      </c>
      <c r="O1169" s="226" t="str">
        <f>IF(ISBLANK(INDEX('Policy Characteristics'!I:I,MATCH($C1169,'Policy Characteristics'!$C:$C,0))),"",INDEX('Policy Characteristics'!I:I,MATCH($C1169,'Policy Characteristics'!$C:$C,0)))</f>
        <v>% of fuel shifted</v>
      </c>
      <c r="P1169" s="226" t="str">
        <f>IF(ISBLANK(INDEX('Policy Characteristics'!J:J,MATCH($C1169,'Policy Characteristics'!$C:$C,0))),"",INDEX('Policy Characteristics'!J:J,MATCH($C1169,'Policy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69" s="226" t="str">
        <f>IF(ISBLANK(INDEX('Policy Characteristics'!K:K,MATCH($C1169,'Policy Characteristics'!$C:$C,0))),"",INDEX('Policy Characteristics'!K:K,MATCH($C1169,'Policy Characteristics'!$C:$C,0)))</f>
        <v>industry-ag-main.html#fuel-switching</v>
      </c>
      <c r="R1169" s="226" t="str">
        <f>IF(ISBLANK(INDEX('Policy Characteristics'!L:L,MATCH($C1169,'Policy Characteristics'!$C:$C,0))),"",INDEX('Policy Characteristics'!L:L,MATCH($C1169,'Policy Characteristics'!$C:$C,0)))</f>
        <v>industry-elec-and-hydrogen.html</v>
      </c>
    </row>
    <row r="1170" spans="1:18" s="2" customFormat="1">
      <c r="A1170" s="226" t="str">
        <f>IF(ISBLANK(INDEX('Policy Characteristics'!A:A,MATCH($C1170,'Policy Characteristics'!$C:$C,0))),"",INDEX('Policy Characteristics'!A:A,MATCH($C1170,'Policy Characteristics'!$C:$C,0)))</f>
        <v>Industry</v>
      </c>
      <c r="B1170" s="234" t="str">
        <f>IF(ISBLANK(INDEX('Policy Characteristics'!B:B,MATCH($C1170,'Policy Characteristics'!$C:$C,0))),"",INDEX('Policy Characteristics'!B:B,MATCH($C1170,'Policy Characteristics'!$C:$C,0)))</f>
        <v>Hydrogen Combustion</v>
      </c>
      <c r="C1170" s="226" t="str">
        <f t="shared" si="45"/>
        <v>Fraction of Eligible Industrial Energy Use Shifted to Hydrogen</v>
      </c>
      <c r="D1170" s="6" t="s">
        <v>856</v>
      </c>
      <c r="E1170" s="1" t="s">
        <v>896</v>
      </c>
      <c r="F1170" t="s">
        <v>857</v>
      </c>
      <c r="G1170" s="45" t="s">
        <v>897</v>
      </c>
      <c r="H1170" s="43">
        <v>2090</v>
      </c>
      <c r="I1170" s="261" t="s">
        <v>728</v>
      </c>
      <c r="J1170" s="227" t="str">
        <f>IF(ISBLANK(INDEX('Policy Characteristics'!D:D,MATCH($C1170,'Policy Characteristics'!$C:$C,0))),"",INDEX('Policy Characteristics'!D:D,MATCH($C1170,'Policy Characteristics'!$C:$C,0)))</f>
        <v>Hydrogen Combustion</v>
      </c>
      <c r="K1170" s="226" t="str">
        <f>IF(ISBLANK(INDEX('Policy Characteristics'!E:E,MATCH($C1170,'Policy Characteristics'!$C:$C,0))),"",INDEX('Policy Characteristics'!E:E,MATCH($C1170,'Policy Characteristics'!$C:$C,0)))</f>
        <v>indst shift to hydrogen</v>
      </c>
      <c r="L1170" s="233">
        <f>IF(ISBLANK(INDEX('Policy Characteristics'!F:F,MATCH($C1170,'Policy Characteristics'!$C:$C,0))),"",INDEX('Policy Characteristics'!F:F,MATCH($C1170,'Policy Characteristics'!$C:$C,0)))</f>
        <v>0</v>
      </c>
      <c r="M1170" s="233">
        <f>IF(ISBLANK(INDEX('Policy Characteristics'!G:G,MATCH($C1170,'Policy Characteristics'!$C:$C,0))),"",INDEX('Policy Characteristics'!G:G,MATCH($C1170,'Policy Characteristics'!$C:$C,0)))</f>
        <v>1</v>
      </c>
      <c r="N1170" s="233">
        <f>IF(ISBLANK(INDEX('Policy Characteristics'!H:H,MATCH($C1170,'Policy Characteristics'!$C:$C,0))),"",INDEX('Policy Characteristics'!H:H,MATCH($C1170,'Policy Characteristics'!$C:$C,0)))</f>
        <v>0.01</v>
      </c>
      <c r="O1170" s="226" t="str">
        <f>IF(ISBLANK(INDEX('Policy Characteristics'!I:I,MATCH($C1170,'Policy Characteristics'!$C:$C,0))),"",INDEX('Policy Characteristics'!I:I,MATCH($C1170,'Policy Characteristics'!$C:$C,0)))</f>
        <v>% of fuel shifted</v>
      </c>
      <c r="P1170" s="226" t="str">
        <f>IF(ISBLANK(INDEX('Policy Characteristics'!J:J,MATCH($C1170,'Policy Characteristics'!$C:$C,0))),"",INDEX('Policy Characteristics'!J:J,MATCH($C1170,'Policy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0" s="226" t="str">
        <f>IF(ISBLANK(INDEX('Policy Characteristics'!K:K,MATCH($C1170,'Policy Characteristics'!$C:$C,0))),"",INDEX('Policy Characteristics'!K:K,MATCH($C1170,'Policy Characteristics'!$C:$C,0)))</f>
        <v>industry-ag-main.html#fuel-switching</v>
      </c>
      <c r="R1170" s="226" t="str">
        <f>IF(ISBLANK(INDEX('Policy Characteristics'!L:L,MATCH($C1170,'Policy Characteristics'!$C:$C,0))),"",INDEX('Policy Characteristics'!L:L,MATCH($C1170,'Policy Characteristics'!$C:$C,0)))</f>
        <v>industry-elec-and-hydrogen.html</v>
      </c>
    </row>
    <row r="1171" spans="1:18" s="2" customFormat="1">
      <c r="A1171" s="226" t="str">
        <f>IF(ISBLANK(INDEX('Policy Characteristics'!A:A,MATCH($C1171,'Policy Characteristics'!$C:$C,0))),"",INDEX('Policy Characteristics'!A:A,MATCH($C1171,'Policy Characteristics'!$C:$C,0)))</f>
        <v>Industry</v>
      </c>
      <c r="B1171" s="234" t="str">
        <f>IF(ISBLANK(INDEX('Policy Characteristics'!B:B,MATCH($C1171,'Policy Characteristics'!$C:$C,0))),"",INDEX('Policy Characteristics'!B:B,MATCH($C1171,'Policy Characteristics'!$C:$C,0)))</f>
        <v>Hydrogen Combustion</v>
      </c>
      <c r="C1171" s="226" t="str">
        <f t="shared" si="45"/>
        <v>Fraction of Eligible Industrial Energy Use Shifted to Hydrogen</v>
      </c>
      <c r="D1171" s="6" t="s">
        <v>856</v>
      </c>
      <c r="E1171" s="1" t="s">
        <v>898</v>
      </c>
      <c r="F1171" t="s">
        <v>857</v>
      </c>
      <c r="G1171" s="45" t="s">
        <v>899</v>
      </c>
      <c r="H1171" s="43">
        <v>2091</v>
      </c>
      <c r="I1171" s="261" t="s">
        <v>728</v>
      </c>
      <c r="J1171" s="227" t="str">
        <f>IF(ISBLANK(INDEX('Policy Characteristics'!D:D,MATCH($C1171,'Policy Characteristics'!$C:$C,0))),"",INDEX('Policy Characteristics'!D:D,MATCH($C1171,'Policy Characteristics'!$C:$C,0)))</f>
        <v>Hydrogen Combustion</v>
      </c>
      <c r="K1171" s="226" t="str">
        <f>IF(ISBLANK(INDEX('Policy Characteristics'!E:E,MATCH($C1171,'Policy Characteristics'!$C:$C,0))),"",INDEX('Policy Characteristics'!E:E,MATCH($C1171,'Policy Characteristics'!$C:$C,0)))</f>
        <v>indst shift to hydrogen</v>
      </c>
      <c r="L1171" s="233">
        <f>IF(ISBLANK(INDEX('Policy Characteristics'!F:F,MATCH($C1171,'Policy Characteristics'!$C:$C,0))),"",INDEX('Policy Characteristics'!F:F,MATCH($C1171,'Policy Characteristics'!$C:$C,0)))</f>
        <v>0</v>
      </c>
      <c r="M1171" s="233">
        <f>IF(ISBLANK(INDEX('Policy Characteristics'!G:G,MATCH($C1171,'Policy Characteristics'!$C:$C,0))),"",INDEX('Policy Characteristics'!G:G,MATCH($C1171,'Policy Characteristics'!$C:$C,0)))</f>
        <v>1</v>
      </c>
      <c r="N1171" s="233">
        <f>IF(ISBLANK(INDEX('Policy Characteristics'!H:H,MATCH($C1171,'Policy Characteristics'!$C:$C,0))),"",INDEX('Policy Characteristics'!H:H,MATCH($C1171,'Policy Characteristics'!$C:$C,0)))</f>
        <v>0.01</v>
      </c>
      <c r="O1171" s="226" t="str">
        <f>IF(ISBLANK(INDEX('Policy Characteristics'!I:I,MATCH($C1171,'Policy Characteristics'!$C:$C,0))),"",INDEX('Policy Characteristics'!I:I,MATCH($C1171,'Policy Characteristics'!$C:$C,0)))</f>
        <v>% of fuel shifted</v>
      </c>
      <c r="P1171" s="226" t="str">
        <f>IF(ISBLANK(INDEX('Policy Characteristics'!J:J,MATCH($C1171,'Policy Characteristics'!$C:$C,0))),"",INDEX('Policy Characteristics'!J:J,MATCH($C1171,'Policy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1" s="226" t="str">
        <f>IF(ISBLANK(INDEX('Policy Characteristics'!K:K,MATCH($C1171,'Policy Characteristics'!$C:$C,0))),"",INDEX('Policy Characteristics'!K:K,MATCH($C1171,'Policy Characteristics'!$C:$C,0)))</f>
        <v>industry-ag-main.html#fuel-switching</v>
      </c>
      <c r="R1171" s="226" t="str">
        <f>IF(ISBLANK(INDEX('Policy Characteristics'!L:L,MATCH($C1171,'Policy Characteristics'!$C:$C,0))),"",INDEX('Policy Characteristics'!L:L,MATCH($C1171,'Policy Characteristics'!$C:$C,0)))</f>
        <v>industry-elec-and-hydrogen.html</v>
      </c>
    </row>
    <row r="1172" spans="1:18" s="2" customFormat="1">
      <c r="A1172" s="226" t="str">
        <f>IF(ISBLANK(INDEX('Policy Characteristics'!A:A,MATCH($C1172,'Policy Characteristics'!$C:$C,0))),"",INDEX('Policy Characteristics'!A:A,MATCH($C1172,'Policy Characteristics'!$C:$C,0)))</f>
        <v>Industry</v>
      </c>
      <c r="B1172" s="234" t="str">
        <f>IF(ISBLANK(INDEX('Policy Characteristics'!B:B,MATCH($C1172,'Policy Characteristics'!$C:$C,0))),"",INDEX('Policy Characteristics'!B:B,MATCH($C1172,'Policy Characteristics'!$C:$C,0)))</f>
        <v>Hydrogen Combustion</v>
      </c>
      <c r="C1172" s="226" t="str">
        <f t="shared" si="45"/>
        <v>Fraction of Eligible Industrial Energy Use Shifted to Hydrogen</v>
      </c>
      <c r="D1172" s="6" t="s">
        <v>856</v>
      </c>
      <c r="E1172" s="1" t="s">
        <v>900</v>
      </c>
      <c r="F1172" t="s">
        <v>857</v>
      </c>
      <c r="G1172" s="45" t="s">
        <v>901</v>
      </c>
      <c r="H1172" s="43">
        <v>2092</v>
      </c>
      <c r="I1172" s="261" t="s">
        <v>728</v>
      </c>
      <c r="J1172" s="227" t="str">
        <f>IF(ISBLANK(INDEX('Policy Characteristics'!D:D,MATCH($C1172,'Policy Characteristics'!$C:$C,0))),"",INDEX('Policy Characteristics'!D:D,MATCH($C1172,'Policy Characteristics'!$C:$C,0)))</f>
        <v>Hydrogen Combustion</v>
      </c>
      <c r="K1172" s="226" t="str">
        <f>IF(ISBLANK(INDEX('Policy Characteristics'!E:E,MATCH($C1172,'Policy Characteristics'!$C:$C,0))),"",INDEX('Policy Characteristics'!E:E,MATCH($C1172,'Policy Characteristics'!$C:$C,0)))</f>
        <v>indst shift to hydrogen</v>
      </c>
      <c r="L1172" s="233">
        <f>IF(ISBLANK(INDEX('Policy Characteristics'!F:F,MATCH($C1172,'Policy Characteristics'!$C:$C,0))),"",INDEX('Policy Characteristics'!F:F,MATCH($C1172,'Policy Characteristics'!$C:$C,0)))</f>
        <v>0</v>
      </c>
      <c r="M1172" s="233">
        <f>IF(ISBLANK(INDEX('Policy Characteristics'!G:G,MATCH($C1172,'Policy Characteristics'!$C:$C,0))),"",INDEX('Policy Characteristics'!G:G,MATCH($C1172,'Policy Characteristics'!$C:$C,0)))</f>
        <v>1</v>
      </c>
      <c r="N1172" s="233">
        <f>IF(ISBLANK(INDEX('Policy Characteristics'!H:H,MATCH($C1172,'Policy Characteristics'!$C:$C,0))),"",INDEX('Policy Characteristics'!H:H,MATCH($C1172,'Policy Characteristics'!$C:$C,0)))</f>
        <v>0.01</v>
      </c>
      <c r="O1172" s="226" t="str">
        <f>IF(ISBLANK(INDEX('Policy Characteristics'!I:I,MATCH($C1172,'Policy Characteristics'!$C:$C,0))),"",INDEX('Policy Characteristics'!I:I,MATCH($C1172,'Policy Characteristics'!$C:$C,0)))</f>
        <v>% of fuel shifted</v>
      </c>
      <c r="P1172" s="226" t="str">
        <f>IF(ISBLANK(INDEX('Policy Characteristics'!J:J,MATCH($C1172,'Policy Characteristics'!$C:$C,0))),"",INDEX('Policy Characteristics'!J:J,MATCH($C1172,'Policy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2" s="226" t="str">
        <f>IF(ISBLANK(INDEX('Policy Characteristics'!K:K,MATCH($C1172,'Policy Characteristics'!$C:$C,0))),"",INDEX('Policy Characteristics'!K:K,MATCH($C1172,'Policy Characteristics'!$C:$C,0)))</f>
        <v>industry-ag-main.html#fuel-switching</v>
      </c>
      <c r="R1172" s="226" t="str">
        <f>IF(ISBLANK(INDEX('Policy Characteristics'!L:L,MATCH($C1172,'Policy Characteristics'!$C:$C,0))),"",INDEX('Policy Characteristics'!L:L,MATCH($C1172,'Policy Characteristics'!$C:$C,0)))</f>
        <v>industry-elec-and-hydrogen.html</v>
      </c>
    </row>
    <row r="1173" spans="1:18" s="2" customFormat="1">
      <c r="A1173" s="226" t="str">
        <f>IF(ISBLANK(INDEX('Policy Characteristics'!A:A,MATCH($C1173,'Policy Characteristics'!$C:$C,0))),"",INDEX('Policy Characteristics'!A:A,MATCH($C1173,'Policy Characteristics'!$C:$C,0)))</f>
        <v>Industry</v>
      </c>
      <c r="B1173" s="234" t="str">
        <f>IF(ISBLANK(INDEX('Policy Characteristics'!B:B,MATCH($C1173,'Policy Characteristics'!$C:$C,0))),"",INDEX('Policy Characteristics'!B:B,MATCH($C1173,'Policy Characteristics'!$C:$C,0)))</f>
        <v>Hydrogen Combustion</v>
      </c>
      <c r="C1173" s="226" t="str">
        <f t="shared" si="45"/>
        <v>Fraction of Eligible Industrial Energy Use Shifted to Hydrogen</v>
      </c>
      <c r="D1173" s="6" t="s">
        <v>856</v>
      </c>
      <c r="E1173" s="1" t="s">
        <v>902</v>
      </c>
      <c r="F1173" t="s">
        <v>857</v>
      </c>
      <c r="G1173" s="45" t="s">
        <v>903</v>
      </c>
      <c r="H1173" s="43">
        <v>2093</v>
      </c>
      <c r="I1173" s="261" t="s">
        <v>728</v>
      </c>
      <c r="J1173" s="227" t="str">
        <f>IF(ISBLANK(INDEX('Policy Characteristics'!D:D,MATCH($C1173,'Policy Characteristics'!$C:$C,0))),"",INDEX('Policy Characteristics'!D:D,MATCH($C1173,'Policy Characteristics'!$C:$C,0)))</f>
        <v>Hydrogen Combustion</v>
      </c>
      <c r="K1173" s="226" t="str">
        <f>IF(ISBLANK(INDEX('Policy Characteristics'!E:E,MATCH($C1173,'Policy Characteristics'!$C:$C,0))),"",INDEX('Policy Characteristics'!E:E,MATCH($C1173,'Policy Characteristics'!$C:$C,0)))</f>
        <v>indst shift to hydrogen</v>
      </c>
      <c r="L1173" s="233">
        <f>IF(ISBLANK(INDEX('Policy Characteristics'!F:F,MATCH($C1173,'Policy Characteristics'!$C:$C,0))),"",INDEX('Policy Characteristics'!F:F,MATCH($C1173,'Policy Characteristics'!$C:$C,0)))</f>
        <v>0</v>
      </c>
      <c r="M1173" s="233">
        <f>IF(ISBLANK(INDEX('Policy Characteristics'!G:G,MATCH($C1173,'Policy Characteristics'!$C:$C,0))),"",INDEX('Policy Characteristics'!G:G,MATCH($C1173,'Policy Characteristics'!$C:$C,0)))</f>
        <v>1</v>
      </c>
      <c r="N1173" s="233">
        <f>IF(ISBLANK(INDEX('Policy Characteristics'!H:H,MATCH($C1173,'Policy Characteristics'!$C:$C,0))),"",INDEX('Policy Characteristics'!H:H,MATCH($C1173,'Policy Characteristics'!$C:$C,0)))</f>
        <v>0.01</v>
      </c>
      <c r="O1173" s="226" t="str">
        <f>IF(ISBLANK(INDEX('Policy Characteristics'!I:I,MATCH($C1173,'Policy Characteristics'!$C:$C,0))),"",INDEX('Policy Characteristics'!I:I,MATCH($C1173,'Policy Characteristics'!$C:$C,0)))</f>
        <v>% of fuel shifted</v>
      </c>
      <c r="P1173" s="226" t="str">
        <f>IF(ISBLANK(INDEX('Policy Characteristics'!J:J,MATCH($C1173,'Policy Characteristics'!$C:$C,0))),"",INDEX('Policy Characteristics'!J:J,MATCH($C1173,'Policy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3" s="226" t="str">
        <f>IF(ISBLANK(INDEX('Policy Characteristics'!K:K,MATCH($C1173,'Policy Characteristics'!$C:$C,0))),"",INDEX('Policy Characteristics'!K:K,MATCH($C1173,'Policy Characteristics'!$C:$C,0)))</f>
        <v>industry-ag-main.html#fuel-switching</v>
      </c>
      <c r="R1173" s="226" t="str">
        <f>IF(ISBLANK(INDEX('Policy Characteristics'!L:L,MATCH($C1173,'Policy Characteristics'!$C:$C,0))),"",INDEX('Policy Characteristics'!L:L,MATCH($C1173,'Policy Characteristics'!$C:$C,0)))</f>
        <v>industry-elec-and-hydrogen.html</v>
      </c>
    </row>
    <row r="1174" spans="1:18" s="2" customFormat="1">
      <c r="A1174" s="226" t="str">
        <f>IF(ISBLANK(INDEX('Policy Characteristics'!A:A,MATCH($C1174,'Policy Characteristics'!$C:$C,0))),"",INDEX('Policy Characteristics'!A:A,MATCH($C1174,'Policy Characteristics'!$C:$C,0)))</f>
        <v>Industry</v>
      </c>
      <c r="B1174" s="234" t="str">
        <f>IF(ISBLANK(INDEX('Policy Characteristics'!B:B,MATCH($C1174,'Policy Characteristics'!$C:$C,0))),"",INDEX('Policy Characteristics'!B:B,MATCH($C1174,'Policy Characteristics'!$C:$C,0)))</f>
        <v>Hydrogen Combustion</v>
      </c>
      <c r="C1174" s="226" t="str">
        <f t="shared" si="45"/>
        <v>Fraction of Eligible Industrial Energy Use Shifted to Hydrogen</v>
      </c>
      <c r="D1174" s="6" t="s">
        <v>856</v>
      </c>
      <c r="E1174" s="1" t="s">
        <v>904</v>
      </c>
      <c r="F1174" t="s">
        <v>857</v>
      </c>
      <c r="G1174" s="45" t="s">
        <v>905</v>
      </c>
      <c r="H1174" s="43">
        <v>2094</v>
      </c>
      <c r="I1174" s="261" t="s">
        <v>738</v>
      </c>
      <c r="J1174" s="227" t="str">
        <f>IF(ISBLANK(INDEX('Policy Characteristics'!D:D,MATCH($C1174,'Policy Characteristics'!$C:$C,0))),"",INDEX('Policy Characteristics'!D:D,MATCH($C1174,'Policy Characteristics'!$C:$C,0)))</f>
        <v>Hydrogen Combustion</v>
      </c>
      <c r="K1174" s="226" t="str">
        <f>IF(ISBLANK(INDEX('Policy Characteristics'!E:E,MATCH($C1174,'Policy Characteristics'!$C:$C,0))),"",INDEX('Policy Characteristics'!E:E,MATCH($C1174,'Policy Characteristics'!$C:$C,0)))</f>
        <v>indst shift to hydrogen</v>
      </c>
      <c r="L1174" s="233">
        <f>IF(ISBLANK(INDEX('Policy Characteristics'!F:F,MATCH($C1174,'Policy Characteristics'!$C:$C,0))),"",INDEX('Policy Characteristics'!F:F,MATCH($C1174,'Policy Characteristics'!$C:$C,0)))</f>
        <v>0</v>
      </c>
      <c r="M1174" s="233">
        <f>IF(ISBLANK(INDEX('Policy Characteristics'!G:G,MATCH($C1174,'Policy Characteristics'!$C:$C,0))),"",INDEX('Policy Characteristics'!G:G,MATCH($C1174,'Policy Characteristics'!$C:$C,0)))</f>
        <v>1</v>
      </c>
      <c r="N1174" s="233">
        <f>IF(ISBLANK(INDEX('Policy Characteristics'!H:H,MATCH($C1174,'Policy Characteristics'!$C:$C,0))),"",INDEX('Policy Characteristics'!H:H,MATCH($C1174,'Policy Characteristics'!$C:$C,0)))</f>
        <v>0.01</v>
      </c>
      <c r="O1174" s="226" t="str">
        <f>IF(ISBLANK(INDEX('Policy Characteristics'!I:I,MATCH($C1174,'Policy Characteristics'!$C:$C,0))),"",INDEX('Policy Characteristics'!I:I,MATCH($C1174,'Policy Characteristics'!$C:$C,0)))</f>
        <v>% of fuel shifted</v>
      </c>
      <c r="P1174" s="226" t="str">
        <f>IF(ISBLANK(INDEX('Policy Characteristics'!J:J,MATCH($C1174,'Policy Characteristics'!$C:$C,0))),"",INDEX('Policy Characteristics'!J:J,MATCH($C1174,'Policy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4" s="226" t="str">
        <f>IF(ISBLANK(INDEX('Policy Characteristics'!K:K,MATCH($C1174,'Policy Characteristics'!$C:$C,0))),"",INDEX('Policy Characteristics'!K:K,MATCH($C1174,'Policy Characteristics'!$C:$C,0)))</f>
        <v>industry-ag-main.html#fuel-switching</v>
      </c>
      <c r="R1174" s="226" t="str">
        <f>IF(ISBLANK(INDEX('Policy Characteristics'!L:L,MATCH($C1174,'Policy Characteristics'!$C:$C,0))),"",INDEX('Policy Characteristics'!L:L,MATCH($C1174,'Policy Characteristics'!$C:$C,0)))</f>
        <v>industry-elec-and-hydrogen.html</v>
      </c>
    </row>
    <row r="1175" spans="1:18" s="2" customFormat="1">
      <c r="A1175" s="226" t="str">
        <f>IF(ISBLANK(INDEX('Policy Characteristics'!A:A,MATCH($C1175,'Policy Characteristics'!$C:$C,0))),"",INDEX('Policy Characteristics'!A:A,MATCH($C1175,'Policy Characteristics'!$C:$C,0)))</f>
        <v>Industry</v>
      </c>
      <c r="B1175" s="234" t="str">
        <f>IF(ISBLANK(INDEX('Policy Characteristics'!B:B,MATCH($C1175,'Policy Characteristics'!$C:$C,0))),"",INDEX('Policy Characteristics'!B:B,MATCH($C1175,'Policy Characteristics'!$C:$C,0)))</f>
        <v>Hydrogen Combustion</v>
      </c>
      <c r="C1175" s="226" t="str">
        <f t="shared" si="45"/>
        <v>Fraction of Eligible Industrial Energy Use Shifted to Hydrogen</v>
      </c>
      <c r="D1175" s="6" t="s">
        <v>856</v>
      </c>
      <c r="E1175" s="1" t="s">
        <v>906</v>
      </c>
      <c r="F1175" t="s">
        <v>857</v>
      </c>
      <c r="G1175" s="45" t="s">
        <v>907</v>
      </c>
      <c r="H1175" s="43">
        <v>2095</v>
      </c>
      <c r="I1175" s="261" t="s">
        <v>728</v>
      </c>
      <c r="J1175" s="227" t="str">
        <f>IF(ISBLANK(INDEX('Policy Characteristics'!D:D,MATCH($C1175,'Policy Characteristics'!$C:$C,0))),"",INDEX('Policy Characteristics'!D:D,MATCH($C1175,'Policy Characteristics'!$C:$C,0)))</f>
        <v>Hydrogen Combustion</v>
      </c>
      <c r="K1175" s="226" t="str">
        <f>IF(ISBLANK(INDEX('Policy Characteristics'!E:E,MATCH($C1175,'Policy Characteristics'!$C:$C,0))),"",INDEX('Policy Characteristics'!E:E,MATCH($C1175,'Policy Characteristics'!$C:$C,0)))</f>
        <v>indst shift to hydrogen</v>
      </c>
      <c r="L1175" s="233">
        <f>IF(ISBLANK(INDEX('Policy Characteristics'!F:F,MATCH($C1175,'Policy Characteristics'!$C:$C,0))),"",INDEX('Policy Characteristics'!F:F,MATCH($C1175,'Policy Characteristics'!$C:$C,0)))</f>
        <v>0</v>
      </c>
      <c r="M1175" s="233">
        <f>IF(ISBLANK(INDEX('Policy Characteristics'!G:G,MATCH($C1175,'Policy Characteristics'!$C:$C,0))),"",INDEX('Policy Characteristics'!G:G,MATCH($C1175,'Policy Characteristics'!$C:$C,0)))</f>
        <v>1</v>
      </c>
      <c r="N1175" s="233">
        <f>IF(ISBLANK(INDEX('Policy Characteristics'!H:H,MATCH($C1175,'Policy Characteristics'!$C:$C,0))),"",INDEX('Policy Characteristics'!H:H,MATCH($C1175,'Policy Characteristics'!$C:$C,0)))</f>
        <v>0.01</v>
      </c>
      <c r="O1175" s="226" t="str">
        <f>IF(ISBLANK(INDEX('Policy Characteristics'!I:I,MATCH($C1175,'Policy Characteristics'!$C:$C,0))),"",INDEX('Policy Characteristics'!I:I,MATCH($C1175,'Policy Characteristics'!$C:$C,0)))</f>
        <v>% of fuel shifted</v>
      </c>
      <c r="P1175" s="226" t="str">
        <f>IF(ISBLANK(INDEX('Policy Characteristics'!J:J,MATCH($C1175,'Policy Characteristics'!$C:$C,0))),"",INDEX('Policy Characteristics'!J:J,MATCH($C1175,'Policy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5" s="226" t="str">
        <f>IF(ISBLANK(INDEX('Policy Characteristics'!K:K,MATCH($C1175,'Policy Characteristics'!$C:$C,0))),"",INDEX('Policy Characteristics'!K:K,MATCH($C1175,'Policy Characteristics'!$C:$C,0)))</f>
        <v>industry-ag-main.html#fuel-switching</v>
      </c>
      <c r="R1175" s="226" t="str">
        <f>IF(ISBLANK(INDEX('Policy Characteristics'!L:L,MATCH($C1175,'Policy Characteristics'!$C:$C,0))),"",INDEX('Policy Characteristics'!L:L,MATCH($C1175,'Policy Characteristics'!$C:$C,0)))</f>
        <v>industry-elec-and-hydrogen.html</v>
      </c>
    </row>
    <row r="1176" spans="1:18" s="2" customFormat="1">
      <c r="A1176" s="226" t="str">
        <f>IF(ISBLANK(INDEX('Policy Characteristics'!A:A,MATCH($C1176,'Policy Characteristics'!$C:$C,0))),"",INDEX('Policy Characteristics'!A:A,MATCH($C1176,'Policy Characteristics'!$C:$C,0)))</f>
        <v>Industry</v>
      </c>
      <c r="B1176" s="234" t="str">
        <f>IF(ISBLANK(INDEX('Policy Characteristics'!B:B,MATCH($C1176,'Policy Characteristics'!$C:$C,0))),"",INDEX('Policy Characteristics'!B:B,MATCH($C1176,'Policy Characteristics'!$C:$C,0)))</f>
        <v>Hydrogen Combustion</v>
      </c>
      <c r="C1176" s="226" t="str">
        <f t="shared" si="45"/>
        <v>Fraction of Eligible Industrial Energy Use Shifted to Hydrogen</v>
      </c>
      <c r="D1176" s="6" t="s">
        <v>856</v>
      </c>
      <c r="E1176" s="1" t="s">
        <v>908</v>
      </c>
      <c r="F1176" t="s">
        <v>857</v>
      </c>
      <c r="G1176" s="45" t="s">
        <v>909</v>
      </c>
      <c r="H1176" s="43">
        <v>2096</v>
      </c>
      <c r="I1176" s="261" t="s">
        <v>738</v>
      </c>
      <c r="J1176" s="227" t="str">
        <f>IF(ISBLANK(INDEX('Policy Characteristics'!D:D,MATCH($C1176,'Policy Characteristics'!$C:$C,0))),"",INDEX('Policy Characteristics'!D:D,MATCH($C1176,'Policy Characteristics'!$C:$C,0)))</f>
        <v>Hydrogen Combustion</v>
      </c>
      <c r="K1176" s="226" t="str">
        <f>IF(ISBLANK(INDEX('Policy Characteristics'!E:E,MATCH($C1176,'Policy Characteristics'!$C:$C,0))),"",INDEX('Policy Characteristics'!E:E,MATCH($C1176,'Policy Characteristics'!$C:$C,0)))</f>
        <v>indst shift to hydrogen</v>
      </c>
      <c r="L1176" s="233">
        <f>IF(ISBLANK(INDEX('Policy Characteristics'!F:F,MATCH($C1176,'Policy Characteristics'!$C:$C,0))),"",INDEX('Policy Characteristics'!F:F,MATCH($C1176,'Policy Characteristics'!$C:$C,0)))</f>
        <v>0</v>
      </c>
      <c r="M1176" s="233">
        <f>IF(ISBLANK(INDEX('Policy Characteristics'!G:G,MATCH($C1176,'Policy Characteristics'!$C:$C,0))),"",INDEX('Policy Characteristics'!G:G,MATCH($C1176,'Policy Characteristics'!$C:$C,0)))</f>
        <v>1</v>
      </c>
      <c r="N1176" s="233">
        <f>IF(ISBLANK(INDEX('Policy Characteristics'!H:H,MATCH($C1176,'Policy Characteristics'!$C:$C,0))),"",INDEX('Policy Characteristics'!H:H,MATCH($C1176,'Policy Characteristics'!$C:$C,0)))</f>
        <v>0.01</v>
      </c>
      <c r="O1176" s="226" t="str">
        <f>IF(ISBLANK(INDEX('Policy Characteristics'!I:I,MATCH($C1176,'Policy Characteristics'!$C:$C,0))),"",INDEX('Policy Characteristics'!I:I,MATCH($C1176,'Policy Characteristics'!$C:$C,0)))</f>
        <v>% of fuel shifted</v>
      </c>
      <c r="P1176" s="226" t="str">
        <f>IF(ISBLANK(INDEX('Policy Characteristics'!J:J,MATCH($C1176,'Policy Characteristics'!$C:$C,0))),"",INDEX('Policy Characteristics'!J:J,MATCH($C1176,'Policy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6" s="226" t="str">
        <f>IF(ISBLANK(INDEX('Policy Characteristics'!K:K,MATCH($C1176,'Policy Characteristics'!$C:$C,0))),"",INDEX('Policy Characteristics'!K:K,MATCH($C1176,'Policy Characteristics'!$C:$C,0)))</f>
        <v>industry-ag-main.html#fuel-switching</v>
      </c>
      <c r="R1176" s="226" t="str">
        <f>IF(ISBLANK(INDEX('Policy Characteristics'!L:L,MATCH($C1176,'Policy Characteristics'!$C:$C,0))),"",INDEX('Policy Characteristics'!L:L,MATCH($C1176,'Policy Characteristics'!$C:$C,0)))</f>
        <v>industry-elec-and-hydrogen.html</v>
      </c>
    </row>
    <row r="1177" spans="1:18" s="2" customFormat="1">
      <c r="A1177" s="226" t="str">
        <f>IF(ISBLANK(INDEX('Policy Characteristics'!A:A,MATCH($C1177,'Policy Characteristics'!$C:$C,0))),"",INDEX('Policy Characteristics'!A:A,MATCH($C1177,'Policy Characteristics'!$C:$C,0)))</f>
        <v>Industry</v>
      </c>
      <c r="B1177" s="234" t="str">
        <f>IF(ISBLANK(INDEX('Policy Characteristics'!B:B,MATCH($C1177,'Policy Characteristics'!$C:$C,0))),"",INDEX('Policy Characteristics'!B:B,MATCH($C1177,'Policy Characteristics'!$C:$C,0)))</f>
        <v>Hydrogen Combustion</v>
      </c>
      <c r="C1177" s="226" t="str">
        <f t="shared" si="45"/>
        <v>Fraction of Eligible Industrial Energy Use Shifted to Hydrogen</v>
      </c>
      <c r="D1177" s="6" t="s">
        <v>856</v>
      </c>
      <c r="E1177" s="1" t="s">
        <v>910</v>
      </c>
      <c r="F1177" t="s">
        <v>857</v>
      </c>
      <c r="G1177" s="45" t="s">
        <v>910</v>
      </c>
      <c r="H1177" s="43">
        <v>2097</v>
      </c>
      <c r="I1177" s="261" t="s">
        <v>728</v>
      </c>
      <c r="J1177" s="227" t="str">
        <f>IF(ISBLANK(INDEX('Policy Characteristics'!D:D,MATCH($C1177,'Policy Characteristics'!$C:$C,0))),"",INDEX('Policy Characteristics'!D:D,MATCH($C1177,'Policy Characteristics'!$C:$C,0)))</f>
        <v>Hydrogen Combustion</v>
      </c>
      <c r="K1177" s="226" t="str">
        <f>IF(ISBLANK(INDEX('Policy Characteristics'!E:E,MATCH($C1177,'Policy Characteristics'!$C:$C,0))),"",INDEX('Policy Characteristics'!E:E,MATCH($C1177,'Policy Characteristics'!$C:$C,0)))</f>
        <v>indst shift to hydrogen</v>
      </c>
      <c r="L1177" s="233">
        <f>IF(ISBLANK(INDEX('Policy Characteristics'!F:F,MATCH($C1177,'Policy Characteristics'!$C:$C,0))),"",INDEX('Policy Characteristics'!F:F,MATCH($C1177,'Policy Characteristics'!$C:$C,0)))</f>
        <v>0</v>
      </c>
      <c r="M1177" s="233">
        <f>IF(ISBLANK(INDEX('Policy Characteristics'!G:G,MATCH($C1177,'Policy Characteristics'!$C:$C,0))),"",INDEX('Policy Characteristics'!G:G,MATCH($C1177,'Policy Characteristics'!$C:$C,0)))</f>
        <v>1</v>
      </c>
      <c r="N1177" s="233">
        <f>IF(ISBLANK(INDEX('Policy Characteristics'!H:H,MATCH($C1177,'Policy Characteristics'!$C:$C,0))),"",INDEX('Policy Characteristics'!H:H,MATCH($C1177,'Policy Characteristics'!$C:$C,0)))</f>
        <v>0.01</v>
      </c>
      <c r="O1177" s="226" t="str">
        <f>IF(ISBLANK(INDEX('Policy Characteristics'!I:I,MATCH($C1177,'Policy Characteristics'!$C:$C,0))),"",INDEX('Policy Characteristics'!I:I,MATCH($C1177,'Policy Characteristics'!$C:$C,0)))</f>
        <v>% of fuel shifted</v>
      </c>
      <c r="P1177" s="226" t="str">
        <f>IF(ISBLANK(INDEX('Policy Characteristics'!J:J,MATCH($C1177,'Policy Characteristics'!$C:$C,0))),"",INDEX('Policy Characteristics'!J:J,MATCH($C1177,'Policy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7" s="226" t="str">
        <f>IF(ISBLANK(INDEX('Policy Characteristics'!K:K,MATCH($C1177,'Policy Characteristics'!$C:$C,0))),"",INDEX('Policy Characteristics'!K:K,MATCH($C1177,'Policy Characteristics'!$C:$C,0)))</f>
        <v>industry-ag-main.html#fuel-switching</v>
      </c>
      <c r="R1177" s="226" t="str">
        <f>IF(ISBLANK(INDEX('Policy Characteristics'!L:L,MATCH($C1177,'Policy Characteristics'!$C:$C,0))),"",INDEX('Policy Characteristics'!L:L,MATCH($C1177,'Policy Characteristics'!$C:$C,0)))</f>
        <v>industry-elec-and-hydrogen.html</v>
      </c>
    </row>
    <row r="1178" spans="1:18" s="2" customFormat="1">
      <c r="A1178" s="226" t="str">
        <f>IF(ISBLANK(INDEX('Policy Characteristics'!A:A,MATCH($C1178,'Policy Characteristics'!$C:$C,0))),"",INDEX('Policy Characteristics'!A:A,MATCH($C1178,'Policy Characteristics'!$C:$C,0)))</f>
        <v>Industry</v>
      </c>
      <c r="B1178" s="234" t="str">
        <f>IF(ISBLANK(INDEX('Policy Characteristics'!B:B,MATCH($C1178,'Policy Characteristics'!$C:$C,0))),"",INDEX('Policy Characteristics'!B:B,MATCH($C1178,'Policy Characteristics'!$C:$C,0)))</f>
        <v>Hydrogen Combustion</v>
      </c>
      <c r="C1178" s="226" t="str">
        <f t="shared" si="45"/>
        <v>Fraction of Eligible Industrial Energy Use Shifted to Hydrogen</v>
      </c>
      <c r="D1178" s="6" t="s">
        <v>858</v>
      </c>
      <c r="E1178" s="1" t="s">
        <v>896</v>
      </c>
      <c r="F1178" t="s">
        <v>859</v>
      </c>
      <c r="G1178" s="45" t="s">
        <v>897</v>
      </c>
      <c r="H1178" s="43">
        <v>2098</v>
      </c>
      <c r="I1178" s="261" t="s">
        <v>728</v>
      </c>
      <c r="J1178" s="227" t="str">
        <f>IF(ISBLANK(INDEX('Policy Characteristics'!D:D,MATCH($C1178,'Policy Characteristics'!$C:$C,0))),"",INDEX('Policy Characteristics'!D:D,MATCH($C1178,'Policy Characteristics'!$C:$C,0)))</f>
        <v>Hydrogen Combustion</v>
      </c>
      <c r="K1178" s="226" t="str">
        <f>IF(ISBLANK(INDEX('Policy Characteristics'!E:E,MATCH($C1178,'Policy Characteristics'!$C:$C,0))),"",INDEX('Policy Characteristics'!E:E,MATCH($C1178,'Policy Characteristics'!$C:$C,0)))</f>
        <v>indst shift to hydrogen</v>
      </c>
      <c r="L1178" s="233">
        <f>IF(ISBLANK(INDEX('Policy Characteristics'!F:F,MATCH($C1178,'Policy Characteristics'!$C:$C,0))),"",INDEX('Policy Characteristics'!F:F,MATCH($C1178,'Policy Characteristics'!$C:$C,0)))</f>
        <v>0</v>
      </c>
      <c r="M1178" s="233">
        <f>IF(ISBLANK(INDEX('Policy Characteristics'!G:G,MATCH($C1178,'Policy Characteristics'!$C:$C,0))),"",INDEX('Policy Characteristics'!G:G,MATCH($C1178,'Policy Characteristics'!$C:$C,0)))</f>
        <v>1</v>
      </c>
      <c r="N1178" s="233">
        <f>IF(ISBLANK(INDEX('Policy Characteristics'!H:H,MATCH($C1178,'Policy Characteristics'!$C:$C,0))),"",INDEX('Policy Characteristics'!H:H,MATCH($C1178,'Policy Characteristics'!$C:$C,0)))</f>
        <v>0.01</v>
      </c>
      <c r="O1178" s="226" t="str">
        <f>IF(ISBLANK(INDEX('Policy Characteristics'!I:I,MATCH($C1178,'Policy Characteristics'!$C:$C,0))),"",INDEX('Policy Characteristics'!I:I,MATCH($C1178,'Policy Characteristics'!$C:$C,0)))</f>
        <v>% of fuel shifted</v>
      </c>
      <c r="P1178" s="226" t="str">
        <f>IF(ISBLANK(INDEX('Policy Characteristics'!J:J,MATCH($C1178,'Policy Characteristics'!$C:$C,0))),"",INDEX('Policy Characteristics'!J:J,MATCH($C1178,'Policy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8" s="226" t="str">
        <f>IF(ISBLANK(INDEX('Policy Characteristics'!K:K,MATCH($C1178,'Policy Characteristics'!$C:$C,0))),"",INDEX('Policy Characteristics'!K:K,MATCH($C1178,'Policy Characteristics'!$C:$C,0)))</f>
        <v>industry-ag-main.html#fuel-switching</v>
      </c>
      <c r="R1178" s="226" t="str">
        <f>IF(ISBLANK(INDEX('Policy Characteristics'!L:L,MATCH($C1178,'Policy Characteristics'!$C:$C,0))),"",INDEX('Policy Characteristics'!L:L,MATCH($C1178,'Policy Characteristics'!$C:$C,0)))</f>
        <v>industry-elec-and-hydrogen.html</v>
      </c>
    </row>
    <row r="1179" spans="1:18" s="2" customFormat="1">
      <c r="A1179" s="226" t="str">
        <f>IF(ISBLANK(INDEX('Policy Characteristics'!A:A,MATCH($C1179,'Policy Characteristics'!$C:$C,0))),"",INDEX('Policy Characteristics'!A:A,MATCH($C1179,'Policy Characteristics'!$C:$C,0)))</f>
        <v>Industry</v>
      </c>
      <c r="B1179" s="234" t="str">
        <f>IF(ISBLANK(INDEX('Policy Characteristics'!B:B,MATCH($C1179,'Policy Characteristics'!$C:$C,0))),"",INDEX('Policy Characteristics'!B:B,MATCH($C1179,'Policy Characteristics'!$C:$C,0)))</f>
        <v>Hydrogen Combustion</v>
      </c>
      <c r="C1179" s="226" t="str">
        <f t="shared" si="45"/>
        <v>Fraction of Eligible Industrial Energy Use Shifted to Hydrogen</v>
      </c>
      <c r="D1179" s="6" t="s">
        <v>858</v>
      </c>
      <c r="E1179" s="1" t="s">
        <v>898</v>
      </c>
      <c r="F1179" t="s">
        <v>859</v>
      </c>
      <c r="G1179" s="45" t="s">
        <v>899</v>
      </c>
      <c r="H1179" s="43">
        <v>2099</v>
      </c>
      <c r="I1179" s="261" t="s">
        <v>728</v>
      </c>
      <c r="J1179" s="227" t="str">
        <f>IF(ISBLANK(INDEX('Policy Characteristics'!D:D,MATCH($C1179,'Policy Characteristics'!$C:$C,0))),"",INDEX('Policy Characteristics'!D:D,MATCH($C1179,'Policy Characteristics'!$C:$C,0)))</f>
        <v>Hydrogen Combustion</v>
      </c>
      <c r="K1179" s="226" t="str">
        <f>IF(ISBLANK(INDEX('Policy Characteristics'!E:E,MATCH($C1179,'Policy Characteristics'!$C:$C,0))),"",INDEX('Policy Characteristics'!E:E,MATCH($C1179,'Policy Characteristics'!$C:$C,0)))</f>
        <v>indst shift to hydrogen</v>
      </c>
      <c r="L1179" s="233">
        <f>IF(ISBLANK(INDEX('Policy Characteristics'!F:F,MATCH($C1179,'Policy Characteristics'!$C:$C,0))),"",INDEX('Policy Characteristics'!F:F,MATCH($C1179,'Policy Characteristics'!$C:$C,0)))</f>
        <v>0</v>
      </c>
      <c r="M1179" s="233">
        <f>IF(ISBLANK(INDEX('Policy Characteristics'!G:G,MATCH($C1179,'Policy Characteristics'!$C:$C,0))),"",INDEX('Policy Characteristics'!G:G,MATCH($C1179,'Policy Characteristics'!$C:$C,0)))</f>
        <v>1</v>
      </c>
      <c r="N1179" s="233">
        <f>IF(ISBLANK(INDEX('Policy Characteristics'!H:H,MATCH($C1179,'Policy Characteristics'!$C:$C,0))),"",INDEX('Policy Characteristics'!H:H,MATCH($C1179,'Policy Characteristics'!$C:$C,0)))</f>
        <v>0.01</v>
      </c>
      <c r="O1179" s="226" t="str">
        <f>IF(ISBLANK(INDEX('Policy Characteristics'!I:I,MATCH($C1179,'Policy Characteristics'!$C:$C,0))),"",INDEX('Policy Characteristics'!I:I,MATCH($C1179,'Policy Characteristics'!$C:$C,0)))</f>
        <v>% of fuel shifted</v>
      </c>
      <c r="P1179" s="226" t="str">
        <f>IF(ISBLANK(INDEX('Policy Characteristics'!J:J,MATCH($C1179,'Policy Characteristics'!$C:$C,0))),"",INDEX('Policy Characteristics'!J:J,MATCH($C1179,'Policy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79" s="226" t="str">
        <f>IF(ISBLANK(INDEX('Policy Characteristics'!K:K,MATCH($C1179,'Policy Characteristics'!$C:$C,0))),"",INDEX('Policy Characteristics'!K:K,MATCH($C1179,'Policy Characteristics'!$C:$C,0)))</f>
        <v>industry-ag-main.html#fuel-switching</v>
      </c>
      <c r="R1179" s="226" t="str">
        <f>IF(ISBLANK(INDEX('Policy Characteristics'!L:L,MATCH($C1179,'Policy Characteristics'!$C:$C,0))),"",INDEX('Policy Characteristics'!L:L,MATCH($C1179,'Policy Characteristics'!$C:$C,0)))</f>
        <v>industry-elec-and-hydrogen.html</v>
      </c>
    </row>
    <row r="1180" spans="1:18" s="2" customFormat="1">
      <c r="A1180" s="226" t="str">
        <f>IF(ISBLANK(INDEX('Policy Characteristics'!A:A,MATCH($C1180,'Policy Characteristics'!$C:$C,0))),"",INDEX('Policy Characteristics'!A:A,MATCH($C1180,'Policy Characteristics'!$C:$C,0)))</f>
        <v>Industry</v>
      </c>
      <c r="B1180" s="234" t="str">
        <f>IF(ISBLANK(INDEX('Policy Characteristics'!B:B,MATCH($C1180,'Policy Characteristics'!$C:$C,0))),"",INDEX('Policy Characteristics'!B:B,MATCH($C1180,'Policy Characteristics'!$C:$C,0)))</f>
        <v>Hydrogen Combustion</v>
      </c>
      <c r="C1180" s="226" t="str">
        <f t="shared" ref="C1180:C1243" si="46">C$1114</f>
        <v>Fraction of Eligible Industrial Energy Use Shifted to Hydrogen</v>
      </c>
      <c r="D1180" s="6" t="s">
        <v>858</v>
      </c>
      <c r="E1180" s="1" t="s">
        <v>900</v>
      </c>
      <c r="F1180" t="s">
        <v>859</v>
      </c>
      <c r="G1180" s="45" t="s">
        <v>901</v>
      </c>
      <c r="H1180" s="43">
        <v>2100</v>
      </c>
      <c r="I1180" s="261" t="s">
        <v>728</v>
      </c>
      <c r="J1180" s="227" t="str">
        <f>IF(ISBLANK(INDEX('Policy Characteristics'!D:D,MATCH($C1180,'Policy Characteristics'!$C:$C,0))),"",INDEX('Policy Characteristics'!D:D,MATCH($C1180,'Policy Characteristics'!$C:$C,0)))</f>
        <v>Hydrogen Combustion</v>
      </c>
      <c r="K1180" s="226" t="str">
        <f>IF(ISBLANK(INDEX('Policy Characteristics'!E:E,MATCH($C1180,'Policy Characteristics'!$C:$C,0))),"",INDEX('Policy Characteristics'!E:E,MATCH($C1180,'Policy Characteristics'!$C:$C,0)))</f>
        <v>indst shift to hydrogen</v>
      </c>
      <c r="L1180" s="233">
        <f>IF(ISBLANK(INDEX('Policy Characteristics'!F:F,MATCH($C1180,'Policy Characteristics'!$C:$C,0))),"",INDEX('Policy Characteristics'!F:F,MATCH($C1180,'Policy Characteristics'!$C:$C,0)))</f>
        <v>0</v>
      </c>
      <c r="M1180" s="233">
        <f>IF(ISBLANK(INDEX('Policy Characteristics'!G:G,MATCH($C1180,'Policy Characteristics'!$C:$C,0))),"",INDEX('Policy Characteristics'!G:G,MATCH($C1180,'Policy Characteristics'!$C:$C,0)))</f>
        <v>1</v>
      </c>
      <c r="N1180" s="233">
        <f>IF(ISBLANK(INDEX('Policy Characteristics'!H:H,MATCH($C1180,'Policy Characteristics'!$C:$C,0))),"",INDEX('Policy Characteristics'!H:H,MATCH($C1180,'Policy Characteristics'!$C:$C,0)))</f>
        <v>0.01</v>
      </c>
      <c r="O1180" s="226" t="str">
        <f>IF(ISBLANK(INDEX('Policy Characteristics'!I:I,MATCH($C1180,'Policy Characteristics'!$C:$C,0))),"",INDEX('Policy Characteristics'!I:I,MATCH($C1180,'Policy Characteristics'!$C:$C,0)))</f>
        <v>% of fuel shifted</v>
      </c>
      <c r="P1180" s="226" t="str">
        <f>IF(ISBLANK(INDEX('Policy Characteristics'!J:J,MATCH($C1180,'Policy Characteristics'!$C:$C,0))),"",INDEX('Policy Characteristics'!J:J,MATCH($C1180,'Policy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0" s="226" t="str">
        <f>IF(ISBLANK(INDEX('Policy Characteristics'!K:K,MATCH($C1180,'Policy Characteristics'!$C:$C,0))),"",INDEX('Policy Characteristics'!K:K,MATCH($C1180,'Policy Characteristics'!$C:$C,0)))</f>
        <v>industry-ag-main.html#fuel-switching</v>
      </c>
      <c r="R1180" s="226" t="str">
        <f>IF(ISBLANK(INDEX('Policy Characteristics'!L:L,MATCH($C1180,'Policy Characteristics'!$C:$C,0))),"",INDEX('Policy Characteristics'!L:L,MATCH($C1180,'Policy Characteristics'!$C:$C,0)))</f>
        <v>industry-elec-and-hydrogen.html</v>
      </c>
    </row>
    <row r="1181" spans="1:18" s="2" customFormat="1">
      <c r="A1181" s="226" t="str">
        <f>IF(ISBLANK(INDEX('Policy Characteristics'!A:A,MATCH($C1181,'Policy Characteristics'!$C:$C,0))),"",INDEX('Policy Characteristics'!A:A,MATCH($C1181,'Policy Characteristics'!$C:$C,0)))</f>
        <v>Industry</v>
      </c>
      <c r="B1181" s="234" t="str">
        <f>IF(ISBLANK(INDEX('Policy Characteristics'!B:B,MATCH($C1181,'Policy Characteristics'!$C:$C,0))),"",INDEX('Policy Characteristics'!B:B,MATCH($C1181,'Policy Characteristics'!$C:$C,0)))</f>
        <v>Hydrogen Combustion</v>
      </c>
      <c r="C1181" s="226" t="str">
        <f t="shared" si="46"/>
        <v>Fraction of Eligible Industrial Energy Use Shifted to Hydrogen</v>
      </c>
      <c r="D1181" s="6" t="s">
        <v>858</v>
      </c>
      <c r="E1181" s="1" t="s">
        <v>902</v>
      </c>
      <c r="F1181" t="s">
        <v>859</v>
      </c>
      <c r="G1181" s="45" t="s">
        <v>903</v>
      </c>
      <c r="H1181" s="43">
        <v>2101</v>
      </c>
      <c r="I1181" s="261" t="s">
        <v>728</v>
      </c>
      <c r="J1181" s="227" t="str">
        <f>IF(ISBLANK(INDEX('Policy Characteristics'!D:D,MATCH($C1181,'Policy Characteristics'!$C:$C,0))),"",INDEX('Policy Characteristics'!D:D,MATCH($C1181,'Policy Characteristics'!$C:$C,0)))</f>
        <v>Hydrogen Combustion</v>
      </c>
      <c r="K1181" s="226" t="str">
        <f>IF(ISBLANK(INDEX('Policy Characteristics'!E:E,MATCH($C1181,'Policy Characteristics'!$C:$C,0))),"",INDEX('Policy Characteristics'!E:E,MATCH($C1181,'Policy Characteristics'!$C:$C,0)))</f>
        <v>indst shift to hydrogen</v>
      </c>
      <c r="L1181" s="233">
        <f>IF(ISBLANK(INDEX('Policy Characteristics'!F:F,MATCH($C1181,'Policy Characteristics'!$C:$C,0))),"",INDEX('Policy Characteristics'!F:F,MATCH($C1181,'Policy Characteristics'!$C:$C,0)))</f>
        <v>0</v>
      </c>
      <c r="M1181" s="233">
        <f>IF(ISBLANK(INDEX('Policy Characteristics'!G:G,MATCH($C1181,'Policy Characteristics'!$C:$C,0))),"",INDEX('Policy Characteristics'!G:G,MATCH($C1181,'Policy Characteristics'!$C:$C,0)))</f>
        <v>1</v>
      </c>
      <c r="N1181" s="233">
        <f>IF(ISBLANK(INDEX('Policy Characteristics'!H:H,MATCH($C1181,'Policy Characteristics'!$C:$C,0))),"",INDEX('Policy Characteristics'!H:H,MATCH($C1181,'Policy Characteristics'!$C:$C,0)))</f>
        <v>0.01</v>
      </c>
      <c r="O1181" s="226" t="str">
        <f>IF(ISBLANK(INDEX('Policy Characteristics'!I:I,MATCH($C1181,'Policy Characteristics'!$C:$C,0))),"",INDEX('Policy Characteristics'!I:I,MATCH($C1181,'Policy Characteristics'!$C:$C,0)))</f>
        <v>% of fuel shifted</v>
      </c>
      <c r="P1181" s="226" t="str">
        <f>IF(ISBLANK(INDEX('Policy Characteristics'!J:J,MATCH($C1181,'Policy Characteristics'!$C:$C,0))),"",INDEX('Policy Characteristics'!J:J,MATCH($C1181,'Policy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1" s="226" t="str">
        <f>IF(ISBLANK(INDEX('Policy Characteristics'!K:K,MATCH($C1181,'Policy Characteristics'!$C:$C,0))),"",INDEX('Policy Characteristics'!K:K,MATCH($C1181,'Policy Characteristics'!$C:$C,0)))</f>
        <v>industry-ag-main.html#fuel-switching</v>
      </c>
      <c r="R1181" s="226" t="str">
        <f>IF(ISBLANK(INDEX('Policy Characteristics'!L:L,MATCH($C1181,'Policy Characteristics'!$C:$C,0))),"",INDEX('Policy Characteristics'!L:L,MATCH($C1181,'Policy Characteristics'!$C:$C,0)))</f>
        <v>industry-elec-and-hydrogen.html</v>
      </c>
    </row>
    <row r="1182" spans="1:18" s="2" customFormat="1">
      <c r="A1182" s="226" t="str">
        <f>IF(ISBLANK(INDEX('Policy Characteristics'!A:A,MATCH($C1182,'Policy Characteristics'!$C:$C,0))),"",INDEX('Policy Characteristics'!A:A,MATCH($C1182,'Policy Characteristics'!$C:$C,0)))</f>
        <v>Industry</v>
      </c>
      <c r="B1182" s="234" t="str">
        <f>IF(ISBLANK(INDEX('Policy Characteristics'!B:B,MATCH($C1182,'Policy Characteristics'!$C:$C,0))),"",INDEX('Policy Characteristics'!B:B,MATCH($C1182,'Policy Characteristics'!$C:$C,0)))</f>
        <v>Hydrogen Combustion</v>
      </c>
      <c r="C1182" s="226" t="str">
        <f t="shared" si="46"/>
        <v>Fraction of Eligible Industrial Energy Use Shifted to Hydrogen</v>
      </c>
      <c r="D1182" s="6" t="s">
        <v>858</v>
      </c>
      <c r="E1182" s="1" t="s">
        <v>904</v>
      </c>
      <c r="F1182" t="s">
        <v>859</v>
      </c>
      <c r="G1182" s="45" t="s">
        <v>905</v>
      </c>
      <c r="H1182" s="43">
        <v>2102</v>
      </c>
      <c r="I1182" s="261" t="s">
        <v>728</v>
      </c>
      <c r="J1182" s="227" t="str">
        <f>IF(ISBLANK(INDEX('Policy Characteristics'!D:D,MATCH($C1182,'Policy Characteristics'!$C:$C,0))),"",INDEX('Policy Characteristics'!D:D,MATCH($C1182,'Policy Characteristics'!$C:$C,0)))</f>
        <v>Hydrogen Combustion</v>
      </c>
      <c r="K1182" s="226" t="str">
        <f>IF(ISBLANK(INDEX('Policy Characteristics'!E:E,MATCH($C1182,'Policy Characteristics'!$C:$C,0))),"",INDEX('Policy Characteristics'!E:E,MATCH($C1182,'Policy Characteristics'!$C:$C,0)))</f>
        <v>indst shift to hydrogen</v>
      </c>
      <c r="L1182" s="233">
        <f>IF(ISBLANK(INDEX('Policy Characteristics'!F:F,MATCH($C1182,'Policy Characteristics'!$C:$C,0))),"",INDEX('Policy Characteristics'!F:F,MATCH($C1182,'Policy Characteristics'!$C:$C,0)))</f>
        <v>0</v>
      </c>
      <c r="M1182" s="233">
        <f>IF(ISBLANK(INDEX('Policy Characteristics'!G:G,MATCH($C1182,'Policy Characteristics'!$C:$C,0))),"",INDEX('Policy Characteristics'!G:G,MATCH($C1182,'Policy Characteristics'!$C:$C,0)))</f>
        <v>1</v>
      </c>
      <c r="N1182" s="233">
        <f>IF(ISBLANK(INDEX('Policy Characteristics'!H:H,MATCH($C1182,'Policy Characteristics'!$C:$C,0))),"",INDEX('Policy Characteristics'!H:H,MATCH($C1182,'Policy Characteristics'!$C:$C,0)))</f>
        <v>0.01</v>
      </c>
      <c r="O1182" s="226" t="str">
        <f>IF(ISBLANK(INDEX('Policy Characteristics'!I:I,MATCH($C1182,'Policy Characteristics'!$C:$C,0))),"",INDEX('Policy Characteristics'!I:I,MATCH($C1182,'Policy Characteristics'!$C:$C,0)))</f>
        <v>% of fuel shifted</v>
      </c>
      <c r="P1182" s="226" t="str">
        <f>IF(ISBLANK(INDEX('Policy Characteristics'!J:J,MATCH($C1182,'Policy Characteristics'!$C:$C,0))),"",INDEX('Policy Characteristics'!J:J,MATCH($C1182,'Policy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2" s="226" t="str">
        <f>IF(ISBLANK(INDEX('Policy Characteristics'!K:K,MATCH($C1182,'Policy Characteristics'!$C:$C,0))),"",INDEX('Policy Characteristics'!K:K,MATCH($C1182,'Policy Characteristics'!$C:$C,0)))</f>
        <v>industry-ag-main.html#fuel-switching</v>
      </c>
      <c r="R1182" s="226" t="str">
        <f>IF(ISBLANK(INDEX('Policy Characteristics'!L:L,MATCH($C1182,'Policy Characteristics'!$C:$C,0))),"",INDEX('Policy Characteristics'!L:L,MATCH($C1182,'Policy Characteristics'!$C:$C,0)))</f>
        <v>industry-elec-and-hydrogen.html</v>
      </c>
    </row>
    <row r="1183" spans="1:18" s="2" customFormat="1">
      <c r="A1183" s="226" t="str">
        <f>IF(ISBLANK(INDEX('Policy Characteristics'!A:A,MATCH($C1183,'Policy Characteristics'!$C:$C,0))),"",INDEX('Policy Characteristics'!A:A,MATCH($C1183,'Policy Characteristics'!$C:$C,0)))</f>
        <v>Industry</v>
      </c>
      <c r="B1183" s="234" t="str">
        <f>IF(ISBLANK(INDEX('Policy Characteristics'!B:B,MATCH($C1183,'Policy Characteristics'!$C:$C,0))),"",INDEX('Policy Characteristics'!B:B,MATCH($C1183,'Policy Characteristics'!$C:$C,0)))</f>
        <v>Hydrogen Combustion</v>
      </c>
      <c r="C1183" s="226" t="str">
        <f t="shared" si="46"/>
        <v>Fraction of Eligible Industrial Energy Use Shifted to Hydrogen</v>
      </c>
      <c r="D1183" s="6" t="s">
        <v>858</v>
      </c>
      <c r="E1183" s="1" t="s">
        <v>906</v>
      </c>
      <c r="F1183" t="s">
        <v>859</v>
      </c>
      <c r="G1183" s="45" t="s">
        <v>907</v>
      </c>
      <c r="H1183" s="43">
        <v>2103</v>
      </c>
      <c r="I1183" s="261" t="s">
        <v>728</v>
      </c>
      <c r="J1183" s="227" t="str">
        <f>IF(ISBLANK(INDEX('Policy Characteristics'!D:D,MATCH($C1183,'Policy Characteristics'!$C:$C,0))),"",INDEX('Policy Characteristics'!D:D,MATCH($C1183,'Policy Characteristics'!$C:$C,0)))</f>
        <v>Hydrogen Combustion</v>
      </c>
      <c r="K1183" s="226" t="str">
        <f>IF(ISBLANK(INDEX('Policy Characteristics'!E:E,MATCH($C1183,'Policy Characteristics'!$C:$C,0))),"",INDEX('Policy Characteristics'!E:E,MATCH($C1183,'Policy Characteristics'!$C:$C,0)))</f>
        <v>indst shift to hydrogen</v>
      </c>
      <c r="L1183" s="233">
        <f>IF(ISBLANK(INDEX('Policy Characteristics'!F:F,MATCH($C1183,'Policy Characteristics'!$C:$C,0))),"",INDEX('Policy Characteristics'!F:F,MATCH($C1183,'Policy Characteristics'!$C:$C,0)))</f>
        <v>0</v>
      </c>
      <c r="M1183" s="233">
        <f>IF(ISBLANK(INDEX('Policy Characteristics'!G:G,MATCH($C1183,'Policy Characteristics'!$C:$C,0))),"",INDEX('Policy Characteristics'!G:G,MATCH($C1183,'Policy Characteristics'!$C:$C,0)))</f>
        <v>1</v>
      </c>
      <c r="N1183" s="233">
        <f>IF(ISBLANK(INDEX('Policy Characteristics'!H:H,MATCH($C1183,'Policy Characteristics'!$C:$C,0))),"",INDEX('Policy Characteristics'!H:H,MATCH($C1183,'Policy Characteristics'!$C:$C,0)))</f>
        <v>0.01</v>
      </c>
      <c r="O1183" s="226" t="str">
        <f>IF(ISBLANK(INDEX('Policy Characteristics'!I:I,MATCH($C1183,'Policy Characteristics'!$C:$C,0))),"",INDEX('Policy Characteristics'!I:I,MATCH($C1183,'Policy Characteristics'!$C:$C,0)))</f>
        <v>% of fuel shifted</v>
      </c>
      <c r="P1183" s="226" t="str">
        <f>IF(ISBLANK(INDEX('Policy Characteristics'!J:J,MATCH($C1183,'Policy Characteristics'!$C:$C,0))),"",INDEX('Policy Characteristics'!J:J,MATCH($C1183,'Policy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3" s="226" t="str">
        <f>IF(ISBLANK(INDEX('Policy Characteristics'!K:K,MATCH($C1183,'Policy Characteristics'!$C:$C,0))),"",INDEX('Policy Characteristics'!K:K,MATCH($C1183,'Policy Characteristics'!$C:$C,0)))</f>
        <v>industry-ag-main.html#fuel-switching</v>
      </c>
      <c r="R1183" s="226" t="str">
        <f>IF(ISBLANK(INDEX('Policy Characteristics'!L:L,MATCH($C1183,'Policy Characteristics'!$C:$C,0))),"",INDEX('Policy Characteristics'!L:L,MATCH($C1183,'Policy Characteristics'!$C:$C,0)))</f>
        <v>industry-elec-and-hydrogen.html</v>
      </c>
    </row>
    <row r="1184" spans="1:18" s="2" customFormat="1">
      <c r="A1184" s="226" t="str">
        <f>IF(ISBLANK(INDEX('Policy Characteristics'!A:A,MATCH($C1184,'Policy Characteristics'!$C:$C,0))),"",INDEX('Policy Characteristics'!A:A,MATCH($C1184,'Policy Characteristics'!$C:$C,0)))</f>
        <v>Industry</v>
      </c>
      <c r="B1184" s="234" t="str">
        <f>IF(ISBLANK(INDEX('Policy Characteristics'!B:B,MATCH($C1184,'Policy Characteristics'!$C:$C,0))),"",INDEX('Policy Characteristics'!B:B,MATCH($C1184,'Policy Characteristics'!$C:$C,0)))</f>
        <v>Hydrogen Combustion</v>
      </c>
      <c r="C1184" s="226" t="str">
        <f t="shared" si="46"/>
        <v>Fraction of Eligible Industrial Energy Use Shifted to Hydrogen</v>
      </c>
      <c r="D1184" s="6" t="s">
        <v>858</v>
      </c>
      <c r="E1184" s="1" t="s">
        <v>908</v>
      </c>
      <c r="F1184" t="s">
        <v>859</v>
      </c>
      <c r="G1184" s="45" t="s">
        <v>909</v>
      </c>
      <c r="H1184" s="43">
        <v>2104</v>
      </c>
      <c r="I1184" s="261" t="s">
        <v>738</v>
      </c>
      <c r="J1184" s="227" t="str">
        <f>IF(ISBLANK(INDEX('Policy Characteristics'!D:D,MATCH($C1184,'Policy Characteristics'!$C:$C,0))),"",INDEX('Policy Characteristics'!D:D,MATCH($C1184,'Policy Characteristics'!$C:$C,0)))</f>
        <v>Hydrogen Combustion</v>
      </c>
      <c r="K1184" s="226" t="str">
        <f>IF(ISBLANK(INDEX('Policy Characteristics'!E:E,MATCH($C1184,'Policy Characteristics'!$C:$C,0))),"",INDEX('Policy Characteristics'!E:E,MATCH($C1184,'Policy Characteristics'!$C:$C,0)))</f>
        <v>indst shift to hydrogen</v>
      </c>
      <c r="L1184" s="233">
        <f>IF(ISBLANK(INDEX('Policy Characteristics'!F:F,MATCH($C1184,'Policy Characteristics'!$C:$C,0))),"",INDEX('Policy Characteristics'!F:F,MATCH($C1184,'Policy Characteristics'!$C:$C,0)))</f>
        <v>0</v>
      </c>
      <c r="M1184" s="233">
        <f>IF(ISBLANK(INDEX('Policy Characteristics'!G:G,MATCH($C1184,'Policy Characteristics'!$C:$C,0))),"",INDEX('Policy Characteristics'!G:G,MATCH($C1184,'Policy Characteristics'!$C:$C,0)))</f>
        <v>1</v>
      </c>
      <c r="N1184" s="233">
        <f>IF(ISBLANK(INDEX('Policy Characteristics'!H:H,MATCH($C1184,'Policy Characteristics'!$C:$C,0))),"",INDEX('Policy Characteristics'!H:H,MATCH($C1184,'Policy Characteristics'!$C:$C,0)))</f>
        <v>0.01</v>
      </c>
      <c r="O1184" s="226" t="str">
        <f>IF(ISBLANK(INDEX('Policy Characteristics'!I:I,MATCH($C1184,'Policy Characteristics'!$C:$C,0))),"",INDEX('Policy Characteristics'!I:I,MATCH($C1184,'Policy Characteristics'!$C:$C,0)))</f>
        <v>% of fuel shifted</v>
      </c>
      <c r="P1184" s="226" t="str">
        <f>IF(ISBLANK(INDEX('Policy Characteristics'!J:J,MATCH($C1184,'Policy Characteristics'!$C:$C,0))),"",INDEX('Policy Characteristics'!J:J,MATCH($C1184,'Policy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4" s="226" t="str">
        <f>IF(ISBLANK(INDEX('Policy Characteristics'!K:K,MATCH($C1184,'Policy Characteristics'!$C:$C,0))),"",INDEX('Policy Characteristics'!K:K,MATCH($C1184,'Policy Characteristics'!$C:$C,0)))</f>
        <v>industry-ag-main.html#fuel-switching</v>
      </c>
      <c r="R1184" s="226" t="str">
        <f>IF(ISBLANK(INDEX('Policy Characteristics'!L:L,MATCH($C1184,'Policy Characteristics'!$C:$C,0))),"",INDEX('Policy Characteristics'!L:L,MATCH($C1184,'Policy Characteristics'!$C:$C,0)))</f>
        <v>industry-elec-and-hydrogen.html</v>
      </c>
    </row>
    <row r="1185" spans="1:18" s="2" customFormat="1">
      <c r="A1185" s="226" t="str">
        <f>IF(ISBLANK(INDEX('Policy Characteristics'!A:A,MATCH($C1185,'Policy Characteristics'!$C:$C,0))),"",INDEX('Policy Characteristics'!A:A,MATCH($C1185,'Policy Characteristics'!$C:$C,0)))</f>
        <v>Industry</v>
      </c>
      <c r="B1185" s="234" t="str">
        <f>IF(ISBLANK(INDEX('Policy Characteristics'!B:B,MATCH($C1185,'Policy Characteristics'!$C:$C,0))),"",INDEX('Policy Characteristics'!B:B,MATCH($C1185,'Policy Characteristics'!$C:$C,0)))</f>
        <v>Hydrogen Combustion</v>
      </c>
      <c r="C1185" s="226" t="str">
        <f t="shared" si="46"/>
        <v>Fraction of Eligible Industrial Energy Use Shifted to Hydrogen</v>
      </c>
      <c r="D1185" s="6" t="s">
        <v>858</v>
      </c>
      <c r="E1185" s="1" t="s">
        <v>910</v>
      </c>
      <c r="F1185" t="s">
        <v>859</v>
      </c>
      <c r="G1185" s="45" t="s">
        <v>910</v>
      </c>
      <c r="H1185" s="43">
        <v>2105</v>
      </c>
      <c r="I1185" s="261" t="s">
        <v>728</v>
      </c>
      <c r="J1185" s="227" t="str">
        <f>IF(ISBLANK(INDEX('Policy Characteristics'!D:D,MATCH($C1185,'Policy Characteristics'!$C:$C,0))),"",INDEX('Policy Characteristics'!D:D,MATCH($C1185,'Policy Characteristics'!$C:$C,0)))</f>
        <v>Hydrogen Combustion</v>
      </c>
      <c r="K1185" s="226" t="str">
        <f>IF(ISBLANK(INDEX('Policy Characteristics'!E:E,MATCH($C1185,'Policy Characteristics'!$C:$C,0))),"",INDEX('Policy Characteristics'!E:E,MATCH($C1185,'Policy Characteristics'!$C:$C,0)))</f>
        <v>indst shift to hydrogen</v>
      </c>
      <c r="L1185" s="233">
        <f>IF(ISBLANK(INDEX('Policy Characteristics'!F:F,MATCH($C1185,'Policy Characteristics'!$C:$C,0))),"",INDEX('Policy Characteristics'!F:F,MATCH($C1185,'Policy Characteristics'!$C:$C,0)))</f>
        <v>0</v>
      </c>
      <c r="M1185" s="233">
        <f>IF(ISBLANK(INDEX('Policy Characteristics'!G:G,MATCH($C1185,'Policy Characteristics'!$C:$C,0))),"",INDEX('Policy Characteristics'!G:G,MATCH($C1185,'Policy Characteristics'!$C:$C,0)))</f>
        <v>1</v>
      </c>
      <c r="N1185" s="233">
        <f>IF(ISBLANK(INDEX('Policy Characteristics'!H:H,MATCH($C1185,'Policy Characteristics'!$C:$C,0))),"",INDEX('Policy Characteristics'!H:H,MATCH($C1185,'Policy Characteristics'!$C:$C,0)))</f>
        <v>0.01</v>
      </c>
      <c r="O1185" s="226" t="str">
        <f>IF(ISBLANK(INDEX('Policy Characteristics'!I:I,MATCH($C1185,'Policy Characteristics'!$C:$C,0))),"",INDEX('Policy Characteristics'!I:I,MATCH($C1185,'Policy Characteristics'!$C:$C,0)))</f>
        <v>% of fuel shifted</v>
      </c>
      <c r="P1185" s="226" t="str">
        <f>IF(ISBLANK(INDEX('Policy Characteristics'!J:J,MATCH($C1185,'Policy Characteristics'!$C:$C,0))),"",INDEX('Policy Characteristics'!J:J,MATCH($C1185,'Policy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5" s="226" t="str">
        <f>IF(ISBLANK(INDEX('Policy Characteristics'!K:K,MATCH($C1185,'Policy Characteristics'!$C:$C,0))),"",INDEX('Policy Characteristics'!K:K,MATCH($C1185,'Policy Characteristics'!$C:$C,0)))</f>
        <v>industry-ag-main.html#fuel-switching</v>
      </c>
      <c r="R1185" s="226" t="str">
        <f>IF(ISBLANK(INDEX('Policy Characteristics'!L:L,MATCH($C1185,'Policy Characteristics'!$C:$C,0))),"",INDEX('Policy Characteristics'!L:L,MATCH($C1185,'Policy Characteristics'!$C:$C,0)))</f>
        <v>industry-elec-and-hydrogen.html</v>
      </c>
    </row>
    <row r="1186" spans="1:18" s="2" customFormat="1">
      <c r="A1186" s="226" t="str">
        <f>IF(ISBLANK(INDEX('Policy Characteristics'!A:A,MATCH($C1186,'Policy Characteristics'!$C:$C,0))),"",INDEX('Policy Characteristics'!A:A,MATCH($C1186,'Policy Characteristics'!$C:$C,0)))</f>
        <v>Industry</v>
      </c>
      <c r="B1186" s="234" t="str">
        <f>IF(ISBLANK(INDEX('Policy Characteristics'!B:B,MATCH($C1186,'Policy Characteristics'!$C:$C,0))),"",INDEX('Policy Characteristics'!B:B,MATCH($C1186,'Policy Characteristics'!$C:$C,0)))</f>
        <v>Hydrogen Combustion</v>
      </c>
      <c r="C1186" s="226" t="str">
        <f t="shared" si="46"/>
        <v>Fraction of Eligible Industrial Energy Use Shifted to Hydrogen</v>
      </c>
      <c r="D1186" s="6" t="s">
        <v>860</v>
      </c>
      <c r="E1186" s="1" t="s">
        <v>896</v>
      </c>
      <c r="F1186" t="s">
        <v>861</v>
      </c>
      <c r="G1186" s="45" t="s">
        <v>897</v>
      </c>
      <c r="H1186" s="43">
        <v>2106</v>
      </c>
      <c r="I1186" s="261" t="s">
        <v>728</v>
      </c>
      <c r="J1186" s="227" t="str">
        <f>IF(ISBLANK(INDEX('Policy Characteristics'!D:D,MATCH($C1186,'Policy Characteristics'!$C:$C,0))),"",INDEX('Policy Characteristics'!D:D,MATCH($C1186,'Policy Characteristics'!$C:$C,0)))</f>
        <v>Hydrogen Combustion</v>
      </c>
      <c r="K1186" s="226" t="str">
        <f>IF(ISBLANK(INDEX('Policy Characteristics'!E:E,MATCH($C1186,'Policy Characteristics'!$C:$C,0))),"",INDEX('Policy Characteristics'!E:E,MATCH($C1186,'Policy Characteristics'!$C:$C,0)))</f>
        <v>indst shift to hydrogen</v>
      </c>
      <c r="L1186" s="233">
        <f>IF(ISBLANK(INDEX('Policy Characteristics'!F:F,MATCH($C1186,'Policy Characteristics'!$C:$C,0))),"",INDEX('Policy Characteristics'!F:F,MATCH($C1186,'Policy Characteristics'!$C:$C,0)))</f>
        <v>0</v>
      </c>
      <c r="M1186" s="233">
        <f>IF(ISBLANK(INDEX('Policy Characteristics'!G:G,MATCH($C1186,'Policy Characteristics'!$C:$C,0))),"",INDEX('Policy Characteristics'!G:G,MATCH($C1186,'Policy Characteristics'!$C:$C,0)))</f>
        <v>1</v>
      </c>
      <c r="N1186" s="233">
        <f>IF(ISBLANK(INDEX('Policy Characteristics'!H:H,MATCH($C1186,'Policy Characteristics'!$C:$C,0))),"",INDEX('Policy Characteristics'!H:H,MATCH($C1186,'Policy Characteristics'!$C:$C,0)))</f>
        <v>0.01</v>
      </c>
      <c r="O1186" s="226" t="str">
        <f>IF(ISBLANK(INDEX('Policy Characteristics'!I:I,MATCH($C1186,'Policy Characteristics'!$C:$C,0))),"",INDEX('Policy Characteristics'!I:I,MATCH($C1186,'Policy Characteristics'!$C:$C,0)))</f>
        <v>% of fuel shifted</v>
      </c>
      <c r="P1186" s="226" t="str">
        <f>IF(ISBLANK(INDEX('Policy Characteristics'!J:J,MATCH($C1186,'Policy Characteristics'!$C:$C,0))),"",INDEX('Policy Characteristics'!J:J,MATCH($C1186,'Policy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6" s="226" t="str">
        <f>IF(ISBLANK(INDEX('Policy Characteristics'!K:K,MATCH($C1186,'Policy Characteristics'!$C:$C,0))),"",INDEX('Policy Characteristics'!K:K,MATCH($C1186,'Policy Characteristics'!$C:$C,0)))</f>
        <v>industry-ag-main.html#fuel-switching</v>
      </c>
      <c r="R1186" s="226" t="str">
        <f>IF(ISBLANK(INDEX('Policy Characteristics'!L:L,MATCH($C1186,'Policy Characteristics'!$C:$C,0))),"",INDEX('Policy Characteristics'!L:L,MATCH($C1186,'Policy Characteristics'!$C:$C,0)))</f>
        <v>industry-elec-and-hydrogen.html</v>
      </c>
    </row>
    <row r="1187" spans="1:18" s="2" customFormat="1">
      <c r="A1187" s="226" t="str">
        <f>IF(ISBLANK(INDEX('Policy Characteristics'!A:A,MATCH($C1187,'Policy Characteristics'!$C:$C,0))),"",INDEX('Policy Characteristics'!A:A,MATCH($C1187,'Policy Characteristics'!$C:$C,0)))</f>
        <v>Industry</v>
      </c>
      <c r="B1187" s="234" t="str">
        <f>IF(ISBLANK(INDEX('Policy Characteristics'!B:B,MATCH($C1187,'Policy Characteristics'!$C:$C,0))),"",INDEX('Policy Characteristics'!B:B,MATCH($C1187,'Policy Characteristics'!$C:$C,0)))</f>
        <v>Hydrogen Combustion</v>
      </c>
      <c r="C1187" s="226" t="str">
        <f t="shared" si="46"/>
        <v>Fraction of Eligible Industrial Energy Use Shifted to Hydrogen</v>
      </c>
      <c r="D1187" s="6" t="s">
        <v>860</v>
      </c>
      <c r="E1187" s="1" t="s">
        <v>898</v>
      </c>
      <c r="F1187" t="s">
        <v>861</v>
      </c>
      <c r="G1187" s="45" t="s">
        <v>899</v>
      </c>
      <c r="H1187" s="43">
        <v>2107</v>
      </c>
      <c r="I1187" s="261" t="s">
        <v>728</v>
      </c>
      <c r="J1187" s="227" t="str">
        <f>IF(ISBLANK(INDEX('Policy Characteristics'!D:D,MATCH($C1187,'Policy Characteristics'!$C:$C,0))),"",INDEX('Policy Characteristics'!D:D,MATCH($C1187,'Policy Characteristics'!$C:$C,0)))</f>
        <v>Hydrogen Combustion</v>
      </c>
      <c r="K1187" s="226" t="str">
        <f>IF(ISBLANK(INDEX('Policy Characteristics'!E:E,MATCH($C1187,'Policy Characteristics'!$C:$C,0))),"",INDEX('Policy Characteristics'!E:E,MATCH($C1187,'Policy Characteristics'!$C:$C,0)))</f>
        <v>indst shift to hydrogen</v>
      </c>
      <c r="L1187" s="233">
        <f>IF(ISBLANK(INDEX('Policy Characteristics'!F:F,MATCH($C1187,'Policy Characteristics'!$C:$C,0))),"",INDEX('Policy Characteristics'!F:F,MATCH($C1187,'Policy Characteristics'!$C:$C,0)))</f>
        <v>0</v>
      </c>
      <c r="M1187" s="233">
        <f>IF(ISBLANK(INDEX('Policy Characteristics'!G:G,MATCH($C1187,'Policy Characteristics'!$C:$C,0))),"",INDEX('Policy Characteristics'!G:G,MATCH($C1187,'Policy Characteristics'!$C:$C,0)))</f>
        <v>1</v>
      </c>
      <c r="N1187" s="233">
        <f>IF(ISBLANK(INDEX('Policy Characteristics'!H:H,MATCH($C1187,'Policy Characteristics'!$C:$C,0))),"",INDEX('Policy Characteristics'!H:H,MATCH($C1187,'Policy Characteristics'!$C:$C,0)))</f>
        <v>0.01</v>
      </c>
      <c r="O1187" s="226" t="str">
        <f>IF(ISBLANK(INDEX('Policy Characteristics'!I:I,MATCH($C1187,'Policy Characteristics'!$C:$C,0))),"",INDEX('Policy Characteristics'!I:I,MATCH($C1187,'Policy Characteristics'!$C:$C,0)))</f>
        <v>% of fuel shifted</v>
      </c>
      <c r="P1187" s="226" t="str">
        <f>IF(ISBLANK(INDEX('Policy Characteristics'!J:J,MATCH($C1187,'Policy Characteristics'!$C:$C,0))),"",INDEX('Policy Characteristics'!J:J,MATCH($C1187,'Policy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7" s="226" t="str">
        <f>IF(ISBLANK(INDEX('Policy Characteristics'!K:K,MATCH($C1187,'Policy Characteristics'!$C:$C,0))),"",INDEX('Policy Characteristics'!K:K,MATCH($C1187,'Policy Characteristics'!$C:$C,0)))</f>
        <v>industry-ag-main.html#fuel-switching</v>
      </c>
      <c r="R1187" s="226" t="str">
        <f>IF(ISBLANK(INDEX('Policy Characteristics'!L:L,MATCH($C1187,'Policy Characteristics'!$C:$C,0))),"",INDEX('Policy Characteristics'!L:L,MATCH($C1187,'Policy Characteristics'!$C:$C,0)))</f>
        <v>industry-elec-and-hydrogen.html</v>
      </c>
    </row>
    <row r="1188" spans="1:18" s="2" customFormat="1">
      <c r="A1188" s="226" t="str">
        <f>IF(ISBLANK(INDEX('Policy Characteristics'!A:A,MATCH($C1188,'Policy Characteristics'!$C:$C,0))),"",INDEX('Policy Characteristics'!A:A,MATCH($C1188,'Policy Characteristics'!$C:$C,0)))</f>
        <v>Industry</v>
      </c>
      <c r="B1188" s="234" t="str">
        <f>IF(ISBLANK(INDEX('Policy Characteristics'!B:B,MATCH($C1188,'Policy Characteristics'!$C:$C,0))),"",INDEX('Policy Characteristics'!B:B,MATCH($C1188,'Policy Characteristics'!$C:$C,0)))</f>
        <v>Hydrogen Combustion</v>
      </c>
      <c r="C1188" s="226" t="str">
        <f t="shared" si="46"/>
        <v>Fraction of Eligible Industrial Energy Use Shifted to Hydrogen</v>
      </c>
      <c r="D1188" s="6" t="s">
        <v>860</v>
      </c>
      <c r="E1188" s="1" t="s">
        <v>900</v>
      </c>
      <c r="F1188" t="s">
        <v>861</v>
      </c>
      <c r="G1188" s="45" t="s">
        <v>901</v>
      </c>
      <c r="H1188" s="43">
        <v>2108</v>
      </c>
      <c r="I1188" s="261" t="s">
        <v>728</v>
      </c>
      <c r="J1188" s="227" t="str">
        <f>IF(ISBLANK(INDEX('Policy Characteristics'!D:D,MATCH($C1188,'Policy Characteristics'!$C:$C,0))),"",INDEX('Policy Characteristics'!D:D,MATCH($C1188,'Policy Characteristics'!$C:$C,0)))</f>
        <v>Hydrogen Combustion</v>
      </c>
      <c r="K1188" s="226" t="str">
        <f>IF(ISBLANK(INDEX('Policy Characteristics'!E:E,MATCH($C1188,'Policy Characteristics'!$C:$C,0))),"",INDEX('Policy Characteristics'!E:E,MATCH($C1188,'Policy Characteristics'!$C:$C,0)))</f>
        <v>indst shift to hydrogen</v>
      </c>
      <c r="L1188" s="233">
        <f>IF(ISBLANK(INDEX('Policy Characteristics'!F:F,MATCH($C1188,'Policy Characteristics'!$C:$C,0))),"",INDEX('Policy Characteristics'!F:F,MATCH($C1188,'Policy Characteristics'!$C:$C,0)))</f>
        <v>0</v>
      </c>
      <c r="M1188" s="233">
        <f>IF(ISBLANK(INDEX('Policy Characteristics'!G:G,MATCH($C1188,'Policy Characteristics'!$C:$C,0))),"",INDEX('Policy Characteristics'!G:G,MATCH($C1188,'Policy Characteristics'!$C:$C,0)))</f>
        <v>1</v>
      </c>
      <c r="N1188" s="233">
        <f>IF(ISBLANK(INDEX('Policy Characteristics'!H:H,MATCH($C1188,'Policy Characteristics'!$C:$C,0))),"",INDEX('Policy Characteristics'!H:H,MATCH($C1188,'Policy Characteristics'!$C:$C,0)))</f>
        <v>0.01</v>
      </c>
      <c r="O1188" s="226" t="str">
        <f>IF(ISBLANK(INDEX('Policy Characteristics'!I:I,MATCH($C1188,'Policy Characteristics'!$C:$C,0))),"",INDEX('Policy Characteristics'!I:I,MATCH($C1188,'Policy Characteristics'!$C:$C,0)))</f>
        <v>% of fuel shifted</v>
      </c>
      <c r="P1188" s="226" t="str">
        <f>IF(ISBLANK(INDEX('Policy Characteristics'!J:J,MATCH($C1188,'Policy Characteristics'!$C:$C,0))),"",INDEX('Policy Characteristics'!J:J,MATCH($C1188,'Policy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8" s="226" t="str">
        <f>IF(ISBLANK(INDEX('Policy Characteristics'!K:K,MATCH($C1188,'Policy Characteristics'!$C:$C,0))),"",INDEX('Policy Characteristics'!K:K,MATCH($C1188,'Policy Characteristics'!$C:$C,0)))</f>
        <v>industry-ag-main.html#fuel-switching</v>
      </c>
      <c r="R1188" s="226" t="str">
        <f>IF(ISBLANK(INDEX('Policy Characteristics'!L:L,MATCH($C1188,'Policy Characteristics'!$C:$C,0))),"",INDEX('Policy Characteristics'!L:L,MATCH($C1188,'Policy Characteristics'!$C:$C,0)))</f>
        <v>industry-elec-and-hydrogen.html</v>
      </c>
    </row>
    <row r="1189" spans="1:18" s="2" customFormat="1">
      <c r="A1189" s="226" t="str">
        <f>IF(ISBLANK(INDEX('Policy Characteristics'!A:A,MATCH($C1189,'Policy Characteristics'!$C:$C,0))),"",INDEX('Policy Characteristics'!A:A,MATCH($C1189,'Policy Characteristics'!$C:$C,0)))</f>
        <v>Industry</v>
      </c>
      <c r="B1189" s="234" t="str">
        <f>IF(ISBLANK(INDEX('Policy Characteristics'!B:B,MATCH($C1189,'Policy Characteristics'!$C:$C,0))),"",INDEX('Policy Characteristics'!B:B,MATCH($C1189,'Policy Characteristics'!$C:$C,0)))</f>
        <v>Hydrogen Combustion</v>
      </c>
      <c r="C1189" s="226" t="str">
        <f t="shared" si="46"/>
        <v>Fraction of Eligible Industrial Energy Use Shifted to Hydrogen</v>
      </c>
      <c r="D1189" s="6" t="s">
        <v>860</v>
      </c>
      <c r="E1189" s="1" t="s">
        <v>902</v>
      </c>
      <c r="F1189" t="s">
        <v>861</v>
      </c>
      <c r="G1189" s="45" t="s">
        <v>903</v>
      </c>
      <c r="H1189" s="43">
        <v>2109</v>
      </c>
      <c r="I1189" s="261" t="s">
        <v>728</v>
      </c>
      <c r="J1189" s="227" t="str">
        <f>IF(ISBLANK(INDEX('Policy Characteristics'!D:D,MATCH($C1189,'Policy Characteristics'!$C:$C,0))),"",INDEX('Policy Characteristics'!D:D,MATCH($C1189,'Policy Characteristics'!$C:$C,0)))</f>
        <v>Hydrogen Combustion</v>
      </c>
      <c r="K1189" s="226" t="str">
        <f>IF(ISBLANK(INDEX('Policy Characteristics'!E:E,MATCH($C1189,'Policy Characteristics'!$C:$C,0))),"",INDEX('Policy Characteristics'!E:E,MATCH($C1189,'Policy Characteristics'!$C:$C,0)))</f>
        <v>indst shift to hydrogen</v>
      </c>
      <c r="L1189" s="233">
        <f>IF(ISBLANK(INDEX('Policy Characteristics'!F:F,MATCH($C1189,'Policy Characteristics'!$C:$C,0))),"",INDEX('Policy Characteristics'!F:F,MATCH($C1189,'Policy Characteristics'!$C:$C,0)))</f>
        <v>0</v>
      </c>
      <c r="M1189" s="233">
        <f>IF(ISBLANK(INDEX('Policy Characteristics'!G:G,MATCH($C1189,'Policy Characteristics'!$C:$C,0))),"",INDEX('Policy Characteristics'!G:G,MATCH($C1189,'Policy Characteristics'!$C:$C,0)))</f>
        <v>1</v>
      </c>
      <c r="N1189" s="233">
        <f>IF(ISBLANK(INDEX('Policy Characteristics'!H:H,MATCH($C1189,'Policy Characteristics'!$C:$C,0))),"",INDEX('Policy Characteristics'!H:H,MATCH($C1189,'Policy Characteristics'!$C:$C,0)))</f>
        <v>0.01</v>
      </c>
      <c r="O1189" s="226" t="str">
        <f>IF(ISBLANK(INDEX('Policy Characteristics'!I:I,MATCH($C1189,'Policy Characteristics'!$C:$C,0))),"",INDEX('Policy Characteristics'!I:I,MATCH($C1189,'Policy Characteristics'!$C:$C,0)))</f>
        <v>% of fuel shifted</v>
      </c>
      <c r="P1189" s="226" t="str">
        <f>IF(ISBLANK(INDEX('Policy Characteristics'!J:J,MATCH($C1189,'Policy Characteristics'!$C:$C,0))),"",INDEX('Policy Characteristics'!J:J,MATCH($C1189,'Policy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89" s="226" t="str">
        <f>IF(ISBLANK(INDEX('Policy Characteristics'!K:K,MATCH($C1189,'Policy Characteristics'!$C:$C,0))),"",INDEX('Policy Characteristics'!K:K,MATCH($C1189,'Policy Characteristics'!$C:$C,0)))</f>
        <v>industry-ag-main.html#fuel-switching</v>
      </c>
      <c r="R1189" s="226" t="str">
        <f>IF(ISBLANK(INDEX('Policy Characteristics'!L:L,MATCH($C1189,'Policy Characteristics'!$C:$C,0))),"",INDEX('Policy Characteristics'!L:L,MATCH($C1189,'Policy Characteristics'!$C:$C,0)))</f>
        <v>industry-elec-and-hydrogen.html</v>
      </c>
    </row>
    <row r="1190" spans="1:18" s="2" customFormat="1">
      <c r="A1190" s="226" t="str">
        <f>IF(ISBLANK(INDEX('Policy Characteristics'!A:A,MATCH($C1190,'Policy Characteristics'!$C:$C,0))),"",INDEX('Policy Characteristics'!A:A,MATCH($C1190,'Policy Characteristics'!$C:$C,0)))</f>
        <v>Industry</v>
      </c>
      <c r="B1190" s="234" t="str">
        <f>IF(ISBLANK(INDEX('Policy Characteristics'!B:B,MATCH($C1190,'Policy Characteristics'!$C:$C,0))),"",INDEX('Policy Characteristics'!B:B,MATCH($C1190,'Policy Characteristics'!$C:$C,0)))</f>
        <v>Hydrogen Combustion</v>
      </c>
      <c r="C1190" s="226" t="str">
        <f t="shared" si="46"/>
        <v>Fraction of Eligible Industrial Energy Use Shifted to Hydrogen</v>
      </c>
      <c r="D1190" s="6" t="s">
        <v>860</v>
      </c>
      <c r="E1190" s="1" t="s">
        <v>904</v>
      </c>
      <c r="F1190" t="s">
        <v>861</v>
      </c>
      <c r="G1190" s="45" t="s">
        <v>905</v>
      </c>
      <c r="H1190" s="43">
        <v>2110</v>
      </c>
      <c r="I1190" s="261" t="s">
        <v>728</v>
      </c>
      <c r="J1190" s="227" t="str">
        <f>IF(ISBLANK(INDEX('Policy Characteristics'!D:D,MATCH($C1190,'Policy Characteristics'!$C:$C,0))),"",INDEX('Policy Characteristics'!D:D,MATCH($C1190,'Policy Characteristics'!$C:$C,0)))</f>
        <v>Hydrogen Combustion</v>
      </c>
      <c r="K1190" s="226" t="str">
        <f>IF(ISBLANK(INDEX('Policy Characteristics'!E:E,MATCH($C1190,'Policy Characteristics'!$C:$C,0))),"",INDEX('Policy Characteristics'!E:E,MATCH($C1190,'Policy Characteristics'!$C:$C,0)))</f>
        <v>indst shift to hydrogen</v>
      </c>
      <c r="L1190" s="233">
        <f>IF(ISBLANK(INDEX('Policy Characteristics'!F:F,MATCH($C1190,'Policy Characteristics'!$C:$C,0))),"",INDEX('Policy Characteristics'!F:F,MATCH($C1190,'Policy Characteristics'!$C:$C,0)))</f>
        <v>0</v>
      </c>
      <c r="M1190" s="233">
        <f>IF(ISBLANK(INDEX('Policy Characteristics'!G:G,MATCH($C1190,'Policy Characteristics'!$C:$C,0))),"",INDEX('Policy Characteristics'!G:G,MATCH($C1190,'Policy Characteristics'!$C:$C,0)))</f>
        <v>1</v>
      </c>
      <c r="N1190" s="233">
        <f>IF(ISBLANK(INDEX('Policy Characteristics'!H:H,MATCH($C1190,'Policy Characteristics'!$C:$C,0))),"",INDEX('Policy Characteristics'!H:H,MATCH($C1190,'Policy Characteristics'!$C:$C,0)))</f>
        <v>0.01</v>
      </c>
      <c r="O1190" s="226" t="str">
        <f>IF(ISBLANK(INDEX('Policy Characteristics'!I:I,MATCH($C1190,'Policy Characteristics'!$C:$C,0))),"",INDEX('Policy Characteristics'!I:I,MATCH($C1190,'Policy Characteristics'!$C:$C,0)))</f>
        <v>% of fuel shifted</v>
      </c>
      <c r="P1190" s="226" t="str">
        <f>IF(ISBLANK(INDEX('Policy Characteristics'!J:J,MATCH($C1190,'Policy Characteristics'!$C:$C,0))),"",INDEX('Policy Characteristics'!J:J,MATCH($C1190,'Policy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0" s="226" t="str">
        <f>IF(ISBLANK(INDEX('Policy Characteristics'!K:K,MATCH($C1190,'Policy Characteristics'!$C:$C,0))),"",INDEX('Policy Characteristics'!K:K,MATCH($C1190,'Policy Characteristics'!$C:$C,0)))</f>
        <v>industry-ag-main.html#fuel-switching</v>
      </c>
      <c r="R1190" s="226" t="str">
        <f>IF(ISBLANK(INDEX('Policy Characteristics'!L:L,MATCH($C1190,'Policy Characteristics'!$C:$C,0))),"",INDEX('Policy Characteristics'!L:L,MATCH($C1190,'Policy Characteristics'!$C:$C,0)))</f>
        <v>industry-elec-and-hydrogen.html</v>
      </c>
    </row>
    <row r="1191" spans="1:18" s="2" customFormat="1">
      <c r="A1191" s="226" t="str">
        <f>IF(ISBLANK(INDEX('Policy Characteristics'!A:A,MATCH($C1191,'Policy Characteristics'!$C:$C,0))),"",INDEX('Policy Characteristics'!A:A,MATCH($C1191,'Policy Characteristics'!$C:$C,0)))</f>
        <v>Industry</v>
      </c>
      <c r="B1191" s="234" t="str">
        <f>IF(ISBLANK(INDEX('Policy Characteristics'!B:B,MATCH($C1191,'Policy Characteristics'!$C:$C,0))),"",INDEX('Policy Characteristics'!B:B,MATCH($C1191,'Policy Characteristics'!$C:$C,0)))</f>
        <v>Hydrogen Combustion</v>
      </c>
      <c r="C1191" s="226" t="str">
        <f t="shared" si="46"/>
        <v>Fraction of Eligible Industrial Energy Use Shifted to Hydrogen</v>
      </c>
      <c r="D1191" s="6" t="s">
        <v>860</v>
      </c>
      <c r="E1191" s="1" t="s">
        <v>906</v>
      </c>
      <c r="F1191" t="s">
        <v>861</v>
      </c>
      <c r="G1191" s="45" t="s">
        <v>907</v>
      </c>
      <c r="H1191" s="43">
        <v>2111</v>
      </c>
      <c r="I1191" s="261" t="s">
        <v>728</v>
      </c>
      <c r="J1191" s="227" t="str">
        <f>IF(ISBLANK(INDEX('Policy Characteristics'!D:D,MATCH($C1191,'Policy Characteristics'!$C:$C,0))),"",INDEX('Policy Characteristics'!D:D,MATCH($C1191,'Policy Characteristics'!$C:$C,0)))</f>
        <v>Hydrogen Combustion</v>
      </c>
      <c r="K1191" s="226" t="str">
        <f>IF(ISBLANK(INDEX('Policy Characteristics'!E:E,MATCH($C1191,'Policy Characteristics'!$C:$C,0))),"",INDEX('Policy Characteristics'!E:E,MATCH($C1191,'Policy Characteristics'!$C:$C,0)))</f>
        <v>indst shift to hydrogen</v>
      </c>
      <c r="L1191" s="233">
        <f>IF(ISBLANK(INDEX('Policy Characteristics'!F:F,MATCH($C1191,'Policy Characteristics'!$C:$C,0))),"",INDEX('Policy Characteristics'!F:F,MATCH($C1191,'Policy Characteristics'!$C:$C,0)))</f>
        <v>0</v>
      </c>
      <c r="M1191" s="233">
        <f>IF(ISBLANK(INDEX('Policy Characteristics'!G:G,MATCH($C1191,'Policy Characteristics'!$C:$C,0))),"",INDEX('Policy Characteristics'!G:G,MATCH($C1191,'Policy Characteristics'!$C:$C,0)))</f>
        <v>1</v>
      </c>
      <c r="N1191" s="233">
        <f>IF(ISBLANK(INDEX('Policy Characteristics'!H:H,MATCH($C1191,'Policy Characteristics'!$C:$C,0))),"",INDEX('Policy Characteristics'!H:H,MATCH($C1191,'Policy Characteristics'!$C:$C,0)))</f>
        <v>0.01</v>
      </c>
      <c r="O1191" s="226" t="str">
        <f>IF(ISBLANK(INDEX('Policy Characteristics'!I:I,MATCH($C1191,'Policy Characteristics'!$C:$C,0))),"",INDEX('Policy Characteristics'!I:I,MATCH($C1191,'Policy Characteristics'!$C:$C,0)))</f>
        <v>% of fuel shifted</v>
      </c>
      <c r="P1191" s="226" t="str">
        <f>IF(ISBLANK(INDEX('Policy Characteristics'!J:J,MATCH($C1191,'Policy Characteristics'!$C:$C,0))),"",INDEX('Policy Characteristics'!J:J,MATCH($C1191,'Policy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1" s="226" t="str">
        <f>IF(ISBLANK(INDEX('Policy Characteristics'!K:K,MATCH($C1191,'Policy Characteristics'!$C:$C,0))),"",INDEX('Policy Characteristics'!K:K,MATCH($C1191,'Policy Characteristics'!$C:$C,0)))</f>
        <v>industry-ag-main.html#fuel-switching</v>
      </c>
      <c r="R1191" s="226" t="str">
        <f>IF(ISBLANK(INDEX('Policy Characteristics'!L:L,MATCH($C1191,'Policy Characteristics'!$C:$C,0))),"",INDEX('Policy Characteristics'!L:L,MATCH($C1191,'Policy Characteristics'!$C:$C,0)))</f>
        <v>industry-elec-and-hydrogen.html</v>
      </c>
    </row>
    <row r="1192" spans="1:18" s="2" customFormat="1">
      <c r="A1192" s="226" t="str">
        <f>IF(ISBLANK(INDEX('Policy Characteristics'!A:A,MATCH($C1192,'Policy Characteristics'!$C:$C,0))),"",INDEX('Policy Characteristics'!A:A,MATCH($C1192,'Policy Characteristics'!$C:$C,0)))</f>
        <v>Industry</v>
      </c>
      <c r="B1192" s="234" t="str">
        <f>IF(ISBLANK(INDEX('Policy Characteristics'!B:B,MATCH($C1192,'Policy Characteristics'!$C:$C,0))),"",INDEX('Policy Characteristics'!B:B,MATCH($C1192,'Policy Characteristics'!$C:$C,0)))</f>
        <v>Hydrogen Combustion</v>
      </c>
      <c r="C1192" s="226" t="str">
        <f t="shared" si="46"/>
        <v>Fraction of Eligible Industrial Energy Use Shifted to Hydrogen</v>
      </c>
      <c r="D1192" s="6" t="s">
        <v>860</v>
      </c>
      <c r="E1192" s="1" t="s">
        <v>908</v>
      </c>
      <c r="F1192" t="s">
        <v>861</v>
      </c>
      <c r="G1192" s="45" t="s">
        <v>909</v>
      </c>
      <c r="H1192" s="43">
        <v>2112</v>
      </c>
      <c r="I1192" s="261" t="s">
        <v>738</v>
      </c>
      <c r="J1192" s="227" t="str">
        <f>IF(ISBLANK(INDEX('Policy Characteristics'!D:D,MATCH($C1192,'Policy Characteristics'!$C:$C,0))),"",INDEX('Policy Characteristics'!D:D,MATCH($C1192,'Policy Characteristics'!$C:$C,0)))</f>
        <v>Hydrogen Combustion</v>
      </c>
      <c r="K1192" s="226" t="str">
        <f>IF(ISBLANK(INDEX('Policy Characteristics'!E:E,MATCH($C1192,'Policy Characteristics'!$C:$C,0))),"",INDEX('Policy Characteristics'!E:E,MATCH($C1192,'Policy Characteristics'!$C:$C,0)))</f>
        <v>indst shift to hydrogen</v>
      </c>
      <c r="L1192" s="233">
        <f>IF(ISBLANK(INDEX('Policy Characteristics'!F:F,MATCH($C1192,'Policy Characteristics'!$C:$C,0))),"",INDEX('Policy Characteristics'!F:F,MATCH($C1192,'Policy Characteristics'!$C:$C,0)))</f>
        <v>0</v>
      </c>
      <c r="M1192" s="233">
        <f>IF(ISBLANK(INDEX('Policy Characteristics'!G:G,MATCH($C1192,'Policy Characteristics'!$C:$C,0))),"",INDEX('Policy Characteristics'!G:G,MATCH($C1192,'Policy Characteristics'!$C:$C,0)))</f>
        <v>1</v>
      </c>
      <c r="N1192" s="233">
        <f>IF(ISBLANK(INDEX('Policy Characteristics'!H:H,MATCH($C1192,'Policy Characteristics'!$C:$C,0))),"",INDEX('Policy Characteristics'!H:H,MATCH($C1192,'Policy Characteristics'!$C:$C,0)))</f>
        <v>0.01</v>
      </c>
      <c r="O1192" s="226" t="str">
        <f>IF(ISBLANK(INDEX('Policy Characteristics'!I:I,MATCH($C1192,'Policy Characteristics'!$C:$C,0))),"",INDEX('Policy Characteristics'!I:I,MATCH($C1192,'Policy Characteristics'!$C:$C,0)))</f>
        <v>% of fuel shifted</v>
      </c>
      <c r="P1192" s="226" t="str">
        <f>IF(ISBLANK(INDEX('Policy Characteristics'!J:J,MATCH($C1192,'Policy Characteristics'!$C:$C,0))),"",INDEX('Policy Characteristics'!J:J,MATCH($C1192,'Policy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2" s="226" t="str">
        <f>IF(ISBLANK(INDEX('Policy Characteristics'!K:K,MATCH($C1192,'Policy Characteristics'!$C:$C,0))),"",INDEX('Policy Characteristics'!K:K,MATCH($C1192,'Policy Characteristics'!$C:$C,0)))</f>
        <v>industry-ag-main.html#fuel-switching</v>
      </c>
      <c r="R1192" s="226" t="str">
        <f>IF(ISBLANK(INDEX('Policy Characteristics'!L:L,MATCH($C1192,'Policy Characteristics'!$C:$C,0))),"",INDEX('Policy Characteristics'!L:L,MATCH($C1192,'Policy Characteristics'!$C:$C,0)))</f>
        <v>industry-elec-and-hydrogen.html</v>
      </c>
    </row>
    <row r="1193" spans="1:18" s="2" customFormat="1">
      <c r="A1193" s="226" t="str">
        <f>IF(ISBLANK(INDEX('Policy Characteristics'!A:A,MATCH($C1193,'Policy Characteristics'!$C:$C,0))),"",INDEX('Policy Characteristics'!A:A,MATCH($C1193,'Policy Characteristics'!$C:$C,0)))</f>
        <v>Industry</v>
      </c>
      <c r="B1193" s="234" t="str">
        <f>IF(ISBLANK(INDEX('Policy Characteristics'!B:B,MATCH($C1193,'Policy Characteristics'!$C:$C,0))),"",INDEX('Policy Characteristics'!B:B,MATCH($C1193,'Policy Characteristics'!$C:$C,0)))</f>
        <v>Hydrogen Combustion</v>
      </c>
      <c r="C1193" s="226" t="str">
        <f t="shared" si="46"/>
        <v>Fraction of Eligible Industrial Energy Use Shifted to Hydrogen</v>
      </c>
      <c r="D1193" s="6" t="s">
        <v>860</v>
      </c>
      <c r="E1193" s="1" t="s">
        <v>910</v>
      </c>
      <c r="F1193" t="s">
        <v>861</v>
      </c>
      <c r="G1193" s="45" t="s">
        <v>910</v>
      </c>
      <c r="H1193" s="43">
        <v>2113</v>
      </c>
      <c r="I1193" s="261" t="s">
        <v>728</v>
      </c>
      <c r="J1193" s="227" t="str">
        <f>IF(ISBLANK(INDEX('Policy Characteristics'!D:D,MATCH($C1193,'Policy Characteristics'!$C:$C,0))),"",INDEX('Policy Characteristics'!D:D,MATCH($C1193,'Policy Characteristics'!$C:$C,0)))</f>
        <v>Hydrogen Combustion</v>
      </c>
      <c r="K1193" s="226" t="str">
        <f>IF(ISBLANK(INDEX('Policy Characteristics'!E:E,MATCH($C1193,'Policy Characteristics'!$C:$C,0))),"",INDEX('Policy Characteristics'!E:E,MATCH($C1193,'Policy Characteristics'!$C:$C,0)))</f>
        <v>indst shift to hydrogen</v>
      </c>
      <c r="L1193" s="233">
        <f>IF(ISBLANK(INDEX('Policy Characteristics'!F:F,MATCH($C1193,'Policy Characteristics'!$C:$C,0))),"",INDEX('Policy Characteristics'!F:F,MATCH($C1193,'Policy Characteristics'!$C:$C,0)))</f>
        <v>0</v>
      </c>
      <c r="M1193" s="233">
        <f>IF(ISBLANK(INDEX('Policy Characteristics'!G:G,MATCH($C1193,'Policy Characteristics'!$C:$C,0))),"",INDEX('Policy Characteristics'!G:G,MATCH($C1193,'Policy Characteristics'!$C:$C,0)))</f>
        <v>1</v>
      </c>
      <c r="N1193" s="233">
        <f>IF(ISBLANK(INDEX('Policy Characteristics'!H:H,MATCH($C1193,'Policy Characteristics'!$C:$C,0))),"",INDEX('Policy Characteristics'!H:H,MATCH($C1193,'Policy Characteristics'!$C:$C,0)))</f>
        <v>0.01</v>
      </c>
      <c r="O1193" s="226" t="str">
        <f>IF(ISBLANK(INDEX('Policy Characteristics'!I:I,MATCH($C1193,'Policy Characteristics'!$C:$C,0))),"",INDEX('Policy Characteristics'!I:I,MATCH($C1193,'Policy Characteristics'!$C:$C,0)))</f>
        <v>% of fuel shifted</v>
      </c>
      <c r="P1193" s="226" t="str">
        <f>IF(ISBLANK(INDEX('Policy Characteristics'!J:J,MATCH($C1193,'Policy Characteristics'!$C:$C,0))),"",INDEX('Policy Characteristics'!J:J,MATCH($C1193,'Policy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3" s="226" t="str">
        <f>IF(ISBLANK(INDEX('Policy Characteristics'!K:K,MATCH($C1193,'Policy Characteristics'!$C:$C,0))),"",INDEX('Policy Characteristics'!K:K,MATCH($C1193,'Policy Characteristics'!$C:$C,0)))</f>
        <v>industry-ag-main.html#fuel-switching</v>
      </c>
      <c r="R1193" s="226" t="str">
        <f>IF(ISBLANK(INDEX('Policy Characteristics'!L:L,MATCH($C1193,'Policy Characteristics'!$C:$C,0))),"",INDEX('Policy Characteristics'!L:L,MATCH($C1193,'Policy Characteristics'!$C:$C,0)))</f>
        <v>industry-elec-and-hydrogen.html</v>
      </c>
    </row>
    <row r="1194" spans="1:18" s="2" customFormat="1">
      <c r="A1194" s="226" t="str">
        <f>IF(ISBLANK(INDEX('Policy Characteristics'!A:A,MATCH($C1194,'Policy Characteristics'!$C:$C,0))),"",INDEX('Policy Characteristics'!A:A,MATCH($C1194,'Policy Characteristics'!$C:$C,0)))</f>
        <v>Industry</v>
      </c>
      <c r="B1194" s="234" t="str">
        <f>IF(ISBLANK(INDEX('Policy Characteristics'!B:B,MATCH($C1194,'Policy Characteristics'!$C:$C,0))),"",INDEX('Policy Characteristics'!B:B,MATCH($C1194,'Policy Characteristics'!$C:$C,0)))</f>
        <v>Hydrogen Combustion</v>
      </c>
      <c r="C1194" s="226" t="str">
        <f t="shared" si="46"/>
        <v>Fraction of Eligible Industrial Energy Use Shifted to Hydrogen</v>
      </c>
      <c r="D1194" s="6" t="s">
        <v>862</v>
      </c>
      <c r="E1194" s="1" t="s">
        <v>896</v>
      </c>
      <c r="F1194" t="s">
        <v>863</v>
      </c>
      <c r="G1194" s="45" t="s">
        <v>897</v>
      </c>
      <c r="H1194" s="43">
        <v>2114</v>
      </c>
      <c r="I1194" s="261" t="s">
        <v>728</v>
      </c>
      <c r="J1194" s="227" t="str">
        <f>IF(ISBLANK(INDEX('Policy Characteristics'!D:D,MATCH($C1194,'Policy Characteristics'!$C:$C,0))),"",INDEX('Policy Characteristics'!D:D,MATCH($C1194,'Policy Characteristics'!$C:$C,0)))</f>
        <v>Hydrogen Combustion</v>
      </c>
      <c r="K1194" s="226" t="str">
        <f>IF(ISBLANK(INDEX('Policy Characteristics'!E:E,MATCH($C1194,'Policy Characteristics'!$C:$C,0))),"",INDEX('Policy Characteristics'!E:E,MATCH($C1194,'Policy Characteristics'!$C:$C,0)))</f>
        <v>indst shift to hydrogen</v>
      </c>
      <c r="L1194" s="233">
        <f>IF(ISBLANK(INDEX('Policy Characteristics'!F:F,MATCH($C1194,'Policy Characteristics'!$C:$C,0))),"",INDEX('Policy Characteristics'!F:F,MATCH($C1194,'Policy Characteristics'!$C:$C,0)))</f>
        <v>0</v>
      </c>
      <c r="M1194" s="233">
        <f>IF(ISBLANK(INDEX('Policy Characteristics'!G:G,MATCH($C1194,'Policy Characteristics'!$C:$C,0))),"",INDEX('Policy Characteristics'!G:G,MATCH($C1194,'Policy Characteristics'!$C:$C,0)))</f>
        <v>1</v>
      </c>
      <c r="N1194" s="233">
        <f>IF(ISBLANK(INDEX('Policy Characteristics'!H:H,MATCH($C1194,'Policy Characteristics'!$C:$C,0))),"",INDEX('Policy Characteristics'!H:H,MATCH($C1194,'Policy Characteristics'!$C:$C,0)))</f>
        <v>0.01</v>
      </c>
      <c r="O1194" s="226" t="str">
        <f>IF(ISBLANK(INDEX('Policy Characteristics'!I:I,MATCH($C1194,'Policy Characteristics'!$C:$C,0))),"",INDEX('Policy Characteristics'!I:I,MATCH($C1194,'Policy Characteristics'!$C:$C,0)))</f>
        <v>% of fuel shifted</v>
      </c>
      <c r="P1194" s="226" t="str">
        <f>IF(ISBLANK(INDEX('Policy Characteristics'!J:J,MATCH($C1194,'Policy Characteristics'!$C:$C,0))),"",INDEX('Policy Characteristics'!J:J,MATCH($C1194,'Policy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4" s="226" t="str">
        <f>IF(ISBLANK(INDEX('Policy Characteristics'!K:K,MATCH($C1194,'Policy Characteristics'!$C:$C,0))),"",INDEX('Policy Characteristics'!K:K,MATCH($C1194,'Policy Characteristics'!$C:$C,0)))</f>
        <v>industry-ag-main.html#fuel-switching</v>
      </c>
      <c r="R1194" s="226" t="str">
        <f>IF(ISBLANK(INDEX('Policy Characteristics'!L:L,MATCH($C1194,'Policy Characteristics'!$C:$C,0))),"",INDEX('Policy Characteristics'!L:L,MATCH($C1194,'Policy Characteristics'!$C:$C,0)))</f>
        <v>industry-elec-and-hydrogen.html</v>
      </c>
    </row>
    <row r="1195" spans="1:18" s="2" customFormat="1">
      <c r="A1195" s="226" t="str">
        <f>IF(ISBLANK(INDEX('Policy Characteristics'!A:A,MATCH($C1195,'Policy Characteristics'!$C:$C,0))),"",INDEX('Policy Characteristics'!A:A,MATCH($C1195,'Policy Characteristics'!$C:$C,0)))</f>
        <v>Industry</v>
      </c>
      <c r="B1195" s="234" t="str">
        <f>IF(ISBLANK(INDEX('Policy Characteristics'!B:B,MATCH($C1195,'Policy Characteristics'!$C:$C,0))),"",INDEX('Policy Characteristics'!B:B,MATCH($C1195,'Policy Characteristics'!$C:$C,0)))</f>
        <v>Hydrogen Combustion</v>
      </c>
      <c r="C1195" s="226" t="str">
        <f t="shared" si="46"/>
        <v>Fraction of Eligible Industrial Energy Use Shifted to Hydrogen</v>
      </c>
      <c r="D1195" s="6" t="s">
        <v>862</v>
      </c>
      <c r="E1195" s="1" t="s">
        <v>898</v>
      </c>
      <c r="F1195" t="s">
        <v>863</v>
      </c>
      <c r="G1195" s="45" t="s">
        <v>899</v>
      </c>
      <c r="H1195" s="43">
        <v>2115</v>
      </c>
      <c r="I1195" s="261" t="s">
        <v>728</v>
      </c>
      <c r="J1195" s="227" t="str">
        <f>IF(ISBLANK(INDEX('Policy Characteristics'!D:D,MATCH($C1195,'Policy Characteristics'!$C:$C,0))),"",INDEX('Policy Characteristics'!D:D,MATCH($C1195,'Policy Characteristics'!$C:$C,0)))</f>
        <v>Hydrogen Combustion</v>
      </c>
      <c r="K1195" s="226" t="str">
        <f>IF(ISBLANK(INDEX('Policy Characteristics'!E:E,MATCH($C1195,'Policy Characteristics'!$C:$C,0))),"",INDEX('Policy Characteristics'!E:E,MATCH($C1195,'Policy Characteristics'!$C:$C,0)))</f>
        <v>indst shift to hydrogen</v>
      </c>
      <c r="L1195" s="233">
        <f>IF(ISBLANK(INDEX('Policy Characteristics'!F:F,MATCH($C1195,'Policy Characteristics'!$C:$C,0))),"",INDEX('Policy Characteristics'!F:F,MATCH($C1195,'Policy Characteristics'!$C:$C,0)))</f>
        <v>0</v>
      </c>
      <c r="M1195" s="233">
        <f>IF(ISBLANK(INDEX('Policy Characteristics'!G:G,MATCH($C1195,'Policy Characteristics'!$C:$C,0))),"",INDEX('Policy Characteristics'!G:G,MATCH($C1195,'Policy Characteristics'!$C:$C,0)))</f>
        <v>1</v>
      </c>
      <c r="N1195" s="233">
        <f>IF(ISBLANK(INDEX('Policy Characteristics'!H:H,MATCH($C1195,'Policy Characteristics'!$C:$C,0))),"",INDEX('Policy Characteristics'!H:H,MATCH($C1195,'Policy Characteristics'!$C:$C,0)))</f>
        <v>0.01</v>
      </c>
      <c r="O1195" s="226" t="str">
        <f>IF(ISBLANK(INDEX('Policy Characteristics'!I:I,MATCH($C1195,'Policy Characteristics'!$C:$C,0))),"",INDEX('Policy Characteristics'!I:I,MATCH($C1195,'Policy Characteristics'!$C:$C,0)))</f>
        <v>% of fuel shifted</v>
      </c>
      <c r="P1195" s="226" t="str">
        <f>IF(ISBLANK(INDEX('Policy Characteristics'!J:J,MATCH($C1195,'Policy Characteristics'!$C:$C,0))),"",INDEX('Policy Characteristics'!J:J,MATCH($C1195,'Policy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5" s="226" t="str">
        <f>IF(ISBLANK(INDEX('Policy Characteristics'!K:K,MATCH($C1195,'Policy Characteristics'!$C:$C,0))),"",INDEX('Policy Characteristics'!K:K,MATCH($C1195,'Policy Characteristics'!$C:$C,0)))</f>
        <v>industry-ag-main.html#fuel-switching</v>
      </c>
      <c r="R1195" s="226" t="str">
        <f>IF(ISBLANK(INDEX('Policy Characteristics'!L:L,MATCH($C1195,'Policy Characteristics'!$C:$C,0))),"",INDEX('Policy Characteristics'!L:L,MATCH($C1195,'Policy Characteristics'!$C:$C,0)))</f>
        <v>industry-elec-and-hydrogen.html</v>
      </c>
    </row>
    <row r="1196" spans="1:18" s="2" customFormat="1">
      <c r="A1196" s="226" t="str">
        <f>IF(ISBLANK(INDEX('Policy Characteristics'!A:A,MATCH($C1196,'Policy Characteristics'!$C:$C,0))),"",INDEX('Policy Characteristics'!A:A,MATCH($C1196,'Policy Characteristics'!$C:$C,0)))</f>
        <v>Industry</v>
      </c>
      <c r="B1196" s="234" t="str">
        <f>IF(ISBLANK(INDEX('Policy Characteristics'!B:B,MATCH($C1196,'Policy Characteristics'!$C:$C,0))),"",INDEX('Policy Characteristics'!B:B,MATCH($C1196,'Policy Characteristics'!$C:$C,0)))</f>
        <v>Hydrogen Combustion</v>
      </c>
      <c r="C1196" s="226" t="str">
        <f t="shared" si="46"/>
        <v>Fraction of Eligible Industrial Energy Use Shifted to Hydrogen</v>
      </c>
      <c r="D1196" s="6" t="s">
        <v>862</v>
      </c>
      <c r="E1196" s="1" t="s">
        <v>900</v>
      </c>
      <c r="F1196" t="s">
        <v>863</v>
      </c>
      <c r="G1196" s="45" t="s">
        <v>901</v>
      </c>
      <c r="H1196" s="43">
        <v>2116</v>
      </c>
      <c r="I1196" s="261" t="s">
        <v>728</v>
      </c>
      <c r="J1196" s="227" t="str">
        <f>IF(ISBLANK(INDEX('Policy Characteristics'!D:D,MATCH($C1196,'Policy Characteristics'!$C:$C,0))),"",INDEX('Policy Characteristics'!D:D,MATCH($C1196,'Policy Characteristics'!$C:$C,0)))</f>
        <v>Hydrogen Combustion</v>
      </c>
      <c r="K1196" s="226" t="str">
        <f>IF(ISBLANK(INDEX('Policy Characteristics'!E:E,MATCH($C1196,'Policy Characteristics'!$C:$C,0))),"",INDEX('Policy Characteristics'!E:E,MATCH($C1196,'Policy Characteristics'!$C:$C,0)))</f>
        <v>indst shift to hydrogen</v>
      </c>
      <c r="L1196" s="233">
        <f>IF(ISBLANK(INDEX('Policy Characteristics'!F:F,MATCH($C1196,'Policy Characteristics'!$C:$C,0))),"",INDEX('Policy Characteristics'!F:F,MATCH($C1196,'Policy Characteristics'!$C:$C,0)))</f>
        <v>0</v>
      </c>
      <c r="M1196" s="233">
        <f>IF(ISBLANK(INDEX('Policy Characteristics'!G:G,MATCH($C1196,'Policy Characteristics'!$C:$C,0))),"",INDEX('Policy Characteristics'!G:G,MATCH($C1196,'Policy Characteristics'!$C:$C,0)))</f>
        <v>1</v>
      </c>
      <c r="N1196" s="233">
        <f>IF(ISBLANK(INDEX('Policy Characteristics'!H:H,MATCH($C1196,'Policy Characteristics'!$C:$C,0))),"",INDEX('Policy Characteristics'!H:H,MATCH($C1196,'Policy Characteristics'!$C:$C,0)))</f>
        <v>0.01</v>
      </c>
      <c r="O1196" s="226" t="str">
        <f>IF(ISBLANK(INDEX('Policy Characteristics'!I:I,MATCH($C1196,'Policy Characteristics'!$C:$C,0))),"",INDEX('Policy Characteristics'!I:I,MATCH($C1196,'Policy Characteristics'!$C:$C,0)))</f>
        <v>% of fuel shifted</v>
      </c>
      <c r="P1196" s="226" t="str">
        <f>IF(ISBLANK(INDEX('Policy Characteristics'!J:J,MATCH($C1196,'Policy Characteristics'!$C:$C,0))),"",INDEX('Policy Characteristics'!J:J,MATCH($C1196,'Policy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6" s="226" t="str">
        <f>IF(ISBLANK(INDEX('Policy Characteristics'!K:K,MATCH($C1196,'Policy Characteristics'!$C:$C,0))),"",INDEX('Policy Characteristics'!K:K,MATCH($C1196,'Policy Characteristics'!$C:$C,0)))</f>
        <v>industry-ag-main.html#fuel-switching</v>
      </c>
      <c r="R1196" s="226" t="str">
        <f>IF(ISBLANK(INDEX('Policy Characteristics'!L:L,MATCH($C1196,'Policy Characteristics'!$C:$C,0))),"",INDEX('Policy Characteristics'!L:L,MATCH($C1196,'Policy Characteristics'!$C:$C,0)))</f>
        <v>industry-elec-and-hydrogen.html</v>
      </c>
    </row>
    <row r="1197" spans="1:18" s="2" customFormat="1">
      <c r="A1197" s="226" t="str">
        <f>IF(ISBLANK(INDEX('Policy Characteristics'!A:A,MATCH($C1197,'Policy Characteristics'!$C:$C,0))),"",INDEX('Policy Characteristics'!A:A,MATCH($C1197,'Policy Characteristics'!$C:$C,0)))</f>
        <v>Industry</v>
      </c>
      <c r="B1197" s="234" t="str">
        <f>IF(ISBLANK(INDEX('Policy Characteristics'!B:B,MATCH($C1197,'Policy Characteristics'!$C:$C,0))),"",INDEX('Policy Characteristics'!B:B,MATCH($C1197,'Policy Characteristics'!$C:$C,0)))</f>
        <v>Hydrogen Combustion</v>
      </c>
      <c r="C1197" s="226" t="str">
        <f t="shared" si="46"/>
        <v>Fraction of Eligible Industrial Energy Use Shifted to Hydrogen</v>
      </c>
      <c r="D1197" s="6" t="s">
        <v>862</v>
      </c>
      <c r="E1197" s="1" t="s">
        <v>902</v>
      </c>
      <c r="F1197" t="s">
        <v>863</v>
      </c>
      <c r="G1197" s="45" t="s">
        <v>903</v>
      </c>
      <c r="H1197" s="43">
        <v>2117</v>
      </c>
      <c r="I1197" s="261" t="s">
        <v>728</v>
      </c>
      <c r="J1197" s="227" t="str">
        <f>IF(ISBLANK(INDEX('Policy Characteristics'!D:D,MATCH($C1197,'Policy Characteristics'!$C:$C,0))),"",INDEX('Policy Characteristics'!D:D,MATCH($C1197,'Policy Characteristics'!$C:$C,0)))</f>
        <v>Hydrogen Combustion</v>
      </c>
      <c r="K1197" s="226" t="str">
        <f>IF(ISBLANK(INDEX('Policy Characteristics'!E:E,MATCH($C1197,'Policy Characteristics'!$C:$C,0))),"",INDEX('Policy Characteristics'!E:E,MATCH($C1197,'Policy Characteristics'!$C:$C,0)))</f>
        <v>indst shift to hydrogen</v>
      </c>
      <c r="L1197" s="233">
        <f>IF(ISBLANK(INDEX('Policy Characteristics'!F:F,MATCH($C1197,'Policy Characteristics'!$C:$C,0))),"",INDEX('Policy Characteristics'!F:F,MATCH($C1197,'Policy Characteristics'!$C:$C,0)))</f>
        <v>0</v>
      </c>
      <c r="M1197" s="233">
        <f>IF(ISBLANK(INDEX('Policy Characteristics'!G:G,MATCH($C1197,'Policy Characteristics'!$C:$C,0))),"",INDEX('Policy Characteristics'!G:G,MATCH($C1197,'Policy Characteristics'!$C:$C,0)))</f>
        <v>1</v>
      </c>
      <c r="N1197" s="233">
        <f>IF(ISBLANK(INDEX('Policy Characteristics'!H:H,MATCH($C1197,'Policy Characteristics'!$C:$C,0))),"",INDEX('Policy Characteristics'!H:H,MATCH($C1197,'Policy Characteristics'!$C:$C,0)))</f>
        <v>0.01</v>
      </c>
      <c r="O1197" s="226" t="str">
        <f>IF(ISBLANK(INDEX('Policy Characteristics'!I:I,MATCH($C1197,'Policy Characteristics'!$C:$C,0))),"",INDEX('Policy Characteristics'!I:I,MATCH($C1197,'Policy Characteristics'!$C:$C,0)))</f>
        <v>% of fuel shifted</v>
      </c>
      <c r="P1197" s="226" t="str">
        <f>IF(ISBLANK(INDEX('Policy Characteristics'!J:J,MATCH($C1197,'Policy Characteristics'!$C:$C,0))),"",INDEX('Policy Characteristics'!J:J,MATCH($C1197,'Policy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7" s="226" t="str">
        <f>IF(ISBLANK(INDEX('Policy Characteristics'!K:K,MATCH($C1197,'Policy Characteristics'!$C:$C,0))),"",INDEX('Policy Characteristics'!K:K,MATCH($C1197,'Policy Characteristics'!$C:$C,0)))</f>
        <v>industry-ag-main.html#fuel-switching</v>
      </c>
      <c r="R1197" s="226" t="str">
        <f>IF(ISBLANK(INDEX('Policy Characteristics'!L:L,MATCH($C1197,'Policy Characteristics'!$C:$C,0))),"",INDEX('Policy Characteristics'!L:L,MATCH($C1197,'Policy Characteristics'!$C:$C,0)))</f>
        <v>industry-elec-and-hydrogen.html</v>
      </c>
    </row>
    <row r="1198" spans="1:18" s="2" customFormat="1">
      <c r="A1198" s="226" t="str">
        <f>IF(ISBLANK(INDEX('Policy Characteristics'!A:A,MATCH($C1198,'Policy Characteristics'!$C:$C,0))),"",INDEX('Policy Characteristics'!A:A,MATCH($C1198,'Policy Characteristics'!$C:$C,0)))</f>
        <v>Industry</v>
      </c>
      <c r="B1198" s="234" t="str">
        <f>IF(ISBLANK(INDEX('Policy Characteristics'!B:B,MATCH($C1198,'Policy Characteristics'!$C:$C,0))),"",INDEX('Policy Characteristics'!B:B,MATCH($C1198,'Policy Characteristics'!$C:$C,0)))</f>
        <v>Hydrogen Combustion</v>
      </c>
      <c r="C1198" s="226" t="str">
        <f t="shared" si="46"/>
        <v>Fraction of Eligible Industrial Energy Use Shifted to Hydrogen</v>
      </c>
      <c r="D1198" s="6" t="s">
        <v>862</v>
      </c>
      <c r="E1198" s="1" t="s">
        <v>904</v>
      </c>
      <c r="F1198" t="s">
        <v>863</v>
      </c>
      <c r="G1198" s="45" t="s">
        <v>905</v>
      </c>
      <c r="H1198" s="43">
        <v>2118</v>
      </c>
      <c r="I1198" s="261" t="s">
        <v>738</v>
      </c>
      <c r="J1198" s="227" t="str">
        <f>IF(ISBLANK(INDEX('Policy Characteristics'!D:D,MATCH($C1198,'Policy Characteristics'!$C:$C,0))),"",INDEX('Policy Characteristics'!D:D,MATCH($C1198,'Policy Characteristics'!$C:$C,0)))</f>
        <v>Hydrogen Combustion</v>
      </c>
      <c r="K1198" s="226" t="str">
        <f>IF(ISBLANK(INDEX('Policy Characteristics'!E:E,MATCH($C1198,'Policy Characteristics'!$C:$C,0))),"",INDEX('Policy Characteristics'!E:E,MATCH($C1198,'Policy Characteristics'!$C:$C,0)))</f>
        <v>indst shift to hydrogen</v>
      </c>
      <c r="L1198" s="233">
        <f>IF(ISBLANK(INDEX('Policy Characteristics'!F:F,MATCH($C1198,'Policy Characteristics'!$C:$C,0))),"",INDEX('Policy Characteristics'!F:F,MATCH($C1198,'Policy Characteristics'!$C:$C,0)))</f>
        <v>0</v>
      </c>
      <c r="M1198" s="233">
        <f>IF(ISBLANK(INDEX('Policy Characteristics'!G:G,MATCH($C1198,'Policy Characteristics'!$C:$C,0))),"",INDEX('Policy Characteristics'!G:G,MATCH($C1198,'Policy Characteristics'!$C:$C,0)))</f>
        <v>1</v>
      </c>
      <c r="N1198" s="233">
        <f>IF(ISBLANK(INDEX('Policy Characteristics'!H:H,MATCH($C1198,'Policy Characteristics'!$C:$C,0))),"",INDEX('Policy Characteristics'!H:H,MATCH($C1198,'Policy Characteristics'!$C:$C,0)))</f>
        <v>0.01</v>
      </c>
      <c r="O1198" s="226" t="str">
        <f>IF(ISBLANK(INDEX('Policy Characteristics'!I:I,MATCH($C1198,'Policy Characteristics'!$C:$C,0))),"",INDEX('Policy Characteristics'!I:I,MATCH($C1198,'Policy Characteristics'!$C:$C,0)))</f>
        <v>% of fuel shifted</v>
      </c>
      <c r="P1198" s="226" t="str">
        <f>IF(ISBLANK(INDEX('Policy Characteristics'!J:J,MATCH($C1198,'Policy Characteristics'!$C:$C,0))),"",INDEX('Policy Characteristics'!J:J,MATCH($C1198,'Policy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8" s="226" t="str">
        <f>IF(ISBLANK(INDEX('Policy Characteristics'!K:K,MATCH($C1198,'Policy Characteristics'!$C:$C,0))),"",INDEX('Policy Characteristics'!K:K,MATCH($C1198,'Policy Characteristics'!$C:$C,0)))</f>
        <v>industry-ag-main.html#fuel-switching</v>
      </c>
      <c r="R1198" s="226" t="str">
        <f>IF(ISBLANK(INDEX('Policy Characteristics'!L:L,MATCH($C1198,'Policy Characteristics'!$C:$C,0))),"",INDEX('Policy Characteristics'!L:L,MATCH($C1198,'Policy Characteristics'!$C:$C,0)))</f>
        <v>industry-elec-and-hydrogen.html</v>
      </c>
    </row>
    <row r="1199" spans="1:18" s="2" customFormat="1">
      <c r="A1199" s="226" t="str">
        <f>IF(ISBLANK(INDEX('Policy Characteristics'!A:A,MATCH($C1199,'Policy Characteristics'!$C:$C,0))),"",INDEX('Policy Characteristics'!A:A,MATCH($C1199,'Policy Characteristics'!$C:$C,0)))</f>
        <v>Industry</v>
      </c>
      <c r="B1199" s="234" t="str">
        <f>IF(ISBLANK(INDEX('Policy Characteristics'!B:B,MATCH($C1199,'Policy Characteristics'!$C:$C,0))),"",INDEX('Policy Characteristics'!B:B,MATCH($C1199,'Policy Characteristics'!$C:$C,0)))</f>
        <v>Hydrogen Combustion</v>
      </c>
      <c r="C1199" s="226" t="str">
        <f t="shared" si="46"/>
        <v>Fraction of Eligible Industrial Energy Use Shifted to Hydrogen</v>
      </c>
      <c r="D1199" s="6" t="s">
        <v>862</v>
      </c>
      <c r="E1199" s="1" t="s">
        <v>906</v>
      </c>
      <c r="F1199" t="s">
        <v>863</v>
      </c>
      <c r="G1199" s="45" t="s">
        <v>907</v>
      </c>
      <c r="H1199" s="43">
        <v>2119</v>
      </c>
      <c r="I1199" s="261" t="s">
        <v>738</v>
      </c>
      <c r="J1199" s="227" t="str">
        <f>IF(ISBLANK(INDEX('Policy Characteristics'!D:D,MATCH($C1199,'Policy Characteristics'!$C:$C,0))),"",INDEX('Policy Characteristics'!D:D,MATCH($C1199,'Policy Characteristics'!$C:$C,0)))</f>
        <v>Hydrogen Combustion</v>
      </c>
      <c r="K1199" s="226" t="str">
        <f>IF(ISBLANK(INDEX('Policy Characteristics'!E:E,MATCH($C1199,'Policy Characteristics'!$C:$C,0))),"",INDEX('Policy Characteristics'!E:E,MATCH($C1199,'Policy Characteristics'!$C:$C,0)))</f>
        <v>indst shift to hydrogen</v>
      </c>
      <c r="L1199" s="233">
        <f>IF(ISBLANK(INDEX('Policy Characteristics'!F:F,MATCH($C1199,'Policy Characteristics'!$C:$C,0))),"",INDEX('Policy Characteristics'!F:F,MATCH($C1199,'Policy Characteristics'!$C:$C,0)))</f>
        <v>0</v>
      </c>
      <c r="M1199" s="233">
        <f>IF(ISBLANK(INDEX('Policy Characteristics'!G:G,MATCH($C1199,'Policy Characteristics'!$C:$C,0))),"",INDEX('Policy Characteristics'!G:G,MATCH($C1199,'Policy Characteristics'!$C:$C,0)))</f>
        <v>1</v>
      </c>
      <c r="N1199" s="233">
        <f>IF(ISBLANK(INDEX('Policy Characteristics'!H:H,MATCH($C1199,'Policy Characteristics'!$C:$C,0))),"",INDEX('Policy Characteristics'!H:H,MATCH($C1199,'Policy Characteristics'!$C:$C,0)))</f>
        <v>0.01</v>
      </c>
      <c r="O1199" s="226" t="str">
        <f>IF(ISBLANK(INDEX('Policy Characteristics'!I:I,MATCH($C1199,'Policy Characteristics'!$C:$C,0))),"",INDEX('Policy Characteristics'!I:I,MATCH($C1199,'Policy Characteristics'!$C:$C,0)))</f>
        <v>% of fuel shifted</v>
      </c>
      <c r="P1199" s="226" t="str">
        <f>IF(ISBLANK(INDEX('Policy Characteristics'!J:J,MATCH($C1199,'Policy Characteristics'!$C:$C,0))),"",INDEX('Policy Characteristics'!J:J,MATCH($C1199,'Policy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199" s="226" t="str">
        <f>IF(ISBLANK(INDEX('Policy Characteristics'!K:K,MATCH($C1199,'Policy Characteristics'!$C:$C,0))),"",INDEX('Policy Characteristics'!K:K,MATCH($C1199,'Policy Characteristics'!$C:$C,0)))</f>
        <v>industry-ag-main.html#fuel-switching</v>
      </c>
      <c r="R1199" s="226" t="str">
        <f>IF(ISBLANK(INDEX('Policy Characteristics'!L:L,MATCH($C1199,'Policy Characteristics'!$C:$C,0))),"",INDEX('Policy Characteristics'!L:L,MATCH($C1199,'Policy Characteristics'!$C:$C,0)))</f>
        <v>industry-elec-and-hydrogen.html</v>
      </c>
    </row>
    <row r="1200" spans="1:18" s="2" customFormat="1">
      <c r="A1200" s="226" t="str">
        <f>IF(ISBLANK(INDEX('Policy Characteristics'!A:A,MATCH($C1200,'Policy Characteristics'!$C:$C,0))),"",INDEX('Policy Characteristics'!A:A,MATCH($C1200,'Policy Characteristics'!$C:$C,0)))</f>
        <v>Industry</v>
      </c>
      <c r="B1200" s="234" t="str">
        <f>IF(ISBLANK(INDEX('Policy Characteristics'!B:B,MATCH($C1200,'Policy Characteristics'!$C:$C,0))),"",INDEX('Policy Characteristics'!B:B,MATCH($C1200,'Policy Characteristics'!$C:$C,0)))</f>
        <v>Hydrogen Combustion</v>
      </c>
      <c r="C1200" s="226" t="str">
        <f t="shared" si="46"/>
        <v>Fraction of Eligible Industrial Energy Use Shifted to Hydrogen</v>
      </c>
      <c r="D1200" s="6" t="s">
        <v>862</v>
      </c>
      <c r="E1200" s="1" t="s">
        <v>908</v>
      </c>
      <c r="F1200" t="s">
        <v>863</v>
      </c>
      <c r="G1200" s="45" t="s">
        <v>909</v>
      </c>
      <c r="H1200" s="43">
        <v>2120</v>
      </c>
      <c r="I1200" s="261" t="s">
        <v>738</v>
      </c>
      <c r="J1200" s="227" t="str">
        <f>IF(ISBLANK(INDEX('Policy Characteristics'!D:D,MATCH($C1200,'Policy Characteristics'!$C:$C,0))),"",INDEX('Policy Characteristics'!D:D,MATCH($C1200,'Policy Characteristics'!$C:$C,0)))</f>
        <v>Hydrogen Combustion</v>
      </c>
      <c r="K1200" s="226" t="str">
        <f>IF(ISBLANK(INDEX('Policy Characteristics'!E:E,MATCH($C1200,'Policy Characteristics'!$C:$C,0))),"",INDEX('Policy Characteristics'!E:E,MATCH($C1200,'Policy Characteristics'!$C:$C,0)))</f>
        <v>indst shift to hydrogen</v>
      </c>
      <c r="L1200" s="233">
        <f>IF(ISBLANK(INDEX('Policy Characteristics'!F:F,MATCH($C1200,'Policy Characteristics'!$C:$C,0))),"",INDEX('Policy Characteristics'!F:F,MATCH($C1200,'Policy Characteristics'!$C:$C,0)))</f>
        <v>0</v>
      </c>
      <c r="M1200" s="233">
        <f>IF(ISBLANK(INDEX('Policy Characteristics'!G:G,MATCH($C1200,'Policy Characteristics'!$C:$C,0))),"",INDEX('Policy Characteristics'!G:G,MATCH($C1200,'Policy Characteristics'!$C:$C,0)))</f>
        <v>1</v>
      </c>
      <c r="N1200" s="233">
        <f>IF(ISBLANK(INDEX('Policy Characteristics'!H:H,MATCH($C1200,'Policy Characteristics'!$C:$C,0))),"",INDEX('Policy Characteristics'!H:H,MATCH($C1200,'Policy Characteristics'!$C:$C,0)))</f>
        <v>0.01</v>
      </c>
      <c r="O1200" s="226" t="str">
        <f>IF(ISBLANK(INDEX('Policy Characteristics'!I:I,MATCH($C1200,'Policy Characteristics'!$C:$C,0))),"",INDEX('Policy Characteristics'!I:I,MATCH($C1200,'Policy Characteristics'!$C:$C,0)))</f>
        <v>% of fuel shifted</v>
      </c>
      <c r="P1200" s="226" t="str">
        <f>IF(ISBLANK(INDEX('Policy Characteristics'!J:J,MATCH($C1200,'Policy Characteristics'!$C:$C,0))),"",INDEX('Policy Characteristics'!J:J,MATCH($C1200,'Policy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0" s="226" t="str">
        <f>IF(ISBLANK(INDEX('Policy Characteristics'!K:K,MATCH($C1200,'Policy Characteristics'!$C:$C,0))),"",INDEX('Policy Characteristics'!K:K,MATCH($C1200,'Policy Characteristics'!$C:$C,0)))</f>
        <v>industry-ag-main.html#fuel-switching</v>
      </c>
      <c r="R1200" s="226" t="str">
        <f>IF(ISBLANK(INDEX('Policy Characteristics'!L:L,MATCH($C1200,'Policy Characteristics'!$C:$C,0))),"",INDEX('Policy Characteristics'!L:L,MATCH($C1200,'Policy Characteristics'!$C:$C,0)))</f>
        <v>industry-elec-and-hydrogen.html</v>
      </c>
    </row>
    <row r="1201" spans="1:18" s="2" customFormat="1">
      <c r="A1201" s="226" t="str">
        <f>IF(ISBLANK(INDEX('Policy Characteristics'!A:A,MATCH($C1201,'Policy Characteristics'!$C:$C,0))),"",INDEX('Policy Characteristics'!A:A,MATCH($C1201,'Policy Characteristics'!$C:$C,0)))</f>
        <v>Industry</v>
      </c>
      <c r="B1201" s="234" t="str">
        <f>IF(ISBLANK(INDEX('Policy Characteristics'!B:B,MATCH($C1201,'Policy Characteristics'!$C:$C,0))),"",INDEX('Policy Characteristics'!B:B,MATCH($C1201,'Policy Characteristics'!$C:$C,0)))</f>
        <v>Hydrogen Combustion</v>
      </c>
      <c r="C1201" s="226" t="str">
        <f t="shared" si="46"/>
        <v>Fraction of Eligible Industrial Energy Use Shifted to Hydrogen</v>
      </c>
      <c r="D1201" s="6" t="s">
        <v>862</v>
      </c>
      <c r="E1201" s="1" t="s">
        <v>910</v>
      </c>
      <c r="F1201" t="s">
        <v>863</v>
      </c>
      <c r="G1201" s="45" t="s">
        <v>910</v>
      </c>
      <c r="H1201" s="43">
        <v>2121</v>
      </c>
      <c r="I1201" s="261" t="s">
        <v>738</v>
      </c>
      <c r="J1201" s="227" t="str">
        <f>IF(ISBLANK(INDEX('Policy Characteristics'!D:D,MATCH($C1201,'Policy Characteristics'!$C:$C,0))),"",INDEX('Policy Characteristics'!D:D,MATCH($C1201,'Policy Characteristics'!$C:$C,0)))</f>
        <v>Hydrogen Combustion</v>
      </c>
      <c r="K1201" s="226" t="str">
        <f>IF(ISBLANK(INDEX('Policy Characteristics'!E:E,MATCH($C1201,'Policy Characteristics'!$C:$C,0))),"",INDEX('Policy Characteristics'!E:E,MATCH($C1201,'Policy Characteristics'!$C:$C,0)))</f>
        <v>indst shift to hydrogen</v>
      </c>
      <c r="L1201" s="233">
        <f>IF(ISBLANK(INDEX('Policy Characteristics'!F:F,MATCH($C1201,'Policy Characteristics'!$C:$C,0))),"",INDEX('Policy Characteristics'!F:F,MATCH($C1201,'Policy Characteristics'!$C:$C,0)))</f>
        <v>0</v>
      </c>
      <c r="M1201" s="233">
        <f>IF(ISBLANK(INDEX('Policy Characteristics'!G:G,MATCH($C1201,'Policy Characteristics'!$C:$C,0))),"",INDEX('Policy Characteristics'!G:G,MATCH($C1201,'Policy Characteristics'!$C:$C,0)))</f>
        <v>1</v>
      </c>
      <c r="N1201" s="233">
        <f>IF(ISBLANK(INDEX('Policy Characteristics'!H:H,MATCH($C1201,'Policy Characteristics'!$C:$C,0))),"",INDEX('Policy Characteristics'!H:H,MATCH($C1201,'Policy Characteristics'!$C:$C,0)))</f>
        <v>0.01</v>
      </c>
      <c r="O1201" s="226" t="str">
        <f>IF(ISBLANK(INDEX('Policy Characteristics'!I:I,MATCH($C1201,'Policy Characteristics'!$C:$C,0))),"",INDEX('Policy Characteristics'!I:I,MATCH($C1201,'Policy Characteristics'!$C:$C,0)))</f>
        <v>% of fuel shifted</v>
      </c>
      <c r="P1201" s="226" t="str">
        <f>IF(ISBLANK(INDEX('Policy Characteristics'!J:J,MATCH($C1201,'Policy Characteristics'!$C:$C,0))),"",INDEX('Policy Characteristics'!J:J,MATCH($C1201,'Policy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1" s="226" t="str">
        <f>IF(ISBLANK(INDEX('Policy Characteristics'!K:K,MATCH($C1201,'Policy Characteristics'!$C:$C,0))),"",INDEX('Policy Characteristics'!K:K,MATCH($C1201,'Policy Characteristics'!$C:$C,0)))</f>
        <v>industry-ag-main.html#fuel-switching</v>
      </c>
      <c r="R1201" s="226" t="str">
        <f>IF(ISBLANK(INDEX('Policy Characteristics'!L:L,MATCH($C1201,'Policy Characteristics'!$C:$C,0))),"",INDEX('Policy Characteristics'!L:L,MATCH($C1201,'Policy Characteristics'!$C:$C,0)))</f>
        <v>industry-elec-and-hydrogen.html</v>
      </c>
    </row>
    <row r="1202" spans="1:18" s="2" customFormat="1">
      <c r="A1202" s="226" t="str">
        <f>IF(ISBLANK(INDEX('Policy Characteristics'!A:A,MATCH($C1202,'Policy Characteristics'!$C:$C,0))),"",INDEX('Policy Characteristics'!A:A,MATCH($C1202,'Policy Characteristics'!$C:$C,0)))</f>
        <v>Industry</v>
      </c>
      <c r="B1202" s="234" t="str">
        <f>IF(ISBLANK(INDEX('Policy Characteristics'!B:B,MATCH($C1202,'Policy Characteristics'!$C:$C,0))),"",INDEX('Policy Characteristics'!B:B,MATCH($C1202,'Policy Characteristics'!$C:$C,0)))</f>
        <v>Hydrogen Combustion</v>
      </c>
      <c r="C1202" s="226" t="str">
        <f t="shared" si="46"/>
        <v>Fraction of Eligible Industrial Energy Use Shifted to Hydrogen</v>
      </c>
      <c r="D1202" s="6" t="s">
        <v>864</v>
      </c>
      <c r="E1202" s="1" t="s">
        <v>896</v>
      </c>
      <c r="F1202" t="s">
        <v>865</v>
      </c>
      <c r="G1202" s="45" t="s">
        <v>897</v>
      </c>
      <c r="H1202" s="43">
        <v>2122</v>
      </c>
      <c r="I1202" s="261" t="s">
        <v>738</v>
      </c>
      <c r="J1202" s="227" t="str">
        <f>IF(ISBLANK(INDEX('Policy Characteristics'!D:D,MATCH($C1202,'Policy Characteristics'!$C:$C,0))),"",INDEX('Policy Characteristics'!D:D,MATCH($C1202,'Policy Characteristics'!$C:$C,0)))</f>
        <v>Hydrogen Combustion</v>
      </c>
      <c r="K1202" s="226" t="str">
        <f>IF(ISBLANK(INDEX('Policy Characteristics'!E:E,MATCH($C1202,'Policy Characteristics'!$C:$C,0))),"",INDEX('Policy Characteristics'!E:E,MATCH($C1202,'Policy Characteristics'!$C:$C,0)))</f>
        <v>indst shift to hydrogen</v>
      </c>
      <c r="L1202" s="233">
        <f>IF(ISBLANK(INDEX('Policy Characteristics'!F:F,MATCH($C1202,'Policy Characteristics'!$C:$C,0))),"",INDEX('Policy Characteristics'!F:F,MATCH($C1202,'Policy Characteristics'!$C:$C,0)))</f>
        <v>0</v>
      </c>
      <c r="M1202" s="233">
        <f>IF(ISBLANK(INDEX('Policy Characteristics'!G:G,MATCH($C1202,'Policy Characteristics'!$C:$C,0))),"",INDEX('Policy Characteristics'!G:G,MATCH($C1202,'Policy Characteristics'!$C:$C,0)))</f>
        <v>1</v>
      </c>
      <c r="N1202" s="233">
        <f>IF(ISBLANK(INDEX('Policy Characteristics'!H:H,MATCH($C1202,'Policy Characteristics'!$C:$C,0))),"",INDEX('Policy Characteristics'!H:H,MATCH($C1202,'Policy Characteristics'!$C:$C,0)))</f>
        <v>0.01</v>
      </c>
      <c r="O1202" s="226" t="str">
        <f>IF(ISBLANK(INDEX('Policy Characteristics'!I:I,MATCH($C1202,'Policy Characteristics'!$C:$C,0))),"",INDEX('Policy Characteristics'!I:I,MATCH($C1202,'Policy Characteristics'!$C:$C,0)))</f>
        <v>% of fuel shifted</v>
      </c>
      <c r="P1202" s="226" t="str">
        <f>IF(ISBLANK(INDEX('Policy Characteristics'!J:J,MATCH($C1202,'Policy Characteristics'!$C:$C,0))),"",INDEX('Policy Characteristics'!J:J,MATCH($C1202,'Policy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2" s="226" t="str">
        <f>IF(ISBLANK(INDEX('Policy Characteristics'!K:K,MATCH($C1202,'Policy Characteristics'!$C:$C,0))),"",INDEX('Policy Characteristics'!K:K,MATCH($C1202,'Policy Characteristics'!$C:$C,0)))</f>
        <v>industry-ag-main.html#fuel-switching</v>
      </c>
      <c r="R1202" s="226" t="str">
        <f>IF(ISBLANK(INDEX('Policy Characteristics'!L:L,MATCH($C1202,'Policy Characteristics'!$C:$C,0))),"",INDEX('Policy Characteristics'!L:L,MATCH($C1202,'Policy Characteristics'!$C:$C,0)))</f>
        <v>industry-elec-and-hydrogen.html</v>
      </c>
    </row>
    <row r="1203" spans="1:18" s="2" customFormat="1">
      <c r="A1203" s="226" t="str">
        <f>IF(ISBLANK(INDEX('Policy Characteristics'!A:A,MATCH($C1203,'Policy Characteristics'!$C:$C,0))),"",INDEX('Policy Characteristics'!A:A,MATCH($C1203,'Policy Characteristics'!$C:$C,0)))</f>
        <v>Industry</v>
      </c>
      <c r="B1203" s="234" t="str">
        <f>IF(ISBLANK(INDEX('Policy Characteristics'!B:B,MATCH($C1203,'Policy Characteristics'!$C:$C,0))),"",INDEX('Policy Characteristics'!B:B,MATCH($C1203,'Policy Characteristics'!$C:$C,0)))</f>
        <v>Hydrogen Combustion</v>
      </c>
      <c r="C1203" s="226" t="str">
        <f t="shared" si="46"/>
        <v>Fraction of Eligible Industrial Energy Use Shifted to Hydrogen</v>
      </c>
      <c r="D1203" s="6" t="s">
        <v>864</v>
      </c>
      <c r="E1203" s="1" t="s">
        <v>898</v>
      </c>
      <c r="F1203" t="s">
        <v>865</v>
      </c>
      <c r="G1203" s="45" t="s">
        <v>899</v>
      </c>
      <c r="H1203" s="43">
        <v>2123</v>
      </c>
      <c r="I1203" s="261" t="s">
        <v>738</v>
      </c>
      <c r="J1203" s="227" t="str">
        <f>IF(ISBLANK(INDEX('Policy Characteristics'!D:D,MATCH($C1203,'Policy Characteristics'!$C:$C,0))),"",INDEX('Policy Characteristics'!D:D,MATCH($C1203,'Policy Characteristics'!$C:$C,0)))</f>
        <v>Hydrogen Combustion</v>
      </c>
      <c r="K1203" s="226" t="str">
        <f>IF(ISBLANK(INDEX('Policy Characteristics'!E:E,MATCH($C1203,'Policy Characteristics'!$C:$C,0))),"",INDEX('Policy Characteristics'!E:E,MATCH($C1203,'Policy Characteristics'!$C:$C,0)))</f>
        <v>indst shift to hydrogen</v>
      </c>
      <c r="L1203" s="233">
        <f>IF(ISBLANK(INDEX('Policy Characteristics'!F:F,MATCH($C1203,'Policy Characteristics'!$C:$C,0))),"",INDEX('Policy Characteristics'!F:F,MATCH($C1203,'Policy Characteristics'!$C:$C,0)))</f>
        <v>0</v>
      </c>
      <c r="M1203" s="233">
        <f>IF(ISBLANK(INDEX('Policy Characteristics'!G:G,MATCH($C1203,'Policy Characteristics'!$C:$C,0))),"",INDEX('Policy Characteristics'!G:G,MATCH($C1203,'Policy Characteristics'!$C:$C,0)))</f>
        <v>1</v>
      </c>
      <c r="N1203" s="233">
        <f>IF(ISBLANK(INDEX('Policy Characteristics'!H:H,MATCH($C1203,'Policy Characteristics'!$C:$C,0))),"",INDEX('Policy Characteristics'!H:H,MATCH($C1203,'Policy Characteristics'!$C:$C,0)))</f>
        <v>0.01</v>
      </c>
      <c r="O1203" s="226" t="str">
        <f>IF(ISBLANK(INDEX('Policy Characteristics'!I:I,MATCH($C1203,'Policy Characteristics'!$C:$C,0))),"",INDEX('Policy Characteristics'!I:I,MATCH($C1203,'Policy Characteristics'!$C:$C,0)))</f>
        <v>% of fuel shifted</v>
      </c>
      <c r="P1203" s="226" t="str">
        <f>IF(ISBLANK(INDEX('Policy Characteristics'!J:J,MATCH($C1203,'Policy Characteristics'!$C:$C,0))),"",INDEX('Policy Characteristics'!J:J,MATCH($C1203,'Policy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3" s="226" t="str">
        <f>IF(ISBLANK(INDEX('Policy Characteristics'!K:K,MATCH($C1203,'Policy Characteristics'!$C:$C,0))),"",INDEX('Policy Characteristics'!K:K,MATCH($C1203,'Policy Characteristics'!$C:$C,0)))</f>
        <v>industry-ag-main.html#fuel-switching</v>
      </c>
      <c r="R1203" s="226" t="str">
        <f>IF(ISBLANK(INDEX('Policy Characteristics'!L:L,MATCH($C1203,'Policy Characteristics'!$C:$C,0))),"",INDEX('Policy Characteristics'!L:L,MATCH($C1203,'Policy Characteristics'!$C:$C,0)))</f>
        <v>industry-elec-and-hydrogen.html</v>
      </c>
    </row>
    <row r="1204" spans="1:18" s="2" customFormat="1">
      <c r="A1204" s="226" t="str">
        <f>IF(ISBLANK(INDEX('Policy Characteristics'!A:A,MATCH($C1204,'Policy Characteristics'!$C:$C,0))),"",INDEX('Policy Characteristics'!A:A,MATCH($C1204,'Policy Characteristics'!$C:$C,0)))</f>
        <v>Industry</v>
      </c>
      <c r="B1204" s="234" t="str">
        <f>IF(ISBLANK(INDEX('Policy Characteristics'!B:B,MATCH($C1204,'Policy Characteristics'!$C:$C,0))),"",INDEX('Policy Characteristics'!B:B,MATCH($C1204,'Policy Characteristics'!$C:$C,0)))</f>
        <v>Hydrogen Combustion</v>
      </c>
      <c r="C1204" s="226" t="str">
        <f t="shared" si="46"/>
        <v>Fraction of Eligible Industrial Energy Use Shifted to Hydrogen</v>
      </c>
      <c r="D1204" s="6" t="s">
        <v>864</v>
      </c>
      <c r="E1204" s="1" t="s">
        <v>900</v>
      </c>
      <c r="F1204" t="s">
        <v>865</v>
      </c>
      <c r="G1204" s="45" t="s">
        <v>901</v>
      </c>
      <c r="H1204" s="43">
        <v>2124</v>
      </c>
      <c r="I1204" s="261" t="s">
        <v>738</v>
      </c>
      <c r="J1204" s="227" t="str">
        <f>IF(ISBLANK(INDEX('Policy Characteristics'!D:D,MATCH($C1204,'Policy Characteristics'!$C:$C,0))),"",INDEX('Policy Characteristics'!D:D,MATCH($C1204,'Policy Characteristics'!$C:$C,0)))</f>
        <v>Hydrogen Combustion</v>
      </c>
      <c r="K1204" s="226" t="str">
        <f>IF(ISBLANK(INDEX('Policy Characteristics'!E:E,MATCH($C1204,'Policy Characteristics'!$C:$C,0))),"",INDEX('Policy Characteristics'!E:E,MATCH($C1204,'Policy Characteristics'!$C:$C,0)))</f>
        <v>indst shift to hydrogen</v>
      </c>
      <c r="L1204" s="233">
        <f>IF(ISBLANK(INDEX('Policy Characteristics'!F:F,MATCH($C1204,'Policy Characteristics'!$C:$C,0))),"",INDEX('Policy Characteristics'!F:F,MATCH($C1204,'Policy Characteristics'!$C:$C,0)))</f>
        <v>0</v>
      </c>
      <c r="M1204" s="233">
        <f>IF(ISBLANK(INDEX('Policy Characteristics'!G:G,MATCH($C1204,'Policy Characteristics'!$C:$C,0))),"",INDEX('Policy Characteristics'!G:G,MATCH($C1204,'Policy Characteristics'!$C:$C,0)))</f>
        <v>1</v>
      </c>
      <c r="N1204" s="233">
        <f>IF(ISBLANK(INDEX('Policy Characteristics'!H:H,MATCH($C1204,'Policy Characteristics'!$C:$C,0))),"",INDEX('Policy Characteristics'!H:H,MATCH($C1204,'Policy Characteristics'!$C:$C,0)))</f>
        <v>0.01</v>
      </c>
      <c r="O1204" s="226" t="str">
        <f>IF(ISBLANK(INDEX('Policy Characteristics'!I:I,MATCH($C1204,'Policy Characteristics'!$C:$C,0))),"",INDEX('Policy Characteristics'!I:I,MATCH($C1204,'Policy Characteristics'!$C:$C,0)))</f>
        <v>% of fuel shifted</v>
      </c>
      <c r="P1204" s="226" t="str">
        <f>IF(ISBLANK(INDEX('Policy Characteristics'!J:J,MATCH($C1204,'Policy Characteristics'!$C:$C,0))),"",INDEX('Policy Characteristics'!J:J,MATCH($C1204,'Policy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4" s="226" t="str">
        <f>IF(ISBLANK(INDEX('Policy Characteristics'!K:K,MATCH($C1204,'Policy Characteristics'!$C:$C,0))),"",INDEX('Policy Characteristics'!K:K,MATCH($C1204,'Policy Characteristics'!$C:$C,0)))</f>
        <v>industry-ag-main.html#fuel-switching</v>
      </c>
      <c r="R1204" s="226" t="str">
        <f>IF(ISBLANK(INDEX('Policy Characteristics'!L:L,MATCH($C1204,'Policy Characteristics'!$C:$C,0))),"",INDEX('Policy Characteristics'!L:L,MATCH($C1204,'Policy Characteristics'!$C:$C,0)))</f>
        <v>industry-elec-and-hydrogen.html</v>
      </c>
    </row>
    <row r="1205" spans="1:18" s="2" customFormat="1">
      <c r="A1205" s="226" t="str">
        <f>IF(ISBLANK(INDEX('Policy Characteristics'!A:A,MATCH($C1205,'Policy Characteristics'!$C:$C,0))),"",INDEX('Policy Characteristics'!A:A,MATCH($C1205,'Policy Characteristics'!$C:$C,0)))</f>
        <v>Industry</v>
      </c>
      <c r="B1205" s="234" t="str">
        <f>IF(ISBLANK(INDEX('Policy Characteristics'!B:B,MATCH($C1205,'Policy Characteristics'!$C:$C,0))),"",INDEX('Policy Characteristics'!B:B,MATCH($C1205,'Policy Characteristics'!$C:$C,0)))</f>
        <v>Hydrogen Combustion</v>
      </c>
      <c r="C1205" s="226" t="str">
        <f t="shared" si="46"/>
        <v>Fraction of Eligible Industrial Energy Use Shifted to Hydrogen</v>
      </c>
      <c r="D1205" s="6" t="s">
        <v>864</v>
      </c>
      <c r="E1205" s="1" t="s">
        <v>902</v>
      </c>
      <c r="F1205" t="s">
        <v>865</v>
      </c>
      <c r="G1205" s="45" t="s">
        <v>903</v>
      </c>
      <c r="H1205" s="43">
        <v>2125</v>
      </c>
      <c r="I1205" s="261" t="s">
        <v>728</v>
      </c>
      <c r="J1205" s="227" t="str">
        <f>IF(ISBLANK(INDEX('Policy Characteristics'!D:D,MATCH($C1205,'Policy Characteristics'!$C:$C,0))),"",INDEX('Policy Characteristics'!D:D,MATCH($C1205,'Policy Characteristics'!$C:$C,0)))</f>
        <v>Hydrogen Combustion</v>
      </c>
      <c r="K1205" s="226" t="str">
        <f>IF(ISBLANK(INDEX('Policy Characteristics'!E:E,MATCH($C1205,'Policy Characteristics'!$C:$C,0))),"",INDEX('Policy Characteristics'!E:E,MATCH($C1205,'Policy Characteristics'!$C:$C,0)))</f>
        <v>indst shift to hydrogen</v>
      </c>
      <c r="L1205" s="233">
        <f>IF(ISBLANK(INDEX('Policy Characteristics'!F:F,MATCH($C1205,'Policy Characteristics'!$C:$C,0))),"",INDEX('Policy Characteristics'!F:F,MATCH($C1205,'Policy Characteristics'!$C:$C,0)))</f>
        <v>0</v>
      </c>
      <c r="M1205" s="233">
        <f>IF(ISBLANK(INDEX('Policy Characteristics'!G:G,MATCH($C1205,'Policy Characteristics'!$C:$C,0))),"",INDEX('Policy Characteristics'!G:G,MATCH($C1205,'Policy Characteristics'!$C:$C,0)))</f>
        <v>1</v>
      </c>
      <c r="N1205" s="233">
        <f>IF(ISBLANK(INDEX('Policy Characteristics'!H:H,MATCH($C1205,'Policy Characteristics'!$C:$C,0))),"",INDEX('Policy Characteristics'!H:H,MATCH($C1205,'Policy Characteristics'!$C:$C,0)))</f>
        <v>0.01</v>
      </c>
      <c r="O1205" s="226" t="str">
        <f>IF(ISBLANK(INDEX('Policy Characteristics'!I:I,MATCH($C1205,'Policy Characteristics'!$C:$C,0))),"",INDEX('Policy Characteristics'!I:I,MATCH($C1205,'Policy Characteristics'!$C:$C,0)))</f>
        <v>% of fuel shifted</v>
      </c>
      <c r="P1205" s="226" t="str">
        <f>IF(ISBLANK(INDEX('Policy Characteristics'!J:J,MATCH($C1205,'Policy Characteristics'!$C:$C,0))),"",INDEX('Policy Characteristics'!J:J,MATCH($C1205,'Policy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5" s="226" t="str">
        <f>IF(ISBLANK(INDEX('Policy Characteristics'!K:K,MATCH($C1205,'Policy Characteristics'!$C:$C,0))),"",INDEX('Policy Characteristics'!K:K,MATCH($C1205,'Policy Characteristics'!$C:$C,0)))</f>
        <v>industry-ag-main.html#fuel-switching</v>
      </c>
      <c r="R1205" s="226" t="str">
        <f>IF(ISBLANK(INDEX('Policy Characteristics'!L:L,MATCH($C1205,'Policy Characteristics'!$C:$C,0))),"",INDEX('Policy Characteristics'!L:L,MATCH($C1205,'Policy Characteristics'!$C:$C,0)))</f>
        <v>industry-elec-and-hydrogen.html</v>
      </c>
    </row>
    <row r="1206" spans="1:18" s="2" customFormat="1">
      <c r="A1206" s="226" t="str">
        <f>IF(ISBLANK(INDEX('Policy Characteristics'!A:A,MATCH($C1206,'Policy Characteristics'!$C:$C,0))),"",INDEX('Policy Characteristics'!A:A,MATCH($C1206,'Policy Characteristics'!$C:$C,0)))</f>
        <v>Industry</v>
      </c>
      <c r="B1206" s="234" t="str">
        <f>IF(ISBLANK(INDEX('Policy Characteristics'!B:B,MATCH($C1206,'Policy Characteristics'!$C:$C,0))),"",INDEX('Policy Characteristics'!B:B,MATCH($C1206,'Policy Characteristics'!$C:$C,0)))</f>
        <v>Hydrogen Combustion</v>
      </c>
      <c r="C1206" s="226" t="str">
        <f t="shared" si="46"/>
        <v>Fraction of Eligible Industrial Energy Use Shifted to Hydrogen</v>
      </c>
      <c r="D1206" s="6" t="s">
        <v>864</v>
      </c>
      <c r="E1206" s="1" t="s">
        <v>904</v>
      </c>
      <c r="F1206" t="s">
        <v>865</v>
      </c>
      <c r="G1206" s="45" t="s">
        <v>905</v>
      </c>
      <c r="H1206" s="43">
        <v>2126</v>
      </c>
      <c r="I1206" s="261" t="s">
        <v>738</v>
      </c>
      <c r="J1206" s="227" t="str">
        <f>IF(ISBLANK(INDEX('Policy Characteristics'!D:D,MATCH($C1206,'Policy Characteristics'!$C:$C,0))),"",INDEX('Policy Characteristics'!D:D,MATCH($C1206,'Policy Characteristics'!$C:$C,0)))</f>
        <v>Hydrogen Combustion</v>
      </c>
      <c r="K1206" s="226" t="str">
        <f>IF(ISBLANK(INDEX('Policy Characteristics'!E:E,MATCH($C1206,'Policy Characteristics'!$C:$C,0))),"",INDEX('Policy Characteristics'!E:E,MATCH($C1206,'Policy Characteristics'!$C:$C,0)))</f>
        <v>indst shift to hydrogen</v>
      </c>
      <c r="L1206" s="233">
        <f>IF(ISBLANK(INDEX('Policy Characteristics'!F:F,MATCH($C1206,'Policy Characteristics'!$C:$C,0))),"",INDEX('Policy Characteristics'!F:F,MATCH($C1206,'Policy Characteristics'!$C:$C,0)))</f>
        <v>0</v>
      </c>
      <c r="M1206" s="233">
        <f>IF(ISBLANK(INDEX('Policy Characteristics'!G:G,MATCH($C1206,'Policy Characteristics'!$C:$C,0))),"",INDEX('Policy Characteristics'!G:G,MATCH($C1206,'Policy Characteristics'!$C:$C,0)))</f>
        <v>1</v>
      </c>
      <c r="N1206" s="233">
        <f>IF(ISBLANK(INDEX('Policy Characteristics'!H:H,MATCH($C1206,'Policy Characteristics'!$C:$C,0))),"",INDEX('Policy Characteristics'!H:H,MATCH($C1206,'Policy Characteristics'!$C:$C,0)))</f>
        <v>0.01</v>
      </c>
      <c r="O1206" s="226" t="str">
        <f>IF(ISBLANK(INDEX('Policy Characteristics'!I:I,MATCH($C1206,'Policy Characteristics'!$C:$C,0))),"",INDEX('Policy Characteristics'!I:I,MATCH($C1206,'Policy Characteristics'!$C:$C,0)))</f>
        <v>% of fuel shifted</v>
      </c>
      <c r="P1206" s="226" t="str">
        <f>IF(ISBLANK(INDEX('Policy Characteristics'!J:J,MATCH($C1206,'Policy Characteristics'!$C:$C,0))),"",INDEX('Policy Characteristics'!J:J,MATCH($C1206,'Policy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6" s="226" t="str">
        <f>IF(ISBLANK(INDEX('Policy Characteristics'!K:K,MATCH($C1206,'Policy Characteristics'!$C:$C,0))),"",INDEX('Policy Characteristics'!K:K,MATCH($C1206,'Policy Characteristics'!$C:$C,0)))</f>
        <v>industry-ag-main.html#fuel-switching</v>
      </c>
      <c r="R1206" s="226" t="str">
        <f>IF(ISBLANK(INDEX('Policy Characteristics'!L:L,MATCH($C1206,'Policy Characteristics'!$C:$C,0))),"",INDEX('Policy Characteristics'!L:L,MATCH($C1206,'Policy Characteristics'!$C:$C,0)))</f>
        <v>industry-elec-and-hydrogen.html</v>
      </c>
    </row>
    <row r="1207" spans="1:18" s="2" customFormat="1">
      <c r="A1207" s="226" t="str">
        <f>IF(ISBLANK(INDEX('Policy Characteristics'!A:A,MATCH($C1207,'Policy Characteristics'!$C:$C,0))),"",INDEX('Policy Characteristics'!A:A,MATCH($C1207,'Policy Characteristics'!$C:$C,0)))</f>
        <v>Industry</v>
      </c>
      <c r="B1207" s="234" t="str">
        <f>IF(ISBLANK(INDEX('Policy Characteristics'!B:B,MATCH($C1207,'Policy Characteristics'!$C:$C,0))),"",INDEX('Policy Characteristics'!B:B,MATCH($C1207,'Policy Characteristics'!$C:$C,0)))</f>
        <v>Hydrogen Combustion</v>
      </c>
      <c r="C1207" s="226" t="str">
        <f t="shared" si="46"/>
        <v>Fraction of Eligible Industrial Energy Use Shifted to Hydrogen</v>
      </c>
      <c r="D1207" s="6" t="s">
        <v>864</v>
      </c>
      <c r="E1207" s="1" t="s">
        <v>906</v>
      </c>
      <c r="F1207" t="s">
        <v>865</v>
      </c>
      <c r="G1207" s="45" t="s">
        <v>907</v>
      </c>
      <c r="H1207" s="43">
        <v>2127</v>
      </c>
      <c r="I1207" s="261" t="s">
        <v>728</v>
      </c>
      <c r="J1207" s="227" t="str">
        <f>IF(ISBLANK(INDEX('Policy Characteristics'!D:D,MATCH($C1207,'Policy Characteristics'!$C:$C,0))),"",INDEX('Policy Characteristics'!D:D,MATCH($C1207,'Policy Characteristics'!$C:$C,0)))</f>
        <v>Hydrogen Combustion</v>
      </c>
      <c r="K1207" s="226" t="str">
        <f>IF(ISBLANK(INDEX('Policy Characteristics'!E:E,MATCH($C1207,'Policy Characteristics'!$C:$C,0))),"",INDEX('Policy Characteristics'!E:E,MATCH($C1207,'Policy Characteristics'!$C:$C,0)))</f>
        <v>indst shift to hydrogen</v>
      </c>
      <c r="L1207" s="233">
        <f>IF(ISBLANK(INDEX('Policy Characteristics'!F:F,MATCH($C1207,'Policy Characteristics'!$C:$C,0))),"",INDEX('Policy Characteristics'!F:F,MATCH($C1207,'Policy Characteristics'!$C:$C,0)))</f>
        <v>0</v>
      </c>
      <c r="M1207" s="233">
        <f>IF(ISBLANK(INDEX('Policy Characteristics'!G:G,MATCH($C1207,'Policy Characteristics'!$C:$C,0))),"",INDEX('Policy Characteristics'!G:G,MATCH($C1207,'Policy Characteristics'!$C:$C,0)))</f>
        <v>1</v>
      </c>
      <c r="N1207" s="233">
        <f>IF(ISBLANK(INDEX('Policy Characteristics'!H:H,MATCH($C1207,'Policy Characteristics'!$C:$C,0))),"",INDEX('Policy Characteristics'!H:H,MATCH($C1207,'Policy Characteristics'!$C:$C,0)))</f>
        <v>0.01</v>
      </c>
      <c r="O1207" s="226" t="str">
        <f>IF(ISBLANK(INDEX('Policy Characteristics'!I:I,MATCH($C1207,'Policy Characteristics'!$C:$C,0))),"",INDEX('Policy Characteristics'!I:I,MATCH($C1207,'Policy Characteristics'!$C:$C,0)))</f>
        <v>% of fuel shifted</v>
      </c>
      <c r="P1207" s="226" t="str">
        <f>IF(ISBLANK(INDEX('Policy Characteristics'!J:J,MATCH($C1207,'Policy Characteristics'!$C:$C,0))),"",INDEX('Policy Characteristics'!J:J,MATCH($C1207,'Policy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7" s="226" t="str">
        <f>IF(ISBLANK(INDEX('Policy Characteristics'!K:K,MATCH($C1207,'Policy Characteristics'!$C:$C,0))),"",INDEX('Policy Characteristics'!K:K,MATCH($C1207,'Policy Characteristics'!$C:$C,0)))</f>
        <v>industry-ag-main.html#fuel-switching</v>
      </c>
      <c r="R1207" s="226" t="str">
        <f>IF(ISBLANK(INDEX('Policy Characteristics'!L:L,MATCH($C1207,'Policy Characteristics'!$C:$C,0))),"",INDEX('Policy Characteristics'!L:L,MATCH($C1207,'Policy Characteristics'!$C:$C,0)))</f>
        <v>industry-elec-and-hydrogen.html</v>
      </c>
    </row>
    <row r="1208" spans="1:18" s="2" customFormat="1">
      <c r="A1208" s="226" t="str">
        <f>IF(ISBLANK(INDEX('Policy Characteristics'!A:A,MATCH($C1208,'Policy Characteristics'!$C:$C,0))),"",INDEX('Policy Characteristics'!A:A,MATCH($C1208,'Policy Characteristics'!$C:$C,0)))</f>
        <v>Industry</v>
      </c>
      <c r="B1208" s="234" t="str">
        <f>IF(ISBLANK(INDEX('Policy Characteristics'!B:B,MATCH($C1208,'Policy Characteristics'!$C:$C,0))),"",INDEX('Policy Characteristics'!B:B,MATCH($C1208,'Policy Characteristics'!$C:$C,0)))</f>
        <v>Hydrogen Combustion</v>
      </c>
      <c r="C1208" s="226" t="str">
        <f t="shared" si="46"/>
        <v>Fraction of Eligible Industrial Energy Use Shifted to Hydrogen</v>
      </c>
      <c r="D1208" s="6" t="s">
        <v>864</v>
      </c>
      <c r="E1208" s="1" t="s">
        <v>908</v>
      </c>
      <c r="F1208" t="s">
        <v>865</v>
      </c>
      <c r="G1208" s="45" t="s">
        <v>909</v>
      </c>
      <c r="H1208" s="43">
        <v>2128</v>
      </c>
      <c r="I1208" s="261" t="s">
        <v>738</v>
      </c>
      <c r="J1208" s="227" t="str">
        <f>IF(ISBLANK(INDEX('Policy Characteristics'!D:D,MATCH($C1208,'Policy Characteristics'!$C:$C,0))),"",INDEX('Policy Characteristics'!D:D,MATCH($C1208,'Policy Characteristics'!$C:$C,0)))</f>
        <v>Hydrogen Combustion</v>
      </c>
      <c r="K1208" s="226" t="str">
        <f>IF(ISBLANK(INDEX('Policy Characteristics'!E:E,MATCH($C1208,'Policy Characteristics'!$C:$C,0))),"",INDEX('Policy Characteristics'!E:E,MATCH($C1208,'Policy Characteristics'!$C:$C,0)))</f>
        <v>indst shift to hydrogen</v>
      </c>
      <c r="L1208" s="233">
        <f>IF(ISBLANK(INDEX('Policy Characteristics'!F:F,MATCH($C1208,'Policy Characteristics'!$C:$C,0))),"",INDEX('Policy Characteristics'!F:F,MATCH($C1208,'Policy Characteristics'!$C:$C,0)))</f>
        <v>0</v>
      </c>
      <c r="M1208" s="233">
        <f>IF(ISBLANK(INDEX('Policy Characteristics'!G:G,MATCH($C1208,'Policy Characteristics'!$C:$C,0))),"",INDEX('Policy Characteristics'!G:G,MATCH($C1208,'Policy Characteristics'!$C:$C,0)))</f>
        <v>1</v>
      </c>
      <c r="N1208" s="233">
        <f>IF(ISBLANK(INDEX('Policy Characteristics'!H:H,MATCH($C1208,'Policy Characteristics'!$C:$C,0))),"",INDEX('Policy Characteristics'!H:H,MATCH($C1208,'Policy Characteristics'!$C:$C,0)))</f>
        <v>0.01</v>
      </c>
      <c r="O1208" s="226" t="str">
        <f>IF(ISBLANK(INDEX('Policy Characteristics'!I:I,MATCH($C1208,'Policy Characteristics'!$C:$C,0))),"",INDEX('Policy Characteristics'!I:I,MATCH($C1208,'Policy Characteristics'!$C:$C,0)))</f>
        <v>% of fuel shifted</v>
      </c>
      <c r="P1208" s="226" t="str">
        <f>IF(ISBLANK(INDEX('Policy Characteristics'!J:J,MATCH($C1208,'Policy Characteristics'!$C:$C,0))),"",INDEX('Policy Characteristics'!J:J,MATCH($C1208,'Policy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8" s="226" t="str">
        <f>IF(ISBLANK(INDEX('Policy Characteristics'!K:K,MATCH($C1208,'Policy Characteristics'!$C:$C,0))),"",INDEX('Policy Characteristics'!K:K,MATCH($C1208,'Policy Characteristics'!$C:$C,0)))</f>
        <v>industry-ag-main.html#fuel-switching</v>
      </c>
      <c r="R1208" s="226" t="str">
        <f>IF(ISBLANK(INDEX('Policy Characteristics'!L:L,MATCH($C1208,'Policy Characteristics'!$C:$C,0))),"",INDEX('Policy Characteristics'!L:L,MATCH($C1208,'Policy Characteristics'!$C:$C,0)))</f>
        <v>industry-elec-and-hydrogen.html</v>
      </c>
    </row>
    <row r="1209" spans="1:18" s="2" customFormat="1">
      <c r="A1209" s="226" t="str">
        <f>IF(ISBLANK(INDEX('Policy Characteristics'!A:A,MATCH($C1209,'Policy Characteristics'!$C:$C,0))),"",INDEX('Policy Characteristics'!A:A,MATCH($C1209,'Policy Characteristics'!$C:$C,0)))</f>
        <v>Industry</v>
      </c>
      <c r="B1209" s="234" t="str">
        <f>IF(ISBLANK(INDEX('Policy Characteristics'!B:B,MATCH($C1209,'Policy Characteristics'!$C:$C,0))),"",INDEX('Policy Characteristics'!B:B,MATCH($C1209,'Policy Characteristics'!$C:$C,0)))</f>
        <v>Hydrogen Combustion</v>
      </c>
      <c r="C1209" s="226" t="str">
        <f t="shared" si="46"/>
        <v>Fraction of Eligible Industrial Energy Use Shifted to Hydrogen</v>
      </c>
      <c r="D1209" s="6" t="s">
        <v>864</v>
      </c>
      <c r="E1209" s="1" t="s">
        <v>910</v>
      </c>
      <c r="F1209" t="s">
        <v>865</v>
      </c>
      <c r="G1209" s="45" t="s">
        <v>910</v>
      </c>
      <c r="H1209" s="43">
        <v>2129</v>
      </c>
      <c r="I1209" s="261" t="s">
        <v>738</v>
      </c>
      <c r="J1209" s="227" t="str">
        <f>IF(ISBLANK(INDEX('Policy Characteristics'!D:D,MATCH($C1209,'Policy Characteristics'!$C:$C,0))),"",INDEX('Policy Characteristics'!D:D,MATCH($C1209,'Policy Characteristics'!$C:$C,0)))</f>
        <v>Hydrogen Combustion</v>
      </c>
      <c r="K1209" s="226" t="str">
        <f>IF(ISBLANK(INDEX('Policy Characteristics'!E:E,MATCH($C1209,'Policy Characteristics'!$C:$C,0))),"",INDEX('Policy Characteristics'!E:E,MATCH($C1209,'Policy Characteristics'!$C:$C,0)))</f>
        <v>indst shift to hydrogen</v>
      </c>
      <c r="L1209" s="233">
        <f>IF(ISBLANK(INDEX('Policy Characteristics'!F:F,MATCH($C1209,'Policy Characteristics'!$C:$C,0))),"",INDEX('Policy Characteristics'!F:F,MATCH($C1209,'Policy Characteristics'!$C:$C,0)))</f>
        <v>0</v>
      </c>
      <c r="M1209" s="233">
        <f>IF(ISBLANK(INDEX('Policy Characteristics'!G:G,MATCH($C1209,'Policy Characteristics'!$C:$C,0))),"",INDEX('Policy Characteristics'!G:G,MATCH($C1209,'Policy Characteristics'!$C:$C,0)))</f>
        <v>1</v>
      </c>
      <c r="N1209" s="233">
        <f>IF(ISBLANK(INDEX('Policy Characteristics'!H:H,MATCH($C1209,'Policy Characteristics'!$C:$C,0))),"",INDEX('Policy Characteristics'!H:H,MATCH($C1209,'Policy Characteristics'!$C:$C,0)))</f>
        <v>0.01</v>
      </c>
      <c r="O1209" s="226" t="str">
        <f>IF(ISBLANK(INDEX('Policy Characteristics'!I:I,MATCH($C1209,'Policy Characteristics'!$C:$C,0))),"",INDEX('Policy Characteristics'!I:I,MATCH($C1209,'Policy Characteristics'!$C:$C,0)))</f>
        <v>% of fuel shifted</v>
      </c>
      <c r="P1209" s="226" t="str">
        <f>IF(ISBLANK(INDEX('Policy Characteristics'!J:J,MATCH($C1209,'Policy Characteristics'!$C:$C,0))),"",INDEX('Policy Characteristics'!J:J,MATCH($C1209,'Policy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09" s="226" t="str">
        <f>IF(ISBLANK(INDEX('Policy Characteristics'!K:K,MATCH($C1209,'Policy Characteristics'!$C:$C,0))),"",INDEX('Policy Characteristics'!K:K,MATCH($C1209,'Policy Characteristics'!$C:$C,0)))</f>
        <v>industry-ag-main.html#fuel-switching</v>
      </c>
      <c r="R1209" s="226" t="str">
        <f>IF(ISBLANK(INDEX('Policy Characteristics'!L:L,MATCH($C1209,'Policy Characteristics'!$C:$C,0))),"",INDEX('Policy Characteristics'!L:L,MATCH($C1209,'Policy Characteristics'!$C:$C,0)))</f>
        <v>industry-elec-and-hydrogen.html</v>
      </c>
    </row>
    <row r="1210" spans="1:18" s="2" customFormat="1">
      <c r="A1210" s="226" t="str">
        <f>IF(ISBLANK(INDEX('Policy Characteristics'!A:A,MATCH($C1210,'Policy Characteristics'!$C:$C,0))),"",INDEX('Policy Characteristics'!A:A,MATCH($C1210,'Policy Characteristics'!$C:$C,0)))</f>
        <v>Industry</v>
      </c>
      <c r="B1210" s="234" t="str">
        <f>IF(ISBLANK(INDEX('Policy Characteristics'!B:B,MATCH($C1210,'Policy Characteristics'!$C:$C,0))),"",INDEX('Policy Characteristics'!B:B,MATCH($C1210,'Policy Characteristics'!$C:$C,0)))</f>
        <v>Hydrogen Combustion</v>
      </c>
      <c r="C1210" s="226" t="str">
        <f t="shared" si="46"/>
        <v>Fraction of Eligible Industrial Energy Use Shifted to Hydrogen</v>
      </c>
      <c r="D1210" s="6" t="s">
        <v>866</v>
      </c>
      <c r="E1210" s="1" t="s">
        <v>896</v>
      </c>
      <c r="F1210" t="s">
        <v>867</v>
      </c>
      <c r="G1210" s="45" t="s">
        <v>897</v>
      </c>
      <c r="H1210" s="43">
        <v>2130</v>
      </c>
      <c r="I1210" s="261" t="s">
        <v>728</v>
      </c>
      <c r="J1210" s="227" t="str">
        <f>IF(ISBLANK(INDEX('Policy Characteristics'!D:D,MATCH($C1210,'Policy Characteristics'!$C:$C,0))),"",INDEX('Policy Characteristics'!D:D,MATCH($C1210,'Policy Characteristics'!$C:$C,0)))</f>
        <v>Hydrogen Combustion</v>
      </c>
      <c r="K1210" s="226" t="str">
        <f>IF(ISBLANK(INDEX('Policy Characteristics'!E:E,MATCH($C1210,'Policy Characteristics'!$C:$C,0))),"",INDEX('Policy Characteristics'!E:E,MATCH($C1210,'Policy Characteristics'!$C:$C,0)))</f>
        <v>indst shift to hydrogen</v>
      </c>
      <c r="L1210" s="233">
        <f>IF(ISBLANK(INDEX('Policy Characteristics'!F:F,MATCH($C1210,'Policy Characteristics'!$C:$C,0))),"",INDEX('Policy Characteristics'!F:F,MATCH($C1210,'Policy Characteristics'!$C:$C,0)))</f>
        <v>0</v>
      </c>
      <c r="M1210" s="233">
        <f>IF(ISBLANK(INDEX('Policy Characteristics'!G:G,MATCH($C1210,'Policy Characteristics'!$C:$C,0))),"",INDEX('Policy Characteristics'!G:G,MATCH($C1210,'Policy Characteristics'!$C:$C,0)))</f>
        <v>1</v>
      </c>
      <c r="N1210" s="233">
        <f>IF(ISBLANK(INDEX('Policy Characteristics'!H:H,MATCH($C1210,'Policy Characteristics'!$C:$C,0))),"",INDEX('Policy Characteristics'!H:H,MATCH($C1210,'Policy Characteristics'!$C:$C,0)))</f>
        <v>0.01</v>
      </c>
      <c r="O1210" s="226" t="str">
        <f>IF(ISBLANK(INDEX('Policy Characteristics'!I:I,MATCH($C1210,'Policy Characteristics'!$C:$C,0))),"",INDEX('Policy Characteristics'!I:I,MATCH($C1210,'Policy Characteristics'!$C:$C,0)))</f>
        <v>% of fuel shifted</v>
      </c>
      <c r="P1210" s="226" t="str">
        <f>IF(ISBLANK(INDEX('Policy Characteristics'!J:J,MATCH($C1210,'Policy Characteristics'!$C:$C,0))),"",INDEX('Policy Characteristics'!J:J,MATCH($C1210,'Policy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0" s="226" t="str">
        <f>IF(ISBLANK(INDEX('Policy Characteristics'!K:K,MATCH($C1210,'Policy Characteristics'!$C:$C,0))),"",INDEX('Policy Characteristics'!K:K,MATCH($C1210,'Policy Characteristics'!$C:$C,0)))</f>
        <v>industry-ag-main.html#fuel-switching</v>
      </c>
      <c r="R1210" s="226" t="str">
        <f>IF(ISBLANK(INDEX('Policy Characteristics'!L:L,MATCH($C1210,'Policy Characteristics'!$C:$C,0))),"",INDEX('Policy Characteristics'!L:L,MATCH($C1210,'Policy Characteristics'!$C:$C,0)))</f>
        <v>industry-elec-and-hydrogen.html</v>
      </c>
    </row>
    <row r="1211" spans="1:18" s="2" customFormat="1">
      <c r="A1211" s="226" t="str">
        <f>IF(ISBLANK(INDEX('Policy Characteristics'!A:A,MATCH($C1211,'Policy Characteristics'!$C:$C,0))),"",INDEX('Policy Characteristics'!A:A,MATCH($C1211,'Policy Characteristics'!$C:$C,0)))</f>
        <v>Industry</v>
      </c>
      <c r="B1211" s="234" t="str">
        <f>IF(ISBLANK(INDEX('Policy Characteristics'!B:B,MATCH($C1211,'Policy Characteristics'!$C:$C,0))),"",INDEX('Policy Characteristics'!B:B,MATCH($C1211,'Policy Characteristics'!$C:$C,0)))</f>
        <v>Hydrogen Combustion</v>
      </c>
      <c r="C1211" s="226" t="str">
        <f t="shared" si="46"/>
        <v>Fraction of Eligible Industrial Energy Use Shifted to Hydrogen</v>
      </c>
      <c r="D1211" s="6" t="s">
        <v>866</v>
      </c>
      <c r="E1211" s="1" t="s">
        <v>898</v>
      </c>
      <c r="F1211" t="s">
        <v>867</v>
      </c>
      <c r="G1211" s="45" t="s">
        <v>899</v>
      </c>
      <c r="H1211" s="43">
        <v>2131</v>
      </c>
      <c r="I1211" s="261" t="s">
        <v>728</v>
      </c>
      <c r="J1211" s="227" t="str">
        <f>IF(ISBLANK(INDEX('Policy Characteristics'!D:D,MATCH($C1211,'Policy Characteristics'!$C:$C,0))),"",INDEX('Policy Characteristics'!D:D,MATCH($C1211,'Policy Characteristics'!$C:$C,0)))</f>
        <v>Hydrogen Combustion</v>
      </c>
      <c r="K1211" s="226" t="str">
        <f>IF(ISBLANK(INDEX('Policy Characteristics'!E:E,MATCH($C1211,'Policy Characteristics'!$C:$C,0))),"",INDEX('Policy Characteristics'!E:E,MATCH($C1211,'Policy Characteristics'!$C:$C,0)))</f>
        <v>indst shift to hydrogen</v>
      </c>
      <c r="L1211" s="233">
        <f>IF(ISBLANK(INDEX('Policy Characteristics'!F:F,MATCH($C1211,'Policy Characteristics'!$C:$C,0))),"",INDEX('Policy Characteristics'!F:F,MATCH($C1211,'Policy Characteristics'!$C:$C,0)))</f>
        <v>0</v>
      </c>
      <c r="M1211" s="233">
        <f>IF(ISBLANK(INDEX('Policy Characteristics'!G:G,MATCH($C1211,'Policy Characteristics'!$C:$C,0))),"",INDEX('Policy Characteristics'!G:G,MATCH($C1211,'Policy Characteristics'!$C:$C,0)))</f>
        <v>1</v>
      </c>
      <c r="N1211" s="233">
        <f>IF(ISBLANK(INDEX('Policy Characteristics'!H:H,MATCH($C1211,'Policy Characteristics'!$C:$C,0))),"",INDEX('Policy Characteristics'!H:H,MATCH($C1211,'Policy Characteristics'!$C:$C,0)))</f>
        <v>0.01</v>
      </c>
      <c r="O1211" s="226" t="str">
        <f>IF(ISBLANK(INDEX('Policy Characteristics'!I:I,MATCH($C1211,'Policy Characteristics'!$C:$C,0))),"",INDEX('Policy Characteristics'!I:I,MATCH($C1211,'Policy Characteristics'!$C:$C,0)))</f>
        <v>% of fuel shifted</v>
      </c>
      <c r="P1211" s="226" t="str">
        <f>IF(ISBLANK(INDEX('Policy Characteristics'!J:J,MATCH($C1211,'Policy Characteristics'!$C:$C,0))),"",INDEX('Policy Characteristics'!J:J,MATCH($C1211,'Policy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1" s="226" t="str">
        <f>IF(ISBLANK(INDEX('Policy Characteristics'!K:K,MATCH($C1211,'Policy Characteristics'!$C:$C,0))),"",INDEX('Policy Characteristics'!K:K,MATCH($C1211,'Policy Characteristics'!$C:$C,0)))</f>
        <v>industry-ag-main.html#fuel-switching</v>
      </c>
      <c r="R1211" s="226" t="str">
        <f>IF(ISBLANK(INDEX('Policy Characteristics'!L:L,MATCH($C1211,'Policy Characteristics'!$C:$C,0))),"",INDEX('Policy Characteristics'!L:L,MATCH($C1211,'Policy Characteristics'!$C:$C,0)))</f>
        <v>industry-elec-and-hydrogen.html</v>
      </c>
    </row>
    <row r="1212" spans="1:18" s="2" customFormat="1">
      <c r="A1212" s="226" t="str">
        <f>IF(ISBLANK(INDEX('Policy Characteristics'!A:A,MATCH($C1212,'Policy Characteristics'!$C:$C,0))),"",INDEX('Policy Characteristics'!A:A,MATCH($C1212,'Policy Characteristics'!$C:$C,0)))</f>
        <v>Industry</v>
      </c>
      <c r="B1212" s="234" t="str">
        <f>IF(ISBLANK(INDEX('Policy Characteristics'!B:B,MATCH($C1212,'Policy Characteristics'!$C:$C,0))),"",INDEX('Policy Characteristics'!B:B,MATCH($C1212,'Policy Characteristics'!$C:$C,0)))</f>
        <v>Hydrogen Combustion</v>
      </c>
      <c r="C1212" s="226" t="str">
        <f t="shared" si="46"/>
        <v>Fraction of Eligible Industrial Energy Use Shifted to Hydrogen</v>
      </c>
      <c r="D1212" s="6" t="s">
        <v>866</v>
      </c>
      <c r="E1212" s="1" t="s">
        <v>900</v>
      </c>
      <c r="F1212" t="s">
        <v>867</v>
      </c>
      <c r="G1212" s="45" t="s">
        <v>901</v>
      </c>
      <c r="H1212" s="43">
        <v>2132</v>
      </c>
      <c r="I1212" s="261" t="s">
        <v>728</v>
      </c>
      <c r="J1212" s="227" t="str">
        <f>IF(ISBLANK(INDEX('Policy Characteristics'!D:D,MATCH($C1212,'Policy Characteristics'!$C:$C,0))),"",INDEX('Policy Characteristics'!D:D,MATCH($C1212,'Policy Characteristics'!$C:$C,0)))</f>
        <v>Hydrogen Combustion</v>
      </c>
      <c r="K1212" s="226" t="str">
        <f>IF(ISBLANK(INDEX('Policy Characteristics'!E:E,MATCH($C1212,'Policy Characteristics'!$C:$C,0))),"",INDEX('Policy Characteristics'!E:E,MATCH($C1212,'Policy Characteristics'!$C:$C,0)))</f>
        <v>indst shift to hydrogen</v>
      </c>
      <c r="L1212" s="233">
        <f>IF(ISBLANK(INDEX('Policy Characteristics'!F:F,MATCH($C1212,'Policy Characteristics'!$C:$C,0))),"",INDEX('Policy Characteristics'!F:F,MATCH($C1212,'Policy Characteristics'!$C:$C,0)))</f>
        <v>0</v>
      </c>
      <c r="M1212" s="233">
        <f>IF(ISBLANK(INDEX('Policy Characteristics'!G:G,MATCH($C1212,'Policy Characteristics'!$C:$C,0))),"",INDEX('Policy Characteristics'!G:G,MATCH($C1212,'Policy Characteristics'!$C:$C,0)))</f>
        <v>1</v>
      </c>
      <c r="N1212" s="233">
        <f>IF(ISBLANK(INDEX('Policy Characteristics'!H:H,MATCH($C1212,'Policy Characteristics'!$C:$C,0))),"",INDEX('Policy Characteristics'!H:H,MATCH($C1212,'Policy Characteristics'!$C:$C,0)))</f>
        <v>0.01</v>
      </c>
      <c r="O1212" s="226" t="str">
        <f>IF(ISBLANK(INDEX('Policy Characteristics'!I:I,MATCH($C1212,'Policy Characteristics'!$C:$C,0))),"",INDEX('Policy Characteristics'!I:I,MATCH($C1212,'Policy Characteristics'!$C:$C,0)))</f>
        <v>% of fuel shifted</v>
      </c>
      <c r="P1212" s="226" t="str">
        <f>IF(ISBLANK(INDEX('Policy Characteristics'!J:J,MATCH($C1212,'Policy Characteristics'!$C:$C,0))),"",INDEX('Policy Characteristics'!J:J,MATCH($C1212,'Policy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2" s="226" t="str">
        <f>IF(ISBLANK(INDEX('Policy Characteristics'!K:K,MATCH($C1212,'Policy Characteristics'!$C:$C,0))),"",INDEX('Policy Characteristics'!K:K,MATCH($C1212,'Policy Characteristics'!$C:$C,0)))</f>
        <v>industry-ag-main.html#fuel-switching</v>
      </c>
      <c r="R1212" s="226" t="str">
        <f>IF(ISBLANK(INDEX('Policy Characteristics'!L:L,MATCH($C1212,'Policy Characteristics'!$C:$C,0))),"",INDEX('Policy Characteristics'!L:L,MATCH($C1212,'Policy Characteristics'!$C:$C,0)))</f>
        <v>industry-elec-and-hydrogen.html</v>
      </c>
    </row>
    <row r="1213" spans="1:18" s="2" customFormat="1">
      <c r="A1213" s="226" t="str">
        <f>IF(ISBLANK(INDEX('Policy Characteristics'!A:A,MATCH($C1213,'Policy Characteristics'!$C:$C,0))),"",INDEX('Policy Characteristics'!A:A,MATCH($C1213,'Policy Characteristics'!$C:$C,0)))</f>
        <v>Industry</v>
      </c>
      <c r="B1213" s="234" t="str">
        <f>IF(ISBLANK(INDEX('Policy Characteristics'!B:B,MATCH($C1213,'Policy Characteristics'!$C:$C,0))),"",INDEX('Policy Characteristics'!B:B,MATCH($C1213,'Policy Characteristics'!$C:$C,0)))</f>
        <v>Hydrogen Combustion</v>
      </c>
      <c r="C1213" s="226" t="str">
        <f t="shared" si="46"/>
        <v>Fraction of Eligible Industrial Energy Use Shifted to Hydrogen</v>
      </c>
      <c r="D1213" s="6" t="s">
        <v>866</v>
      </c>
      <c r="E1213" s="1" t="s">
        <v>902</v>
      </c>
      <c r="F1213" t="s">
        <v>867</v>
      </c>
      <c r="G1213" s="45" t="s">
        <v>903</v>
      </c>
      <c r="H1213" s="43">
        <v>2133</v>
      </c>
      <c r="I1213" s="261" t="s">
        <v>728</v>
      </c>
      <c r="J1213" s="227" t="str">
        <f>IF(ISBLANK(INDEX('Policy Characteristics'!D:D,MATCH($C1213,'Policy Characteristics'!$C:$C,0))),"",INDEX('Policy Characteristics'!D:D,MATCH($C1213,'Policy Characteristics'!$C:$C,0)))</f>
        <v>Hydrogen Combustion</v>
      </c>
      <c r="K1213" s="226" t="str">
        <f>IF(ISBLANK(INDEX('Policy Characteristics'!E:E,MATCH($C1213,'Policy Characteristics'!$C:$C,0))),"",INDEX('Policy Characteristics'!E:E,MATCH($C1213,'Policy Characteristics'!$C:$C,0)))</f>
        <v>indst shift to hydrogen</v>
      </c>
      <c r="L1213" s="233">
        <f>IF(ISBLANK(INDEX('Policy Characteristics'!F:F,MATCH($C1213,'Policy Characteristics'!$C:$C,0))),"",INDEX('Policy Characteristics'!F:F,MATCH($C1213,'Policy Characteristics'!$C:$C,0)))</f>
        <v>0</v>
      </c>
      <c r="M1213" s="233">
        <f>IF(ISBLANK(INDEX('Policy Characteristics'!G:G,MATCH($C1213,'Policy Characteristics'!$C:$C,0))),"",INDEX('Policy Characteristics'!G:G,MATCH($C1213,'Policy Characteristics'!$C:$C,0)))</f>
        <v>1</v>
      </c>
      <c r="N1213" s="233">
        <f>IF(ISBLANK(INDEX('Policy Characteristics'!H:H,MATCH($C1213,'Policy Characteristics'!$C:$C,0))),"",INDEX('Policy Characteristics'!H:H,MATCH($C1213,'Policy Characteristics'!$C:$C,0)))</f>
        <v>0.01</v>
      </c>
      <c r="O1213" s="226" t="str">
        <f>IF(ISBLANK(INDEX('Policy Characteristics'!I:I,MATCH($C1213,'Policy Characteristics'!$C:$C,0))),"",INDEX('Policy Characteristics'!I:I,MATCH($C1213,'Policy Characteristics'!$C:$C,0)))</f>
        <v>% of fuel shifted</v>
      </c>
      <c r="P1213" s="226" t="str">
        <f>IF(ISBLANK(INDEX('Policy Characteristics'!J:J,MATCH($C1213,'Policy Characteristics'!$C:$C,0))),"",INDEX('Policy Characteristics'!J:J,MATCH($C1213,'Policy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3" s="226" t="str">
        <f>IF(ISBLANK(INDEX('Policy Characteristics'!K:K,MATCH($C1213,'Policy Characteristics'!$C:$C,0))),"",INDEX('Policy Characteristics'!K:K,MATCH($C1213,'Policy Characteristics'!$C:$C,0)))</f>
        <v>industry-ag-main.html#fuel-switching</v>
      </c>
      <c r="R1213" s="226" t="str">
        <f>IF(ISBLANK(INDEX('Policy Characteristics'!L:L,MATCH($C1213,'Policy Characteristics'!$C:$C,0))),"",INDEX('Policy Characteristics'!L:L,MATCH($C1213,'Policy Characteristics'!$C:$C,0)))</f>
        <v>industry-elec-and-hydrogen.html</v>
      </c>
    </row>
    <row r="1214" spans="1:18" s="2" customFormat="1">
      <c r="A1214" s="226" t="str">
        <f>IF(ISBLANK(INDEX('Policy Characteristics'!A:A,MATCH($C1214,'Policy Characteristics'!$C:$C,0))),"",INDEX('Policy Characteristics'!A:A,MATCH($C1214,'Policy Characteristics'!$C:$C,0)))</f>
        <v>Industry</v>
      </c>
      <c r="B1214" s="234" t="str">
        <f>IF(ISBLANK(INDEX('Policy Characteristics'!B:B,MATCH($C1214,'Policy Characteristics'!$C:$C,0))),"",INDEX('Policy Characteristics'!B:B,MATCH($C1214,'Policy Characteristics'!$C:$C,0)))</f>
        <v>Hydrogen Combustion</v>
      </c>
      <c r="C1214" s="226" t="str">
        <f t="shared" si="46"/>
        <v>Fraction of Eligible Industrial Energy Use Shifted to Hydrogen</v>
      </c>
      <c r="D1214" s="6" t="s">
        <v>866</v>
      </c>
      <c r="E1214" s="1" t="s">
        <v>904</v>
      </c>
      <c r="F1214" t="s">
        <v>867</v>
      </c>
      <c r="G1214" s="45" t="s">
        <v>905</v>
      </c>
      <c r="H1214" s="43">
        <v>2134</v>
      </c>
      <c r="I1214" s="261" t="s">
        <v>728</v>
      </c>
      <c r="J1214" s="227" t="str">
        <f>IF(ISBLANK(INDEX('Policy Characteristics'!D:D,MATCH($C1214,'Policy Characteristics'!$C:$C,0))),"",INDEX('Policy Characteristics'!D:D,MATCH($C1214,'Policy Characteristics'!$C:$C,0)))</f>
        <v>Hydrogen Combustion</v>
      </c>
      <c r="K1214" s="226" t="str">
        <f>IF(ISBLANK(INDEX('Policy Characteristics'!E:E,MATCH($C1214,'Policy Characteristics'!$C:$C,0))),"",INDEX('Policy Characteristics'!E:E,MATCH($C1214,'Policy Characteristics'!$C:$C,0)))</f>
        <v>indst shift to hydrogen</v>
      </c>
      <c r="L1214" s="233">
        <f>IF(ISBLANK(INDEX('Policy Characteristics'!F:F,MATCH($C1214,'Policy Characteristics'!$C:$C,0))),"",INDEX('Policy Characteristics'!F:F,MATCH($C1214,'Policy Characteristics'!$C:$C,0)))</f>
        <v>0</v>
      </c>
      <c r="M1214" s="233">
        <f>IF(ISBLANK(INDEX('Policy Characteristics'!G:G,MATCH($C1214,'Policy Characteristics'!$C:$C,0))),"",INDEX('Policy Characteristics'!G:G,MATCH($C1214,'Policy Characteristics'!$C:$C,0)))</f>
        <v>1</v>
      </c>
      <c r="N1214" s="233">
        <f>IF(ISBLANK(INDEX('Policy Characteristics'!H:H,MATCH($C1214,'Policy Characteristics'!$C:$C,0))),"",INDEX('Policy Characteristics'!H:H,MATCH($C1214,'Policy Characteristics'!$C:$C,0)))</f>
        <v>0.01</v>
      </c>
      <c r="O1214" s="226" t="str">
        <f>IF(ISBLANK(INDEX('Policy Characteristics'!I:I,MATCH($C1214,'Policy Characteristics'!$C:$C,0))),"",INDEX('Policy Characteristics'!I:I,MATCH($C1214,'Policy Characteristics'!$C:$C,0)))</f>
        <v>% of fuel shifted</v>
      </c>
      <c r="P1214" s="226" t="str">
        <f>IF(ISBLANK(INDEX('Policy Characteristics'!J:J,MATCH($C1214,'Policy Characteristics'!$C:$C,0))),"",INDEX('Policy Characteristics'!J:J,MATCH($C1214,'Policy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4" s="226" t="str">
        <f>IF(ISBLANK(INDEX('Policy Characteristics'!K:K,MATCH($C1214,'Policy Characteristics'!$C:$C,0))),"",INDEX('Policy Characteristics'!K:K,MATCH($C1214,'Policy Characteristics'!$C:$C,0)))</f>
        <v>industry-ag-main.html#fuel-switching</v>
      </c>
      <c r="R1214" s="226" t="str">
        <f>IF(ISBLANK(INDEX('Policy Characteristics'!L:L,MATCH($C1214,'Policy Characteristics'!$C:$C,0))),"",INDEX('Policy Characteristics'!L:L,MATCH($C1214,'Policy Characteristics'!$C:$C,0)))</f>
        <v>industry-elec-and-hydrogen.html</v>
      </c>
    </row>
    <row r="1215" spans="1:18" s="2" customFormat="1">
      <c r="A1215" s="226" t="str">
        <f>IF(ISBLANK(INDEX('Policy Characteristics'!A:A,MATCH($C1215,'Policy Characteristics'!$C:$C,0))),"",INDEX('Policy Characteristics'!A:A,MATCH($C1215,'Policy Characteristics'!$C:$C,0)))</f>
        <v>Industry</v>
      </c>
      <c r="B1215" s="234" t="str">
        <f>IF(ISBLANK(INDEX('Policy Characteristics'!B:B,MATCH($C1215,'Policy Characteristics'!$C:$C,0))),"",INDEX('Policy Characteristics'!B:B,MATCH($C1215,'Policy Characteristics'!$C:$C,0)))</f>
        <v>Hydrogen Combustion</v>
      </c>
      <c r="C1215" s="226" t="str">
        <f t="shared" si="46"/>
        <v>Fraction of Eligible Industrial Energy Use Shifted to Hydrogen</v>
      </c>
      <c r="D1215" s="6" t="s">
        <v>866</v>
      </c>
      <c r="E1215" s="1" t="s">
        <v>906</v>
      </c>
      <c r="F1215" t="s">
        <v>867</v>
      </c>
      <c r="G1215" s="45" t="s">
        <v>907</v>
      </c>
      <c r="H1215" s="43">
        <v>2135</v>
      </c>
      <c r="I1215" s="261" t="s">
        <v>728</v>
      </c>
      <c r="J1215" s="227" t="str">
        <f>IF(ISBLANK(INDEX('Policy Characteristics'!D:D,MATCH($C1215,'Policy Characteristics'!$C:$C,0))),"",INDEX('Policy Characteristics'!D:D,MATCH($C1215,'Policy Characteristics'!$C:$C,0)))</f>
        <v>Hydrogen Combustion</v>
      </c>
      <c r="K1215" s="226" t="str">
        <f>IF(ISBLANK(INDEX('Policy Characteristics'!E:E,MATCH($C1215,'Policy Characteristics'!$C:$C,0))),"",INDEX('Policy Characteristics'!E:E,MATCH($C1215,'Policy Characteristics'!$C:$C,0)))</f>
        <v>indst shift to hydrogen</v>
      </c>
      <c r="L1215" s="233">
        <f>IF(ISBLANK(INDEX('Policy Characteristics'!F:F,MATCH($C1215,'Policy Characteristics'!$C:$C,0))),"",INDEX('Policy Characteristics'!F:F,MATCH($C1215,'Policy Characteristics'!$C:$C,0)))</f>
        <v>0</v>
      </c>
      <c r="M1215" s="233">
        <f>IF(ISBLANK(INDEX('Policy Characteristics'!G:G,MATCH($C1215,'Policy Characteristics'!$C:$C,0))),"",INDEX('Policy Characteristics'!G:G,MATCH($C1215,'Policy Characteristics'!$C:$C,0)))</f>
        <v>1</v>
      </c>
      <c r="N1215" s="233">
        <f>IF(ISBLANK(INDEX('Policy Characteristics'!H:H,MATCH($C1215,'Policy Characteristics'!$C:$C,0))),"",INDEX('Policy Characteristics'!H:H,MATCH($C1215,'Policy Characteristics'!$C:$C,0)))</f>
        <v>0.01</v>
      </c>
      <c r="O1215" s="226" t="str">
        <f>IF(ISBLANK(INDEX('Policy Characteristics'!I:I,MATCH($C1215,'Policy Characteristics'!$C:$C,0))),"",INDEX('Policy Characteristics'!I:I,MATCH($C1215,'Policy Characteristics'!$C:$C,0)))</f>
        <v>% of fuel shifted</v>
      </c>
      <c r="P1215" s="226" t="str">
        <f>IF(ISBLANK(INDEX('Policy Characteristics'!J:J,MATCH($C1215,'Policy Characteristics'!$C:$C,0))),"",INDEX('Policy Characteristics'!J:J,MATCH($C1215,'Policy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5" s="226" t="str">
        <f>IF(ISBLANK(INDEX('Policy Characteristics'!K:K,MATCH($C1215,'Policy Characteristics'!$C:$C,0))),"",INDEX('Policy Characteristics'!K:K,MATCH($C1215,'Policy Characteristics'!$C:$C,0)))</f>
        <v>industry-ag-main.html#fuel-switching</v>
      </c>
      <c r="R1215" s="226" t="str">
        <f>IF(ISBLANK(INDEX('Policy Characteristics'!L:L,MATCH($C1215,'Policy Characteristics'!$C:$C,0))),"",INDEX('Policy Characteristics'!L:L,MATCH($C1215,'Policy Characteristics'!$C:$C,0)))</f>
        <v>industry-elec-and-hydrogen.html</v>
      </c>
    </row>
    <row r="1216" spans="1:18" s="2" customFormat="1">
      <c r="A1216" s="226" t="str">
        <f>IF(ISBLANK(INDEX('Policy Characteristics'!A:A,MATCH($C1216,'Policy Characteristics'!$C:$C,0))),"",INDEX('Policy Characteristics'!A:A,MATCH($C1216,'Policy Characteristics'!$C:$C,0)))</f>
        <v>Industry</v>
      </c>
      <c r="B1216" s="234" t="str">
        <f>IF(ISBLANK(INDEX('Policy Characteristics'!B:B,MATCH($C1216,'Policy Characteristics'!$C:$C,0))),"",INDEX('Policy Characteristics'!B:B,MATCH($C1216,'Policy Characteristics'!$C:$C,0)))</f>
        <v>Hydrogen Combustion</v>
      </c>
      <c r="C1216" s="226" t="str">
        <f t="shared" si="46"/>
        <v>Fraction of Eligible Industrial Energy Use Shifted to Hydrogen</v>
      </c>
      <c r="D1216" s="6" t="s">
        <v>866</v>
      </c>
      <c r="E1216" s="1" t="s">
        <v>908</v>
      </c>
      <c r="F1216" t="s">
        <v>867</v>
      </c>
      <c r="G1216" s="45" t="s">
        <v>909</v>
      </c>
      <c r="H1216" s="43">
        <v>2136</v>
      </c>
      <c r="I1216" s="261" t="s">
        <v>738</v>
      </c>
      <c r="J1216" s="227" t="str">
        <f>IF(ISBLANK(INDEX('Policy Characteristics'!D:D,MATCH($C1216,'Policy Characteristics'!$C:$C,0))),"",INDEX('Policy Characteristics'!D:D,MATCH($C1216,'Policy Characteristics'!$C:$C,0)))</f>
        <v>Hydrogen Combustion</v>
      </c>
      <c r="K1216" s="226" t="str">
        <f>IF(ISBLANK(INDEX('Policy Characteristics'!E:E,MATCH($C1216,'Policy Characteristics'!$C:$C,0))),"",INDEX('Policy Characteristics'!E:E,MATCH($C1216,'Policy Characteristics'!$C:$C,0)))</f>
        <v>indst shift to hydrogen</v>
      </c>
      <c r="L1216" s="233">
        <f>IF(ISBLANK(INDEX('Policy Characteristics'!F:F,MATCH($C1216,'Policy Characteristics'!$C:$C,0))),"",INDEX('Policy Characteristics'!F:F,MATCH($C1216,'Policy Characteristics'!$C:$C,0)))</f>
        <v>0</v>
      </c>
      <c r="M1216" s="233">
        <f>IF(ISBLANK(INDEX('Policy Characteristics'!G:G,MATCH($C1216,'Policy Characteristics'!$C:$C,0))),"",INDEX('Policy Characteristics'!G:G,MATCH($C1216,'Policy Characteristics'!$C:$C,0)))</f>
        <v>1</v>
      </c>
      <c r="N1216" s="233">
        <f>IF(ISBLANK(INDEX('Policy Characteristics'!H:H,MATCH($C1216,'Policy Characteristics'!$C:$C,0))),"",INDEX('Policy Characteristics'!H:H,MATCH($C1216,'Policy Characteristics'!$C:$C,0)))</f>
        <v>0.01</v>
      </c>
      <c r="O1216" s="226" t="str">
        <f>IF(ISBLANK(INDEX('Policy Characteristics'!I:I,MATCH($C1216,'Policy Characteristics'!$C:$C,0))),"",INDEX('Policy Characteristics'!I:I,MATCH($C1216,'Policy Characteristics'!$C:$C,0)))</f>
        <v>% of fuel shifted</v>
      </c>
      <c r="P1216" s="226" t="str">
        <f>IF(ISBLANK(INDEX('Policy Characteristics'!J:J,MATCH($C1216,'Policy Characteristics'!$C:$C,0))),"",INDEX('Policy Characteristics'!J:J,MATCH($C1216,'Policy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6" s="226" t="str">
        <f>IF(ISBLANK(INDEX('Policy Characteristics'!K:K,MATCH($C1216,'Policy Characteristics'!$C:$C,0))),"",INDEX('Policy Characteristics'!K:K,MATCH($C1216,'Policy Characteristics'!$C:$C,0)))</f>
        <v>industry-ag-main.html#fuel-switching</v>
      </c>
      <c r="R1216" s="226" t="str">
        <f>IF(ISBLANK(INDEX('Policy Characteristics'!L:L,MATCH($C1216,'Policy Characteristics'!$C:$C,0))),"",INDEX('Policy Characteristics'!L:L,MATCH($C1216,'Policy Characteristics'!$C:$C,0)))</f>
        <v>industry-elec-and-hydrogen.html</v>
      </c>
    </row>
    <row r="1217" spans="1:18" s="2" customFormat="1">
      <c r="A1217" s="226" t="str">
        <f>IF(ISBLANK(INDEX('Policy Characteristics'!A:A,MATCH($C1217,'Policy Characteristics'!$C:$C,0))),"",INDEX('Policy Characteristics'!A:A,MATCH($C1217,'Policy Characteristics'!$C:$C,0)))</f>
        <v>Industry</v>
      </c>
      <c r="B1217" s="234" t="str">
        <f>IF(ISBLANK(INDEX('Policy Characteristics'!B:B,MATCH($C1217,'Policy Characteristics'!$C:$C,0))),"",INDEX('Policy Characteristics'!B:B,MATCH($C1217,'Policy Characteristics'!$C:$C,0)))</f>
        <v>Hydrogen Combustion</v>
      </c>
      <c r="C1217" s="226" t="str">
        <f t="shared" si="46"/>
        <v>Fraction of Eligible Industrial Energy Use Shifted to Hydrogen</v>
      </c>
      <c r="D1217" s="6" t="s">
        <v>866</v>
      </c>
      <c r="E1217" s="1" t="s">
        <v>910</v>
      </c>
      <c r="F1217" t="s">
        <v>867</v>
      </c>
      <c r="G1217" s="45" t="s">
        <v>910</v>
      </c>
      <c r="H1217" s="43">
        <v>2137</v>
      </c>
      <c r="I1217" s="261" t="s">
        <v>738</v>
      </c>
      <c r="J1217" s="227" t="str">
        <f>IF(ISBLANK(INDEX('Policy Characteristics'!D:D,MATCH($C1217,'Policy Characteristics'!$C:$C,0))),"",INDEX('Policy Characteristics'!D:D,MATCH($C1217,'Policy Characteristics'!$C:$C,0)))</f>
        <v>Hydrogen Combustion</v>
      </c>
      <c r="K1217" s="226" t="str">
        <f>IF(ISBLANK(INDEX('Policy Characteristics'!E:E,MATCH($C1217,'Policy Characteristics'!$C:$C,0))),"",INDEX('Policy Characteristics'!E:E,MATCH($C1217,'Policy Characteristics'!$C:$C,0)))</f>
        <v>indst shift to hydrogen</v>
      </c>
      <c r="L1217" s="233">
        <f>IF(ISBLANK(INDEX('Policy Characteristics'!F:F,MATCH($C1217,'Policy Characteristics'!$C:$C,0))),"",INDEX('Policy Characteristics'!F:F,MATCH($C1217,'Policy Characteristics'!$C:$C,0)))</f>
        <v>0</v>
      </c>
      <c r="M1217" s="233">
        <f>IF(ISBLANK(INDEX('Policy Characteristics'!G:G,MATCH($C1217,'Policy Characteristics'!$C:$C,0))),"",INDEX('Policy Characteristics'!G:G,MATCH($C1217,'Policy Characteristics'!$C:$C,0)))</f>
        <v>1</v>
      </c>
      <c r="N1217" s="233">
        <f>IF(ISBLANK(INDEX('Policy Characteristics'!H:H,MATCH($C1217,'Policy Characteristics'!$C:$C,0))),"",INDEX('Policy Characteristics'!H:H,MATCH($C1217,'Policy Characteristics'!$C:$C,0)))</f>
        <v>0.01</v>
      </c>
      <c r="O1217" s="226" t="str">
        <f>IF(ISBLANK(INDEX('Policy Characteristics'!I:I,MATCH($C1217,'Policy Characteristics'!$C:$C,0))),"",INDEX('Policy Characteristics'!I:I,MATCH($C1217,'Policy Characteristics'!$C:$C,0)))</f>
        <v>% of fuel shifted</v>
      </c>
      <c r="P1217" s="226" t="str">
        <f>IF(ISBLANK(INDEX('Policy Characteristics'!J:J,MATCH($C1217,'Policy Characteristics'!$C:$C,0))),"",INDEX('Policy Characteristics'!J:J,MATCH($C1217,'Policy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7" s="226" t="str">
        <f>IF(ISBLANK(INDEX('Policy Characteristics'!K:K,MATCH($C1217,'Policy Characteristics'!$C:$C,0))),"",INDEX('Policy Characteristics'!K:K,MATCH($C1217,'Policy Characteristics'!$C:$C,0)))</f>
        <v>industry-ag-main.html#fuel-switching</v>
      </c>
      <c r="R1217" s="226" t="str">
        <f>IF(ISBLANK(INDEX('Policy Characteristics'!L:L,MATCH($C1217,'Policy Characteristics'!$C:$C,0))),"",INDEX('Policy Characteristics'!L:L,MATCH($C1217,'Policy Characteristics'!$C:$C,0)))</f>
        <v>industry-elec-and-hydrogen.html</v>
      </c>
    </row>
    <row r="1218" spans="1:18" s="2" customFormat="1">
      <c r="A1218" s="226" t="str">
        <f>IF(ISBLANK(INDEX('Policy Characteristics'!A:A,MATCH($C1218,'Policy Characteristics'!$C:$C,0))),"",INDEX('Policy Characteristics'!A:A,MATCH($C1218,'Policy Characteristics'!$C:$C,0)))</f>
        <v>Industry</v>
      </c>
      <c r="B1218" s="234" t="str">
        <f>IF(ISBLANK(INDEX('Policy Characteristics'!B:B,MATCH($C1218,'Policy Characteristics'!$C:$C,0))),"",INDEX('Policy Characteristics'!B:B,MATCH($C1218,'Policy Characteristics'!$C:$C,0)))</f>
        <v>Hydrogen Combustion</v>
      </c>
      <c r="C1218" s="226" t="str">
        <f t="shared" si="46"/>
        <v>Fraction of Eligible Industrial Energy Use Shifted to Hydrogen</v>
      </c>
      <c r="D1218" s="6" t="s">
        <v>868</v>
      </c>
      <c r="E1218" s="1" t="s">
        <v>896</v>
      </c>
      <c r="F1218" t="s">
        <v>869</v>
      </c>
      <c r="G1218" s="45" t="s">
        <v>897</v>
      </c>
      <c r="H1218" s="43">
        <v>2138</v>
      </c>
      <c r="I1218" s="261" t="s">
        <v>728</v>
      </c>
      <c r="J1218" s="227" t="str">
        <f>IF(ISBLANK(INDEX('Policy Characteristics'!D:D,MATCH($C1218,'Policy Characteristics'!$C:$C,0))),"",INDEX('Policy Characteristics'!D:D,MATCH($C1218,'Policy Characteristics'!$C:$C,0)))</f>
        <v>Hydrogen Combustion</v>
      </c>
      <c r="K1218" s="226" t="str">
        <f>IF(ISBLANK(INDEX('Policy Characteristics'!E:E,MATCH($C1218,'Policy Characteristics'!$C:$C,0))),"",INDEX('Policy Characteristics'!E:E,MATCH($C1218,'Policy Characteristics'!$C:$C,0)))</f>
        <v>indst shift to hydrogen</v>
      </c>
      <c r="L1218" s="233">
        <f>IF(ISBLANK(INDEX('Policy Characteristics'!F:F,MATCH($C1218,'Policy Characteristics'!$C:$C,0))),"",INDEX('Policy Characteristics'!F:F,MATCH($C1218,'Policy Characteristics'!$C:$C,0)))</f>
        <v>0</v>
      </c>
      <c r="M1218" s="233">
        <f>IF(ISBLANK(INDEX('Policy Characteristics'!G:G,MATCH($C1218,'Policy Characteristics'!$C:$C,0))),"",INDEX('Policy Characteristics'!G:G,MATCH($C1218,'Policy Characteristics'!$C:$C,0)))</f>
        <v>1</v>
      </c>
      <c r="N1218" s="233">
        <f>IF(ISBLANK(INDEX('Policy Characteristics'!H:H,MATCH($C1218,'Policy Characteristics'!$C:$C,0))),"",INDEX('Policy Characteristics'!H:H,MATCH($C1218,'Policy Characteristics'!$C:$C,0)))</f>
        <v>0.01</v>
      </c>
      <c r="O1218" s="226" t="str">
        <f>IF(ISBLANK(INDEX('Policy Characteristics'!I:I,MATCH($C1218,'Policy Characteristics'!$C:$C,0))),"",INDEX('Policy Characteristics'!I:I,MATCH($C1218,'Policy Characteristics'!$C:$C,0)))</f>
        <v>% of fuel shifted</v>
      </c>
      <c r="P1218" s="226" t="str">
        <f>IF(ISBLANK(INDEX('Policy Characteristics'!J:J,MATCH($C1218,'Policy Characteristics'!$C:$C,0))),"",INDEX('Policy Characteristics'!J:J,MATCH($C1218,'Policy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8" s="226" t="str">
        <f>IF(ISBLANK(INDEX('Policy Characteristics'!K:K,MATCH($C1218,'Policy Characteristics'!$C:$C,0))),"",INDEX('Policy Characteristics'!K:K,MATCH($C1218,'Policy Characteristics'!$C:$C,0)))</f>
        <v>industry-ag-main.html#fuel-switching</v>
      </c>
      <c r="R1218" s="226" t="str">
        <f>IF(ISBLANK(INDEX('Policy Characteristics'!L:L,MATCH($C1218,'Policy Characteristics'!$C:$C,0))),"",INDEX('Policy Characteristics'!L:L,MATCH($C1218,'Policy Characteristics'!$C:$C,0)))</f>
        <v>industry-elec-and-hydrogen.html</v>
      </c>
    </row>
    <row r="1219" spans="1:18" s="2" customFormat="1">
      <c r="A1219" s="226" t="str">
        <f>IF(ISBLANK(INDEX('Policy Characteristics'!A:A,MATCH($C1219,'Policy Characteristics'!$C:$C,0))),"",INDEX('Policy Characteristics'!A:A,MATCH($C1219,'Policy Characteristics'!$C:$C,0)))</f>
        <v>Industry</v>
      </c>
      <c r="B1219" s="234" t="str">
        <f>IF(ISBLANK(INDEX('Policy Characteristics'!B:B,MATCH($C1219,'Policy Characteristics'!$C:$C,0))),"",INDEX('Policy Characteristics'!B:B,MATCH($C1219,'Policy Characteristics'!$C:$C,0)))</f>
        <v>Hydrogen Combustion</v>
      </c>
      <c r="C1219" s="226" t="str">
        <f t="shared" si="46"/>
        <v>Fraction of Eligible Industrial Energy Use Shifted to Hydrogen</v>
      </c>
      <c r="D1219" s="6" t="s">
        <v>868</v>
      </c>
      <c r="E1219" s="1" t="s">
        <v>898</v>
      </c>
      <c r="F1219" t="s">
        <v>869</v>
      </c>
      <c r="G1219" s="45" t="s">
        <v>899</v>
      </c>
      <c r="H1219" s="43">
        <v>2139</v>
      </c>
      <c r="I1219" s="261" t="s">
        <v>728</v>
      </c>
      <c r="J1219" s="227" t="str">
        <f>IF(ISBLANK(INDEX('Policy Characteristics'!D:D,MATCH($C1219,'Policy Characteristics'!$C:$C,0))),"",INDEX('Policy Characteristics'!D:D,MATCH($C1219,'Policy Characteristics'!$C:$C,0)))</f>
        <v>Hydrogen Combustion</v>
      </c>
      <c r="K1219" s="226" t="str">
        <f>IF(ISBLANK(INDEX('Policy Characteristics'!E:E,MATCH($C1219,'Policy Characteristics'!$C:$C,0))),"",INDEX('Policy Characteristics'!E:E,MATCH($C1219,'Policy Characteristics'!$C:$C,0)))</f>
        <v>indst shift to hydrogen</v>
      </c>
      <c r="L1219" s="233">
        <f>IF(ISBLANK(INDEX('Policy Characteristics'!F:F,MATCH($C1219,'Policy Characteristics'!$C:$C,0))),"",INDEX('Policy Characteristics'!F:F,MATCH($C1219,'Policy Characteristics'!$C:$C,0)))</f>
        <v>0</v>
      </c>
      <c r="M1219" s="233">
        <f>IF(ISBLANK(INDEX('Policy Characteristics'!G:G,MATCH($C1219,'Policy Characteristics'!$C:$C,0))),"",INDEX('Policy Characteristics'!G:G,MATCH($C1219,'Policy Characteristics'!$C:$C,0)))</f>
        <v>1</v>
      </c>
      <c r="N1219" s="233">
        <f>IF(ISBLANK(INDEX('Policy Characteristics'!H:H,MATCH($C1219,'Policy Characteristics'!$C:$C,0))),"",INDEX('Policy Characteristics'!H:H,MATCH($C1219,'Policy Characteristics'!$C:$C,0)))</f>
        <v>0.01</v>
      </c>
      <c r="O1219" s="226" t="str">
        <f>IF(ISBLANK(INDEX('Policy Characteristics'!I:I,MATCH($C1219,'Policy Characteristics'!$C:$C,0))),"",INDEX('Policy Characteristics'!I:I,MATCH($C1219,'Policy Characteristics'!$C:$C,0)))</f>
        <v>% of fuel shifted</v>
      </c>
      <c r="P1219" s="226" t="str">
        <f>IF(ISBLANK(INDEX('Policy Characteristics'!J:J,MATCH($C1219,'Policy Characteristics'!$C:$C,0))),"",INDEX('Policy Characteristics'!J:J,MATCH($C1219,'Policy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19" s="226" t="str">
        <f>IF(ISBLANK(INDEX('Policy Characteristics'!K:K,MATCH($C1219,'Policy Characteristics'!$C:$C,0))),"",INDEX('Policy Characteristics'!K:K,MATCH($C1219,'Policy Characteristics'!$C:$C,0)))</f>
        <v>industry-ag-main.html#fuel-switching</v>
      </c>
      <c r="R1219" s="226" t="str">
        <f>IF(ISBLANK(INDEX('Policy Characteristics'!L:L,MATCH($C1219,'Policy Characteristics'!$C:$C,0))),"",INDEX('Policy Characteristics'!L:L,MATCH($C1219,'Policy Characteristics'!$C:$C,0)))</f>
        <v>industry-elec-and-hydrogen.html</v>
      </c>
    </row>
    <row r="1220" spans="1:18" s="2" customFormat="1">
      <c r="A1220" s="226" t="str">
        <f>IF(ISBLANK(INDEX('Policy Characteristics'!A:A,MATCH($C1220,'Policy Characteristics'!$C:$C,0))),"",INDEX('Policy Characteristics'!A:A,MATCH($C1220,'Policy Characteristics'!$C:$C,0)))</f>
        <v>Industry</v>
      </c>
      <c r="B1220" s="234" t="str">
        <f>IF(ISBLANK(INDEX('Policy Characteristics'!B:B,MATCH($C1220,'Policy Characteristics'!$C:$C,0))),"",INDEX('Policy Characteristics'!B:B,MATCH($C1220,'Policy Characteristics'!$C:$C,0)))</f>
        <v>Hydrogen Combustion</v>
      </c>
      <c r="C1220" s="226" t="str">
        <f t="shared" si="46"/>
        <v>Fraction of Eligible Industrial Energy Use Shifted to Hydrogen</v>
      </c>
      <c r="D1220" s="6" t="s">
        <v>868</v>
      </c>
      <c r="E1220" s="1" t="s">
        <v>900</v>
      </c>
      <c r="F1220" t="s">
        <v>869</v>
      </c>
      <c r="G1220" s="45" t="s">
        <v>901</v>
      </c>
      <c r="H1220" s="43">
        <v>2140</v>
      </c>
      <c r="I1220" s="261" t="s">
        <v>728</v>
      </c>
      <c r="J1220" s="227" t="str">
        <f>IF(ISBLANK(INDEX('Policy Characteristics'!D:D,MATCH($C1220,'Policy Characteristics'!$C:$C,0))),"",INDEX('Policy Characteristics'!D:D,MATCH($C1220,'Policy Characteristics'!$C:$C,0)))</f>
        <v>Hydrogen Combustion</v>
      </c>
      <c r="K1220" s="226" t="str">
        <f>IF(ISBLANK(INDEX('Policy Characteristics'!E:E,MATCH($C1220,'Policy Characteristics'!$C:$C,0))),"",INDEX('Policy Characteristics'!E:E,MATCH($C1220,'Policy Characteristics'!$C:$C,0)))</f>
        <v>indst shift to hydrogen</v>
      </c>
      <c r="L1220" s="233">
        <f>IF(ISBLANK(INDEX('Policy Characteristics'!F:F,MATCH($C1220,'Policy Characteristics'!$C:$C,0))),"",INDEX('Policy Characteristics'!F:F,MATCH($C1220,'Policy Characteristics'!$C:$C,0)))</f>
        <v>0</v>
      </c>
      <c r="M1220" s="233">
        <f>IF(ISBLANK(INDEX('Policy Characteristics'!G:G,MATCH($C1220,'Policy Characteristics'!$C:$C,0))),"",INDEX('Policy Characteristics'!G:G,MATCH($C1220,'Policy Characteristics'!$C:$C,0)))</f>
        <v>1</v>
      </c>
      <c r="N1220" s="233">
        <f>IF(ISBLANK(INDEX('Policy Characteristics'!H:H,MATCH($C1220,'Policy Characteristics'!$C:$C,0))),"",INDEX('Policy Characteristics'!H:H,MATCH($C1220,'Policy Characteristics'!$C:$C,0)))</f>
        <v>0.01</v>
      </c>
      <c r="O1220" s="226" t="str">
        <f>IF(ISBLANK(INDEX('Policy Characteristics'!I:I,MATCH($C1220,'Policy Characteristics'!$C:$C,0))),"",INDEX('Policy Characteristics'!I:I,MATCH($C1220,'Policy Characteristics'!$C:$C,0)))</f>
        <v>% of fuel shifted</v>
      </c>
      <c r="P1220" s="226" t="str">
        <f>IF(ISBLANK(INDEX('Policy Characteristics'!J:J,MATCH($C1220,'Policy Characteristics'!$C:$C,0))),"",INDEX('Policy Characteristics'!J:J,MATCH($C1220,'Policy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0" s="226" t="str">
        <f>IF(ISBLANK(INDEX('Policy Characteristics'!K:K,MATCH($C1220,'Policy Characteristics'!$C:$C,0))),"",INDEX('Policy Characteristics'!K:K,MATCH($C1220,'Policy Characteristics'!$C:$C,0)))</f>
        <v>industry-ag-main.html#fuel-switching</v>
      </c>
      <c r="R1220" s="226" t="str">
        <f>IF(ISBLANK(INDEX('Policy Characteristics'!L:L,MATCH($C1220,'Policy Characteristics'!$C:$C,0))),"",INDEX('Policy Characteristics'!L:L,MATCH($C1220,'Policy Characteristics'!$C:$C,0)))</f>
        <v>industry-elec-and-hydrogen.html</v>
      </c>
    </row>
    <row r="1221" spans="1:18" s="2" customFormat="1">
      <c r="A1221" s="226" t="str">
        <f>IF(ISBLANK(INDEX('Policy Characteristics'!A:A,MATCH($C1221,'Policy Characteristics'!$C:$C,0))),"",INDEX('Policy Characteristics'!A:A,MATCH($C1221,'Policy Characteristics'!$C:$C,0)))</f>
        <v>Industry</v>
      </c>
      <c r="B1221" s="234" t="str">
        <f>IF(ISBLANK(INDEX('Policy Characteristics'!B:B,MATCH($C1221,'Policy Characteristics'!$C:$C,0))),"",INDEX('Policy Characteristics'!B:B,MATCH($C1221,'Policy Characteristics'!$C:$C,0)))</f>
        <v>Hydrogen Combustion</v>
      </c>
      <c r="C1221" s="226" t="str">
        <f t="shared" si="46"/>
        <v>Fraction of Eligible Industrial Energy Use Shifted to Hydrogen</v>
      </c>
      <c r="D1221" s="6" t="s">
        <v>868</v>
      </c>
      <c r="E1221" s="1" t="s">
        <v>902</v>
      </c>
      <c r="F1221" t="s">
        <v>869</v>
      </c>
      <c r="G1221" s="45" t="s">
        <v>903</v>
      </c>
      <c r="H1221" s="43">
        <v>2141</v>
      </c>
      <c r="I1221" s="261" t="s">
        <v>728</v>
      </c>
      <c r="J1221" s="227" t="str">
        <f>IF(ISBLANK(INDEX('Policy Characteristics'!D:D,MATCH($C1221,'Policy Characteristics'!$C:$C,0))),"",INDEX('Policy Characteristics'!D:D,MATCH($C1221,'Policy Characteristics'!$C:$C,0)))</f>
        <v>Hydrogen Combustion</v>
      </c>
      <c r="K1221" s="226" t="str">
        <f>IF(ISBLANK(INDEX('Policy Characteristics'!E:E,MATCH($C1221,'Policy Characteristics'!$C:$C,0))),"",INDEX('Policy Characteristics'!E:E,MATCH($C1221,'Policy Characteristics'!$C:$C,0)))</f>
        <v>indst shift to hydrogen</v>
      </c>
      <c r="L1221" s="233">
        <f>IF(ISBLANK(INDEX('Policy Characteristics'!F:F,MATCH($C1221,'Policy Characteristics'!$C:$C,0))),"",INDEX('Policy Characteristics'!F:F,MATCH($C1221,'Policy Characteristics'!$C:$C,0)))</f>
        <v>0</v>
      </c>
      <c r="M1221" s="233">
        <f>IF(ISBLANK(INDEX('Policy Characteristics'!G:G,MATCH($C1221,'Policy Characteristics'!$C:$C,0))),"",INDEX('Policy Characteristics'!G:G,MATCH($C1221,'Policy Characteristics'!$C:$C,0)))</f>
        <v>1</v>
      </c>
      <c r="N1221" s="233">
        <f>IF(ISBLANK(INDEX('Policy Characteristics'!H:H,MATCH($C1221,'Policy Characteristics'!$C:$C,0))),"",INDEX('Policy Characteristics'!H:H,MATCH($C1221,'Policy Characteristics'!$C:$C,0)))</f>
        <v>0.01</v>
      </c>
      <c r="O1221" s="226" t="str">
        <f>IF(ISBLANK(INDEX('Policy Characteristics'!I:I,MATCH($C1221,'Policy Characteristics'!$C:$C,0))),"",INDEX('Policy Characteristics'!I:I,MATCH($C1221,'Policy Characteristics'!$C:$C,0)))</f>
        <v>% of fuel shifted</v>
      </c>
      <c r="P1221" s="226" t="str">
        <f>IF(ISBLANK(INDEX('Policy Characteristics'!J:J,MATCH($C1221,'Policy Characteristics'!$C:$C,0))),"",INDEX('Policy Characteristics'!J:J,MATCH($C1221,'Policy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1" s="226" t="str">
        <f>IF(ISBLANK(INDEX('Policy Characteristics'!K:K,MATCH($C1221,'Policy Characteristics'!$C:$C,0))),"",INDEX('Policy Characteristics'!K:K,MATCH($C1221,'Policy Characteristics'!$C:$C,0)))</f>
        <v>industry-ag-main.html#fuel-switching</v>
      </c>
      <c r="R1221" s="226" t="str">
        <f>IF(ISBLANK(INDEX('Policy Characteristics'!L:L,MATCH($C1221,'Policy Characteristics'!$C:$C,0))),"",INDEX('Policy Characteristics'!L:L,MATCH($C1221,'Policy Characteristics'!$C:$C,0)))</f>
        <v>industry-elec-and-hydrogen.html</v>
      </c>
    </row>
    <row r="1222" spans="1:18" s="2" customFormat="1">
      <c r="A1222" s="226" t="str">
        <f>IF(ISBLANK(INDEX('Policy Characteristics'!A:A,MATCH($C1222,'Policy Characteristics'!$C:$C,0))),"",INDEX('Policy Characteristics'!A:A,MATCH($C1222,'Policy Characteristics'!$C:$C,0)))</f>
        <v>Industry</v>
      </c>
      <c r="B1222" s="234" t="str">
        <f>IF(ISBLANK(INDEX('Policy Characteristics'!B:B,MATCH($C1222,'Policy Characteristics'!$C:$C,0))),"",INDEX('Policy Characteristics'!B:B,MATCH($C1222,'Policy Characteristics'!$C:$C,0)))</f>
        <v>Hydrogen Combustion</v>
      </c>
      <c r="C1222" s="226" t="str">
        <f t="shared" si="46"/>
        <v>Fraction of Eligible Industrial Energy Use Shifted to Hydrogen</v>
      </c>
      <c r="D1222" s="6" t="s">
        <v>868</v>
      </c>
      <c r="E1222" s="1" t="s">
        <v>904</v>
      </c>
      <c r="F1222" t="s">
        <v>869</v>
      </c>
      <c r="G1222" s="45" t="s">
        <v>905</v>
      </c>
      <c r="H1222" s="43">
        <v>2142</v>
      </c>
      <c r="I1222" s="261" t="s">
        <v>728</v>
      </c>
      <c r="J1222" s="227" t="str">
        <f>IF(ISBLANK(INDEX('Policy Characteristics'!D:D,MATCH($C1222,'Policy Characteristics'!$C:$C,0))),"",INDEX('Policy Characteristics'!D:D,MATCH($C1222,'Policy Characteristics'!$C:$C,0)))</f>
        <v>Hydrogen Combustion</v>
      </c>
      <c r="K1222" s="226" t="str">
        <f>IF(ISBLANK(INDEX('Policy Characteristics'!E:E,MATCH($C1222,'Policy Characteristics'!$C:$C,0))),"",INDEX('Policy Characteristics'!E:E,MATCH($C1222,'Policy Characteristics'!$C:$C,0)))</f>
        <v>indst shift to hydrogen</v>
      </c>
      <c r="L1222" s="233">
        <f>IF(ISBLANK(INDEX('Policy Characteristics'!F:F,MATCH($C1222,'Policy Characteristics'!$C:$C,0))),"",INDEX('Policy Characteristics'!F:F,MATCH($C1222,'Policy Characteristics'!$C:$C,0)))</f>
        <v>0</v>
      </c>
      <c r="M1222" s="233">
        <f>IF(ISBLANK(INDEX('Policy Characteristics'!G:G,MATCH($C1222,'Policy Characteristics'!$C:$C,0))),"",INDEX('Policy Characteristics'!G:G,MATCH($C1222,'Policy Characteristics'!$C:$C,0)))</f>
        <v>1</v>
      </c>
      <c r="N1222" s="233">
        <f>IF(ISBLANK(INDEX('Policy Characteristics'!H:H,MATCH($C1222,'Policy Characteristics'!$C:$C,0))),"",INDEX('Policy Characteristics'!H:H,MATCH($C1222,'Policy Characteristics'!$C:$C,0)))</f>
        <v>0.01</v>
      </c>
      <c r="O1222" s="226" t="str">
        <f>IF(ISBLANK(INDEX('Policy Characteristics'!I:I,MATCH($C1222,'Policy Characteristics'!$C:$C,0))),"",INDEX('Policy Characteristics'!I:I,MATCH($C1222,'Policy Characteristics'!$C:$C,0)))</f>
        <v>% of fuel shifted</v>
      </c>
      <c r="P1222" s="226" t="str">
        <f>IF(ISBLANK(INDEX('Policy Characteristics'!J:J,MATCH($C1222,'Policy Characteristics'!$C:$C,0))),"",INDEX('Policy Characteristics'!J:J,MATCH($C1222,'Policy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2" s="226" t="str">
        <f>IF(ISBLANK(INDEX('Policy Characteristics'!K:K,MATCH($C1222,'Policy Characteristics'!$C:$C,0))),"",INDEX('Policy Characteristics'!K:K,MATCH($C1222,'Policy Characteristics'!$C:$C,0)))</f>
        <v>industry-ag-main.html#fuel-switching</v>
      </c>
      <c r="R1222" s="226" t="str">
        <f>IF(ISBLANK(INDEX('Policy Characteristics'!L:L,MATCH($C1222,'Policy Characteristics'!$C:$C,0))),"",INDEX('Policy Characteristics'!L:L,MATCH($C1222,'Policy Characteristics'!$C:$C,0)))</f>
        <v>industry-elec-and-hydrogen.html</v>
      </c>
    </row>
    <row r="1223" spans="1:18" s="2" customFormat="1">
      <c r="A1223" s="226" t="str">
        <f>IF(ISBLANK(INDEX('Policy Characteristics'!A:A,MATCH($C1223,'Policy Characteristics'!$C:$C,0))),"",INDEX('Policy Characteristics'!A:A,MATCH($C1223,'Policy Characteristics'!$C:$C,0)))</f>
        <v>Industry</v>
      </c>
      <c r="B1223" s="234" t="str">
        <f>IF(ISBLANK(INDEX('Policy Characteristics'!B:B,MATCH($C1223,'Policy Characteristics'!$C:$C,0))),"",INDEX('Policy Characteristics'!B:B,MATCH($C1223,'Policy Characteristics'!$C:$C,0)))</f>
        <v>Hydrogen Combustion</v>
      </c>
      <c r="C1223" s="226" t="str">
        <f t="shared" si="46"/>
        <v>Fraction of Eligible Industrial Energy Use Shifted to Hydrogen</v>
      </c>
      <c r="D1223" s="6" t="s">
        <v>868</v>
      </c>
      <c r="E1223" s="1" t="s">
        <v>906</v>
      </c>
      <c r="F1223" t="s">
        <v>869</v>
      </c>
      <c r="G1223" s="45" t="s">
        <v>907</v>
      </c>
      <c r="H1223" s="43">
        <v>2143</v>
      </c>
      <c r="I1223" s="261" t="s">
        <v>728</v>
      </c>
      <c r="J1223" s="227" t="str">
        <f>IF(ISBLANK(INDEX('Policy Characteristics'!D:D,MATCH($C1223,'Policy Characteristics'!$C:$C,0))),"",INDEX('Policy Characteristics'!D:D,MATCH($C1223,'Policy Characteristics'!$C:$C,0)))</f>
        <v>Hydrogen Combustion</v>
      </c>
      <c r="K1223" s="226" t="str">
        <f>IF(ISBLANK(INDEX('Policy Characteristics'!E:E,MATCH($C1223,'Policy Characteristics'!$C:$C,0))),"",INDEX('Policy Characteristics'!E:E,MATCH($C1223,'Policy Characteristics'!$C:$C,0)))</f>
        <v>indst shift to hydrogen</v>
      </c>
      <c r="L1223" s="233">
        <f>IF(ISBLANK(INDEX('Policy Characteristics'!F:F,MATCH($C1223,'Policy Characteristics'!$C:$C,0))),"",INDEX('Policy Characteristics'!F:F,MATCH($C1223,'Policy Characteristics'!$C:$C,0)))</f>
        <v>0</v>
      </c>
      <c r="M1223" s="233">
        <f>IF(ISBLANK(INDEX('Policy Characteristics'!G:G,MATCH($C1223,'Policy Characteristics'!$C:$C,0))),"",INDEX('Policy Characteristics'!G:G,MATCH($C1223,'Policy Characteristics'!$C:$C,0)))</f>
        <v>1</v>
      </c>
      <c r="N1223" s="233">
        <f>IF(ISBLANK(INDEX('Policy Characteristics'!H:H,MATCH($C1223,'Policy Characteristics'!$C:$C,0))),"",INDEX('Policy Characteristics'!H:H,MATCH($C1223,'Policy Characteristics'!$C:$C,0)))</f>
        <v>0.01</v>
      </c>
      <c r="O1223" s="226" t="str">
        <f>IF(ISBLANK(INDEX('Policy Characteristics'!I:I,MATCH($C1223,'Policy Characteristics'!$C:$C,0))),"",INDEX('Policy Characteristics'!I:I,MATCH($C1223,'Policy Characteristics'!$C:$C,0)))</f>
        <v>% of fuel shifted</v>
      </c>
      <c r="P1223" s="226" t="str">
        <f>IF(ISBLANK(INDEX('Policy Characteristics'!J:J,MATCH($C1223,'Policy Characteristics'!$C:$C,0))),"",INDEX('Policy Characteristics'!J:J,MATCH($C1223,'Policy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3" s="226" t="str">
        <f>IF(ISBLANK(INDEX('Policy Characteristics'!K:K,MATCH($C1223,'Policy Characteristics'!$C:$C,0))),"",INDEX('Policy Characteristics'!K:K,MATCH($C1223,'Policy Characteristics'!$C:$C,0)))</f>
        <v>industry-ag-main.html#fuel-switching</v>
      </c>
      <c r="R1223" s="226" t="str">
        <f>IF(ISBLANK(INDEX('Policy Characteristics'!L:L,MATCH($C1223,'Policy Characteristics'!$C:$C,0))),"",INDEX('Policy Characteristics'!L:L,MATCH($C1223,'Policy Characteristics'!$C:$C,0)))</f>
        <v>industry-elec-and-hydrogen.html</v>
      </c>
    </row>
    <row r="1224" spans="1:18" s="2" customFormat="1">
      <c r="A1224" s="226" t="str">
        <f>IF(ISBLANK(INDEX('Policy Characteristics'!A:A,MATCH($C1224,'Policy Characteristics'!$C:$C,0))),"",INDEX('Policy Characteristics'!A:A,MATCH($C1224,'Policy Characteristics'!$C:$C,0)))</f>
        <v>Industry</v>
      </c>
      <c r="B1224" s="234" t="str">
        <f>IF(ISBLANK(INDEX('Policy Characteristics'!B:B,MATCH($C1224,'Policy Characteristics'!$C:$C,0))),"",INDEX('Policy Characteristics'!B:B,MATCH($C1224,'Policy Characteristics'!$C:$C,0)))</f>
        <v>Hydrogen Combustion</v>
      </c>
      <c r="C1224" s="226" t="str">
        <f t="shared" si="46"/>
        <v>Fraction of Eligible Industrial Energy Use Shifted to Hydrogen</v>
      </c>
      <c r="D1224" s="6" t="s">
        <v>868</v>
      </c>
      <c r="E1224" s="1" t="s">
        <v>908</v>
      </c>
      <c r="F1224" t="s">
        <v>869</v>
      </c>
      <c r="G1224" s="45" t="s">
        <v>909</v>
      </c>
      <c r="H1224" s="43">
        <v>2144</v>
      </c>
      <c r="I1224" s="261" t="s">
        <v>738</v>
      </c>
      <c r="J1224" s="227" t="str">
        <f>IF(ISBLANK(INDEX('Policy Characteristics'!D:D,MATCH($C1224,'Policy Characteristics'!$C:$C,0))),"",INDEX('Policy Characteristics'!D:D,MATCH($C1224,'Policy Characteristics'!$C:$C,0)))</f>
        <v>Hydrogen Combustion</v>
      </c>
      <c r="K1224" s="226" t="str">
        <f>IF(ISBLANK(INDEX('Policy Characteristics'!E:E,MATCH($C1224,'Policy Characteristics'!$C:$C,0))),"",INDEX('Policy Characteristics'!E:E,MATCH($C1224,'Policy Characteristics'!$C:$C,0)))</f>
        <v>indst shift to hydrogen</v>
      </c>
      <c r="L1224" s="233">
        <f>IF(ISBLANK(INDEX('Policy Characteristics'!F:F,MATCH($C1224,'Policy Characteristics'!$C:$C,0))),"",INDEX('Policy Characteristics'!F:F,MATCH($C1224,'Policy Characteristics'!$C:$C,0)))</f>
        <v>0</v>
      </c>
      <c r="M1224" s="233">
        <f>IF(ISBLANK(INDEX('Policy Characteristics'!G:G,MATCH($C1224,'Policy Characteristics'!$C:$C,0))),"",INDEX('Policy Characteristics'!G:G,MATCH($C1224,'Policy Characteristics'!$C:$C,0)))</f>
        <v>1</v>
      </c>
      <c r="N1224" s="233">
        <f>IF(ISBLANK(INDEX('Policy Characteristics'!H:H,MATCH($C1224,'Policy Characteristics'!$C:$C,0))),"",INDEX('Policy Characteristics'!H:H,MATCH($C1224,'Policy Characteristics'!$C:$C,0)))</f>
        <v>0.01</v>
      </c>
      <c r="O1224" s="226" t="str">
        <f>IF(ISBLANK(INDEX('Policy Characteristics'!I:I,MATCH($C1224,'Policy Characteristics'!$C:$C,0))),"",INDEX('Policy Characteristics'!I:I,MATCH($C1224,'Policy Characteristics'!$C:$C,0)))</f>
        <v>% of fuel shifted</v>
      </c>
      <c r="P1224" s="226" t="str">
        <f>IF(ISBLANK(INDEX('Policy Characteristics'!J:J,MATCH($C1224,'Policy Characteristics'!$C:$C,0))),"",INDEX('Policy Characteristics'!J:J,MATCH($C1224,'Policy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4" s="226" t="str">
        <f>IF(ISBLANK(INDEX('Policy Characteristics'!K:K,MATCH($C1224,'Policy Characteristics'!$C:$C,0))),"",INDEX('Policy Characteristics'!K:K,MATCH($C1224,'Policy Characteristics'!$C:$C,0)))</f>
        <v>industry-ag-main.html#fuel-switching</v>
      </c>
      <c r="R1224" s="226" t="str">
        <f>IF(ISBLANK(INDEX('Policy Characteristics'!L:L,MATCH($C1224,'Policy Characteristics'!$C:$C,0))),"",INDEX('Policy Characteristics'!L:L,MATCH($C1224,'Policy Characteristics'!$C:$C,0)))</f>
        <v>industry-elec-and-hydrogen.html</v>
      </c>
    </row>
    <row r="1225" spans="1:18" s="2" customFormat="1">
      <c r="A1225" s="226" t="str">
        <f>IF(ISBLANK(INDEX('Policy Characteristics'!A:A,MATCH($C1225,'Policy Characteristics'!$C:$C,0))),"",INDEX('Policy Characteristics'!A:A,MATCH($C1225,'Policy Characteristics'!$C:$C,0)))</f>
        <v>Industry</v>
      </c>
      <c r="B1225" s="234" t="str">
        <f>IF(ISBLANK(INDEX('Policy Characteristics'!B:B,MATCH($C1225,'Policy Characteristics'!$C:$C,0))),"",INDEX('Policy Characteristics'!B:B,MATCH($C1225,'Policy Characteristics'!$C:$C,0)))</f>
        <v>Hydrogen Combustion</v>
      </c>
      <c r="C1225" s="226" t="str">
        <f t="shared" si="46"/>
        <v>Fraction of Eligible Industrial Energy Use Shifted to Hydrogen</v>
      </c>
      <c r="D1225" s="6" t="s">
        <v>868</v>
      </c>
      <c r="E1225" s="1" t="s">
        <v>910</v>
      </c>
      <c r="F1225" t="s">
        <v>869</v>
      </c>
      <c r="G1225" s="45" t="s">
        <v>910</v>
      </c>
      <c r="H1225" s="43">
        <v>2145</v>
      </c>
      <c r="I1225" s="261" t="s">
        <v>728</v>
      </c>
      <c r="J1225" s="227" t="str">
        <f>IF(ISBLANK(INDEX('Policy Characteristics'!D:D,MATCH($C1225,'Policy Characteristics'!$C:$C,0))),"",INDEX('Policy Characteristics'!D:D,MATCH($C1225,'Policy Characteristics'!$C:$C,0)))</f>
        <v>Hydrogen Combustion</v>
      </c>
      <c r="K1225" s="226" t="str">
        <f>IF(ISBLANK(INDEX('Policy Characteristics'!E:E,MATCH($C1225,'Policy Characteristics'!$C:$C,0))),"",INDEX('Policy Characteristics'!E:E,MATCH($C1225,'Policy Characteristics'!$C:$C,0)))</f>
        <v>indst shift to hydrogen</v>
      </c>
      <c r="L1225" s="233">
        <f>IF(ISBLANK(INDEX('Policy Characteristics'!F:F,MATCH($C1225,'Policy Characteristics'!$C:$C,0))),"",INDEX('Policy Characteristics'!F:F,MATCH($C1225,'Policy Characteristics'!$C:$C,0)))</f>
        <v>0</v>
      </c>
      <c r="M1225" s="233">
        <f>IF(ISBLANK(INDEX('Policy Characteristics'!G:G,MATCH($C1225,'Policy Characteristics'!$C:$C,0))),"",INDEX('Policy Characteristics'!G:G,MATCH($C1225,'Policy Characteristics'!$C:$C,0)))</f>
        <v>1</v>
      </c>
      <c r="N1225" s="233">
        <f>IF(ISBLANK(INDEX('Policy Characteristics'!H:H,MATCH($C1225,'Policy Characteristics'!$C:$C,0))),"",INDEX('Policy Characteristics'!H:H,MATCH($C1225,'Policy Characteristics'!$C:$C,0)))</f>
        <v>0.01</v>
      </c>
      <c r="O1225" s="226" t="str">
        <f>IF(ISBLANK(INDEX('Policy Characteristics'!I:I,MATCH($C1225,'Policy Characteristics'!$C:$C,0))),"",INDEX('Policy Characteristics'!I:I,MATCH($C1225,'Policy Characteristics'!$C:$C,0)))</f>
        <v>% of fuel shifted</v>
      </c>
      <c r="P1225" s="226" t="str">
        <f>IF(ISBLANK(INDEX('Policy Characteristics'!J:J,MATCH($C1225,'Policy Characteristics'!$C:$C,0))),"",INDEX('Policy Characteristics'!J:J,MATCH($C1225,'Policy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5" s="226" t="str">
        <f>IF(ISBLANK(INDEX('Policy Characteristics'!K:K,MATCH($C1225,'Policy Characteristics'!$C:$C,0))),"",INDEX('Policy Characteristics'!K:K,MATCH($C1225,'Policy Characteristics'!$C:$C,0)))</f>
        <v>industry-ag-main.html#fuel-switching</v>
      </c>
      <c r="R1225" s="226" t="str">
        <f>IF(ISBLANK(INDEX('Policy Characteristics'!L:L,MATCH($C1225,'Policy Characteristics'!$C:$C,0))),"",INDEX('Policy Characteristics'!L:L,MATCH($C1225,'Policy Characteristics'!$C:$C,0)))</f>
        <v>industry-elec-and-hydrogen.html</v>
      </c>
    </row>
    <row r="1226" spans="1:18" s="2" customFormat="1">
      <c r="A1226" s="226" t="str">
        <f>IF(ISBLANK(INDEX('Policy Characteristics'!A:A,MATCH($C1226,'Policy Characteristics'!$C:$C,0))),"",INDEX('Policy Characteristics'!A:A,MATCH($C1226,'Policy Characteristics'!$C:$C,0)))</f>
        <v>Industry</v>
      </c>
      <c r="B1226" s="234" t="str">
        <f>IF(ISBLANK(INDEX('Policy Characteristics'!B:B,MATCH($C1226,'Policy Characteristics'!$C:$C,0))),"",INDEX('Policy Characteristics'!B:B,MATCH($C1226,'Policy Characteristics'!$C:$C,0)))</f>
        <v>Hydrogen Combustion</v>
      </c>
      <c r="C1226" s="226" t="str">
        <f t="shared" si="46"/>
        <v>Fraction of Eligible Industrial Energy Use Shifted to Hydrogen</v>
      </c>
      <c r="D1226" s="6" t="s">
        <v>870</v>
      </c>
      <c r="E1226" s="1" t="s">
        <v>896</v>
      </c>
      <c r="F1226" t="s">
        <v>871</v>
      </c>
      <c r="G1226" s="45" t="s">
        <v>897</v>
      </c>
      <c r="H1226" s="43">
        <v>2146</v>
      </c>
      <c r="I1226" s="261" t="s">
        <v>728</v>
      </c>
      <c r="J1226" s="227" t="str">
        <f>IF(ISBLANK(INDEX('Policy Characteristics'!D:D,MATCH($C1226,'Policy Characteristics'!$C:$C,0))),"",INDEX('Policy Characteristics'!D:D,MATCH($C1226,'Policy Characteristics'!$C:$C,0)))</f>
        <v>Hydrogen Combustion</v>
      </c>
      <c r="K1226" s="226" t="str">
        <f>IF(ISBLANK(INDEX('Policy Characteristics'!E:E,MATCH($C1226,'Policy Characteristics'!$C:$C,0))),"",INDEX('Policy Characteristics'!E:E,MATCH($C1226,'Policy Characteristics'!$C:$C,0)))</f>
        <v>indst shift to hydrogen</v>
      </c>
      <c r="L1226" s="233">
        <f>IF(ISBLANK(INDEX('Policy Characteristics'!F:F,MATCH($C1226,'Policy Characteristics'!$C:$C,0))),"",INDEX('Policy Characteristics'!F:F,MATCH($C1226,'Policy Characteristics'!$C:$C,0)))</f>
        <v>0</v>
      </c>
      <c r="M1226" s="233">
        <f>IF(ISBLANK(INDEX('Policy Characteristics'!G:G,MATCH($C1226,'Policy Characteristics'!$C:$C,0))),"",INDEX('Policy Characteristics'!G:G,MATCH($C1226,'Policy Characteristics'!$C:$C,0)))</f>
        <v>1</v>
      </c>
      <c r="N1226" s="233">
        <f>IF(ISBLANK(INDEX('Policy Characteristics'!H:H,MATCH($C1226,'Policy Characteristics'!$C:$C,0))),"",INDEX('Policy Characteristics'!H:H,MATCH($C1226,'Policy Characteristics'!$C:$C,0)))</f>
        <v>0.01</v>
      </c>
      <c r="O1226" s="226" t="str">
        <f>IF(ISBLANK(INDEX('Policy Characteristics'!I:I,MATCH($C1226,'Policy Characteristics'!$C:$C,0))),"",INDEX('Policy Characteristics'!I:I,MATCH($C1226,'Policy Characteristics'!$C:$C,0)))</f>
        <v>% of fuel shifted</v>
      </c>
      <c r="P1226" s="226" t="str">
        <f>IF(ISBLANK(INDEX('Policy Characteristics'!J:J,MATCH($C1226,'Policy Characteristics'!$C:$C,0))),"",INDEX('Policy Characteristics'!J:J,MATCH($C1226,'Policy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6" s="226" t="str">
        <f>IF(ISBLANK(INDEX('Policy Characteristics'!K:K,MATCH($C1226,'Policy Characteristics'!$C:$C,0))),"",INDEX('Policy Characteristics'!K:K,MATCH($C1226,'Policy Characteristics'!$C:$C,0)))</f>
        <v>industry-ag-main.html#fuel-switching</v>
      </c>
      <c r="R1226" s="226" t="str">
        <f>IF(ISBLANK(INDEX('Policy Characteristics'!L:L,MATCH($C1226,'Policy Characteristics'!$C:$C,0))),"",INDEX('Policy Characteristics'!L:L,MATCH($C1226,'Policy Characteristics'!$C:$C,0)))</f>
        <v>industry-elec-and-hydrogen.html</v>
      </c>
    </row>
    <row r="1227" spans="1:18" s="2" customFormat="1">
      <c r="A1227" s="226" t="str">
        <f>IF(ISBLANK(INDEX('Policy Characteristics'!A:A,MATCH($C1227,'Policy Characteristics'!$C:$C,0))),"",INDEX('Policy Characteristics'!A:A,MATCH($C1227,'Policy Characteristics'!$C:$C,0)))</f>
        <v>Industry</v>
      </c>
      <c r="B1227" s="234" t="str">
        <f>IF(ISBLANK(INDEX('Policy Characteristics'!B:B,MATCH($C1227,'Policy Characteristics'!$C:$C,0))),"",INDEX('Policy Characteristics'!B:B,MATCH($C1227,'Policy Characteristics'!$C:$C,0)))</f>
        <v>Hydrogen Combustion</v>
      </c>
      <c r="C1227" s="226" t="str">
        <f t="shared" si="46"/>
        <v>Fraction of Eligible Industrial Energy Use Shifted to Hydrogen</v>
      </c>
      <c r="D1227" s="6" t="s">
        <v>870</v>
      </c>
      <c r="E1227" s="1" t="s">
        <v>898</v>
      </c>
      <c r="F1227" t="s">
        <v>871</v>
      </c>
      <c r="G1227" s="45" t="s">
        <v>899</v>
      </c>
      <c r="H1227" s="43">
        <v>2147</v>
      </c>
      <c r="I1227" s="261" t="s">
        <v>728</v>
      </c>
      <c r="J1227" s="227" t="str">
        <f>IF(ISBLANK(INDEX('Policy Characteristics'!D:D,MATCH($C1227,'Policy Characteristics'!$C:$C,0))),"",INDEX('Policy Characteristics'!D:D,MATCH($C1227,'Policy Characteristics'!$C:$C,0)))</f>
        <v>Hydrogen Combustion</v>
      </c>
      <c r="K1227" s="226" t="str">
        <f>IF(ISBLANK(INDEX('Policy Characteristics'!E:E,MATCH($C1227,'Policy Characteristics'!$C:$C,0))),"",INDEX('Policy Characteristics'!E:E,MATCH($C1227,'Policy Characteristics'!$C:$C,0)))</f>
        <v>indst shift to hydrogen</v>
      </c>
      <c r="L1227" s="233">
        <f>IF(ISBLANK(INDEX('Policy Characteristics'!F:F,MATCH($C1227,'Policy Characteristics'!$C:$C,0))),"",INDEX('Policy Characteristics'!F:F,MATCH($C1227,'Policy Characteristics'!$C:$C,0)))</f>
        <v>0</v>
      </c>
      <c r="M1227" s="233">
        <f>IF(ISBLANK(INDEX('Policy Characteristics'!G:G,MATCH($C1227,'Policy Characteristics'!$C:$C,0))),"",INDEX('Policy Characteristics'!G:G,MATCH($C1227,'Policy Characteristics'!$C:$C,0)))</f>
        <v>1</v>
      </c>
      <c r="N1227" s="233">
        <f>IF(ISBLANK(INDEX('Policy Characteristics'!H:H,MATCH($C1227,'Policy Characteristics'!$C:$C,0))),"",INDEX('Policy Characteristics'!H:H,MATCH($C1227,'Policy Characteristics'!$C:$C,0)))</f>
        <v>0.01</v>
      </c>
      <c r="O1227" s="226" t="str">
        <f>IF(ISBLANK(INDEX('Policy Characteristics'!I:I,MATCH($C1227,'Policy Characteristics'!$C:$C,0))),"",INDEX('Policy Characteristics'!I:I,MATCH($C1227,'Policy Characteristics'!$C:$C,0)))</f>
        <v>% of fuel shifted</v>
      </c>
      <c r="P1227" s="226" t="str">
        <f>IF(ISBLANK(INDEX('Policy Characteristics'!J:J,MATCH($C1227,'Policy Characteristics'!$C:$C,0))),"",INDEX('Policy Characteristics'!J:J,MATCH($C1227,'Policy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7" s="226" t="str">
        <f>IF(ISBLANK(INDEX('Policy Characteristics'!K:K,MATCH($C1227,'Policy Characteristics'!$C:$C,0))),"",INDEX('Policy Characteristics'!K:K,MATCH($C1227,'Policy Characteristics'!$C:$C,0)))</f>
        <v>industry-ag-main.html#fuel-switching</v>
      </c>
      <c r="R1227" s="226" t="str">
        <f>IF(ISBLANK(INDEX('Policy Characteristics'!L:L,MATCH($C1227,'Policy Characteristics'!$C:$C,0))),"",INDEX('Policy Characteristics'!L:L,MATCH($C1227,'Policy Characteristics'!$C:$C,0)))</f>
        <v>industry-elec-and-hydrogen.html</v>
      </c>
    </row>
    <row r="1228" spans="1:18" s="2" customFormat="1">
      <c r="A1228" s="226" t="str">
        <f>IF(ISBLANK(INDEX('Policy Characteristics'!A:A,MATCH($C1228,'Policy Characteristics'!$C:$C,0))),"",INDEX('Policy Characteristics'!A:A,MATCH($C1228,'Policy Characteristics'!$C:$C,0)))</f>
        <v>Industry</v>
      </c>
      <c r="B1228" s="234" t="str">
        <f>IF(ISBLANK(INDEX('Policy Characteristics'!B:B,MATCH($C1228,'Policy Characteristics'!$C:$C,0))),"",INDEX('Policy Characteristics'!B:B,MATCH($C1228,'Policy Characteristics'!$C:$C,0)))</f>
        <v>Hydrogen Combustion</v>
      </c>
      <c r="C1228" s="226" t="str">
        <f t="shared" si="46"/>
        <v>Fraction of Eligible Industrial Energy Use Shifted to Hydrogen</v>
      </c>
      <c r="D1228" s="6" t="s">
        <v>870</v>
      </c>
      <c r="E1228" s="1" t="s">
        <v>900</v>
      </c>
      <c r="F1228" t="s">
        <v>871</v>
      </c>
      <c r="G1228" s="45" t="s">
        <v>901</v>
      </c>
      <c r="H1228" s="43">
        <v>2148</v>
      </c>
      <c r="I1228" s="261" t="s">
        <v>728</v>
      </c>
      <c r="J1228" s="227" t="str">
        <f>IF(ISBLANK(INDEX('Policy Characteristics'!D:D,MATCH($C1228,'Policy Characteristics'!$C:$C,0))),"",INDEX('Policy Characteristics'!D:D,MATCH($C1228,'Policy Characteristics'!$C:$C,0)))</f>
        <v>Hydrogen Combustion</v>
      </c>
      <c r="K1228" s="226" t="str">
        <f>IF(ISBLANK(INDEX('Policy Characteristics'!E:E,MATCH($C1228,'Policy Characteristics'!$C:$C,0))),"",INDEX('Policy Characteristics'!E:E,MATCH($C1228,'Policy Characteristics'!$C:$C,0)))</f>
        <v>indst shift to hydrogen</v>
      </c>
      <c r="L1228" s="233">
        <f>IF(ISBLANK(INDEX('Policy Characteristics'!F:F,MATCH($C1228,'Policy Characteristics'!$C:$C,0))),"",INDEX('Policy Characteristics'!F:F,MATCH($C1228,'Policy Characteristics'!$C:$C,0)))</f>
        <v>0</v>
      </c>
      <c r="M1228" s="233">
        <f>IF(ISBLANK(INDEX('Policy Characteristics'!G:G,MATCH($C1228,'Policy Characteristics'!$C:$C,0))),"",INDEX('Policy Characteristics'!G:G,MATCH($C1228,'Policy Characteristics'!$C:$C,0)))</f>
        <v>1</v>
      </c>
      <c r="N1228" s="233">
        <f>IF(ISBLANK(INDEX('Policy Characteristics'!H:H,MATCH($C1228,'Policy Characteristics'!$C:$C,0))),"",INDEX('Policy Characteristics'!H:H,MATCH($C1228,'Policy Characteristics'!$C:$C,0)))</f>
        <v>0.01</v>
      </c>
      <c r="O1228" s="226" t="str">
        <f>IF(ISBLANK(INDEX('Policy Characteristics'!I:I,MATCH($C1228,'Policy Characteristics'!$C:$C,0))),"",INDEX('Policy Characteristics'!I:I,MATCH($C1228,'Policy Characteristics'!$C:$C,0)))</f>
        <v>% of fuel shifted</v>
      </c>
      <c r="P1228" s="226" t="str">
        <f>IF(ISBLANK(INDEX('Policy Characteristics'!J:J,MATCH($C1228,'Policy Characteristics'!$C:$C,0))),"",INDEX('Policy Characteristics'!J:J,MATCH($C1228,'Policy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8" s="226" t="str">
        <f>IF(ISBLANK(INDEX('Policy Characteristics'!K:K,MATCH($C1228,'Policy Characteristics'!$C:$C,0))),"",INDEX('Policy Characteristics'!K:K,MATCH($C1228,'Policy Characteristics'!$C:$C,0)))</f>
        <v>industry-ag-main.html#fuel-switching</v>
      </c>
      <c r="R1228" s="226" t="str">
        <f>IF(ISBLANK(INDEX('Policy Characteristics'!L:L,MATCH($C1228,'Policy Characteristics'!$C:$C,0))),"",INDEX('Policy Characteristics'!L:L,MATCH($C1228,'Policy Characteristics'!$C:$C,0)))</f>
        <v>industry-elec-and-hydrogen.html</v>
      </c>
    </row>
    <row r="1229" spans="1:18" s="2" customFormat="1">
      <c r="A1229" s="226" t="str">
        <f>IF(ISBLANK(INDEX('Policy Characteristics'!A:A,MATCH($C1229,'Policy Characteristics'!$C:$C,0))),"",INDEX('Policy Characteristics'!A:A,MATCH($C1229,'Policy Characteristics'!$C:$C,0)))</f>
        <v>Industry</v>
      </c>
      <c r="B1229" s="234" t="str">
        <f>IF(ISBLANK(INDEX('Policy Characteristics'!B:B,MATCH($C1229,'Policy Characteristics'!$C:$C,0))),"",INDEX('Policy Characteristics'!B:B,MATCH($C1229,'Policy Characteristics'!$C:$C,0)))</f>
        <v>Hydrogen Combustion</v>
      </c>
      <c r="C1229" s="226" t="str">
        <f t="shared" si="46"/>
        <v>Fraction of Eligible Industrial Energy Use Shifted to Hydrogen</v>
      </c>
      <c r="D1229" s="6" t="s">
        <v>870</v>
      </c>
      <c r="E1229" s="1" t="s">
        <v>902</v>
      </c>
      <c r="F1229" t="s">
        <v>871</v>
      </c>
      <c r="G1229" s="45" t="s">
        <v>903</v>
      </c>
      <c r="H1229" s="43">
        <v>2149</v>
      </c>
      <c r="I1229" s="261" t="s">
        <v>728</v>
      </c>
      <c r="J1229" s="227" t="str">
        <f>IF(ISBLANK(INDEX('Policy Characteristics'!D:D,MATCH($C1229,'Policy Characteristics'!$C:$C,0))),"",INDEX('Policy Characteristics'!D:D,MATCH($C1229,'Policy Characteristics'!$C:$C,0)))</f>
        <v>Hydrogen Combustion</v>
      </c>
      <c r="K1229" s="226" t="str">
        <f>IF(ISBLANK(INDEX('Policy Characteristics'!E:E,MATCH($C1229,'Policy Characteristics'!$C:$C,0))),"",INDEX('Policy Characteristics'!E:E,MATCH($C1229,'Policy Characteristics'!$C:$C,0)))</f>
        <v>indst shift to hydrogen</v>
      </c>
      <c r="L1229" s="233">
        <f>IF(ISBLANK(INDEX('Policy Characteristics'!F:F,MATCH($C1229,'Policy Characteristics'!$C:$C,0))),"",INDEX('Policy Characteristics'!F:F,MATCH($C1229,'Policy Characteristics'!$C:$C,0)))</f>
        <v>0</v>
      </c>
      <c r="M1229" s="233">
        <f>IF(ISBLANK(INDEX('Policy Characteristics'!G:G,MATCH($C1229,'Policy Characteristics'!$C:$C,0))),"",INDEX('Policy Characteristics'!G:G,MATCH($C1229,'Policy Characteristics'!$C:$C,0)))</f>
        <v>1</v>
      </c>
      <c r="N1229" s="233">
        <f>IF(ISBLANK(INDEX('Policy Characteristics'!H:H,MATCH($C1229,'Policy Characteristics'!$C:$C,0))),"",INDEX('Policy Characteristics'!H:H,MATCH($C1229,'Policy Characteristics'!$C:$C,0)))</f>
        <v>0.01</v>
      </c>
      <c r="O1229" s="226" t="str">
        <f>IF(ISBLANK(INDEX('Policy Characteristics'!I:I,MATCH($C1229,'Policy Characteristics'!$C:$C,0))),"",INDEX('Policy Characteristics'!I:I,MATCH($C1229,'Policy Characteristics'!$C:$C,0)))</f>
        <v>% of fuel shifted</v>
      </c>
      <c r="P1229" s="226" t="str">
        <f>IF(ISBLANK(INDEX('Policy Characteristics'!J:J,MATCH($C1229,'Policy Characteristics'!$C:$C,0))),"",INDEX('Policy Characteristics'!J:J,MATCH($C1229,'Policy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29" s="226" t="str">
        <f>IF(ISBLANK(INDEX('Policy Characteristics'!K:K,MATCH($C1229,'Policy Characteristics'!$C:$C,0))),"",INDEX('Policy Characteristics'!K:K,MATCH($C1229,'Policy Characteristics'!$C:$C,0)))</f>
        <v>industry-ag-main.html#fuel-switching</v>
      </c>
      <c r="R1229" s="226" t="str">
        <f>IF(ISBLANK(INDEX('Policy Characteristics'!L:L,MATCH($C1229,'Policy Characteristics'!$C:$C,0))),"",INDEX('Policy Characteristics'!L:L,MATCH($C1229,'Policy Characteristics'!$C:$C,0)))</f>
        <v>industry-elec-and-hydrogen.html</v>
      </c>
    </row>
    <row r="1230" spans="1:18" s="2" customFormat="1">
      <c r="A1230" s="226" t="str">
        <f>IF(ISBLANK(INDEX('Policy Characteristics'!A:A,MATCH($C1230,'Policy Characteristics'!$C:$C,0))),"",INDEX('Policy Characteristics'!A:A,MATCH($C1230,'Policy Characteristics'!$C:$C,0)))</f>
        <v>Industry</v>
      </c>
      <c r="B1230" s="234" t="str">
        <f>IF(ISBLANK(INDEX('Policy Characteristics'!B:B,MATCH($C1230,'Policy Characteristics'!$C:$C,0))),"",INDEX('Policy Characteristics'!B:B,MATCH($C1230,'Policy Characteristics'!$C:$C,0)))</f>
        <v>Hydrogen Combustion</v>
      </c>
      <c r="C1230" s="226" t="str">
        <f t="shared" si="46"/>
        <v>Fraction of Eligible Industrial Energy Use Shifted to Hydrogen</v>
      </c>
      <c r="D1230" s="6" t="s">
        <v>870</v>
      </c>
      <c r="E1230" s="1" t="s">
        <v>904</v>
      </c>
      <c r="F1230" t="s">
        <v>871</v>
      </c>
      <c r="G1230" s="45" t="s">
        <v>905</v>
      </c>
      <c r="H1230" s="43">
        <v>2150</v>
      </c>
      <c r="I1230" s="261" t="s">
        <v>738</v>
      </c>
      <c r="J1230" s="227" t="str">
        <f>IF(ISBLANK(INDEX('Policy Characteristics'!D:D,MATCH($C1230,'Policy Characteristics'!$C:$C,0))),"",INDEX('Policy Characteristics'!D:D,MATCH($C1230,'Policy Characteristics'!$C:$C,0)))</f>
        <v>Hydrogen Combustion</v>
      </c>
      <c r="K1230" s="226" t="str">
        <f>IF(ISBLANK(INDEX('Policy Characteristics'!E:E,MATCH($C1230,'Policy Characteristics'!$C:$C,0))),"",INDEX('Policy Characteristics'!E:E,MATCH($C1230,'Policy Characteristics'!$C:$C,0)))</f>
        <v>indst shift to hydrogen</v>
      </c>
      <c r="L1230" s="233">
        <f>IF(ISBLANK(INDEX('Policy Characteristics'!F:F,MATCH($C1230,'Policy Characteristics'!$C:$C,0))),"",INDEX('Policy Characteristics'!F:F,MATCH($C1230,'Policy Characteristics'!$C:$C,0)))</f>
        <v>0</v>
      </c>
      <c r="M1230" s="233">
        <f>IF(ISBLANK(INDEX('Policy Characteristics'!G:G,MATCH($C1230,'Policy Characteristics'!$C:$C,0))),"",INDEX('Policy Characteristics'!G:G,MATCH($C1230,'Policy Characteristics'!$C:$C,0)))</f>
        <v>1</v>
      </c>
      <c r="N1230" s="233">
        <f>IF(ISBLANK(INDEX('Policy Characteristics'!H:H,MATCH($C1230,'Policy Characteristics'!$C:$C,0))),"",INDEX('Policy Characteristics'!H:H,MATCH($C1230,'Policy Characteristics'!$C:$C,0)))</f>
        <v>0.01</v>
      </c>
      <c r="O1230" s="226" t="str">
        <f>IF(ISBLANK(INDEX('Policy Characteristics'!I:I,MATCH($C1230,'Policy Characteristics'!$C:$C,0))),"",INDEX('Policy Characteristics'!I:I,MATCH($C1230,'Policy Characteristics'!$C:$C,0)))</f>
        <v>% of fuel shifted</v>
      </c>
      <c r="P1230" s="226" t="str">
        <f>IF(ISBLANK(INDEX('Policy Characteristics'!J:J,MATCH($C1230,'Policy Characteristics'!$C:$C,0))),"",INDEX('Policy Characteristics'!J:J,MATCH($C1230,'Policy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0" s="226" t="str">
        <f>IF(ISBLANK(INDEX('Policy Characteristics'!K:K,MATCH($C1230,'Policy Characteristics'!$C:$C,0))),"",INDEX('Policy Characteristics'!K:K,MATCH($C1230,'Policy Characteristics'!$C:$C,0)))</f>
        <v>industry-ag-main.html#fuel-switching</v>
      </c>
      <c r="R1230" s="226" t="str">
        <f>IF(ISBLANK(INDEX('Policy Characteristics'!L:L,MATCH($C1230,'Policy Characteristics'!$C:$C,0))),"",INDEX('Policy Characteristics'!L:L,MATCH($C1230,'Policy Characteristics'!$C:$C,0)))</f>
        <v>industry-elec-and-hydrogen.html</v>
      </c>
    </row>
    <row r="1231" spans="1:18" s="2" customFormat="1">
      <c r="A1231" s="226" t="str">
        <f>IF(ISBLANK(INDEX('Policy Characteristics'!A:A,MATCH($C1231,'Policy Characteristics'!$C:$C,0))),"",INDEX('Policy Characteristics'!A:A,MATCH($C1231,'Policy Characteristics'!$C:$C,0)))</f>
        <v>Industry</v>
      </c>
      <c r="B1231" s="234" t="str">
        <f>IF(ISBLANK(INDEX('Policy Characteristics'!B:B,MATCH($C1231,'Policy Characteristics'!$C:$C,0))),"",INDEX('Policy Characteristics'!B:B,MATCH($C1231,'Policy Characteristics'!$C:$C,0)))</f>
        <v>Hydrogen Combustion</v>
      </c>
      <c r="C1231" s="226" t="str">
        <f t="shared" si="46"/>
        <v>Fraction of Eligible Industrial Energy Use Shifted to Hydrogen</v>
      </c>
      <c r="D1231" s="6" t="s">
        <v>870</v>
      </c>
      <c r="E1231" s="1" t="s">
        <v>906</v>
      </c>
      <c r="F1231" t="s">
        <v>871</v>
      </c>
      <c r="G1231" s="45" t="s">
        <v>907</v>
      </c>
      <c r="H1231" s="43">
        <v>2151</v>
      </c>
      <c r="I1231" s="261" t="s">
        <v>738</v>
      </c>
      <c r="J1231" s="227" t="str">
        <f>IF(ISBLANK(INDEX('Policy Characteristics'!D:D,MATCH($C1231,'Policy Characteristics'!$C:$C,0))),"",INDEX('Policy Characteristics'!D:D,MATCH($C1231,'Policy Characteristics'!$C:$C,0)))</f>
        <v>Hydrogen Combustion</v>
      </c>
      <c r="K1231" s="226" t="str">
        <f>IF(ISBLANK(INDEX('Policy Characteristics'!E:E,MATCH($C1231,'Policy Characteristics'!$C:$C,0))),"",INDEX('Policy Characteristics'!E:E,MATCH($C1231,'Policy Characteristics'!$C:$C,0)))</f>
        <v>indst shift to hydrogen</v>
      </c>
      <c r="L1231" s="233">
        <f>IF(ISBLANK(INDEX('Policy Characteristics'!F:F,MATCH($C1231,'Policy Characteristics'!$C:$C,0))),"",INDEX('Policy Characteristics'!F:F,MATCH($C1231,'Policy Characteristics'!$C:$C,0)))</f>
        <v>0</v>
      </c>
      <c r="M1231" s="233">
        <f>IF(ISBLANK(INDEX('Policy Characteristics'!G:G,MATCH($C1231,'Policy Characteristics'!$C:$C,0))),"",INDEX('Policy Characteristics'!G:G,MATCH($C1231,'Policy Characteristics'!$C:$C,0)))</f>
        <v>1</v>
      </c>
      <c r="N1231" s="233">
        <f>IF(ISBLANK(INDEX('Policy Characteristics'!H:H,MATCH($C1231,'Policy Characteristics'!$C:$C,0))),"",INDEX('Policy Characteristics'!H:H,MATCH($C1231,'Policy Characteristics'!$C:$C,0)))</f>
        <v>0.01</v>
      </c>
      <c r="O1231" s="226" t="str">
        <f>IF(ISBLANK(INDEX('Policy Characteristics'!I:I,MATCH($C1231,'Policy Characteristics'!$C:$C,0))),"",INDEX('Policy Characteristics'!I:I,MATCH($C1231,'Policy Characteristics'!$C:$C,0)))</f>
        <v>% of fuel shifted</v>
      </c>
      <c r="P1231" s="226" t="str">
        <f>IF(ISBLANK(INDEX('Policy Characteristics'!J:J,MATCH($C1231,'Policy Characteristics'!$C:$C,0))),"",INDEX('Policy Characteristics'!J:J,MATCH($C1231,'Policy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1" s="226" t="str">
        <f>IF(ISBLANK(INDEX('Policy Characteristics'!K:K,MATCH($C1231,'Policy Characteristics'!$C:$C,0))),"",INDEX('Policy Characteristics'!K:K,MATCH($C1231,'Policy Characteristics'!$C:$C,0)))</f>
        <v>industry-ag-main.html#fuel-switching</v>
      </c>
      <c r="R1231" s="226" t="str">
        <f>IF(ISBLANK(INDEX('Policy Characteristics'!L:L,MATCH($C1231,'Policy Characteristics'!$C:$C,0))),"",INDEX('Policy Characteristics'!L:L,MATCH($C1231,'Policy Characteristics'!$C:$C,0)))</f>
        <v>industry-elec-and-hydrogen.html</v>
      </c>
    </row>
    <row r="1232" spans="1:18" s="2" customFormat="1">
      <c r="A1232" s="226" t="str">
        <f>IF(ISBLANK(INDEX('Policy Characteristics'!A:A,MATCH($C1232,'Policy Characteristics'!$C:$C,0))),"",INDEX('Policy Characteristics'!A:A,MATCH($C1232,'Policy Characteristics'!$C:$C,0)))</f>
        <v>Industry</v>
      </c>
      <c r="B1232" s="234" t="str">
        <f>IF(ISBLANK(INDEX('Policy Characteristics'!B:B,MATCH($C1232,'Policy Characteristics'!$C:$C,0))),"",INDEX('Policy Characteristics'!B:B,MATCH($C1232,'Policy Characteristics'!$C:$C,0)))</f>
        <v>Hydrogen Combustion</v>
      </c>
      <c r="C1232" s="226" t="str">
        <f t="shared" si="46"/>
        <v>Fraction of Eligible Industrial Energy Use Shifted to Hydrogen</v>
      </c>
      <c r="D1232" s="6" t="s">
        <v>870</v>
      </c>
      <c r="E1232" s="1" t="s">
        <v>908</v>
      </c>
      <c r="F1232" t="s">
        <v>871</v>
      </c>
      <c r="G1232" s="45" t="s">
        <v>909</v>
      </c>
      <c r="H1232" s="43">
        <v>2152</v>
      </c>
      <c r="I1232" s="261" t="s">
        <v>738</v>
      </c>
      <c r="J1232" s="227" t="str">
        <f>IF(ISBLANK(INDEX('Policy Characteristics'!D:D,MATCH($C1232,'Policy Characteristics'!$C:$C,0))),"",INDEX('Policy Characteristics'!D:D,MATCH($C1232,'Policy Characteristics'!$C:$C,0)))</f>
        <v>Hydrogen Combustion</v>
      </c>
      <c r="K1232" s="226" t="str">
        <f>IF(ISBLANK(INDEX('Policy Characteristics'!E:E,MATCH($C1232,'Policy Characteristics'!$C:$C,0))),"",INDEX('Policy Characteristics'!E:E,MATCH($C1232,'Policy Characteristics'!$C:$C,0)))</f>
        <v>indst shift to hydrogen</v>
      </c>
      <c r="L1232" s="233">
        <f>IF(ISBLANK(INDEX('Policy Characteristics'!F:F,MATCH($C1232,'Policy Characteristics'!$C:$C,0))),"",INDEX('Policy Characteristics'!F:F,MATCH($C1232,'Policy Characteristics'!$C:$C,0)))</f>
        <v>0</v>
      </c>
      <c r="M1232" s="233">
        <f>IF(ISBLANK(INDEX('Policy Characteristics'!G:G,MATCH($C1232,'Policy Characteristics'!$C:$C,0))),"",INDEX('Policy Characteristics'!G:G,MATCH($C1232,'Policy Characteristics'!$C:$C,0)))</f>
        <v>1</v>
      </c>
      <c r="N1232" s="233">
        <f>IF(ISBLANK(INDEX('Policy Characteristics'!H:H,MATCH($C1232,'Policy Characteristics'!$C:$C,0))),"",INDEX('Policy Characteristics'!H:H,MATCH($C1232,'Policy Characteristics'!$C:$C,0)))</f>
        <v>0.01</v>
      </c>
      <c r="O1232" s="226" t="str">
        <f>IF(ISBLANK(INDEX('Policy Characteristics'!I:I,MATCH($C1232,'Policy Characteristics'!$C:$C,0))),"",INDEX('Policy Characteristics'!I:I,MATCH($C1232,'Policy Characteristics'!$C:$C,0)))</f>
        <v>% of fuel shifted</v>
      </c>
      <c r="P1232" s="226" t="str">
        <f>IF(ISBLANK(INDEX('Policy Characteristics'!J:J,MATCH($C1232,'Policy Characteristics'!$C:$C,0))),"",INDEX('Policy Characteristics'!J:J,MATCH($C1232,'Policy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2" s="226" t="str">
        <f>IF(ISBLANK(INDEX('Policy Characteristics'!K:K,MATCH($C1232,'Policy Characteristics'!$C:$C,0))),"",INDEX('Policy Characteristics'!K:K,MATCH($C1232,'Policy Characteristics'!$C:$C,0)))</f>
        <v>industry-ag-main.html#fuel-switching</v>
      </c>
      <c r="R1232" s="226" t="str">
        <f>IF(ISBLANK(INDEX('Policy Characteristics'!L:L,MATCH($C1232,'Policy Characteristics'!$C:$C,0))),"",INDEX('Policy Characteristics'!L:L,MATCH($C1232,'Policy Characteristics'!$C:$C,0)))</f>
        <v>industry-elec-and-hydrogen.html</v>
      </c>
    </row>
    <row r="1233" spans="1:18" s="2" customFormat="1">
      <c r="A1233" s="226" t="str">
        <f>IF(ISBLANK(INDEX('Policy Characteristics'!A:A,MATCH($C1233,'Policy Characteristics'!$C:$C,0))),"",INDEX('Policy Characteristics'!A:A,MATCH($C1233,'Policy Characteristics'!$C:$C,0)))</f>
        <v>Industry</v>
      </c>
      <c r="B1233" s="234" t="str">
        <f>IF(ISBLANK(INDEX('Policy Characteristics'!B:B,MATCH($C1233,'Policy Characteristics'!$C:$C,0))),"",INDEX('Policy Characteristics'!B:B,MATCH($C1233,'Policy Characteristics'!$C:$C,0)))</f>
        <v>Hydrogen Combustion</v>
      </c>
      <c r="C1233" s="226" t="str">
        <f t="shared" si="46"/>
        <v>Fraction of Eligible Industrial Energy Use Shifted to Hydrogen</v>
      </c>
      <c r="D1233" s="6" t="s">
        <v>870</v>
      </c>
      <c r="E1233" s="1" t="s">
        <v>910</v>
      </c>
      <c r="F1233" t="s">
        <v>871</v>
      </c>
      <c r="G1233" s="45" t="s">
        <v>910</v>
      </c>
      <c r="H1233" s="43">
        <v>2153</v>
      </c>
      <c r="I1233" s="261" t="s">
        <v>738</v>
      </c>
      <c r="J1233" s="227" t="str">
        <f>IF(ISBLANK(INDEX('Policy Characteristics'!D:D,MATCH($C1233,'Policy Characteristics'!$C:$C,0))),"",INDEX('Policy Characteristics'!D:D,MATCH($C1233,'Policy Characteristics'!$C:$C,0)))</f>
        <v>Hydrogen Combustion</v>
      </c>
      <c r="K1233" s="226" t="str">
        <f>IF(ISBLANK(INDEX('Policy Characteristics'!E:E,MATCH($C1233,'Policy Characteristics'!$C:$C,0))),"",INDEX('Policy Characteristics'!E:E,MATCH($C1233,'Policy Characteristics'!$C:$C,0)))</f>
        <v>indst shift to hydrogen</v>
      </c>
      <c r="L1233" s="233">
        <f>IF(ISBLANK(INDEX('Policy Characteristics'!F:F,MATCH($C1233,'Policy Characteristics'!$C:$C,0))),"",INDEX('Policy Characteristics'!F:F,MATCH($C1233,'Policy Characteristics'!$C:$C,0)))</f>
        <v>0</v>
      </c>
      <c r="M1233" s="233">
        <f>IF(ISBLANK(INDEX('Policy Characteristics'!G:G,MATCH($C1233,'Policy Characteristics'!$C:$C,0))),"",INDEX('Policy Characteristics'!G:G,MATCH($C1233,'Policy Characteristics'!$C:$C,0)))</f>
        <v>1</v>
      </c>
      <c r="N1233" s="233">
        <f>IF(ISBLANK(INDEX('Policy Characteristics'!H:H,MATCH($C1233,'Policy Characteristics'!$C:$C,0))),"",INDEX('Policy Characteristics'!H:H,MATCH($C1233,'Policy Characteristics'!$C:$C,0)))</f>
        <v>0.01</v>
      </c>
      <c r="O1233" s="226" t="str">
        <f>IF(ISBLANK(INDEX('Policy Characteristics'!I:I,MATCH($C1233,'Policy Characteristics'!$C:$C,0))),"",INDEX('Policy Characteristics'!I:I,MATCH($C1233,'Policy Characteristics'!$C:$C,0)))</f>
        <v>% of fuel shifted</v>
      </c>
      <c r="P1233" s="226" t="str">
        <f>IF(ISBLANK(INDEX('Policy Characteristics'!J:J,MATCH($C1233,'Policy Characteristics'!$C:$C,0))),"",INDEX('Policy Characteristics'!J:J,MATCH($C1233,'Policy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3" s="226" t="str">
        <f>IF(ISBLANK(INDEX('Policy Characteristics'!K:K,MATCH($C1233,'Policy Characteristics'!$C:$C,0))),"",INDEX('Policy Characteristics'!K:K,MATCH($C1233,'Policy Characteristics'!$C:$C,0)))</f>
        <v>industry-ag-main.html#fuel-switching</v>
      </c>
      <c r="R1233" s="226" t="str">
        <f>IF(ISBLANK(INDEX('Policy Characteristics'!L:L,MATCH($C1233,'Policy Characteristics'!$C:$C,0))),"",INDEX('Policy Characteristics'!L:L,MATCH($C1233,'Policy Characteristics'!$C:$C,0)))</f>
        <v>industry-elec-and-hydrogen.html</v>
      </c>
    </row>
    <row r="1234" spans="1:18" s="2" customFormat="1">
      <c r="A1234" s="226" t="str">
        <f>IF(ISBLANK(INDEX('Policy Characteristics'!A:A,MATCH($C1234,'Policy Characteristics'!$C:$C,0))),"",INDEX('Policy Characteristics'!A:A,MATCH($C1234,'Policy Characteristics'!$C:$C,0)))</f>
        <v>Industry</v>
      </c>
      <c r="B1234" s="234" t="str">
        <f>IF(ISBLANK(INDEX('Policy Characteristics'!B:B,MATCH($C1234,'Policy Characteristics'!$C:$C,0))),"",INDEX('Policy Characteristics'!B:B,MATCH($C1234,'Policy Characteristics'!$C:$C,0)))</f>
        <v>Hydrogen Combustion</v>
      </c>
      <c r="C1234" s="226" t="str">
        <f t="shared" si="46"/>
        <v>Fraction of Eligible Industrial Energy Use Shifted to Hydrogen</v>
      </c>
      <c r="D1234" s="6" t="s">
        <v>872</v>
      </c>
      <c r="E1234" s="1" t="s">
        <v>896</v>
      </c>
      <c r="F1234" t="s">
        <v>873</v>
      </c>
      <c r="G1234" s="45" t="s">
        <v>897</v>
      </c>
      <c r="H1234" s="43">
        <v>2154</v>
      </c>
      <c r="I1234" s="261" t="s">
        <v>728</v>
      </c>
      <c r="J1234" s="227" t="str">
        <f>IF(ISBLANK(INDEX('Policy Characteristics'!D:D,MATCH($C1234,'Policy Characteristics'!$C:$C,0))),"",INDEX('Policy Characteristics'!D:D,MATCH($C1234,'Policy Characteristics'!$C:$C,0)))</f>
        <v>Hydrogen Combustion</v>
      </c>
      <c r="K1234" s="226" t="str">
        <f>IF(ISBLANK(INDEX('Policy Characteristics'!E:E,MATCH($C1234,'Policy Characteristics'!$C:$C,0))),"",INDEX('Policy Characteristics'!E:E,MATCH($C1234,'Policy Characteristics'!$C:$C,0)))</f>
        <v>indst shift to hydrogen</v>
      </c>
      <c r="L1234" s="233">
        <f>IF(ISBLANK(INDEX('Policy Characteristics'!F:F,MATCH($C1234,'Policy Characteristics'!$C:$C,0))),"",INDEX('Policy Characteristics'!F:F,MATCH($C1234,'Policy Characteristics'!$C:$C,0)))</f>
        <v>0</v>
      </c>
      <c r="M1234" s="233">
        <f>IF(ISBLANK(INDEX('Policy Characteristics'!G:G,MATCH($C1234,'Policy Characteristics'!$C:$C,0))),"",INDEX('Policy Characteristics'!G:G,MATCH($C1234,'Policy Characteristics'!$C:$C,0)))</f>
        <v>1</v>
      </c>
      <c r="N1234" s="233">
        <f>IF(ISBLANK(INDEX('Policy Characteristics'!H:H,MATCH($C1234,'Policy Characteristics'!$C:$C,0))),"",INDEX('Policy Characteristics'!H:H,MATCH($C1234,'Policy Characteristics'!$C:$C,0)))</f>
        <v>0.01</v>
      </c>
      <c r="O1234" s="226" t="str">
        <f>IF(ISBLANK(INDEX('Policy Characteristics'!I:I,MATCH($C1234,'Policy Characteristics'!$C:$C,0))),"",INDEX('Policy Characteristics'!I:I,MATCH($C1234,'Policy Characteristics'!$C:$C,0)))</f>
        <v>% of fuel shifted</v>
      </c>
      <c r="P1234" s="226" t="str">
        <f>IF(ISBLANK(INDEX('Policy Characteristics'!J:J,MATCH($C1234,'Policy Characteristics'!$C:$C,0))),"",INDEX('Policy Characteristics'!J:J,MATCH($C1234,'Policy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4" s="226" t="str">
        <f>IF(ISBLANK(INDEX('Policy Characteristics'!K:K,MATCH($C1234,'Policy Characteristics'!$C:$C,0))),"",INDEX('Policy Characteristics'!K:K,MATCH($C1234,'Policy Characteristics'!$C:$C,0)))</f>
        <v>industry-ag-main.html#fuel-switching</v>
      </c>
      <c r="R1234" s="226" t="str">
        <f>IF(ISBLANK(INDEX('Policy Characteristics'!L:L,MATCH($C1234,'Policy Characteristics'!$C:$C,0))),"",INDEX('Policy Characteristics'!L:L,MATCH($C1234,'Policy Characteristics'!$C:$C,0)))</f>
        <v>industry-elec-and-hydrogen.html</v>
      </c>
    </row>
    <row r="1235" spans="1:18" s="2" customFormat="1">
      <c r="A1235" s="226" t="str">
        <f>IF(ISBLANK(INDEX('Policy Characteristics'!A:A,MATCH($C1235,'Policy Characteristics'!$C:$C,0))),"",INDEX('Policy Characteristics'!A:A,MATCH($C1235,'Policy Characteristics'!$C:$C,0)))</f>
        <v>Industry</v>
      </c>
      <c r="B1235" s="234" t="str">
        <f>IF(ISBLANK(INDEX('Policy Characteristics'!B:B,MATCH($C1235,'Policy Characteristics'!$C:$C,0))),"",INDEX('Policy Characteristics'!B:B,MATCH($C1235,'Policy Characteristics'!$C:$C,0)))</f>
        <v>Hydrogen Combustion</v>
      </c>
      <c r="C1235" s="226" t="str">
        <f t="shared" si="46"/>
        <v>Fraction of Eligible Industrial Energy Use Shifted to Hydrogen</v>
      </c>
      <c r="D1235" s="6" t="s">
        <v>872</v>
      </c>
      <c r="E1235" s="1" t="s">
        <v>898</v>
      </c>
      <c r="F1235" t="s">
        <v>873</v>
      </c>
      <c r="G1235" s="45" t="s">
        <v>899</v>
      </c>
      <c r="H1235" s="43">
        <v>2155</v>
      </c>
      <c r="I1235" s="261" t="s">
        <v>728</v>
      </c>
      <c r="J1235" s="227" t="str">
        <f>IF(ISBLANK(INDEX('Policy Characteristics'!D:D,MATCH($C1235,'Policy Characteristics'!$C:$C,0))),"",INDEX('Policy Characteristics'!D:D,MATCH($C1235,'Policy Characteristics'!$C:$C,0)))</f>
        <v>Hydrogen Combustion</v>
      </c>
      <c r="K1235" s="226" t="str">
        <f>IF(ISBLANK(INDEX('Policy Characteristics'!E:E,MATCH($C1235,'Policy Characteristics'!$C:$C,0))),"",INDEX('Policy Characteristics'!E:E,MATCH($C1235,'Policy Characteristics'!$C:$C,0)))</f>
        <v>indst shift to hydrogen</v>
      </c>
      <c r="L1235" s="233">
        <f>IF(ISBLANK(INDEX('Policy Characteristics'!F:F,MATCH($C1235,'Policy Characteristics'!$C:$C,0))),"",INDEX('Policy Characteristics'!F:F,MATCH($C1235,'Policy Characteristics'!$C:$C,0)))</f>
        <v>0</v>
      </c>
      <c r="M1235" s="233">
        <f>IF(ISBLANK(INDEX('Policy Characteristics'!G:G,MATCH($C1235,'Policy Characteristics'!$C:$C,0))),"",INDEX('Policy Characteristics'!G:G,MATCH($C1235,'Policy Characteristics'!$C:$C,0)))</f>
        <v>1</v>
      </c>
      <c r="N1235" s="233">
        <f>IF(ISBLANK(INDEX('Policy Characteristics'!H:H,MATCH($C1235,'Policy Characteristics'!$C:$C,0))),"",INDEX('Policy Characteristics'!H:H,MATCH($C1235,'Policy Characteristics'!$C:$C,0)))</f>
        <v>0.01</v>
      </c>
      <c r="O1235" s="226" t="str">
        <f>IF(ISBLANK(INDEX('Policy Characteristics'!I:I,MATCH($C1235,'Policy Characteristics'!$C:$C,0))),"",INDEX('Policy Characteristics'!I:I,MATCH($C1235,'Policy Characteristics'!$C:$C,0)))</f>
        <v>% of fuel shifted</v>
      </c>
      <c r="P1235" s="226" t="str">
        <f>IF(ISBLANK(INDEX('Policy Characteristics'!J:J,MATCH($C1235,'Policy Characteristics'!$C:$C,0))),"",INDEX('Policy Characteristics'!J:J,MATCH($C1235,'Policy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5" s="226" t="str">
        <f>IF(ISBLANK(INDEX('Policy Characteristics'!K:K,MATCH($C1235,'Policy Characteristics'!$C:$C,0))),"",INDEX('Policy Characteristics'!K:K,MATCH($C1235,'Policy Characteristics'!$C:$C,0)))</f>
        <v>industry-ag-main.html#fuel-switching</v>
      </c>
      <c r="R1235" s="226" t="str">
        <f>IF(ISBLANK(INDEX('Policy Characteristics'!L:L,MATCH($C1235,'Policy Characteristics'!$C:$C,0))),"",INDEX('Policy Characteristics'!L:L,MATCH($C1235,'Policy Characteristics'!$C:$C,0)))</f>
        <v>industry-elec-and-hydrogen.html</v>
      </c>
    </row>
    <row r="1236" spans="1:18" s="2" customFormat="1">
      <c r="A1236" s="226" t="str">
        <f>IF(ISBLANK(INDEX('Policy Characteristics'!A:A,MATCH($C1236,'Policy Characteristics'!$C:$C,0))),"",INDEX('Policy Characteristics'!A:A,MATCH($C1236,'Policy Characteristics'!$C:$C,0)))</f>
        <v>Industry</v>
      </c>
      <c r="B1236" s="234" t="str">
        <f>IF(ISBLANK(INDEX('Policy Characteristics'!B:B,MATCH($C1236,'Policy Characteristics'!$C:$C,0))),"",INDEX('Policy Characteristics'!B:B,MATCH($C1236,'Policy Characteristics'!$C:$C,0)))</f>
        <v>Hydrogen Combustion</v>
      </c>
      <c r="C1236" s="226" t="str">
        <f t="shared" si="46"/>
        <v>Fraction of Eligible Industrial Energy Use Shifted to Hydrogen</v>
      </c>
      <c r="D1236" s="6" t="s">
        <v>872</v>
      </c>
      <c r="E1236" s="1" t="s">
        <v>900</v>
      </c>
      <c r="F1236" t="s">
        <v>873</v>
      </c>
      <c r="G1236" s="45" t="s">
        <v>901</v>
      </c>
      <c r="H1236" s="43">
        <v>2156</v>
      </c>
      <c r="I1236" s="261" t="s">
        <v>728</v>
      </c>
      <c r="J1236" s="227" t="str">
        <f>IF(ISBLANK(INDEX('Policy Characteristics'!D:D,MATCH($C1236,'Policy Characteristics'!$C:$C,0))),"",INDEX('Policy Characteristics'!D:D,MATCH($C1236,'Policy Characteristics'!$C:$C,0)))</f>
        <v>Hydrogen Combustion</v>
      </c>
      <c r="K1236" s="226" t="str">
        <f>IF(ISBLANK(INDEX('Policy Characteristics'!E:E,MATCH($C1236,'Policy Characteristics'!$C:$C,0))),"",INDEX('Policy Characteristics'!E:E,MATCH($C1236,'Policy Characteristics'!$C:$C,0)))</f>
        <v>indst shift to hydrogen</v>
      </c>
      <c r="L1236" s="233">
        <f>IF(ISBLANK(INDEX('Policy Characteristics'!F:F,MATCH($C1236,'Policy Characteristics'!$C:$C,0))),"",INDEX('Policy Characteristics'!F:F,MATCH($C1236,'Policy Characteristics'!$C:$C,0)))</f>
        <v>0</v>
      </c>
      <c r="M1236" s="233">
        <f>IF(ISBLANK(INDEX('Policy Characteristics'!G:G,MATCH($C1236,'Policy Characteristics'!$C:$C,0))),"",INDEX('Policy Characteristics'!G:G,MATCH($C1236,'Policy Characteristics'!$C:$C,0)))</f>
        <v>1</v>
      </c>
      <c r="N1236" s="233">
        <f>IF(ISBLANK(INDEX('Policy Characteristics'!H:H,MATCH($C1236,'Policy Characteristics'!$C:$C,0))),"",INDEX('Policy Characteristics'!H:H,MATCH($C1236,'Policy Characteristics'!$C:$C,0)))</f>
        <v>0.01</v>
      </c>
      <c r="O1236" s="226" t="str">
        <f>IF(ISBLANK(INDEX('Policy Characteristics'!I:I,MATCH($C1236,'Policy Characteristics'!$C:$C,0))),"",INDEX('Policy Characteristics'!I:I,MATCH($C1236,'Policy Characteristics'!$C:$C,0)))</f>
        <v>% of fuel shifted</v>
      </c>
      <c r="P1236" s="226" t="str">
        <f>IF(ISBLANK(INDEX('Policy Characteristics'!J:J,MATCH($C1236,'Policy Characteristics'!$C:$C,0))),"",INDEX('Policy Characteristics'!J:J,MATCH($C1236,'Policy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6" s="226" t="str">
        <f>IF(ISBLANK(INDEX('Policy Characteristics'!K:K,MATCH($C1236,'Policy Characteristics'!$C:$C,0))),"",INDEX('Policy Characteristics'!K:K,MATCH($C1236,'Policy Characteristics'!$C:$C,0)))</f>
        <v>industry-ag-main.html#fuel-switching</v>
      </c>
      <c r="R1236" s="226" t="str">
        <f>IF(ISBLANK(INDEX('Policy Characteristics'!L:L,MATCH($C1236,'Policy Characteristics'!$C:$C,0))),"",INDEX('Policy Characteristics'!L:L,MATCH($C1236,'Policy Characteristics'!$C:$C,0)))</f>
        <v>industry-elec-and-hydrogen.html</v>
      </c>
    </row>
    <row r="1237" spans="1:18" s="2" customFormat="1">
      <c r="A1237" s="226" t="str">
        <f>IF(ISBLANK(INDEX('Policy Characteristics'!A:A,MATCH($C1237,'Policy Characteristics'!$C:$C,0))),"",INDEX('Policy Characteristics'!A:A,MATCH($C1237,'Policy Characteristics'!$C:$C,0)))</f>
        <v>Industry</v>
      </c>
      <c r="B1237" s="234" t="str">
        <f>IF(ISBLANK(INDEX('Policy Characteristics'!B:B,MATCH($C1237,'Policy Characteristics'!$C:$C,0))),"",INDEX('Policy Characteristics'!B:B,MATCH($C1237,'Policy Characteristics'!$C:$C,0)))</f>
        <v>Hydrogen Combustion</v>
      </c>
      <c r="C1237" s="226" t="str">
        <f t="shared" si="46"/>
        <v>Fraction of Eligible Industrial Energy Use Shifted to Hydrogen</v>
      </c>
      <c r="D1237" s="6" t="s">
        <v>872</v>
      </c>
      <c r="E1237" s="1" t="s">
        <v>902</v>
      </c>
      <c r="F1237" t="s">
        <v>873</v>
      </c>
      <c r="G1237" s="45" t="s">
        <v>903</v>
      </c>
      <c r="H1237" s="43">
        <v>2157</v>
      </c>
      <c r="I1237" s="261" t="s">
        <v>728</v>
      </c>
      <c r="J1237" s="227" t="str">
        <f>IF(ISBLANK(INDEX('Policy Characteristics'!D:D,MATCH($C1237,'Policy Characteristics'!$C:$C,0))),"",INDEX('Policy Characteristics'!D:D,MATCH($C1237,'Policy Characteristics'!$C:$C,0)))</f>
        <v>Hydrogen Combustion</v>
      </c>
      <c r="K1237" s="226" t="str">
        <f>IF(ISBLANK(INDEX('Policy Characteristics'!E:E,MATCH($C1237,'Policy Characteristics'!$C:$C,0))),"",INDEX('Policy Characteristics'!E:E,MATCH($C1237,'Policy Characteristics'!$C:$C,0)))</f>
        <v>indst shift to hydrogen</v>
      </c>
      <c r="L1237" s="233">
        <f>IF(ISBLANK(INDEX('Policy Characteristics'!F:F,MATCH($C1237,'Policy Characteristics'!$C:$C,0))),"",INDEX('Policy Characteristics'!F:F,MATCH($C1237,'Policy Characteristics'!$C:$C,0)))</f>
        <v>0</v>
      </c>
      <c r="M1237" s="233">
        <f>IF(ISBLANK(INDEX('Policy Characteristics'!G:G,MATCH($C1237,'Policy Characteristics'!$C:$C,0))),"",INDEX('Policy Characteristics'!G:G,MATCH($C1237,'Policy Characteristics'!$C:$C,0)))</f>
        <v>1</v>
      </c>
      <c r="N1237" s="233">
        <f>IF(ISBLANK(INDEX('Policy Characteristics'!H:H,MATCH($C1237,'Policy Characteristics'!$C:$C,0))),"",INDEX('Policy Characteristics'!H:H,MATCH($C1237,'Policy Characteristics'!$C:$C,0)))</f>
        <v>0.01</v>
      </c>
      <c r="O1237" s="226" t="str">
        <f>IF(ISBLANK(INDEX('Policy Characteristics'!I:I,MATCH($C1237,'Policy Characteristics'!$C:$C,0))),"",INDEX('Policy Characteristics'!I:I,MATCH($C1237,'Policy Characteristics'!$C:$C,0)))</f>
        <v>% of fuel shifted</v>
      </c>
      <c r="P1237" s="226" t="str">
        <f>IF(ISBLANK(INDEX('Policy Characteristics'!J:J,MATCH($C1237,'Policy Characteristics'!$C:$C,0))),"",INDEX('Policy Characteristics'!J:J,MATCH($C1237,'Policy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7" s="226" t="str">
        <f>IF(ISBLANK(INDEX('Policy Characteristics'!K:K,MATCH($C1237,'Policy Characteristics'!$C:$C,0))),"",INDEX('Policy Characteristics'!K:K,MATCH($C1237,'Policy Characteristics'!$C:$C,0)))</f>
        <v>industry-ag-main.html#fuel-switching</v>
      </c>
      <c r="R1237" s="226" t="str">
        <f>IF(ISBLANK(INDEX('Policy Characteristics'!L:L,MATCH($C1237,'Policy Characteristics'!$C:$C,0))),"",INDEX('Policy Characteristics'!L:L,MATCH($C1237,'Policy Characteristics'!$C:$C,0)))</f>
        <v>industry-elec-and-hydrogen.html</v>
      </c>
    </row>
    <row r="1238" spans="1:18" s="2" customFormat="1">
      <c r="A1238" s="226" t="str">
        <f>IF(ISBLANK(INDEX('Policy Characteristics'!A:A,MATCH($C1238,'Policy Characteristics'!$C:$C,0))),"",INDEX('Policy Characteristics'!A:A,MATCH($C1238,'Policy Characteristics'!$C:$C,0)))</f>
        <v>Industry</v>
      </c>
      <c r="B1238" s="234" t="str">
        <f>IF(ISBLANK(INDEX('Policy Characteristics'!B:B,MATCH($C1238,'Policy Characteristics'!$C:$C,0))),"",INDEX('Policy Characteristics'!B:B,MATCH($C1238,'Policy Characteristics'!$C:$C,0)))</f>
        <v>Hydrogen Combustion</v>
      </c>
      <c r="C1238" s="226" t="str">
        <f t="shared" si="46"/>
        <v>Fraction of Eligible Industrial Energy Use Shifted to Hydrogen</v>
      </c>
      <c r="D1238" s="6" t="s">
        <v>872</v>
      </c>
      <c r="E1238" s="1" t="s">
        <v>904</v>
      </c>
      <c r="F1238" t="s">
        <v>873</v>
      </c>
      <c r="G1238" s="45" t="s">
        <v>905</v>
      </c>
      <c r="H1238" s="43">
        <v>2158</v>
      </c>
      <c r="I1238" s="261" t="s">
        <v>738</v>
      </c>
      <c r="J1238" s="227" t="str">
        <f>IF(ISBLANK(INDEX('Policy Characteristics'!D:D,MATCH($C1238,'Policy Characteristics'!$C:$C,0))),"",INDEX('Policy Characteristics'!D:D,MATCH($C1238,'Policy Characteristics'!$C:$C,0)))</f>
        <v>Hydrogen Combustion</v>
      </c>
      <c r="K1238" s="226" t="str">
        <f>IF(ISBLANK(INDEX('Policy Characteristics'!E:E,MATCH($C1238,'Policy Characteristics'!$C:$C,0))),"",INDEX('Policy Characteristics'!E:E,MATCH($C1238,'Policy Characteristics'!$C:$C,0)))</f>
        <v>indst shift to hydrogen</v>
      </c>
      <c r="L1238" s="233">
        <f>IF(ISBLANK(INDEX('Policy Characteristics'!F:F,MATCH($C1238,'Policy Characteristics'!$C:$C,0))),"",INDEX('Policy Characteristics'!F:F,MATCH($C1238,'Policy Characteristics'!$C:$C,0)))</f>
        <v>0</v>
      </c>
      <c r="M1238" s="233">
        <f>IF(ISBLANK(INDEX('Policy Characteristics'!G:G,MATCH($C1238,'Policy Characteristics'!$C:$C,0))),"",INDEX('Policy Characteristics'!G:G,MATCH($C1238,'Policy Characteristics'!$C:$C,0)))</f>
        <v>1</v>
      </c>
      <c r="N1238" s="233">
        <f>IF(ISBLANK(INDEX('Policy Characteristics'!H:H,MATCH($C1238,'Policy Characteristics'!$C:$C,0))),"",INDEX('Policy Characteristics'!H:H,MATCH($C1238,'Policy Characteristics'!$C:$C,0)))</f>
        <v>0.01</v>
      </c>
      <c r="O1238" s="226" t="str">
        <f>IF(ISBLANK(INDEX('Policy Characteristics'!I:I,MATCH($C1238,'Policy Characteristics'!$C:$C,0))),"",INDEX('Policy Characteristics'!I:I,MATCH($C1238,'Policy Characteristics'!$C:$C,0)))</f>
        <v>% of fuel shifted</v>
      </c>
      <c r="P1238" s="226" t="str">
        <f>IF(ISBLANK(INDEX('Policy Characteristics'!J:J,MATCH($C1238,'Policy Characteristics'!$C:$C,0))),"",INDEX('Policy Characteristics'!J:J,MATCH($C1238,'Policy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8" s="226" t="str">
        <f>IF(ISBLANK(INDEX('Policy Characteristics'!K:K,MATCH($C1238,'Policy Characteristics'!$C:$C,0))),"",INDEX('Policy Characteristics'!K:K,MATCH($C1238,'Policy Characteristics'!$C:$C,0)))</f>
        <v>industry-ag-main.html#fuel-switching</v>
      </c>
      <c r="R1238" s="226" t="str">
        <f>IF(ISBLANK(INDEX('Policy Characteristics'!L:L,MATCH($C1238,'Policy Characteristics'!$C:$C,0))),"",INDEX('Policy Characteristics'!L:L,MATCH($C1238,'Policy Characteristics'!$C:$C,0)))</f>
        <v>industry-elec-and-hydrogen.html</v>
      </c>
    </row>
    <row r="1239" spans="1:18" s="2" customFormat="1">
      <c r="A1239" s="226" t="str">
        <f>IF(ISBLANK(INDEX('Policy Characteristics'!A:A,MATCH($C1239,'Policy Characteristics'!$C:$C,0))),"",INDEX('Policy Characteristics'!A:A,MATCH($C1239,'Policy Characteristics'!$C:$C,0)))</f>
        <v>Industry</v>
      </c>
      <c r="B1239" s="234" t="str">
        <f>IF(ISBLANK(INDEX('Policy Characteristics'!B:B,MATCH($C1239,'Policy Characteristics'!$C:$C,0))),"",INDEX('Policy Characteristics'!B:B,MATCH($C1239,'Policy Characteristics'!$C:$C,0)))</f>
        <v>Hydrogen Combustion</v>
      </c>
      <c r="C1239" s="226" t="str">
        <f t="shared" si="46"/>
        <v>Fraction of Eligible Industrial Energy Use Shifted to Hydrogen</v>
      </c>
      <c r="D1239" s="6" t="s">
        <v>872</v>
      </c>
      <c r="E1239" s="1" t="s">
        <v>906</v>
      </c>
      <c r="F1239" t="s">
        <v>873</v>
      </c>
      <c r="G1239" s="45" t="s">
        <v>907</v>
      </c>
      <c r="H1239" s="43">
        <v>2159</v>
      </c>
      <c r="I1239" s="261" t="s">
        <v>738</v>
      </c>
      <c r="J1239" s="227" t="str">
        <f>IF(ISBLANK(INDEX('Policy Characteristics'!D:D,MATCH($C1239,'Policy Characteristics'!$C:$C,0))),"",INDEX('Policy Characteristics'!D:D,MATCH($C1239,'Policy Characteristics'!$C:$C,0)))</f>
        <v>Hydrogen Combustion</v>
      </c>
      <c r="K1239" s="226" t="str">
        <f>IF(ISBLANK(INDEX('Policy Characteristics'!E:E,MATCH($C1239,'Policy Characteristics'!$C:$C,0))),"",INDEX('Policy Characteristics'!E:E,MATCH($C1239,'Policy Characteristics'!$C:$C,0)))</f>
        <v>indst shift to hydrogen</v>
      </c>
      <c r="L1239" s="233">
        <f>IF(ISBLANK(INDEX('Policy Characteristics'!F:F,MATCH($C1239,'Policy Characteristics'!$C:$C,0))),"",INDEX('Policy Characteristics'!F:F,MATCH($C1239,'Policy Characteristics'!$C:$C,0)))</f>
        <v>0</v>
      </c>
      <c r="M1239" s="233">
        <f>IF(ISBLANK(INDEX('Policy Characteristics'!G:G,MATCH($C1239,'Policy Characteristics'!$C:$C,0))),"",INDEX('Policy Characteristics'!G:G,MATCH($C1239,'Policy Characteristics'!$C:$C,0)))</f>
        <v>1</v>
      </c>
      <c r="N1239" s="233">
        <f>IF(ISBLANK(INDEX('Policy Characteristics'!H:H,MATCH($C1239,'Policy Characteristics'!$C:$C,0))),"",INDEX('Policy Characteristics'!H:H,MATCH($C1239,'Policy Characteristics'!$C:$C,0)))</f>
        <v>0.01</v>
      </c>
      <c r="O1239" s="226" t="str">
        <f>IF(ISBLANK(INDEX('Policy Characteristics'!I:I,MATCH($C1239,'Policy Characteristics'!$C:$C,0))),"",INDEX('Policy Characteristics'!I:I,MATCH($C1239,'Policy Characteristics'!$C:$C,0)))</f>
        <v>% of fuel shifted</v>
      </c>
      <c r="P1239" s="226" t="str">
        <f>IF(ISBLANK(INDEX('Policy Characteristics'!J:J,MATCH($C1239,'Policy Characteristics'!$C:$C,0))),"",INDEX('Policy Characteristics'!J:J,MATCH($C1239,'Policy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39" s="226" t="str">
        <f>IF(ISBLANK(INDEX('Policy Characteristics'!K:K,MATCH($C1239,'Policy Characteristics'!$C:$C,0))),"",INDEX('Policy Characteristics'!K:K,MATCH($C1239,'Policy Characteristics'!$C:$C,0)))</f>
        <v>industry-ag-main.html#fuel-switching</v>
      </c>
      <c r="R1239" s="226" t="str">
        <f>IF(ISBLANK(INDEX('Policy Characteristics'!L:L,MATCH($C1239,'Policy Characteristics'!$C:$C,0))),"",INDEX('Policy Characteristics'!L:L,MATCH($C1239,'Policy Characteristics'!$C:$C,0)))</f>
        <v>industry-elec-and-hydrogen.html</v>
      </c>
    </row>
    <row r="1240" spans="1:18" s="2" customFormat="1">
      <c r="A1240" s="226" t="str">
        <f>IF(ISBLANK(INDEX('Policy Characteristics'!A:A,MATCH($C1240,'Policy Characteristics'!$C:$C,0))),"",INDEX('Policy Characteristics'!A:A,MATCH($C1240,'Policy Characteristics'!$C:$C,0)))</f>
        <v>Industry</v>
      </c>
      <c r="B1240" s="234" t="str">
        <f>IF(ISBLANK(INDEX('Policy Characteristics'!B:B,MATCH($C1240,'Policy Characteristics'!$C:$C,0))),"",INDEX('Policy Characteristics'!B:B,MATCH($C1240,'Policy Characteristics'!$C:$C,0)))</f>
        <v>Hydrogen Combustion</v>
      </c>
      <c r="C1240" s="226" t="str">
        <f t="shared" si="46"/>
        <v>Fraction of Eligible Industrial Energy Use Shifted to Hydrogen</v>
      </c>
      <c r="D1240" s="6" t="s">
        <v>872</v>
      </c>
      <c r="E1240" s="1" t="s">
        <v>908</v>
      </c>
      <c r="F1240" t="s">
        <v>873</v>
      </c>
      <c r="G1240" s="45" t="s">
        <v>909</v>
      </c>
      <c r="H1240" s="43">
        <v>2160</v>
      </c>
      <c r="I1240" s="261" t="s">
        <v>738</v>
      </c>
      <c r="J1240" s="227" t="str">
        <f>IF(ISBLANK(INDEX('Policy Characteristics'!D:D,MATCH($C1240,'Policy Characteristics'!$C:$C,0))),"",INDEX('Policy Characteristics'!D:D,MATCH($C1240,'Policy Characteristics'!$C:$C,0)))</f>
        <v>Hydrogen Combustion</v>
      </c>
      <c r="K1240" s="226" t="str">
        <f>IF(ISBLANK(INDEX('Policy Characteristics'!E:E,MATCH($C1240,'Policy Characteristics'!$C:$C,0))),"",INDEX('Policy Characteristics'!E:E,MATCH($C1240,'Policy Characteristics'!$C:$C,0)))</f>
        <v>indst shift to hydrogen</v>
      </c>
      <c r="L1240" s="233">
        <f>IF(ISBLANK(INDEX('Policy Characteristics'!F:F,MATCH($C1240,'Policy Characteristics'!$C:$C,0))),"",INDEX('Policy Characteristics'!F:F,MATCH($C1240,'Policy Characteristics'!$C:$C,0)))</f>
        <v>0</v>
      </c>
      <c r="M1240" s="233">
        <f>IF(ISBLANK(INDEX('Policy Characteristics'!G:G,MATCH($C1240,'Policy Characteristics'!$C:$C,0))),"",INDEX('Policy Characteristics'!G:G,MATCH($C1240,'Policy Characteristics'!$C:$C,0)))</f>
        <v>1</v>
      </c>
      <c r="N1240" s="233">
        <f>IF(ISBLANK(INDEX('Policy Characteristics'!H:H,MATCH($C1240,'Policy Characteristics'!$C:$C,0))),"",INDEX('Policy Characteristics'!H:H,MATCH($C1240,'Policy Characteristics'!$C:$C,0)))</f>
        <v>0.01</v>
      </c>
      <c r="O1240" s="226" t="str">
        <f>IF(ISBLANK(INDEX('Policy Characteristics'!I:I,MATCH($C1240,'Policy Characteristics'!$C:$C,0))),"",INDEX('Policy Characteristics'!I:I,MATCH($C1240,'Policy Characteristics'!$C:$C,0)))</f>
        <v>% of fuel shifted</v>
      </c>
      <c r="P1240" s="226" t="str">
        <f>IF(ISBLANK(INDEX('Policy Characteristics'!J:J,MATCH($C1240,'Policy Characteristics'!$C:$C,0))),"",INDEX('Policy Characteristics'!J:J,MATCH($C1240,'Policy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0" s="226" t="str">
        <f>IF(ISBLANK(INDEX('Policy Characteristics'!K:K,MATCH($C1240,'Policy Characteristics'!$C:$C,0))),"",INDEX('Policy Characteristics'!K:K,MATCH($C1240,'Policy Characteristics'!$C:$C,0)))</f>
        <v>industry-ag-main.html#fuel-switching</v>
      </c>
      <c r="R1240" s="226" t="str">
        <f>IF(ISBLANK(INDEX('Policy Characteristics'!L:L,MATCH($C1240,'Policy Characteristics'!$C:$C,0))),"",INDEX('Policy Characteristics'!L:L,MATCH($C1240,'Policy Characteristics'!$C:$C,0)))</f>
        <v>industry-elec-and-hydrogen.html</v>
      </c>
    </row>
    <row r="1241" spans="1:18" s="2" customFormat="1">
      <c r="A1241" s="226" t="str">
        <f>IF(ISBLANK(INDEX('Policy Characteristics'!A:A,MATCH($C1241,'Policy Characteristics'!$C:$C,0))),"",INDEX('Policy Characteristics'!A:A,MATCH($C1241,'Policy Characteristics'!$C:$C,0)))</f>
        <v>Industry</v>
      </c>
      <c r="B1241" s="234" t="str">
        <f>IF(ISBLANK(INDEX('Policy Characteristics'!B:B,MATCH($C1241,'Policy Characteristics'!$C:$C,0))),"",INDEX('Policy Characteristics'!B:B,MATCH($C1241,'Policy Characteristics'!$C:$C,0)))</f>
        <v>Hydrogen Combustion</v>
      </c>
      <c r="C1241" s="226" t="str">
        <f t="shared" si="46"/>
        <v>Fraction of Eligible Industrial Energy Use Shifted to Hydrogen</v>
      </c>
      <c r="D1241" s="6" t="s">
        <v>872</v>
      </c>
      <c r="E1241" s="1" t="s">
        <v>910</v>
      </c>
      <c r="F1241" t="s">
        <v>873</v>
      </c>
      <c r="G1241" s="45" t="s">
        <v>910</v>
      </c>
      <c r="H1241" s="43">
        <v>2161</v>
      </c>
      <c r="I1241" s="261" t="s">
        <v>738</v>
      </c>
      <c r="J1241" s="227" t="str">
        <f>IF(ISBLANK(INDEX('Policy Characteristics'!D:D,MATCH($C1241,'Policy Characteristics'!$C:$C,0))),"",INDEX('Policy Characteristics'!D:D,MATCH($C1241,'Policy Characteristics'!$C:$C,0)))</f>
        <v>Hydrogen Combustion</v>
      </c>
      <c r="K1241" s="226" t="str">
        <f>IF(ISBLANK(INDEX('Policy Characteristics'!E:E,MATCH($C1241,'Policy Characteristics'!$C:$C,0))),"",INDEX('Policy Characteristics'!E:E,MATCH($C1241,'Policy Characteristics'!$C:$C,0)))</f>
        <v>indst shift to hydrogen</v>
      </c>
      <c r="L1241" s="233">
        <f>IF(ISBLANK(INDEX('Policy Characteristics'!F:F,MATCH($C1241,'Policy Characteristics'!$C:$C,0))),"",INDEX('Policy Characteristics'!F:F,MATCH($C1241,'Policy Characteristics'!$C:$C,0)))</f>
        <v>0</v>
      </c>
      <c r="M1241" s="233">
        <f>IF(ISBLANK(INDEX('Policy Characteristics'!G:G,MATCH($C1241,'Policy Characteristics'!$C:$C,0))),"",INDEX('Policy Characteristics'!G:G,MATCH($C1241,'Policy Characteristics'!$C:$C,0)))</f>
        <v>1</v>
      </c>
      <c r="N1241" s="233">
        <f>IF(ISBLANK(INDEX('Policy Characteristics'!H:H,MATCH($C1241,'Policy Characteristics'!$C:$C,0))),"",INDEX('Policy Characteristics'!H:H,MATCH($C1241,'Policy Characteristics'!$C:$C,0)))</f>
        <v>0.01</v>
      </c>
      <c r="O1241" s="226" t="str">
        <f>IF(ISBLANK(INDEX('Policy Characteristics'!I:I,MATCH($C1241,'Policy Characteristics'!$C:$C,0))),"",INDEX('Policy Characteristics'!I:I,MATCH($C1241,'Policy Characteristics'!$C:$C,0)))</f>
        <v>% of fuel shifted</v>
      </c>
      <c r="P1241" s="226" t="str">
        <f>IF(ISBLANK(INDEX('Policy Characteristics'!J:J,MATCH($C1241,'Policy Characteristics'!$C:$C,0))),"",INDEX('Policy Characteristics'!J:J,MATCH($C1241,'Policy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1" s="226" t="str">
        <f>IF(ISBLANK(INDEX('Policy Characteristics'!K:K,MATCH($C1241,'Policy Characteristics'!$C:$C,0))),"",INDEX('Policy Characteristics'!K:K,MATCH($C1241,'Policy Characteristics'!$C:$C,0)))</f>
        <v>industry-ag-main.html#fuel-switching</v>
      </c>
      <c r="R1241" s="226" t="str">
        <f>IF(ISBLANK(INDEX('Policy Characteristics'!L:L,MATCH($C1241,'Policy Characteristics'!$C:$C,0))),"",INDEX('Policy Characteristics'!L:L,MATCH($C1241,'Policy Characteristics'!$C:$C,0)))</f>
        <v>industry-elec-and-hydrogen.html</v>
      </c>
    </row>
    <row r="1242" spans="1:18" s="2" customFormat="1">
      <c r="A1242" s="226" t="str">
        <f>IF(ISBLANK(INDEX('Policy Characteristics'!A:A,MATCH($C1242,'Policy Characteristics'!$C:$C,0))),"",INDEX('Policy Characteristics'!A:A,MATCH($C1242,'Policy Characteristics'!$C:$C,0)))</f>
        <v>Industry</v>
      </c>
      <c r="B1242" s="234" t="str">
        <f>IF(ISBLANK(INDEX('Policy Characteristics'!B:B,MATCH($C1242,'Policy Characteristics'!$C:$C,0))),"",INDEX('Policy Characteristics'!B:B,MATCH($C1242,'Policy Characteristics'!$C:$C,0)))</f>
        <v>Hydrogen Combustion</v>
      </c>
      <c r="C1242" s="226" t="str">
        <f t="shared" si="46"/>
        <v>Fraction of Eligible Industrial Energy Use Shifted to Hydrogen</v>
      </c>
      <c r="D1242" s="6" t="s">
        <v>874</v>
      </c>
      <c r="E1242" s="1" t="s">
        <v>896</v>
      </c>
      <c r="F1242" t="s">
        <v>875</v>
      </c>
      <c r="G1242" s="45" t="s">
        <v>897</v>
      </c>
      <c r="H1242" s="43">
        <v>2162</v>
      </c>
      <c r="I1242" s="261" t="s">
        <v>728</v>
      </c>
      <c r="J1242" s="227" t="str">
        <f>IF(ISBLANK(INDEX('Policy Characteristics'!D:D,MATCH($C1242,'Policy Characteristics'!$C:$C,0))),"",INDEX('Policy Characteristics'!D:D,MATCH($C1242,'Policy Characteristics'!$C:$C,0)))</f>
        <v>Hydrogen Combustion</v>
      </c>
      <c r="K1242" s="226" t="str">
        <f>IF(ISBLANK(INDEX('Policy Characteristics'!E:E,MATCH($C1242,'Policy Characteristics'!$C:$C,0))),"",INDEX('Policy Characteristics'!E:E,MATCH($C1242,'Policy Characteristics'!$C:$C,0)))</f>
        <v>indst shift to hydrogen</v>
      </c>
      <c r="L1242" s="233">
        <f>IF(ISBLANK(INDEX('Policy Characteristics'!F:F,MATCH($C1242,'Policy Characteristics'!$C:$C,0))),"",INDEX('Policy Characteristics'!F:F,MATCH($C1242,'Policy Characteristics'!$C:$C,0)))</f>
        <v>0</v>
      </c>
      <c r="M1242" s="233">
        <f>IF(ISBLANK(INDEX('Policy Characteristics'!G:G,MATCH($C1242,'Policy Characteristics'!$C:$C,0))),"",INDEX('Policy Characteristics'!G:G,MATCH($C1242,'Policy Characteristics'!$C:$C,0)))</f>
        <v>1</v>
      </c>
      <c r="N1242" s="233">
        <f>IF(ISBLANK(INDEX('Policy Characteristics'!H:H,MATCH($C1242,'Policy Characteristics'!$C:$C,0))),"",INDEX('Policy Characteristics'!H:H,MATCH($C1242,'Policy Characteristics'!$C:$C,0)))</f>
        <v>0.01</v>
      </c>
      <c r="O1242" s="226" t="str">
        <f>IF(ISBLANK(INDEX('Policy Characteristics'!I:I,MATCH($C1242,'Policy Characteristics'!$C:$C,0))),"",INDEX('Policy Characteristics'!I:I,MATCH($C1242,'Policy Characteristics'!$C:$C,0)))</f>
        <v>% of fuel shifted</v>
      </c>
      <c r="P1242" s="226" t="str">
        <f>IF(ISBLANK(INDEX('Policy Characteristics'!J:J,MATCH($C1242,'Policy Characteristics'!$C:$C,0))),"",INDEX('Policy Characteristics'!J:J,MATCH($C1242,'Policy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2" s="226" t="str">
        <f>IF(ISBLANK(INDEX('Policy Characteristics'!K:K,MATCH($C1242,'Policy Characteristics'!$C:$C,0))),"",INDEX('Policy Characteristics'!K:K,MATCH($C1242,'Policy Characteristics'!$C:$C,0)))</f>
        <v>industry-ag-main.html#fuel-switching</v>
      </c>
      <c r="R1242" s="226" t="str">
        <f>IF(ISBLANK(INDEX('Policy Characteristics'!L:L,MATCH($C1242,'Policy Characteristics'!$C:$C,0))),"",INDEX('Policy Characteristics'!L:L,MATCH($C1242,'Policy Characteristics'!$C:$C,0)))</f>
        <v>industry-elec-and-hydrogen.html</v>
      </c>
    </row>
    <row r="1243" spans="1:18" s="2" customFormat="1">
      <c r="A1243" s="226" t="str">
        <f>IF(ISBLANK(INDEX('Policy Characteristics'!A:A,MATCH($C1243,'Policy Characteristics'!$C:$C,0))),"",INDEX('Policy Characteristics'!A:A,MATCH($C1243,'Policy Characteristics'!$C:$C,0)))</f>
        <v>Industry</v>
      </c>
      <c r="B1243" s="234" t="str">
        <f>IF(ISBLANK(INDEX('Policy Characteristics'!B:B,MATCH($C1243,'Policy Characteristics'!$C:$C,0))),"",INDEX('Policy Characteristics'!B:B,MATCH($C1243,'Policy Characteristics'!$C:$C,0)))</f>
        <v>Hydrogen Combustion</v>
      </c>
      <c r="C1243" s="226" t="str">
        <f t="shared" si="46"/>
        <v>Fraction of Eligible Industrial Energy Use Shifted to Hydrogen</v>
      </c>
      <c r="D1243" s="6" t="s">
        <v>874</v>
      </c>
      <c r="E1243" s="1" t="s">
        <v>898</v>
      </c>
      <c r="F1243" t="s">
        <v>875</v>
      </c>
      <c r="G1243" s="45" t="s">
        <v>899</v>
      </c>
      <c r="H1243" s="43">
        <v>2163</v>
      </c>
      <c r="I1243" s="261" t="s">
        <v>728</v>
      </c>
      <c r="J1243" s="227" t="str">
        <f>IF(ISBLANK(INDEX('Policy Characteristics'!D:D,MATCH($C1243,'Policy Characteristics'!$C:$C,0))),"",INDEX('Policy Characteristics'!D:D,MATCH($C1243,'Policy Characteristics'!$C:$C,0)))</f>
        <v>Hydrogen Combustion</v>
      </c>
      <c r="K1243" s="226" t="str">
        <f>IF(ISBLANK(INDEX('Policy Characteristics'!E:E,MATCH($C1243,'Policy Characteristics'!$C:$C,0))),"",INDEX('Policy Characteristics'!E:E,MATCH($C1243,'Policy Characteristics'!$C:$C,0)))</f>
        <v>indst shift to hydrogen</v>
      </c>
      <c r="L1243" s="233">
        <f>IF(ISBLANK(INDEX('Policy Characteristics'!F:F,MATCH($C1243,'Policy Characteristics'!$C:$C,0))),"",INDEX('Policy Characteristics'!F:F,MATCH($C1243,'Policy Characteristics'!$C:$C,0)))</f>
        <v>0</v>
      </c>
      <c r="M1243" s="233">
        <f>IF(ISBLANK(INDEX('Policy Characteristics'!G:G,MATCH($C1243,'Policy Characteristics'!$C:$C,0))),"",INDEX('Policy Characteristics'!G:G,MATCH($C1243,'Policy Characteristics'!$C:$C,0)))</f>
        <v>1</v>
      </c>
      <c r="N1243" s="233">
        <f>IF(ISBLANK(INDEX('Policy Characteristics'!H:H,MATCH($C1243,'Policy Characteristics'!$C:$C,0))),"",INDEX('Policy Characteristics'!H:H,MATCH($C1243,'Policy Characteristics'!$C:$C,0)))</f>
        <v>0.01</v>
      </c>
      <c r="O1243" s="226" t="str">
        <f>IF(ISBLANK(INDEX('Policy Characteristics'!I:I,MATCH($C1243,'Policy Characteristics'!$C:$C,0))),"",INDEX('Policy Characteristics'!I:I,MATCH($C1243,'Policy Characteristics'!$C:$C,0)))</f>
        <v>% of fuel shifted</v>
      </c>
      <c r="P1243" s="226" t="str">
        <f>IF(ISBLANK(INDEX('Policy Characteristics'!J:J,MATCH($C1243,'Policy Characteristics'!$C:$C,0))),"",INDEX('Policy Characteristics'!J:J,MATCH($C1243,'Policy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3" s="226" t="str">
        <f>IF(ISBLANK(INDEX('Policy Characteristics'!K:K,MATCH($C1243,'Policy Characteristics'!$C:$C,0))),"",INDEX('Policy Characteristics'!K:K,MATCH($C1243,'Policy Characteristics'!$C:$C,0)))</f>
        <v>industry-ag-main.html#fuel-switching</v>
      </c>
      <c r="R1243" s="226" t="str">
        <f>IF(ISBLANK(INDEX('Policy Characteristics'!L:L,MATCH($C1243,'Policy Characteristics'!$C:$C,0))),"",INDEX('Policy Characteristics'!L:L,MATCH($C1243,'Policy Characteristics'!$C:$C,0)))</f>
        <v>industry-elec-and-hydrogen.html</v>
      </c>
    </row>
    <row r="1244" spans="1:18" s="2" customFormat="1">
      <c r="A1244" s="226" t="str">
        <f>IF(ISBLANK(INDEX('Policy Characteristics'!A:A,MATCH($C1244,'Policy Characteristics'!$C:$C,0))),"",INDEX('Policy Characteristics'!A:A,MATCH($C1244,'Policy Characteristics'!$C:$C,0)))</f>
        <v>Industry</v>
      </c>
      <c r="B1244" s="234" t="str">
        <f>IF(ISBLANK(INDEX('Policy Characteristics'!B:B,MATCH($C1244,'Policy Characteristics'!$C:$C,0))),"",INDEX('Policy Characteristics'!B:B,MATCH($C1244,'Policy Characteristics'!$C:$C,0)))</f>
        <v>Hydrogen Combustion</v>
      </c>
      <c r="C1244" s="226" t="str">
        <f t="shared" ref="C1244:C1307" si="47">C$1114</f>
        <v>Fraction of Eligible Industrial Energy Use Shifted to Hydrogen</v>
      </c>
      <c r="D1244" s="6" t="s">
        <v>874</v>
      </c>
      <c r="E1244" s="1" t="s">
        <v>900</v>
      </c>
      <c r="F1244" t="s">
        <v>875</v>
      </c>
      <c r="G1244" s="45" t="s">
        <v>901</v>
      </c>
      <c r="H1244" s="43">
        <v>2164</v>
      </c>
      <c r="I1244" s="261" t="s">
        <v>728</v>
      </c>
      <c r="J1244" s="227" t="str">
        <f>IF(ISBLANK(INDEX('Policy Characteristics'!D:D,MATCH($C1244,'Policy Characteristics'!$C:$C,0))),"",INDEX('Policy Characteristics'!D:D,MATCH($C1244,'Policy Characteristics'!$C:$C,0)))</f>
        <v>Hydrogen Combustion</v>
      </c>
      <c r="K1244" s="226" t="str">
        <f>IF(ISBLANK(INDEX('Policy Characteristics'!E:E,MATCH($C1244,'Policy Characteristics'!$C:$C,0))),"",INDEX('Policy Characteristics'!E:E,MATCH($C1244,'Policy Characteristics'!$C:$C,0)))</f>
        <v>indst shift to hydrogen</v>
      </c>
      <c r="L1244" s="233">
        <f>IF(ISBLANK(INDEX('Policy Characteristics'!F:F,MATCH($C1244,'Policy Characteristics'!$C:$C,0))),"",INDEX('Policy Characteristics'!F:F,MATCH($C1244,'Policy Characteristics'!$C:$C,0)))</f>
        <v>0</v>
      </c>
      <c r="M1244" s="233">
        <f>IF(ISBLANK(INDEX('Policy Characteristics'!G:G,MATCH($C1244,'Policy Characteristics'!$C:$C,0))),"",INDEX('Policy Characteristics'!G:G,MATCH($C1244,'Policy Characteristics'!$C:$C,0)))</f>
        <v>1</v>
      </c>
      <c r="N1244" s="233">
        <f>IF(ISBLANK(INDEX('Policy Characteristics'!H:H,MATCH($C1244,'Policy Characteristics'!$C:$C,0))),"",INDEX('Policy Characteristics'!H:H,MATCH($C1244,'Policy Characteristics'!$C:$C,0)))</f>
        <v>0.01</v>
      </c>
      <c r="O1244" s="226" t="str">
        <f>IF(ISBLANK(INDEX('Policy Characteristics'!I:I,MATCH($C1244,'Policy Characteristics'!$C:$C,0))),"",INDEX('Policy Characteristics'!I:I,MATCH($C1244,'Policy Characteristics'!$C:$C,0)))</f>
        <v>% of fuel shifted</v>
      </c>
      <c r="P1244" s="226" t="str">
        <f>IF(ISBLANK(INDEX('Policy Characteristics'!J:J,MATCH($C1244,'Policy Characteristics'!$C:$C,0))),"",INDEX('Policy Characteristics'!J:J,MATCH($C1244,'Policy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4" s="226" t="str">
        <f>IF(ISBLANK(INDEX('Policy Characteristics'!K:K,MATCH($C1244,'Policy Characteristics'!$C:$C,0))),"",INDEX('Policy Characteristics'!K:K,MATCH($C1244,'Policy Characteristics'!$C:$C,0)))</f>
        <v>industry-ag-main.html#fuel-switching</v>
      </c>
      <c r="R1244" s="226" t="str">
        <f>IF(ISBLANK(INDEX('Policy Characteristics'!L:L,MATCH($C1244,'Policy Characteristics'!$C:$C,0))),"",INDEX('Policy Characteristics'!L:L,MATCH($C1244,'Policy Characteristics'!$C:$C,0)))</f>
        <v>industry-elec-and-hydrogen.html</v>
      </c>
    </row>
    <row r="1245" spans="1:18" s="2" customFormat="1">
      <c r="A1245" s="226" t="str">
        <f>IF(ISBLANK(INDEX('Policy Characteristics'!A:A,MATCH($C1245,'Policy Characteristics'!$C:$C,0))),"",INDEX('Policy Characteristics'!A:A,MATCH($C1245,'Policy Characteristics'!$C:$C,0)))</f>
        <v>Industry</v>
      </c>
      <c r="B1245" s="234" t="str">
        <f>IF(ISBLANK(INDEX('Policy Characteristics'!B:B,MATCH($C1245,'Policy Characteristics'!$C:$C,0))),"",INDEX('Policy Characteristics'!B:B,MATCH($C1245,'Policy Characteristics'!$C:$C,0)))</f>
        <v>Hydrogen Combustion</v>
      </c>
      <c r="C1245" s="226" t="str">
        <f t="shared" si="47"/>
        <v>Fraction of Eligible Industrial Energy Use Shifted to Hydrogen</v>
      </c>
      <c r="D1245" s="6" t="s">
        <v>874</v>
      </c>
      <c r="E1245" s="1" t="s">
        <v>902</v>
      </c>
      <c r="F1245" t="s">
        <v>875</v>
      </c>
      <c r="G1245" s="45" t="s">
        <v>903</v>
      </c>
      <c r="H1245" s="43">
        <v>2165</v>
      </c>
      <c r="I1245" s="261" t="s">
        <v>728</v>
      </c>
      <c r="J1245" s="227" t="str">
        <f>IF(ISBLANK(INDEX('Policy Characteristics'!D:D,MATCH($C1245,'Policy Characteristics'!$C:$C,0))),"",INDEX('Policy Characteristics'!D:D,MATCH($C1245,'Policy Characteristics'!$C:$C,0)))</f>
        <v>Hydrogen Combustion</v>
      </c>
      <c r="K1245" s="226" t="str">
        <f>IF(ISBLANK(INDEX('Policy Characteristics'!E:E,MATCH($C1245,'Policy Characteristics'!$C:$C,0))),"",INDEX('Policy Characteristics'!E:E,MATCH($C1245,'Policy Characteristics'!$C:$C,0)))</f>
        <v>indst shift to hydrogen</v>
      </c>
      <c r="L1245" s="233">
        <f>IF(ISBLANK(INDEX('Policy Characteristics'!F:F,MATCH($C1245,'Policy Characteristics'!$C:$C,0))),"",INDEX('Policy Characteristics'!F:F,MATCH($C1245,'Policy Characteristics'!$C:$C,0)))</f>
        <v>0</v>
      </c>
      <c r="M1245" s="233">
        <f>IF(ISBLANK(INDEX('Policy Characteristics'!G:G,MATCH($C1245,'Policy Characteristics'!$C:$C,0))),"",INDEX('Policy Characteristics'!G:G,MATCH($C1245,'Policy Characteristics'!$C:$C,0)))</f>
        <v>1</v>
      </c>
      <c r="N1245" s="233">
        <f>IF(ISBLANK(INDEX('Policy Characteristics'!H:H,MATCH($C1245,'Policy Characteristics'!$C:$C,0))),"",INDEX('Policy Characteristics'!H:H,MATCH($C1245,'Policy Characteristics'!$C:$C,0)))</f>
        <v>0.01</v>
      </c>
      <c r="O1245" s="226" t="str">
        <f>IF(ISBLANK(INDEX('Policy Characteristics'!I:I,MATCH($C1245,'Policy Characteristics'!$C:$C,0))),"",INDEX('Policy Characteristics'!I:I,MATCH($C1245,'Policy Characteristics'!$C:$C,0)))</f>
        <v>% of fuel shifted</v>
      </c>
      <c r="P1245" s="226" t="str">
        <f>IF(ISBLANK(INDEX('Policy Characteristics'!J:J,MATCH($C1245,'Policy Characteristics'!$C:$C,0))),"",INDEX('Policy Characteristics'!J:J,MATCH($C1245,'Policy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5" s="226" t="str">
        <f>IF(ISBLANK(INDEX('Policy Characteristics'!K:K,MATCH($C1245,'Policy Characteristics'!$C:$C,0))),"",INDEX('Policy Characteristics'!K:K,MATCH($C1245,'Policy Characteristics'!$C:$C,0)))</f>
        <v>industry-ag-main.html#fuel-switching</v>
      </c>
      <c r="R1245" s="226" t="str">
        <f>IF(ISBLANK(INDEX('Policy Characteristics'!L:L,MATCH($C1245,'Policy Characteristics'!$C:$C,0))),"",INDEX('Policy Characteristics'!L:L,MATCH($C1245,'Policy Characteristics'!$C:$C,0)))</f>
        <v>industry-elec-and-hydrogen.html</v>
      </c>
    </row>
    <row r="1246" spans="1:18" s="2" customFormat="1">
      <c r="A1246" s="226" t="str">
        <f>IF(ISBLANK(INDEX('Policy Characteristics'!A:A,MATCH($C1246,'Policy Characteristics'!$C:$C,0))),"",INDEX('Policy Characteristics'!A:A,MATCH($C1246,'Policy Characteristics'!$C:$C,0)))</f>
        <v>Industry</v>
      </c>
      <c r="B1246" s="234" t="str">
        <f>IF(ISBLANK(INDEX('Policy Characteristics'!B:B,MATCH($C1246,'Policy Characteristics'!$C:$C,0))),"",INDEX('Policy Characteristics'!B:B,MATCH($C1246,'Policy Characteristics'!$C:$C,0)))</f>
        <v>Hydrogen Combustion</v>
      </c>
      <c r="C1246" s="226" t="str">
        <f t="shared" si="47"/>
        <v>Fraction of Eligible Industrial Energy Use Shifted to Hydrogen</v>
      </c>
      <c r="D1246" s="6" t="s">
        <v>874</v>
      </c>
      <c r="E1246" s="1" t="s">
        <v>904</v>
      </c>
      <c r="F1246" t="s">
        <v>875</v>
      </c>
      <c r="G1246" s="45" t="s">
        <v>905</v>
      </c>
      <c r="H1246" s="43">
        <v>2166</v>
      </c>
      <c r="I1246" s="261" t="s">
        <v>738</v>
      </c>
      <c r="J1246" s="227" t="str">
        <f>IF(ISBLANK(INDEX('Policy Characteristics'!D:D,MATCH($C1246,'Policy Characteristics'!$C:$C,0))),"",INDEX('Policy Characteristics'!D:D,MATCH($C1246,'Policy Characteristics'!$C:$C,0)))</f>
        <v>Hydrogen Combustion</v>
      </c>
      <c r="K1246" s="226" t="str">
        <f>IF(ISBLANK(INDEX('Policy Characteristics'!E:E,MATCH($C1246,'Policy Characteristics'!$C:$C,0))),"",INDEX('Policy Characteristics'!E:E,MATCH($C1246,'Policy Characteristics'!$C:$C,0)))</f>
        <v>indst shift to hydrogen</v>
      </c>
      <c r="L1246" s="233">
        <f>IF(ISBLANK(INDEX('Policy Characteristics'!F:F,MATCH($C1246,'Policy Characteristics'!$C:$C,0))),"",INDEX('Policy Characteristics'!F:F,MATCH($C1246,'Policy Characteristics'!$C:$C,0)))</f>
        <v>0</v>
      </c>
      <c r="M1246" s="233">
        <f>IF(ISBLANK(INDEX('Policy Characteristics'!G:G,MATCH($C1246,'Policy Characteristics'!$C:$C,0))),"",INDEX('Policy Characteristics'!G:G,MATCH($C1246,'Policy Characteristics'!$C:$C,0)))</f>
        <v>1</v>
      </c>
      <c r="N1246" s="233">
        <f>IF(ISBLANK(INDEX('Policy Characteristics'!H:H,MATCH($C1246,'Policy Characteristics'!$C:$C,0))),"",INDEX('Policy Characteristics'!H:H,MATCH($C1246,'Policy Characteristics'!$C:$C,0)))</f>
        <v>0.01</v>
      </c>
      <c r="O1246" s="226" t="str">
        <f>IF(ISBLANK(INDEX('Policy Characteristics'!I:I,MATCH($C1246,'Policy Characteristics'!$C:$C,0))),"",INDEX('Policy Characteristics'!I:I,MATCH($C1246,'Policy Characteristics'!$C:$C,0)))</f>
        <v>% of fuel shifted</v>
      </c>
      <c r="P1246" s="226" t="str">
        <f>IF(ISBLANK(INDEX('Policy Characteristics'!J:J,MATCH($C1246,'Policy Characteristics'!$C:$C,0))),"",INDEX('Policy Characteristics'!J:J,MATCH($C1246,'Policy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6" s="226" t="str">
        <f>IF(ISBLANK(INDEX('Policy Characteristics'!K:K,MATCH($C1246,'Policy Characteristics'!$C:$C,0))),"",INDEX('Policy Characteristics'!K:K,MATCH($C1246,'Policy Characteristics'!$C:$C,0)))</f>
        <v>industry-ag-main.html#fuel-switching</v>
      </c>
      <c r="R1246" s="226" t="str">
        <f>IF(ISBLANK(INDEX('Policy Characteristics'!L:L,MATCH($C1246,'Policy Characteristics'!$C:$C,0))),"",INDEX('Policy Characteristics'!L:L,MATCH($C1246,'Policy Characteristics'!$C:$C,0)))</f>
        <v>industry-elec-and-hydrogen.html</v>
      </c>
    </row>
    <row r="1247" spans="1:18" s="2" customFormat="1">
      <c r="A1247" s="226" t="str">
        <f>IF(ISBLANK(INDEX('Policy Characteristics'!A:A,MATCH($C1247,'Policy Characteristics'!$C:$C,0))),"",INDEX('Policy Characteristics'!A:A,MATCH($C1247,'Policy Characteristics'!$C:$C,0)))</f>
        <v>Industry</v>
      </c>
      <c r="B1247" s="234" t="str">
        <f>IF(ISBLANK(INDEX('Policy Characteristics'!B:B,MATCH($C1247,'Policy Characteristics'!$C:$C,0))),"",INDEX('Policy Characteristics'!B:B,MATCH($C1247,'Policy Characteristics'!$C:$C,0)))</f>
        <v>Hydrogen Combustion</v>
      </c>
      <c r="C1247" s="226" t="str">
        <f t="shared" si="47"/>
        <v>Fraction of Eligible Industrial Energy Use Shifted to Hydrogen</v>
      </c>
      <c r="D1247" s="6" t="s">
        <v>874</v>
      </c>
      <c r="E1247" s="1" t="s">
        <v>906</v>
      </c>
      <c r="F1247" t="s">
        <v>875</v>
      </c>
      <c r="G1247" s="45" t="s">
        <v>907</v>
      </c>
      <c r="H1247" s="43">
        <v>2167</v>
      </c>
      <c r="I1247" s="261" t="s">
        <v>738</v>
      </c>
      <c r="J1247" s="227" t="str">
        <f>IF(ISBLANK(INDEX('Policy Characteristics'!D:D,MATCH($C1247,'Policy Characteristics'!$C:$C,0))),"",INDEX('Policy Characteristics'!D:D,MATCH($C1247,'Policy Characteristics'!$C:$C,0)))</f>
        <v>Hydrogen Combustion</v>
      </c>
      <c r="K1247" s="226" t="str">
        <f>IF(ISBLANK(INDEX('Policy Characteristics'!E:E,MATCH($C1247,'Policy Characteristics'!$C:$C,0))),"",INDEX('Policy Characteristics'!E:E,MATCH($C1247,'Policy Characteristics'!$C:$C,0)))</f>
        <v>indst shift to hydrogen</v>
      </c>
      <c r="L1247" s="233">
        <f>IF(ISBLANK(INDEX('Policy Characteristics'!F:F,MATCH($C1247,'Policy Characteristics'!$C:$C,0))),"",INDEX('Policy Characteristics'!F:F,MATCH($C1247,'Policy Characteristics'!$C:$C,0)))</f>
        <v>0</v>
      </c>
      <c r="M1247" s="233">
        <f>IF(ISBLANK(INDEX('Policy Characteristics'!G:G,MATCH($C1247,'Policy Characteristics'!$C:$C,0))),"",INDEX('Policy Characteristics'!G:G,MATCH($C1247,'Policy Characteristics'!$C:$C,0)))</f>
        <v>1</v>
      </c>
      <c r="N1247" s="233">
        <f>IF(ISBLANK(INDEX('Policy Characteristics'!H:H,MATCH($C1247,'Policy Characteristics'!$C:$C,0))),"",INDEX('Policy Characteristics'!H:H,MATCH($C1247,'Policy Characteristics'!$C:$C,0)))</f>
        <v>0.01</v>
      </c>
      <c r="O1247" s="226" t="str">
        <f>IF(ISBLANK(INDEX('Policy Characteristics'!I:I,MATCH($C1247,'Policy Characteristics'!$C:$C,0))),"",INDEX('Policy Characteristics'!I:I,MATCH($C1247,'Policy Characteristics'!$C:$C,0)))</f>
        <v>% of fuel shifted</v>
      </c>
      <c r="P1247" s="226" t="str">
        <f>IF(ISBLANK(INDEX('Policy Characteristics'!J:J,MATCH($C1247,'Policy Characteristics'!$C:$C,0))),"",INDEX('Policy Characteristics'!J:J,MATCH($C1247,'Policy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7" s="226" t="str">
        <f>IF(ISBLANK(INDEX('Policy Characteristics'!K:K,MATCH($C1247,'Policy Characteristics'!$C:$C,0))),"",INDEX('Policy Characteristics'!K:K,MATCH($C1247,'Policy Characteristics'!$C:$C,0)))</f>
        <v>industry-ag-main.html#fuel-switching</v>
      </c>
      <c r="R1247" s="226" t="str">
        <f>IF(ISBLANK(INDEX('Policy Characteristics'!L:L,MATCH($C1247,'Policy Characteristics'!$C:$C,0))),"",INDEX('Policy Characteristics'!L:L,MATCH($C1247,'Policy Characteristics'!$C:$C,0)))</f>
        <v>industry-elec-and-hydrogen.html</v>
      </c>
    </row>
    <row r="1248" spans="1:18" s="2" customFormat="1">
      <c r="A1248" s="226" t="str">
        <f>IF(ISBLANK(INDEX('Policy Characteristics'!A:A,MATCH($C1248,'Policy Characteristics'!$C:$C,0))),"",INDEX('Policy Characteristics'!A:A,MATCH($C1248,'Policy Characteristics'!$C:$C,0)))</f>
        <v>Industry</v>
      </c>
      <c r="B1248" s="234" t="str">
        <f>IF(ISBLANK(INDEX('Policy Characteristics'!B:B,MATCH($C1248,'Policy Characteristics'!$C:$C,0))),"",INDEX('Policy Characteristics'!B:B,MATCH($C1248,'Policy Characteristics'!$C:$C,0)))</f>
        <v>Hydrogen Combustion</v>
      </c>
      <c r="C1248" s="226" t="str">
        <f t="shared" si="47"/>
        <v>Fraction of Eligible Industrial Energy Use Shifted to Hydrogen</v>
      </c>
      <c r="D1248" s="6" t="s">
        <v>874</v>
      </c>
      <c r="E1248" s="1" t="s">
        <v>908</v>
      </c>
      <c r="F1248" t="s">
        <v>875</v>
      </c>
      <c r="G1248" s="45" t="s">
        <v>909</v>
      </c>
      <c r="H1248" s="43">
        <v>2168</v>
      </c>
      <c r="I1248" s="261" t="s">
        <v>738</v>
      </c>
      <c r="J1248" s="227" t="str">
        <f>IF(ISBLANK(INDEX('Policy Characteristics'!D:D,MATCH($C1248,'Policy Characteristics'!$C:$C,0))),"",INDEX('Policy Characteristics'!D:D,MATCH($C1248,'Policy Characteristics'!$C:$C,0)))</f>
        <v>Hydrogen Combustion</v>
      </c>
      <c r="K1248" s="226" t="str">
        <f>IF(ISBLANK(INDEX('Policy Characteristics'!E:E,MATCH($C1248,'Policy Characteristics'!$C:$C,0))),"",INDEX('Policy Characteristics'!E:E,MATCH($C1248,'Policy Characteristics'!$C:$C,0)))</f>
        <v>indst shift to hydrogen</v>
      </c>
      <c r="L1248" s="233">
        <f>IF(ISBLANK(INDEX('Policy Characteristics'!F:F,MATCH($C1248,'Policy Characteristics'!$C:$C,0))),"",INDEX('Policy Characteristics'!F:F,MATCH($C1248,'Policy Characteristics'!$C:$C,0)))</f>
        <v>0</v>
      </c>
      <c r="M1248" s="233">
        <f>IF(ISBLANK(INDEX('Policy Characteristics'!G:G,MATCH($C1248,'Policy Characteristics'!$C:$C,0))),"",INDEX('Policy Characteristics'!G:G,MATCH($C1248,'Policy Characteristics'!$C:$C,0)))</f>
        <v>1</v>
      </c>
      <c r="N1248" s="233">
        <f>IF(ISBLANK(INDEX('Policy Characteristics'!H:H,MATCH($C1248,'Policy Characteristics'!$C:$C,0))),"",INDEX('Policy Characteristics'!H:H,MATCH($C1248,'Policy Characteristics'!$C:$C,0)))</f>
        <v>0.01</v>
      </c>
      <c r="O1248" s="226" t="str">
        <f>IF(ISBLANK(INDEX('Policy Characteristics'!I:I,MATCH($C1248,'Policy Characteristics'!$C:$C,0))),"",INDEX('Policy Characteristics'!I:I,MATCH($C1248,'Policy Characteristics'!$C:$C,0)))</f>
        <v>% of fuel shifted</v>
      </c>
      <c r="P1248" s="226" t="str">
        <f>IF(ISBLANK(INDEX('Policy Characteristics'!J:J,MATCH($C1248,'Policy Characteristics'!$C:$C,0))),"",INDEX('Policy Characteristics'!J:J,MATCH($C1248,'Policy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8" s="226" t="str">
        <f>IF(ISBLANK(INDEX('Policy Characteristics'!K:K,MATCH($C1248,'Policy Characteristics'!$C:$C,0))),"",INDEX('Policy Characteristics'!K:K,MATCH($C1248,'Policy Characteristics'!$C:$C,0)))</f>
        <v>industry-ag-main.html#fuel-switching</v>
      </c>
      <c r="R1248" s="226" t="str">
        <f>IF(ISBLANK(INDEX('Policy Characteristics'!L:L,MATCH($C1248,'Policy Characteristics'!$C:$C,0))),"",INDEX('Policy Characteristics'!L:L,MATCH($C1248,'Policy Characteristics'!$C:$C,0)))</f>
        <v>industry-elec-and-hydrogen.html</v>
      </c>
    </row>
    <row r="1249" spans="1:18" s="2" customFormat="1">
      <c r="A1249" s="226" t="str">
        <f>IF(ISBLANK(INDEX('Policy Characteristics'!A:A,MATCH($C1249,'Policy Characteristics'!$C:$C,0))),"",INDEX('Policy Characteristics'!A:A,MATCH($C1249,'Policy Characteristics'!$C:$C,0)))</f>
        <v>Industry</v>
      </c>
      <c r="B1249" s="234" t="str">
        <f>IF(ISBLANK(INDEX('Policy Characteristics'!B:B,MATCH($C1249,'Policy Characteristics'!$C:$C,0))),"",INDEX('Policy Characteristics'!B:B,MATCH($C1249,'Policy Characteristics'!$C:$C,0)))</f>
        <v>Hydrogen Combustion</v>
      </c>
      <c r="C1249" s="226" t="str">
        <f t="shared" si="47"/>
        <v>Fraction of Eligible Industrial Energy Use Shifted to Hydrogen</v>
      </c>
      <c r="D1249" s="6" t="s">
        <v>874</v>
      </c>
      <c r="E1249" s="1" t="s">
        <v>910</v>
      </c>
      <c r="F1249" t="s">
        <v>875</v>
      </c>
      <c r="G1249" s="45" t="s">
        <v>910</v>
      </c>
      <c r="H1249" s="43">
        <v>2169</v>
      </c>
      <c r="I1249" s="261" t="s">
        <v>728</v>
      </c>
      <c r="J1249" s="227" t="str">
        <f>IF(ISBLANK(INDEX('Policy Characteristics'!D:D,MATCH($C1249,'Policy Characteristics'!$C:$C,0))),"",INDEX('Policy Characteristics'!D:D,MATCH($C1249,'Policy Characteristics'!$C:$C,0)))</f>
        <v>Hydrogen Combustion</v>
      </c>
      <c r="K1249" s="226" t="str">
        <f>IF(ISBLANK(INDEX('Policy Characteristics'!E:E,MATCH($C1249,'Policy Characteristics'!$C:$C,0))),"",INDEX('Policy Characteristics'!E:E,MATCH($C1249,'Policy Characteristics'!$C:$C,0)))</f>
        <v>indst shift to hydrogen</v>
      </c>
      <c r="L1249" s="233">
        <f>IF(ISBLANK(INDEX('Policy Characteristics'!F:F,MATCH($C1249,'Policy Characteristics'!$C:$C,0))),"",INDEX('Policy Characteristics'!F:F,MATCH($C1249,'Policy Characteristics'!$C:$C,0)))</f>
        <v>0</v>
      </c>
      <c r="M1249" s="233">
        <f>IF(ISBLANK(INDEX('Policy Characteristics'!G:G,MATCH($C1249,'Policy Characteristics'!$C:$C,0))),"",INDEX('Policy Characteristics'!G:G,MATCH($C1249,'Policy Characteristics'!$C:$C,0)))</f>
        <v>1</v>
      </c>
      <c r="N1249" s="233">
        <f>IF(ISBLANK(INDEX('Policy Characteristics'!H:H,MATCH($C1249,'Policy Characteristics'!$C:$C,0))),"",INDEX('Policy Characteristics'!H:H,MATCH($C1249,'Policy Characteristics'!$C:$C,0)))</f>
        <v>0.01</v>
      </c>
      <c r="O1249" s="226" t="str">
        <f>IF(ISBLANK(INDEX('Policy Characteristics'!I:I,MATCH($C1249,'Policy Characteristics'!$C:$C,0))),"",INDEX('Policy Characteristics'!I:I,MATCH($C1249,'Policy Characteristics'!$C:$C,0)))</f>
        <v>% of fuel shifted</v>
      </c>
      <c r="P1249" s="226" t="str">
        <f>IF(ISBLANK(INDEX('Policy Characteristics'!J:J,MATCH($C1249,'Policy Characteristics'!$C:$C,0))),"",INDEX('Policy Characteristics'!J:J,MATCH($C1249,'Policy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49" s="226" t="str">
        <f>IF(ISBLANK(INDEX('Policy Characteristics'!K:K,MATCH($C1249,'Policy Characteristics'!$C:$C,0))),"",INDEX('Policy Characteristics'!K:K,MATCH($C1249,'Policy Characteristics'!$C:$C,0)))</f>
        <v>industry-ag-main.html#fuel-switching</v>
      </c>
      <c r="R1249" s="226" t="str">
        <f>IF(ISBLANK(INDEX('Policy Characteristics'!L:L,MATCH($C1249,'Policy Characteristics'!$C:$C,0))),"",INDEX('Policy Characteristics'!L:L,MATCH($C1249,'Policy Characteristics'!$C:$C,0)))</f>
        <v>industry-elec-and-hydrogen.html</v>
      </c>
    </row>
    <row r="1250" spans="1:18" s="2" customFormat="1">
      <c r="A1250" s="226" t="str">
        <f>IF(ISBLANK(INDEX('Policy Characteristics'!A:A,MATCH($C1250,'Policy Characteristics'!$C:$C,0))),"",INDEX('Policy Characteristics'!A:A,MATCH($C1250,'Policy Characteristics'!$C:$C,0)))</f>
        <v>Industry</v>
      </c>
      <c r="B1250" s="234" t="str">
        <f>IF(ISBLANK(INDEX('Policy Characteristics'!B:B,MATCH($C1250,'Policy Characteristics'!$C:$C,0))),"",INDEX('Policy Characteristics'!B:B,MATCH($C1250,'Policy Characteristics'!$C:$C,0)))</f>
        <v>Hydrogen Combustion</v>
      </c>
      <c r="C1250" s="226" t="str">
        <f t="shared" si="47"/>
        <v>Fraction of Eligible Industrial Energy Use Shifted to Hydrogen</v>
      </c>
      <c r="D1250" s="6" t="s">
        <v>876</v>
      </c>
      <c r="E1250" s="1" t="s">
        <v>896</v>
      </c>
      <c r="F1250" t="s">
        <v>877</v>
      </c>
      <c r="G1250" s="45" t="s">
        <v>897</v>
      </c>
      <c r="H1250" s="43">
        <v>2170</v>
      </c>
      <c r="I1250" s="261" t="s">
        <v>728</v>
      </c>
      <c r="J1250" s="227" t="str">
        <f>IF(ISBLANK(INDEX('Policy Characteristics'!D:D,MATCH($C1250,'Policy Characteristics'!$C:$C,0))),"",INDEX('Policy Characteristics'!D:D,MATCH($C1250,'Policy Characteristics'!$C:$C,0)))</f>
        <v>Hydrogen Combustion</v>
      </c>
      <c r="K1250" s="226" t="str">
        <f>IF(ISBLANK(INDEX('Policy Characteristics'!E:E,MATCH($C1250,'Policy Characteristics'!$C:$C,0))),"",INDEX('Policy Characteristics'!E:E,MATCH($C1250,'Policy Characteristics'!$C:$C,0)))</f>
        <v>indst shift to hydrogen</v>
      </c>
      <c r="L1250" s="233">
        <f>IF(ISBLANK(INDEX('Policy Characteristics'!F:F,MATCH($C1250,'Policy Characteristics'!$C:$C,0))),"",INDEX('Policy Characteristics'!F:F,MATCH($C1250,'Policy Characteristics'!$C:$C,0)))</f>
        <v>0</v>
      </c>
      <c r="M1250" s="233">
        <f>IF(ISBLANK(INDEX('Policy Characteristics'!G:G,MATCH($C1250,'Policy Characteristics'!$C:$C,0))),"",INDEX('Policy Characteristics'!G:G,MATCH($C1250,'Policy Characteristics'!$C:$C,0)))</f>
        <v>1</v>
      </c>
      <c r="N1250" s="233">
        <f>IF(ISBLANK(INDEX('Policy Characteristics'!H:H,MATCH($C1250,'Policy Characteristics'!$C:$C,0))),"",INDEX('Policy Characteristics'!H:H,MATCH($C1250,'Policy Characteristics'!$C:$C,0)))</f>
        <v>0.01</v>
      </c>
      <c r="O1250" s="226" t="str">
        <f>IF(ISBLANK(INDEX('Policy Characteristics'!I:I,MATCH($C1250,'Policy Characteristics'!$C:$C,0))),"",INDEX('Policy Characteristics'!I:I,MATCH($C1250,'Policy Characteristics'!$C:$C,0)))</f>
        <v>% of fuel shifted</v>
      </c>
      <c r="P1250" s="226" t="str">
        <f>IF(ISBLANK(INDEX('Policy Characteristics'!J:J,MATCH($C1250,'Policy Characteristics'!$C:$C,0))),"",INDEX('Policy Characteristics'!J:J,MATCH($C1250,'Policy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0" s="226" t="str">
        <f>IF(ISBLANK(INDEX('Policy Characteristics'!K:K,MATCH($C1250,'Policy Characteristics'!$C:$C,0))),"",INDEX('Policy Characteristics'!K:K,MATCH($C1250,'Policy Characteristics'!$C:$C,0)))</f>
        <v>industry-ag-main.html#fuel-switching</v>
      </c>
      <c r="R1250" s="226" t="str">
        <f>IF(ISBLANK(INDEX('Policy Characteristics'!L:L,MATCH($C1250,'Policy Characteristics'!$C:$C,0))),"",INDEX('Policy Characteristics'!L:L,MATCH($C1250,'Policy Characteristics'!$C:$C,0)))</f>
        <v>industry-elec-and-hydrogen.html</v>
      </c>
    </row>
    <row r="1251" spans="1:18" s="2" customFormat="1">
      <c r="A1251" s="226" t="str">
        <f>IF(ISBLANK(INDEX('Policy Characteristics'!A:A,MATCH($C1251,'Policy Characteristics'!$C:$C,0))),"",INDEX('Policy Characteristics'!A:A,MATCH($C1251,'Policy Characteristics'!$C:$C,0)))</f>
        <v>Industry</v>
      </c>
      <c r="B1251" s="234" t="str">
        <f>IF(ISBLANK(INDEX('Policy Characteristics'!B:B,MATCH($C1251,'Policy Characteristics'!$C:$C,0))),"",INDEX('Policy Characteristics'!B:B,MATCH($C1251,'Policy Characteristics'!$C:$C,0)))</f>
        <v>Hydrogen Combustion</v>
      </c>
      <c r="C1251" s="226" t="str">
        <f t="shared" si="47"/>
        <v>Fraction of Eligible Industrial Energy Use Shifted to Hydrogen</v>
      </c>
      <c r="D1251" s="6" t="s">
        <v>876</v>
      </c>
      <c r="E1251" s="1" t="s">
        <v>898</v>
      </c>
      <c r="F1251" t="s">
        <v>877</v>
      </c>
      <c r="G1251" s="45" t="s">
        <v>899</v>
      </c>
      <c r="H1251" s="43">
        <v>2171</v>
      </c>
      <c r="I1251" s="261" t="s">
        <v>728</v>
      </c>
      <c r="J1251" s="227" t="str">
        <f>IF(ISBLANK(INDEX('Policy Characteristics'!D:D,MATCH($C1251,'Policy Characteristics'!$C:$C,0))),"",INDEX('Policy Characteristics'!D:D,MATCH($C1251,'Policy Characteristics'!$C:$C,0)))</f>
        <v>Hydrogen Combustion</v>
      </c>
      <c r="K1251" s="226" t="str">
        <f>IF(ISBLANK(INDEX('Policy Characteristics'!E:E,MATCH($C1251,'Policy Characteristics'!$C:$C,0))),"",INDEX('Policy Characteristics'!E:E,MATCH($C1251,'Policy Characteristics'!$C:$C,0)))</f>
        <v>indst shift to hydrogen</v>
      </c>
      <c r="L1251" s="233">
        <f>IF(ISBLANK(INDEX('Policy Characteristics'!F:F,MATCH($C1251,'Policy Characteristics'!$C:$C,0))),"",INDEX('Policy Characteristics'!F:F,MATCH($C1251,'Policy Characteristics'!$C:$C,0)))</f>
        <v>0</v>
      </c>
      <c r="M1251" s="233">
        <f>IF(ISBLANK(INDEX('Policy Characteristics'!G:G,MATCH($C1251,'Policy Characteristics'!$C:$C,0))),"",INDEX('Policy Characteristics'!G:G,MATCH($C1251,'Policy Characteristics'!$C:$C,0)))</f>
        <v>1</v>
      </c>
      <c r="N1251" s="233">
        <f>IF(ISBLANK(INDEX('Policy Characteristics'!H:H,MATCH($C1251,'Policy Characteristics'!$C:$C,0))),"",INDEX('Policy Characteristics'!H:H,MATCH($C1251,'Policy Characteristics'!$C:$C,0)))</f>
        <v>0.01</v>
      </c>
      <c r="O1251" s="226" t="str">
        <f>IF(ISBLANK(INDEX('Policy Characteristics'!I:I,MATCH($C1251,'Policy Characteristics'!$C:$C,0))),"",INDEX('Policy Characteristics'!I:I,MATCH($C1251,'Policy Characteristics'!$C:$C,0)))</f>
        <v>% of fuel shifted</v>
      </c>
      <c r="P1251" s="226" t="str">
        <f>IF(ISBLANK(INDEX('Policy Characteristics'!J:J,MATCH($C1251,'Policy Characteristics'!$C:$C,0))),"",INDEX('Policy Characteristics'!J:J,MATCH($C1251,'Policy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1" s="226" t="str">
        <f>IF(ISBLANK(INDEX('Policy Characteristics'!K:K,MATCH($C1251,'Policy Characteristics'!$C:$C,0))),"",INDEX('Policy Characteristics'!K:K,MATCH($C1251,'Policy Characteristics'!$C:$C,0)))</f>
        <v>industry-ag-main.html#fuel-switching</v>
      </c>
      <c r="R1251" s="226" t="str">
        <f>IF(ISBLANK(INDEX('Policy Characteristics'!L:L,MATCH($C1251,'Policy Characteristics'!$C:$C,0))),"",INDEX('Policy Characteristics'!L:L,MATCH($C1251,'Policy Characteristics'!$C:$C,0)))</f>
        <v>industry-elec-and-hydrogen.html</v>
      </c>
    </row>
    <row r="1252" spans="1:18" s="2" customFormat="1">
      <c r="A1252" s="226" t="str">
        <f>IF(ISBLANK(INDEX('Policy Characteristics'!A:A,MATCH($C1252,'Policy Characteristics'!$C:$C,0))),"",INDEX('Policy Characteristics'!A:A,MATCH($C1252,'Policy Characteristics'!$C:$C,0)))</f>
        <v>Industry</v>
      </c>
      <c r="B1252" s="234" t="str">
        <f>IF(ISBLANK(INDEX('Policy Characteristics'!B:B,MATCH($C1252,'Policy Characteristics'!$C:$C,0))),"",INDEX('Policy Characteristics'!B:B,MATCH($C1252,'Policy Characteristics'!$C:$C,0)))</f>
        <v>Hydrogen Combustion</v>
      </c>
      <c r="C1252" s="226" t="str">
        <f t="shared" si="47"/>
        <v>Fraction of Eligible Industrial Energy Use Shifted to Hydrogen</v>
      </c>
      <c r="D1252" s="6" t="s">
        <v>876</v>
      </c>
      <c r="E1252" s="1" t="s">
        <v>900</v>
      </c>
      <c r="F1252" t="s">
        <v>877</v>
      </c>
      <c r="G1252" s="45" t="s">
        <v>901</v>
      </c>
      <c r="H1252" s="43">
        <v>2172</v>
      </c>
      <c r="I1252" s="261" t="s">
        <v>728</v>
      </c>
      <c r="J1252" s="227" t="str">
        <f>IF(ISBLANK(INDEX('Policy Characteristics'!D:D,MATCH($C1252,'Policy Characteristics'!$C:$C,0))),"",INDEX('Policy Characteristics'!D:D,MATCH($C1252,'Policy Characteristics'!$C:$C,0)))</f>
        <v>Hydrogen Combustion</v>
      </c>
      <c r="K1252" s="226" t="str">
        <f>IF(ISBLANK(INDEX('Policy Characteristics'!E:E,MATCH($C1252,'Policy Characteristics'!$C:$C,0))),"",INDEX('Policy Characteristics'!E:E,MATCH($C1252,'Policy Characteristics'!$C:$C,0)))</f>
        <v>indst shift to hydrogen</v>
      </c>
      <c r="L1252" s="233">
        <f>IF(ISBLANK(INDEX('Policy Characteristics'!F:F,MATCH($C1252,'Policy Characteristics'!$C:$C,0))),"",INDEX('Policy Characteristics'!F:F,MATCH($C1252,'Policy Characteristics'!$C:$C,0)))</f>
        <v>0</v>
      </c>
      <c r="M1252" s="233">
        <f>IF(ISBLANK(INDEX('Policy Characteristics'!G:G,MATCH($C1252,'Policy Characteristics'!$C:$C,0))),"",INDEX('Policy Characteristics'!G:G,MATCH($C1252,'Policy Characteristics'!$C:$C,0)))</f>
        <v>1</v>
      </c>
      <c r="N1252" s="233">
        <f>IF(ISBLANK(INDEX('Policy Characteristics'!H:H,MATCH($C1252,'Policy Characteristics'!$C:$C,0))),"",INDEX('Policy Characteristics'!H:H,MATCH($C1252,'Policy Characteristics'!$C:$C,0)))</f>
        <v>0.01</v>
      </c>
      <c r="O1252" s="226" t="str">
        <f>IF(ISBLANK(INDEX('Policy Characteristics'!I:I,MATCH($C1252,'Policy Characteristics'!$C:$C,0))),"",INDEX('Policy Characteristics'!I:I,MATCH($C1252,'Policy Characteristics'!$C:$C,0)))</f>
        <v>% of fuel shifted</v>
      </c>
      <c r="P1252" s="226" t="str">
        <f>IF(ISBLANK(INDEX('Policy Characteristics'!J:J,MATCH($C1252,'Policy Characteristics'!$C:$C,0))),"",INDEX('Policy Characteristics'!J:J,MATCH($C1252,'Policy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2" s="226" t="str">
        <f>IF(ISBLANK(INDEX('Policy Characteristics'!K:K,MATCH($C1252,'Policy Characteristics'!$C:$C,0))),"",INDEX('Policy Characteristics'!K:K,MATCH($C1252,'Policy Characteristics'!$C:$C,0)))</f>
        <v>industry-ag-main.html#fuel-switching</v>
      </c>
      <c r="R1252" s="226" t="str">
        <f>IF(ISBLANK(INDEX('Policy Characteristics'!L:L,MATCH($C1252,'Policy Characteristics'!$C:$C,0))),"",INDEX('Policy Characteristics'!L:L,MATCH($C1252,'Policy Characteristics'!$C:$C,0)))</f>
        <v>industry-elec-and-hydrogen.html</v>
      </c>
    </row>
    <row r="1253" spans="1:18" s="2" customFormat="1">
      <c r="A1253" s="226" t="str">
        <f>IF(ISBLANK(INDEX('Policy Characteristics'!A:A,MATCH($C1253,'Policy Characteristics'!$C:$C,0))),"",INDEX('Policy Characteristics'!A:A,MATCH($C1253,'Policy Characteristics'!$C:$C,0)))</f>
        <v>Industry</v>
      </c>
      <c r="B1253" s="234" t="str">
        <f>IF(ISBLANK(INDEX('Policy Characteristics'!B:B,MATCH($C1253,'Policy Characteristics'!$C:$C,0))),"",INDEX('Policy Characteristics'!B:B,MATCH($C1253,'Policy Characteristics'!$C:$C,0)))</f>
        <v>Hydrogen Combustion</v>
      </c>
      <c r="C1253" s="226" t="str">
        <f t="shared" si="47"/>
        <v>Fraction of Eligible Industrial Energy Use Shifted to Hydrogen</v>
      </c>
      <c r="D1253" s="6" t="s">
        <v>876</v>
      </c>
      <c r="E1253" s="1" t="s">
        <v>902</v>
      </c>
      <c r="F1253" t="s">
        <v>877</v>
      </c>
      <c r="G1253" s="45" t="s">
        <v>903</v>
      </c>
      <c r="H1253" s="43">
        <v>2173</v>
      </c>
      <c r="I1253" s="261" t="s">
        <v>728</v>
      </c>
      <c r="J1253" s="227" t="str">
        <f>IF(ISBLANK(INDEX('Policy Characteristics'!D:D,MATCH($C1253,'Policy Characteristics'!$C:$C,0))),"",INDEX('Policy Characteristics'!D:D,MATCH($C1253,'Policy Characteristics'!$C:$C,0)))</f>
        <v>Hydrogen Combustion</v>
      </c>
      <c r="K1253" s="226" t="str">
        <f>IF(ISBLANK(INDEX('Policy Characteristics'!E:E,MATCH($C1253,'Policy Characteristics'!$C:$C,0))),"",INDEX('Policy Characteristics'!E:E,MATCH($C1253,'Policy Characteristics'!$C:$C,0)))</f>
        <v>indst shift to hydrogen</v>
      </c>
      <c r="L1253" s="233">
        <f>IF(ISBLANK(INDEX('Policy Characteristics'!F:F,MATCH($C1253,'Policy Characteristics'!$C:$C,0))),"",INDEX('Policy Characteristics'!F:F,MATCH($C1253,'Policy Characteristics'!$C:$C,0)))</f>
        <v>0</v>
      </c>
      <c r="M1253" s="233">
        <f>IF(ISBLANK(INDEX('Policy Characteristics'!G:G,MATCH($C1253,'Policy Characteristics'!$C:$C,0))),"",INDEX('Policy Characteristics'!G:G,MATCH($C1253,'Policy Characteristics'!$C:$C,0)))</f>
        <v>1</v>
      </c>
      <c r="N1253" s="233">
        <f>IF(ISBLANK(INDEX('Policy Characteristics'!H:H,MATCH($C1253,'Policy Characteristics'!$C:$C,0))),"",INDEX('Policy Characteristics'!H:H,MATCH($C1253,'Policy Characteristics'!$C:$C,0)))</f>
        <v>0.01</v>
      </c>
      <c r="O1253" s="226" t="str">
        <f>IF(ISBLANK(INDEX('Policy Characteristics'!I:I,MATCH($C1253,'Policy Characteristics'!$C:$C,0))),"",INDEX('Policy Characteristics'!I:I,MATCH($C1253,'Policy Characteristics'!$C:$C,0)))</f>
        <v>% of fuel shifted</v>
      </c>
      <c r="P1253" s="226" t="str">
        <f>IF(ISBLANK(INDEX('Policy Characteristics'!J:J,MATCH($C1253,'Policy Characteristics'!$C:$C,0))),"",INDEX('Policy Characteristics'!J:J,MATCH($C1253,'Policy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3" s="226" t="str">
        <f>IF(ISBLANK(INDEX('Policy Characteristics'!K:K,MATCH($C1253,'Policy Characteristics'!$C:$C,0))),"",INDEX('Policy Characteristics'!K:K,MATCH($C1253,'Policy Characteristics'!$C:$C,0)))</f>
        <v>industry-ag-main.html#fuel-switching</v>
      </c>
      <c r="R1253" s="226" t="str">
        <f>IF(ISBLANK(INDEX('Policy Characteristics'!L:L,MATCH($C1253,'Policy Characteristics'!$C:$C,0))),"",INDEX('Policy Characteristics'!L:L,MATCH($C1253,'Policy Characteristics'!$C:$C,0)))</f>
        <v>industry-elec-and-hydrogen.html</v>
      </c>
    </row>
    <row r="1254" spans="1:18" s="2" customFormat="1">
      <c r="A1254" s="226" t="str">
        <f>IF(ISBLANK(INDEX('Policy Characteristics'!A:A,MATCH($C1254,'Policy Characteristics'!$C:$C,0))),"",INDEX('Policy Characteristics'!A:A,MATCH($C1254,'Policy Characteristics'!$C:$C,0)))</f>
        <v>Industry</v>
      </c>
      <c r="B1254" s="234" t="str">
        <f>IF(ISBLANK(INDEX('Policy Characteristics'!B:B,MATCH($C1254,'Policy Characteristics'!$C:$C,0))),"",INDEX('Policy Characteristics'!B:B,MATCH($C1254,'Policy Characteristics'!$C:$C,0)))</f>
        <v>Hydrogen Combustion</v>
      </c>
      <c r="C1254" s="226" t="str">
        <f t="shared" si="47"/>
        <v>Fraction of Eligible Industrial Energy Use Shifted to Hydrogen</v>
      </c>
      <c r="D1254" s="6" t="s">
        <v>876</v>
      </c>
      <c r="E1254" s="1" t="s">
        <v>904</v>
      </c>
      <c r="F1254" t="s">
        <v>877</v>
      </c>
      <c r="G1254" s="45" t="s">
        <v>905</v>
      </c>
      <c r="H1254" s="43">
        <v>2174</v>
      </c>
      <c r="I1254" s="261" t="s">
        <v>738</v>
      </c>
      <c r="J1254" s="227" t="str">
        <f>IF(ISBLANK(INDEX('Policy Characteristics'!D:D,MATCH($C1254,'Policy Characteristics'!$C:$C,0))),"",INDEX('Policy Characteristics'!D:D,MATCH($C1254,'Policy Characteristics'!$C:$C,0)))</f>
        <v>Hydrogen Combustion</v>
      </c>
      <c r="K1254" s="226" t="str">
        <f>IF(ISBLANK(INDEX('Policy Characteristics'!E:E,MATCH($C1254,'Policy Characteristics'!$C:$C,0))),"",INDEX('Policy Characteristics'!E:E,MATCH($C1254,'Policy Characteristics'!$C:$C,0)))</f>
        <v>indst shift to hydrogen</v>
      </c>
      <c r="L1254" s="233">
        <f>IF(ISBLANK(INDEX('Policy Characteristics'!F:F,MATCH($C1254,'Policy Characteristics'!$C:$C,0))),"",INDEX('Policy Characteristics'!F:F,MATCH($C1254,'Policy Characteristics'!$C:$C,0)))</f>
        <v>0</v>
      </c>
      <c r="M1254" s="233">
        <f>IF(ISBLANK(INDEX('Policy Characteristics'!G:G,MATCH($C1254,'Policy Characteristics'!$C:$C,0))),"",INDEX('Policy Characteristics'!G:G,MATCH($C1254,'Policy Characteristics'!$C:$C,0)))</f>
        <v>1</v>
      </c>
      <c r="N1254" s="233">
        <f>IF(ISBLANK(INDEX('Policy Characteristics'!H:H,MATCH($C1254,'Policy Characteristics'!$C:$C,0))),"",INDEX('Policy Characteristics'!H:H,MATCH($C1254,'Policy Characteristics'!$C:$C,0)))</f>
        <v>0.01</v>
      </c>
      <c r="O1254" s="226" t="str">
        <f>IF(ISBLANK(INDEX('Policy Characteristics'!I:I,MATCH($C1254,'Policy Characteristics'!$C:$C,0))),"",INDEX('Policy Characteristics'!I:I,MATCH($C1254,'Policy Characteristics'!$C:$C,0)))</f>
        <v>% of fuel shifted</v>
      </c>
      <c r="P1254" s="226" t="str">
        <f>IF(ISBLANK(INDEX('Policy Characteristics'!J:J,MATCH($C1254,'Policy Characteristics'!$C:$C,0))),"",INDEX('Policy Characteristics'!J:J,MATCH($C1254,'Policy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4" s="226" t="str">
        <f>IF(ISBLANK(INDEX('Policy Characteristics'!K:K,MATCH($C1254,'Policy Characteristics'!$C:$C,0))),"",INDEX('Policy Characteristics'!K:K,MATCH($C1254,'Policy Characteristics'!$C:$C,0)))</f>
        <v>industry-ag-main.html#fuel-switching</v>
      </c>
      <c r="R1254" s="226" t="str">
        <f>IF(ISBLANK(INDEX('Policy Characteristics'!L:L,MATCH($C1254,'Policy Characteristics'!$C:$C,0))),"",INDEX('Policy Characteristics'!L:L,MATCH($C1254,'Policy Characteristics'!$C:$C,0)))</f>
        <v>industry-elec-and-hydrogen.html</v>
      </c>
    </row>
    <row r="1255" spans="1:18" s="2" customFormat="1">
      <c r="A1255" s="226" t="str">
        <f>IF(ISBLANK(INDEX('Policy Characteristics'!A:A,MATCH($C1255,'Policy Characteristics'!$C:$C,0))),"",INDEX('Policy Characteristics'!A:A,MATCH($C1255,'Policy Characteristics'!$C:$C,0)))</f>
        <v>Industry</v>
      </c>
      <c r="B1255" s="234" t="str">
        <f>IF(ISBLANK(INDEX('Policy Characteristics'!B:B,MATCH($C1255,'Policy Characteristics'!$C:$C,0))),"",INDEX('Policy Characteristics'!B:B,MATCH($C1255,'Policy Characteristics'!$C:$C,0)))</f>
        <v>Hydrogen Combustion</v>
      </c>
      <c r="C1255" s="226" t="str">
        <f t="shared" si="47"/>
        <v>Fraction of Eligible Industrial Energy Use Shifted to Hydrogen</v>
      </c>
      <c r="D1255" s="6" t="s">
        <v>876</v>
      </c>
      <c r="E1255" s="1" t="s">
        <v>906</v>
      </c>
      <c r="F1255" t="s">
        <v>877</v>
      </c>
      <c r="G1255" s="45" t="s">
        <v>907</v>
      </c>
      <c r="H1255" s="43">
        <v>2175</v>
      </c>
      <c r="I1255" s="261" t="s">
        <v>738</v>
      </c>
      <c r="J1255" s="227" t="str">
        <f>IF(ISBLANK(INDEX('Policy Characteristics'!D:D,MATCH($C1255,'Policy Characteristics'!$C:$C,0))),"",INDEX('Policy Characteristics'!D:D,MATCH($C1255,'Policy Characteristics'!$C:$C,0)))</f>
        <v>Hydrogen Combustion</v>
      </c>
      <c r="K1255" s="226" t="str">
        <f>IF(ISBLANK(INDEX('Policy Characteristics'!E:E,MATCH($C1255,'Policy Characteristics'!$C:$C,0))),"",INDEX('Policy Characteristics'!E:E,MATCH($C1255,'Policy Characteristics'!$C:$C,0)))</f>
        <v>indst shift to hydrogen</v>
      </c>
      <c r="L1255" s="233">
        <f>IF(ISBLANK(INDEX('Policy Characteristics'!F:F,MATCH($C1255,'Policy Characteristics'!$C:$C,0))),"",INDEX('Policy Characteristics'!F:F,MATCH($C1255,'Policy Characteristics'!$C:$C,0)))</f>
        <v>0</v>
      </c>
      <c r="M1255" s="233">
        <f>IF(ISBLANK(INDEX('Policy Characteristics'!G:G,MATCH($C1255,'Policy Characteristics'!$C:$C,0))),"",INDEX('Policy Characteristics'!G:G,MATCH($C1255,'Policy Characteristics'!$C:$C,0)))</f>
        <v>1</v>
      </c>
      <c r="N1255" s="233">
        <f>IF(ISBLANK(INDEX('Policy Characteristics'!H:H,MATCH($C1255,'Policy Characteristics'!$C:$C,0))),"",INDEX('Policy Characteristics'!H:H,MATCH($C1255,'Policy Characteristics'!$C:$C,0)))</f>
        <v>0.01</v>
      </c>
      <c r="O1255" s="226" t="str">
        <f>IF(ISBLANK(INDEX('Policy Characteristics'!I:I,MATCH($C1255,'Policy Characteristics'!$C:$C,0))),"",INDEX('Policy Characteristics'!I:I,MATCH($C1255,'Policy Characteristics'!$C:$C,0)))</f>
        <v>% of fuel shifted</v>
      </c>
      <c r="P1255" s="226" t="str">
        <f>IF(ISBLANK(INDEX('Policy Characteristics'!J:J,MATCH($C1255,'Policy Characteristics'!$C:$C,0))),"",INDEX('Policy Characteristics'!J:J,MATCH($C1255,'Policy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5" s="226" t="str">
        <f>IF(ISBLANK(INDEX('Policy Characteristics'!K:K,MATCH($C1255,'Policy Characteristics'!$C:$C,0))),"",INDEX('Policy Characteristics'!K:K,MATCH($C1255,'Policy Characteristics'!$C:$C,0)))</f>
        <v>industry-ag-main.html#fuel-switching</v>
      </c>
      <c r="R1255" s="226" t="str">
        <f>IF(ISBLANK(INDEX('Policy Characteristics'!L:L,MATCH($C1255,'Policy Characteristics'!$C:$C,0))),"",INDEX('Policy Characteristics'!L:L,MATCH($C1255,'Policy Characteristics'!$C:$C,0)))</f>
        <v>industry-elec-and-hydrogen.html</v>
      </c>
    </row>
    <row r="1256" spans="1:18" s="2" customFormat="1">
      <c r="A1256" s="226" t="str">
        <f>IF(ISBLANK(INDEX('Policy Characteristics'!A:A,MATCH($C1256,'Policy Characteristics'!$C:$C,0))),"",INDEX('Policy Characteristics'!A:A,MATCH($C1256,'Policy Characteristics'!$C:$C,0)))</f>
        <v>Industry</v>
      </c>
      <c r="B1256" s="234" t="str">
        <f>IF(ISBLANK(INDEX('Policy Characteristics'!B:B,MATCH($C1256,'Policy Characteristics'!$C:$C,0))),"",INDEX('Policy Characteristics'!B:B,MATCH($C1256,'Policy Characteristics'!$C:$C,0)))</f>
        <v>Hydrogen Combustion</v>
      </c>
      <c r="C1256" s="226" t="str">
        <f t="shared" si="47"/>
        <v>Fraction of Eligible Industrial Energy Use Shifted to Hydrogen</v>
      </c>
      <c r="D1256" s="6" t="s">
        <v>876</v>
      </c>
      <c r="E1256" s="1" t="s">
        <v>908</v>
      </c>
      <c r="F1256" t="s">
        <v>877</v>
      </c>
      <c r="G1256" s="45" t="s">
        <v>909</v>
      </c>
      <c r="H1256" s="43">
        <v>2176</v>
      </c>
      <c r="I1256" s="261" t="s">
        <v>738</v>
      </c>
      <c r="J1256" s="227" t="str">
        <f>IF(ISBLANK(INDEX('Policy Characteristics'!D:D,MATCH($C1256,'Policy Characteristics'!$C:$C,0))),"",INDEX('Policy Characteristics'!D:D,MATCH($C1256,'Policy Characteristics'!$C:$C,0)))</f>
        <v>Hydrogen Combustion</v>
      </c>
      <c r="K1256" s="226" t="str">
        <f>IF(ISBLANK(INDEX('Policy Characteristics'!E:E,MATCH($C1256,'Policy Characteristics'!$C:$C,0))),"",INDEX('Policy Characteristics'!E:E,MATCH($C1256,'Policy Characteristics'!$C:$C,0)))</f>
        <v>indst shift to hydrogen</v>
      </c>
      <c r="L1256" s="233">
        <f>IF(ISBLANK(INDEX('Policy Characteristics'!F:F,MATCH($C1256,'Policy Characteristics'!$C:$C,0))),"",INDEX('Policy Characteristics'!F:F,MATCH($C1256,'Policy Characteristics'!$C:$C,0)))</f>
        <v>0</v>
      </c>
      <c r="M1256" s="233">
        <f>IF(ISBLANK(INDEX('Policy Characteristics'!G:G,MATCH($C1256,'Policy Characteristics'!$C:$C,0))),"",INDEX('Policy Characteristics'!G:G,MATCH($C1256,'Policy Characteristics'!$C:$C,0)))</f>
        <v>1</v>
      </c>
      <c r="N1256" s="233">
        <f>IF(ISBLANK(INDEX('Policy Characteristics'!H:H,MATCH($C1256,'Policy Characteristics'!$C:$C,0))),"",INDEX('Policy Characteristics'!H:H,MATCH($C1256,'Policy Characteristics'!$C:$C,0)))</f>
        <v>0.01</v>
      </c>
      <c r="O1256" s="226" t="str">
        <f>IF(ISBLANK(INDEX('Policy Characteristics'!I:I,MATCH($C1256,'Policy Characteristics'!$C:$C,0))),"",INDEX('Policy Characteristics'!I:I,MATCH($C1256,'Policy Characteristics'!$C:$C,0)))</f>
        <v>% of fuel shifted</v>
      </c>
      <c r="P1256" s="226" t="str">
        <f>IF(ISBLANK(INDEX('Policy Characteristics'!J:J,MATCH($C1256,'Policy Characteristics'!$C:$C,0))),"",INDEX('Policy Characteristics'!J:J,MATCH($C1256,'Policy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6" s="226" t="str">
        <f>IF(ISBLANK(INDEX('Policy Characteristics'!K:K,MATCH($C1256,'Policy Characteristics'!$C:$C,0))),"",INDEX('Policy Characteristics'!K:K,MATCH($C1256,'Policy Characteristics'!$C:$C,0)))</f>
        <v>industry-ag-main.html#fuel-switching</v>
      </c>
      <c r="R1256" s="226" t="str">
        <f>IF(ISBLANK(INDEX('Policy Characteristics'!L:L,MATCH($C1256,'Policy Characteristics'!$C:$C,0))),"",INDEX('Policy Characteristics'!L:L,MATCH($C1256,'Policy Characteristics'!$C:$C,0)))</f>
        <v>industry-elec-and-hydrogen.html</v>
      </c>
    </row>
    <row r="1257" spans="1:18" s="2" customFormat="1">
      <c r="A1257" s="226" t="str">
        <f>IF(ISBLANK(INDEX('Policy Characteristics'!A:A,MATCH($C1257,'Policy Characteristics'!$C:$C,0))),"",INDEX('Policy Characteristics'!A:A,MATCH($C1257,'Policy Characteristics'!$C:$C,0)))</f>
        <v>Industry</v>
      </c>
      <c r="B1257" s="234" t="str">
        <f>IF(ISBLANK(INDEX('Policy Characteristics'!B:B,MATCH($C1257,'Policy Characteristics'!$C:$C,0))),"",INDEX('Policy Characteristics'!B:B,MATCH($C1257,'Policy Characteristics'!$C:$C,0)))</f>
        <v>Hydrogen Combustion</v>
      </c>
      <c r="C1257" s="226" t="str">
        <f t="shared" si="47"/>
        <v>Fraction of Eligible Industrial Energy Use Shifted to Hydrogen</v>
      </c>
      <c r="D1257" s="6" t="s">
        <v>876</v>
      </c>
      <c r="E1257" s="1" t="s">
        <v>910</v>
      </c>
      <c r="F1257" t="s">
        <v>877</v>
      </c>
      <c r="G1257" s="45" t="s">
        <v>910</v>
      </c>
      <c r="H1257" s="43">
        <v>2177</v>
      </c>
      <c r="I1257" s="261" t="s">
        <v>738</v>
      </c>
      <c r="J1257" s="227" t="str">
        <f>IF(ISBLANK(INDEX('Policy Characteristics'!D:D,MATCH($C1257,'Policy Characteristics'!$C:$C,0))),"",INDEX('Policy Characteristics'!D:D,MATCH($C1257,'Policy Characteristics'!$C:$C,0)))</f>
        <v>Hydrogen Combustion</v>
      </c>
      <c r="K1257" s="226" t="str">
        <f>IF(ISBLANK(INDEX('Policy Characteristics'!E:E,MATCH($C1257,'Policy Characteristics'!$C:$C,0))),"",INDEX('Policy Characteristics'!E:E,MATCH($C1257,'Policy Characteristics'!$C:$C,0)))</f>
        <v>indst shift to hydrogen</v>
      </c>
      <c r="L1257" s="233">
        <f>IF(ISBLANK(INDEX('Policy Characteristics'!F:F,MATCH($C1257,'Policy Characteristics'!$C:$C,0))),"",INDEX('Policy Characteristics'!F:F,MATCH($C1257,'Policy Characteristics'!$C:$C,0)))</f>
        <v>0</v>
      </c>
      <c r="M1257" s="233">
        <f>IF(ISBLANK(INDEX('Policy Characteristics'!G:G,MATCH($C1257,'Policy Characteristics'!$C:$C,0))),"",INDEX('Policy Characteristics'!G:G,MATCH($C1257,'Policy Characteristics'!$C:$C,0)))</f>
        <v>1</v>
      </c>
      <c r="N1257" s="233">
        <f>IF(ISBLANK(INDEX('Policy Characteristics'!H:H,MATCH($C1257,'Policy Characteristics'!$C:$C,0))),"",INDEX('Policy Characteristics'!H:H,MATCH($C1257,'Policy Characteristics'!$C:$C,0)))</f>
        <v>0.01</v>
      </c>
      <c r="O1257" s="226" t="str">
        <f>IF(ISBLANK(INDEX('Policy Characteristics'!I:I,MATCH($C1257,'Policy Characteristics'!$C:$C,0))),"",INDEX('Policy Characteristics'!I:I,MATCH($C1257,'Policy Characteristics'!$C:$C,0)))</f>
        <v>% of fuel shifted</v>
      </c>
      <c r="P1257" s="226" t="str">
        <f>IF(ISBLANK(INDEX('Policy Characteristics'!J:J,MATCH($C1257,'Policy Characteristics'!$C:$C,0))),"",INDEX('Policy Characteristics'!J:J,MATCH($C1257,'Policy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7" s="226" t="str">
        <f>IF(ISBLANK(INDEX('Policy Characteristics'!K:K,MATCH($C1257,'Policy Characteristics'!$C:$C,0))),"",INDEX('Policy Characteristics'!K:K,MATCH($C1257,'Policy Characteristics'!$C:$C,0)))</f>
        <v>industry-ag-main.html#fuel-switching</v>
      </c>
      <c r="R1257" s="226" t="str">
        <f>IF(ISBLANK(INDEX('Policy Characteristics'!L:L,MATCH($C1257,'Policy Characteristics'!$C:$C,0))),"",INDEX('Policy Characteristics'!L:L,MATCH($C1257,'Policy Characteristics'!$C:$C,0)))</f>
        <v>industry-elec-and-hydrogen.html</v>
      </c>
    </row>
    <row r="1258" spans="1:18" s="2" customFormat="1">
      <c r="A1258" s="226" t="str">
        <f>IF(ISBLANK(INDEX('Policy Characteristics'!A:A,MATCH($C1258,'Policy Characteristics'!$C:$C,0))),"",INDEX('Policy Characteristics'!A:A,MATCH($C1258,'Policy Characteristics'!$C:$C,0)))</f>
        <v>Industry</v>
      </c>
      <c r="B1258" s="234" t="str">
        <f>IF(ISBLANK(INDEX('Policy Characteristics'!B:B,MATCH($C1258,'Policy Characteristics'!$C:$C,0))),"",INDEX('Policy Characteristics'!B:B,MATCH($C1258,'Policy Characteristics'!$C:$C,0)))</f>
        <v>Hydrogen Combustion</v>
      </c>
      <c r="C1258" s="226" t="str">
        <f t="shared" si="47"/>
        <v>Fraction of Eligible Industrial Energy Use Shifted to Hydrogen</v>
      </c>
      <c r="D1258" s="6" t="s">
        <v>878</v>
      </c>
      <c r="E1258" s="1" t="s">
        <v>896</v>
      </c>
      <c r="F1258" t="s">
        <v>879</v>
      </c>
      <c r="G1258" s="45" t="s">
        <v>897</v>
      </c>
      <c r="H1258" s="43">
        <v>2178</v>
      </c>
      <c r="I1258" s="261" t="s">
        <v>728</v>
      </c>
      <c r="J1258" s="227" t="str">
        <f>IF(ISBLANK(INDEX('Policy Characteristics'!D:D,MATCH($C1258,'Policy Characteristics'!$C:$C,0))),"",INDEX('Policy Characteristics'!D:D,MATCH($C1258,'Policy Characteristics'!$C:$C,0)))</f>
        <v>Hydrogen Combustion</v>
      </c>
      <c r="K1258" s="226" t="str">
        <f>IF(ISBLANK(INDEX('Policy Characteristics'!E:E,MATCH($C1258,'Policy Characteristics'!$C:$C,0))),"",INDEX('Policy Characteristics'!E:E,MATCH($C1258,'Policy Characteristics'!$C:$C,0)))</f>
        <v>indst shift to hydrogen</v>
      </c>
      <c r="L1258" s="233">
        <f>IF(ISBLANK(INDEX('Policy Characteristics'!F:F,MATCH($C1258,'Policy Characteristics'!$C:$C,0))),"",INDEX('Policy Characteristics'!F:F,MATCH($C1258,'Policy Characteristics'!$C:$C,0)))</f>
        <v>0</v>
      </c>
      <c r="M1258" s="233">
        <f>IF(ISBLANK(INDEX('Policy Characteristics'!G:G,MATCH($C1258,'Policy Characteristics'!$C:$C,0))),"",INDEX('Policy Characteristics'!G:G,MATCH($C1258,'Policy Characteristics'!$C:$C,0)))</f>
        <v>1</v>
      </c>
      <c r="N1258" s="233">
        <f>IF(ISBLANK(INDEX('Policy Characteristics'!H:H,MATCH($C1258,'Policy Characteristics'!$C:$C,0))),"",INDEX('Policy Characteristics'!H:H,MATCH($C1258,'Policy Characteristics'!$C:$C,0)))</f>
        <v>0.01</v>
      </c>
      <c r="O1258" s="226" t="str">
        <f>IF(ISBLANK(INDEX('Policy Characteristics'!I:I,MATCH($C1258,'Policy Characteristics'!$C:$C,0))),"",INDEX('Policy Characteristics'!I:I,MATCH($C1258,'Policy Characteristics'!$C:$C,0)))</f>
        <v>% of fuel shifted</v>
      </c>
      <c r="P1258" s="226" t="str">
        <f>IF(ISBLANK(INDEX('Policy Characteristics'!J:J,MATCH($C1258,'Policy Characteristics'!$C:$C,0))),"",INDEX('Policy Characteristics'!J:J,MATCH($C1258,'Policy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8" s="226" t="str">
        <f>IF(ISBLANK(INDEX('Policy Characteristics'!K:K,MATCH($C1258,'Policy Characteristics'!$C:$C,0))),"",INDEX('Policy Characteristics'!K:K,MATCH($C1258,'Policy Characteristics'!$C:$C,0)))</f>
        <v>industry-ag-main.html#fuel-switching</v>
      </c>
      <c r="R1258" s="226" t="str">
        <f>IF(ISBLANK(INDEX('Policy Characteristics'!L:L,MATCH($C1258,'Policy Characteristics'!$C:$C,0))),"",INDEX('Policy Characteristics'!L:L,MATCH($C1258,'Policy Characteristics'!$C:$C,0)))</f>
        <v>industry-elec-and-hydrogen.html</v>
      </c>
    </row>
    <row r="1259" spans="1:18" s="2" customFormat="1">
      <c r="A1259" s="226" t="str">
        <f>IF(ISBLANK(INDEX('Policy Characteristics'!A:A,MATCH($C1259,'Policy Characteristics'!$C:$C,0))),"",INDEX('Policy Characteristics'!A:A,MATCH($C1259,'Policy Characteristics'!$C:$C,0)))</f>
        <v>Industry</v>
      </c>
      <c r="B1259" s="234" t="str">
        <f>IF(ISBLANK(INDEX('Policy Characteristics'!B:B,MATCH($C1259,'Policy Characteristics'!$C:$C,0))),"",INDEX('Policy Characteristics'!B:B,MATCH($C1259,'Policy Characteristics'!$C:$C,0)))</f>
        <v>Hydrogen Combustion</v>
      </c>
      <c r="C1259" s="226" t="str">
        <f t="shared" si="47"/>
        <v>Fraction of Eligible Industrial Energy Use Shifted to Hydrogen</v>
      </c>
      <c r="D1259" s="6" t="s">
        <v>878</v>
      </c>
      <c r="E1259" s="1" t="s">
        <v>898</v>
      </c>
      <c r="F1259" t="s">
        <v>879</v>
      </c>
      <c r="G1259" s="45" t="s">
        <v>899</v>
      </c>
      <c r="H1259" s="43">
        <v>2179</v>
      </c>
      <c r="I1259" s="261" t="s">
        <v>728</v>
      </c>
      <c r="J1259" s="227" t="str">
        <f>IF(ISBLANK(INDEX('Policy Characteristics'!D:D,MATCH($C1259,'Policy Characteristics'!$C:$C,0))),"",INDEX('Policy Characteristics'!D:D,MATCH($C1259,'Policy Characteristics'!$C:$C,0)))</f>
        <v>Hydrogen Combustion</v>
      </c>
      <c r="K1259" s="226" t="str">
        <f>IF(ISBLANK(INDEX('Policy Characteristics'!E:E,MATCH($C1259,'Policy Characteristics'!$C:$C,0))),"",INDEX('Policy Characteristics'!E:E,MATCH($C1259,'Policy Characteristics'!$C:$C,0)))</f>
        <v>indst shift to hydrogen</v>
      </c>
      <c r="L1259" s="233">
        <f>IF(ISBLANK(INDEX('Policy Characteristics'!F:F,MATCH($C1259,'Policy Characteristics'!$C:$C,0))),"",INDEX('Policy Characteristics'!F:F,MATCH($C1259,'Policy Characteristics'!$C:$C,0)))</f>
        <v>0</v>
      </c>
      <c r="M1259" s="233">
        <f>IF(ISBLANK(INDEX('Policy Characteristics'!G:G,MATCH($C1259,'Policy Characteristics'!$C:$C,0))),"",INDEX('Policy Characteristics'!G:G,MATCH($C1259,'Policy Characteristics'!$C:$C,0)))</f>
        <v>1</v>
      </c>
      <c r="N1259" s="233">
        <f>IF(ISBLANK(INDEX('Policy Characteristics'!H:H,MATCH($C1259,'Policy Characteristics'!$C:$C,0))),"",INDEX('Policy Characteristics'!H:H,MATCH($C1259,'Policy Characteristics'!$C:$C,0)))</f>
        <v>0.01</v>
      </c>
      <c r="O1259" s="226" t="str">
        <f>IF(ISBLANK(INDEX('Policy Characteristics'!I:I,MATCH($C1259,'Policy Characteristics'!$C:$C,0))),"",INDEX('Policy Characteristics'!I:I,MATCH($C1259,'Policy Characteristics'!$C:$C,0)))</f>
        <v>% of fuel shifted</v>
      </c>
      <c r="P1259" s="226" t="str">
        <f>IF(ISBLANK(INDEX('Policy Characteristics'!J:J,MATCH($C1259,'Policy Characteristics'!$C:$C,0))),"",INDEX('Policy Characteristics'!J:J,MATCH($C1259,'Policy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59" s="226" t="str">
        <f>IF(ISBLANK(INDEX('Policy Characteristics'!K:K,MATCH($C1259,'Policy Characteristics'!$C:$C,0))),"",INDEX('Policy Characteristics'!K:K,MATCH($C1259,'Policy Characteristics'!$C:$C,0)))</f>
        <v>industry-ag-main.html#fuel-switching</v>
      </c>
      <c r="R1259" s="226" t="str">
        <f>IF(ISBLANK(INDEX('Policy Characteristics'!L:L,MATCH($C1259,'Policy Characteristics'!$C:$C,0))),"",INDEX('Policy Characteristics'!L:L,MATCH($C1259,'Policy Characteristics'!$C:$C,0)))</f>
        <v>industry-elec-and-hydrogen.html</v>
      </c>
    </row>
    <row r="1260" spans="1:18" s="2" customFormat="1">
      <c r="A1260" s="226" t="str">
        <f>IF(ISBLANK(INDEX('Policy Characteristics'!A:A,MATCH($C1260,'Policy Characteristics'!$C:$C,0))),"",INDEX('Policy Characteristics'!A:A,MATCH($C1260,'Policy Characteristics'!$C:$C,0)))</f>
        <v>Industry</v>
      </c>
      <c r="B1260" s="234" t="str">
        <f>IF(ISBLANK(INDEX('Policy Characteristics'!B:B,MATCH($C1260,'Policy Characteristics'!$C:$C,0))),"",INDEX('Policy Characteristics'!B:B,MATCH($C1260,'Policy Characteristics'!$C:$C,0)))</f>
        <v>Hydrogen Combustion</v>
      </c>
      <c r="C1260" s="226" t="str">
        <f t="shared" si="47"/>
        <v>Fraction of Eligible Industrial Energy Use Shifted to Hydrogen</v>
      </c>
      <c r="D1260" s="6" t="s">
        <v>878</v>
      </c>
      <c r="E1260" s="1" t="s">
        <v>900</v>
      </c>
      <c r="F1260" t="s">
        <v>879</v>
      </c>
      <c r="G1260" s="45" t="s">
        <v>901</v>
      </c>
      <c r="H1260" s="43">
        <v>2180</v>
      </c>
      <c r="I1260" s="261" t="s">
        <v>728</v>
      </c>
      <c r="J1260" s="227" t="str">
        <f>IF(ISBLANK(INDEX('Policy Characteristics'!D:D,MATCH($C1260,'Policy Characteristics'!$C:$C,0))),"",INDEX('Policy Characteristics'!D:D,MATCH($C1260,'Policy Characteristics'!$C:$C,0)))</f>
        <v>Hydrogen Combustion</v>
      </c>
      <c r="K1260" s="226" t="str">
        <f>IF(ISBLANK(INDEX('Policy Characteristics'!E:E,MATCH($C1260,'Policy Characteristics'!$C:$C,0))),"",INDEX('Policy Characteristics'!E:E,MATCH($C1260,'Policy Characteristics'!$C:$C,0)))</f>
        <v>indst shift to hydrogen</v>
      </c>
      <c r="L1260" s="233">
        <f>IF(ISBLANK(INDEX('Policy Characteristics'!F:F,MATCH($C1260,'Policy Characteristics'!$C:$C,0))),"",INDEX('Policy Characteristics'!F:F,MATCH($C1260,'Policy Characteristics'!$C:$C,0)))</f>
        <v>0</v>
      </c>
      <c r="M1260" s="233">
        <f>IF(ISBLANK(INDEX('Policy Characteristics'!G:G,MATCH($C1260,'Policy Characteristics'!$C:$C,0))),"",INDEX('Policy Characteristics'!G:G,MATCH($C1260,'Policy Characteristics'!$C:$C,0)))</f>
        <v>1</v>
      </c>
      <c r="N1260" s="233">
        <f>IF(ISBLANK(INDEX('Policy Characteristics'!H:H,MATCH($C1260,'Policy Characteristics'!$C:$C,0))),"",INDEX('Policy Characteristics'!H:H,MATCH($C1260,'Policy Characteristics'!$C:$C,0)))</f>
        <v>0.01</v>
      </c>
      <c r="O1260" s="226" t="str">
        <f>IF(ISBLANK(INDEX('Policy Characteristics'!I:I,MATCH($C1260,'Policy Characteristics'!$C:$C,0))),"",INDEX('Policy Characteristics'!I:I,MATCH($C1260,'Policy Characteristics'!$C:$C,0)))</f>
        <v>% of fuel shifted</v>
      </c>
      <c r="P1260" s="226" t="str">
        <f>IF(ISBLANK(INDEX('Policy Characteristics'!J:J,MATCH($C1260,'Policy Characteristics'!$C:$C,0))),"",INDEX('Policy Characteristics'!J:J,MATCH($C1260,'Policy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0" s="226" t="str">
        <f>IF(ISBLANK(INDEX('Policy Characteristics'!K:K,MATCH($C1260,'Policy Characteristics'!$C:$C,0))),"",INDEX('Policy Characteristics'!K:K,MATCH($C1260,'Policy Characteristics'!$C:$C,0)))</f>
        <v>industry-ag-main.html#fuel-switching</v>
      </c>
      <c r="R1260" s="226" t="str">
        <f>IF(ISBLANK(INDEX('Policy Characteristics'!L:L,MATCH($C1260,'Policy Characteristics'!$C:$C,0))),"",INDEX('Policy Characteristics'!L:L,MATCH($C1260,'Policy Characteristics'!$C:$C,0)))</f>
        <v>industry-elec-and-hydrogen.html</v>
      </c>
    </row>
    <row r="1261" spans="1:18" s="2" customFormat="1">
      <c r="A1261" s="226" t="str">
        <f>IF(ISBLANK(INDEX('Policy Characteristics'!A:A,MATCH($C1261,'Policy Characteristics'!$C:$C,0))),"",INDEX('Policy Characteristics'!A:A,MATCH($C1261,'Policy Characteristics'!$C:$C,0)))</f>
        <v>Industry</v>
      </c>
      <c r="B1261" s="234" t="str">
        <f>IF(ISBLANK(INDEX('Policy Characteristics'!B:B,MATCH($C1261,'Policy Characteristics'!$C:$C,0))),"",INDEX('Policy Characteristics'!B:B,MATCH($C1261,'Policy Characteristics'!$C:$C,0)))</f>
        <v>Hydrogen Combustion</v>
      </c>
      <c r="C1261" s="226" t="str">
        <f t="shared" si="47"/>
        <v>Fraction of Eligible Industrial Energy Use Shifted to Hydrogen</v>
      </c>
      <c r="D1261" s="6" t="s">
        <v>878</v>
      </c>
      <c r="E1261" s="1" t="s">
        <v>902</v>
      </c>
      <c r="F1261" t="s">
        <v>879</v>
      </c>
      <c r="G1261" s="45" t="s">
        <v>903</v>
      </c>
      <c r="H1261" s="43">
        <v>2181</v>
      </c>
      <c r="I1261" s="261" t="s">
        <v>728</v>
      </c>
      <c r="J1261" s="227" t="str">
        <f>IF(ISBLANK(INDEX('Policy Characteristics'!D:D,MATCH($C1261,'Policy Characteristics'!$C:$C,0))),"",INDEX('Policy Characteristics'!D:D,MATCH($C1261,'Policy Characteristics'!$C:$C,0)))</f>
        <v>Hydrogen Combustion</v>
      </c>
      <c r="K1261" s="226" t="str">
        <f>IF(ISBLANK(INDEX('Policy Characteristics'!E:E,MATCH($C1261,'Policy Characteristics'!$C:$C,0))),"",INDEX('Policy Characteristics'!E:E,MATCH($C1261,'Policy Characteristics'!$C:$C,0)))</f>
        <v>indst shift to hydrogen</v>
      </c>
      <c r="L1261" s="233">
        <f>IF(ISBLANK(INDEX('Policy Characteristics'!F:F,MATCH($C1261,'Policy Characteristics'!$C:$C,0))),"",INDEX('Policy Characteristics'!F:F,MATCH($C1261,'Policy Characteristics'!$C:$C,0)))</f>
        <v>0</v>
      </c>
      <c r="M1261" s="233">
        <f>IF(ISBLANK(INDEX('Policy Characteristics'!G:G,MATCH($C1261,'Policy Characteristics'!$C:$C,0))),"",INDEX('Policy Characteristics'!G:G,MATCH($C1261,'Policy Characteristics'!$C:$C,0)))</f>
        <v>1</v>
      </c>
      <c r="N1261" s="233">
        <f>IF(ISBLANK(INDEX('Policy Characteristics'!H:H,MATCH($C1261,'Policy Characteristics'!$C:$C,0))),"",INDEX('Policy Characteristics'!H:H,MATCH($C1261,'Policy Characteristics'!$C:$C,0)))</f>
        <v>0.01</v>
      </c>
      <c r="O1261" s="226" t="str">
        <f>IF(ISBLANK(INDEX('Policy Characteristics'!I:I,MATCH($C1261,'Policy Characteristics'!$C:$C,0))),"",INDEX('Policy Characteristics'!I:I,MATCH($C1261,'Policy Characteristics'!$C:$C,0)))</f>
        <v>% of fuel shifted</v>
      </c>
      <c r="P1261" s="226" t="str">
        <f>IF(ISBLANK(INDEX('Policy Characteristics'!J:J,MATCH($C1261,'Policy Characteristics'!$C:$C,0))),"",INDEX('Policy Characteristics'!J:J,MATCH($C1261,'Policy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1" s="226" t="str">
        <f>IF(ISBLANK(INDEX('Policy Characteristics'!K:K,MATCH($C1261,'Policy Characteristics'!$C:$C,0))),"",INDEX('Policy Characteristics'!K:K,MATCH($C1261,'Policy Characteristics'!$C:$C,0)))</f>
        <v>industry-ag-main.html#fuel-switching</v>
      </c>
      <c r="R1261" s="226" t="str">
        <f>IF(ISBLANK(INDEX('Policy Characteristics'!L:L,MATCH($C1261,'Policy Characteristics'!$C:$C,0))),"",INDEX('Policy Characteristics'!L:L,MATCH($C1261,'Policy Characteristics'!$C:$C,0)))</f>
        <v>industry-elec-and-hydrogen.html</v>
      </c>
    </row>
    <row r="1262" spans="1:18" s="2" customFormat="1">
      <c r="A1262" s="226" t="str">
        <f>IF(ISBLANK(INDEX('Policy Characteristics'!A:A,MATCH($C1262,'Policy Characteristics'!$C:$C,0))),"",INDEX('Policy Characteristics'!A:A,MATCH($C1262,'Policy Characteristics'!$C:$C,0)))</f>
        <v>Industry</v>
      </c>
      <c r="B1262" s="234" t="str">
        <f>IF(ISBLANK(INDEX('Policy Characteristics'!B:B,MATCH($C1262,'Policy Characteristics'!$C:$C,0))),"",INDEX('Policy Characteristics'!B:B,MATCH($C1262,'Policy Characteristics'!$C:$C,0)))</f>
        <v>Hydrogen Combustion</v>
      </c>
      <c r="C1262" s="226" t="str">
        <f t="shared" si="47"/>
        <v>Fraction of Eligible Industrial Energy Use Shifted to Hydrogen</v>
      </c>
      <c r="D1262" s="6" t="s">
        <v>878</v>
      </c>
      <c r="E1262" s="1" t="s">
        <v>904</v>
      </c>
      <c r="F1262" t="s">
        <v>879</v>
      </c>
      <c r="G1262" s="45" t="s">
        <v>905</v>
      </c>
      <c r="H1262" s="43">
        <v>2182</v>
      </c>
      <c r="I1262" s="261" t="s">
        <v>738</v>
      </c>
      <c r="J1262" s="227" t="str">
        <f>IF(ISBLANK(INDEX('Policy Characteristics'!D:D,MATCH($C1262,'Policy Characteristics'!$C:$C,0))),"",INDEX('Policy Characteristics'!D:D,MATCH($C1262,'Policy Characteristics'!$C:$C,0)))</f>
        <v>Hydrogen Combustion</v>
      </c>
      <c r="K1262" s="226" t="str">
        <f>IF(ISBLANK(INDEX('Policy Characteristics'!E:E,MATCH($C1262,'Policy Characteristics'!$C:$C,0))),"",INDEX('Policy Characteristics'!E:E,MATCH($C1262,'Policy Characteristics'!$C:$C,0)))</f>
        <v>indst shift to hydrogen</v>
      </c>
      <c r="L1262" s="233">
        <f>IF(ISBLANK(INDEX('Policy Characteristics'!F:F,MATCH($C1262,'Policy Characteristics'!$C:$C,0))),"",INDEX('Policy Characteristics'!F:F,MATCH($C1262,'Policy Characteristics'!$C:$C,0)))</f>
        <v>0</v>
      </c>
      <c r="M1262" s="233">
        <f>IF(ISBLANK(INDEX('Policy Characteristics'!G:G,MATCH($C1262,'Policy Characteristics'!$C:$C,0))),"",INDEX('Policy Characteristics'!G:G,MATCH($C1262,'Policy Characteristics'!$C:$C,0)))</f>
        <v>1</v>
      </c>
      <c r="N1262" s="233">
        <f>IF(ISBLANK(INDEX('Policy Characteristics'!H:H,MATCH($C1262,'Policy Characteristics'!$C:$C,0))),"",INDEX('Policy Characteristics'!H:H,MATCH($C1262,'Policy Characteristics'!$C:$C,0)))</f>
        <v>0.01</v>
      </c>
      <c r="O1262" s="226" t="str">
        <f>IF(ISBLANK(INDEX('Policy Characteristics'!I:I,MATCH($C1262,'Policy Characteristics'!$C:$C,0))),"",INDEX('Policy Characteristics'!I:I,MATCH($C1262,'Policy Characteristics'!$C:$C,0)))</f>
        <v>% of fuel shifted</v>
      </c>
      <c r="P1262" s="226" t="str">
        <f>IF(ISBLANK(INDEX('Policy Characteristics'!J:J,MATCH($C1262,'Policy Characteristics'!$C:$C,0))),"",INDEX('Policy Characteristics'!J:J,MATCH($C1262,'Policy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2" s="226" t="str">
        <f>IF(ISBLANK(INDEX('Policy Characteristics'!K:K,MATCH($C1262,'Policy Characteristics'!$C:$C,0))),"",INDEX('Policy Characteristics'!K:K,MATCH($C1262,'Policy Characteristics'!$C:$C,0)))</f>
        <v>industry-ag-main.html#fuel-switching</v>
      </c>
      <c r="R1262" s="226" t="str">
        <f>IF(ISBLANK(INDEX('Policy Characteristics'!L:L,MATCH($C1262,'Policy Characteristics'!$C:$C,0))),"",INDEX('Policy Characteristics'!L:L,MATCH($C1262,'Policy Characteristics'!$C:$C,0)))</f>
        <v>industry-elec-and-hydrogen.html</v>
      </c>
    </row>
    <row r="1263" spans="1:18" s="2" customFormat="1">
      <c r="A1263" s="226" t="str">
        <f>IF(ISBLANK(INDEX('Policy Characteristics'!A:A,MATCH($C1263,'Policy Characteristics'!$C:$C,0))),"",INDEX('Policy Characteristics'!A:A,MATCH($C1263,'Policy Characteristics'!$C:$C,0)))</f>
        <v>Industry</v>
      </c>
      <c r="B1263" s="234" t="str">
        <f>IF(ISBLANK(INDEX('Policy Characteristics'!B:B,MATCH($C1263,'Policy Characteristics'!$C:$C,0))),"",INDEX('Policy Characteristics'!B:B,MATCH($C1263,'Policy Characteristics'!$C:$C,0)))</f>
        <v>Hydrogen Combustion</v>
      </c>
      <c r="C1263" s="226" t="str">
        <f t="shared" si="47"/>
        <v>Fraction of Eligible Industrial Energy Use Shifted to Hydrogen</v>
      </c>
      <c r="D1263" s="6" t="s">
        <v>878</v>
      </c>
      <c r="E1263" s="1" t="s">
        <v>906</v>
      </c>
      <c r="F1263" t="s">
        <v>879</v>
      </c>
      <c r="G1263" s="45" t="s">
        <v>907</v>
      </c>
      <c r="H1263" s="43">
        <v>2183</v>
      </c>
      <c r="I1263" s="261" t="s">
        <v>728</v>
      </c>
      <c r="J1263" s="227" t="str">
        <f>IF(ISBLANK(INDEX('Policy Characteristics'!D:D,MATCH($C1263,'Policy Characteristics'!$C:$C,0))),"",INDEX('Policy Characteristics'!D:D,MATCH($C1263,'Policy Characteristics'!$C:$C,0)))</f>
        <v>Hydrogen Combustion</v>
      </c>
      <c r="K1263" s="226" t="str">
        <f>IF(ISBLANK(INDEX('Policy Characteristics'!E:E,MATCH($C1263,'Policy Characteristics'!$C:$C,0))),"",INDEX('Policy Characteristics'!E:E,MATCH($C1263,'Policy Characteristics'!$C:$C,0)))</f>
        <v>indst shift to hydrogen</v>
      </c>
      <c r="L1263" s="233">
        <f>IF(ISBLANK(INDEX('Policy Characteristics'!F:F,MATCH($C1263,'Policy Characteristics'!$C:$C,0))),"",INDEX('Policy Characteristics'!F:F,MATCH($C1263,'Policy Characteristics'!$C:$C,0)))</f>
        <v>0</v>
      </c>
      <c r="M1263" s="233">
        <f>IF(ISBLANK(INDEX('Policy Characteristics'!G:G,MATCH($C1263,'Policy Characteristics'!$C:$C,0))),"",INDEX('Policy Characteristics'!G:G,MATCH($C1263,'Policy Characteristics'!$C:$C,0)))</f>
        <v>1</v>
      </c>
      <c r="N1263" s="233">
        <f>IF(ISBLANK(INDEX('Policy Characteristics'!H:H,MATCH($C1263,'Policy Characteristics'!$C:$C,0))),"",INDEX('Policy Characteristics'!H:H,MATCH($C1263,'Policy Characteristics'!$C:$C,0)))</f>
        <v>0.01</v>
      </c>
      <c r="O1263" s="226" t="str">
        <f>IF(ISBLANK(INDEX('Policy Characteristics'!I:I,MATCH($C1263,'Policy Characteristics'!$C:$C,0))),"",INDEX('Policy Characteristics'!I:I,MATCH($C1263,'Policy Characteristics'!$C:$C,0)))</f>
        <v>% of fuel shifted</v>
      </c>
      <c r="P1263" s="226" t="str">
        <f>IF(ISBLANK(INDEX('Policy Characteristics'!J:J,MATCH($C1263,'Policy Characteristics'!$C:$C,0))),"",INDEX('Policy Characteristics'!J:J,MATCH($C1263,'Policy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3" s="226" t="str">
        <f>IF(ISBLANK(INDEX('Policy Characteristics'!K:K,MATCH($C1263,'Policy Characteristics'!$C:$C,0))),"",INDEX('Policy Characteristics'!K:K,MATCH($C1263,'Policy Characteristics'!$C:$C,0)))</f>
        <v>industry-ag-main.html#fuel-switching</v>
      </c>
      <c r="R1263" s="226" t="str">
        <f>IF(ISBLANK(INDEX('Policy Characteristics'!L:L,MATCH($C1263,'Policy Characteristics'!$C:$C,0))),"",INDEX('Policy Characteristics'!L:L,MATCH($C1263,'Policy Characteristics'!$C:$C,0)))</f>
        <v>industry-elec-and-hydrogen.html</v>
      </c>
    </row>
    <row r="1264" spans="1:18" s="2" customFormat="1">
      <c r="A1264" s="226" t="str">
        <f>IF(ISBLANK(INDEX('Policy Characteristics'!A:A,MATCH($C1264,'Policy Characteristics'!$C:$C,0))),"",INDEX('Policy Characteristics'!A:A,MATCH($C1264,'Policy Characteristics'!$C:$C,0)))</f>
        <v>Industry</v>
      </c>
      <c r="B1264" s="234" t="str">
        <f>IF(ISBLANK(INDEX('Policy Characteristics'!B:B,MATCH($C1264,'Policy Characteristics'!$C:$C,0))),"",INDEX('Policy Characteristics'!B:B,MATCH($C1264,'Policy Characteristics'!$C:$C,0)))</f>
        <v>Hydrogen Combustion</v>
      </c>
      <c r="C1264" s="226" t="str">
        <f t="shared" si="47"/>
        <v>Fraction of Eligible Industrial Energy Use Shifted to Hydrogen</v>
      </c>
      <c r="D1264" s="6" t="s">
        <v>878</v>
      </c>
      <c r="E1264" s="1" t="s">
        <v>908</v>
      </c>
      <c r="F1264" t="s">
        <v>879</v>
      </c>
      <c r="G1264" s="45" t="s">
        <v>909</v>
      </c>
      <c r="H1264" s="43">
        <v>2184</v>
      </c>
      <c r="I1264" s="261" t="s">
        <v>738</v>
      </c>
      <c r="J1264" s="227" t="str">
        <f>IF(ISBLANK(INDEX('Policy Characteristics'!D:D,MATCH($C1264,'Policy Characteristics'!$C:$C,0))),"",INDEX('Policy Characteristics'!D:D,MATCH($C1264,'Policy Characteristics'!$C:$C,0)))</f>
        <v>Hydrogen Combustion</v>
      </c>
      <c r="K1264" s="226" t="str">
        <f>IF(ISBLANK(INDEX('Policy Characteristics'!E:E,MATCH($C1264,'Policy Characteristics'!$C:$C,0))),"",INDEX('Policy Characteristics'!E:E,MATCH($C1264,'Policy Characteristics'!$C:$C,0)))</f>
        <v>indst shift to hydrogen</v>
      </c>
      <c r="L1264" s="233">
        <f>IF(ISBLANK(INDEX('Policy Characteristics'!F:F,MATCH($C1264,'Policy Characteristics'!$C:$C,0))),"",INDEX('Policy Characteristics'!F:F,MATCH($C1264,'Policy Characteristics'!$C:$C,0)))</f>
        <v>0</v>
      </c>
      <c r="M1264" s="233">
        <f>IF(ISBLANK(INDEX('Policy Characteristics'!G:G,MATCH($C1264,'Policy Characteristics'!$C:$C,0))),"",INDEX('Policy Characteristics'!G:G,MATCH($C1264,'Policy Characteristics'!$C:$C,0)))</f>
        <v>1</v>
      </c>
      <c r="N1264" s="233">
        <f>IF(ISBLANK(INDEX('Policy Characteristics'!H:H,MATCH($C1264,'Policy Characteristics'!$C:$C,0))),"",INDEX('Policy Characteristics'!H:H,MATCH($C1264,'Policy Characteristics'!$C:$C,0)))</f>
        <v>0.01</v>
      </c>
      <c r="O1264" s="226" t="str">
        <f>IF(ISBLANK(INDEX('Policy Characteristics'!I:I,MATCH($C1264,'Policy Characteristics'!$C:$C,0))),"",INDEX('Policy Characteristics'!I:I,MATCH($C1264,'Policy Characteristics'!$C:$C,0)))</f>
        <v>% of fuel shifted</v>
      </c>
      <c r="P1264" s="226" t="str">
        <f>IF(ISBLANK(INDEX('Policy Characteristics'!J:J,MATCH($C1264,'Policy Characteristics'!$C:$C,0))),"",INDEX('Policy Characteristics'!J:J,MATCH($C1264,'Policy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4" s="226" t="str">
        <f>IF(ISBLANK(INDEX('Policy Characteristics'!K:K,MATCH($C1264,'Policy Characteristics'!$C:$C,0))),"",INDEX('Policy Characteristics'!K:K,MATCH($C1264,'Policy Characteristics'!$C:$C,0)))</f>
        <v>industry-ag-main.html#fuel-switching</v>
      </c>
      <c r="R1264" s="226" t="str">
        <f>IF(ISBLANK(INDEX('Policy Characteristics'!L:L,MATCH($C1264,'Policy Characteristics'!$C:$C,0))),"",INDEX('Policy Characteristics'!L:L,MATCH($C1264,'Policy Characteristics'!$C:$C,0)))</f>
        <v>industry-elec-and-hydrogen.html</v>
      </c>
    </row>
    <row r="1265" spans="1:18" s="2" customFormat="1">
      <c r="A1265" s="226" t="str">
        <f>IF(ISBLANK(INDEX('Policy Characteristics'!A:A,MATCH($C1265,'Policy Characteristics'!$C:$C,0))),"",INDEX('Policy Characteristics'!A:A,MATCH($C1265,'Policy Characteristics'!$C:$C,0)))</f>
        <v>Industry</v>
      </c>
      <c r="B1265" s="234" t="str">
        <f>IF(ISBLANK(INDEX('Policy Characteristics'!B:B,MATCH($C1265,'Policy Characteristics'!$C:$C,0))),"",INDEX('Policy Characteristics'!B:B,MATCH($C1265,'Policy Characteristics'!$C:$C,0)))</f>
        <v>Hydrogen Combustion</v>
      </c>
      <c r="C1265" s="226" t="str">
        <f t="shared" si="47"/>
        <v>Fraction of Eligible Industrial Energy Use Shifted to Hydrogen</v>
      </c>
      <c r="D1265" s="6" t="s">
        <v>878</v>
      </c>
      <c r="E1265" s="1" t="s">
        <v>910</v>
      </c>
      <c r="F1265" t="s">
        <v>879</v>
      </c>
      <c r="G1265" s="45" t="s">
        <v>910</v>
      </c>
      <c r="H1265" s="43">
        <v>2185</v>
      </c>
      <c r="I1265" s="261" t="s">
        <v>728</v>
      </c>
      <c r="J1265" s="227" t="str">
        <f>IF(ISBLANK(INDEX('Policy Characteristics'!D:D,MATCH($C1265,'Policy Characteristics'!$C:$C,0))),"",INDEX('Policy Characteristics'!D:D,MATCH($C1265,'Policy Characteristics'!$C:$C,0)))</f>
        <v>Hydrogen Combustion</v>
      </c>
      <c r="K1265" s="226" t="str">
        <f>IF(ISBLANK(INDEX('Policy Characteristics'!E:E,MATCH($C1265,'Policy Characteristics'!$C:$C,0))),"",INDEX('Policy Characteristics'!E:E,MATCH($C1265,'Policy Characteristics'!$C:$C,0)))</f>
        <v>indst shift to hydrogen</v>
      </c>
      <c r="L1265" s="233">
        <f>IF(ISBLANK(INDEX('Policy Characteristics'!F:F,MATCH($C1265,'Policy Characteristics'!$C:$C,0))),"",INDEX('Policy Characteristics'!F:F,MATCH($C1265,'Policy Characteristics'!$C:$C,0)))</f>
        <v>0</v>
      </c>
      <c r="M1265" s="233">
        <f>IF(ISBLANK(INDEX('Policy Characteristics'!G:G,MATCH($C1265,'Policy Characteristics'!$C:$C,0))),"",INDEX('Policy Characteristics'!G:G,MATCH($C1265,'Policy Characteristics'!$C:$C,0)))</f>
        <v>1</v>
      </c>
      <c r="N1265" s="233">
        <f>IF(ISBLANK(INDEX('Policy Characteristics'!H:H,MATCH($C1265,'Policy Characteristics'!$C:$C,0))),"",INDEX('Policy Characteristics'!H:H,MATCH($C1265,'Policy Characteristics'!$C:$C,0)))</f>
        <v>0.01</v>
      </c>
      <c r="O1265" s="226" t="str">
        <f>IF(ISBLANK(INDEX('Policy Characteristics'!I:I,MATCH($C1265,'Policy Characteristics'!$C:$C,0))),"",INDEX('Policy Characteristics'!I:I,MATCH($C1265,'Policy Characteristics'!$C:$C,0)))</f>
        <v>% of fuel shifted</v>
      </c>
      <c r="P1265" s="226" t="str">
        <f>IF(ISBLANK(INDEX('Policy Characteristics'!J:J,MATCH($C1265,'Policy Characteristics'!$C:$C,0))),"",INDEX('Policy Characteristics'!J:J,MATCH($C1265,'Policy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5" s="226" t="str">
        <f>IF(ISBLANK(INDEX('Policy Characteristics'!K:K,MATCH($C1265,'Policy Characteristics'!$C:$C,0))),"",INDEX('Policy Characteristics'!K:K,MATCH($C1265,'Policy Characteristics'!$C:$C,0)))</f>
        <v>industry-ag-main.html#fuel-switching</v>
      </c>
      <c r="R1265" s="226" t="str">
        <f>IF(ISBLANK(INDEX('Policy Characteristics'!L:L,MATCH($C1265,'Policy Characteristics'!$C:$C,0))),"",INDEX('Policy Characteristics'!L:L,MATCH($C1265,'Policy Characteristics'!$C:$C,0)))</f>
        <v>industry-elec-and-hydrogen.html</v>
      </c>
    </row>
    <row r="1266" spans="1:18" s="2" customFormat="1">
      <c r="A1266" s="226" t="str">
        <f>IF(ISBLANK(INDEX('Policy Characteristics'!A:A,MATCH($C1266,'Policy Characteristics'!$C:$C,0))),"",INDEX('Policy Characteristics'!A:A,MATCH($C1266,'Policy Characteristics'!$C:$C,0)))</f>
        <v>Industry</v>
      </c>
      <c r="B1266" s="234" t="str">
        <f>IF(ISBLANK(INDEX('Policy Characteristics'!B:B,MATCH($C1266,'Policy Characteristics'!$C:$C,0))),"",INDEX('Policy Characteristics'!B:B,MATCH($C1266,'Policy Characteristics'!$C:$C,0)))</f>
        <v>Hydrogen Combustion</v>
      </c>
      <c r="C1266" s="226" t="str">
        <f t="shared" si="47"/>
        <v>Fraction of Eligible Industrial Energy Use Shifted to Hydrogen</v>
      </c>
      <c r="D1266" s="6" t="s">
        <v>880</v>
      </c>
      <c r="E1266" s="1" t="s">
        <v>896</v>
      </c>
      <c r="F1266" t="s">
        <v>881</v>
      </c>
      <c r="G1266" s="45" t="s">
        <v>897</v>
      </c>
      <c r="H1266" s="43">
        <v>2186</v>
      </c>
      <c r="I1266" s="261" t="s">
        <v>728</v>
      </c>
      <c r="J1266" s="227" t="str">
        <f>IF(ISBLANK(INDEX('Policy Characteristics'!D:D,MATCH($C1266,'Policy Characteristics'!$C:$C,0))),"",INDEX('Policy Characteristics'!D:D,MATCH($C1266,'Policy Characteristics'!$C:$C,0)))</f>
        <v>Hydrogen Combustion</v>
      </c>
      <c r="K1266" s="226" t="str">
        <f>IF(ISBLANK(INDEX('Policy Characteristics'!E:E,MATCH($C1266,'Policy Characteristics'!$C:$C,0))),"",INDEX('Policy Characteristics'!E:E,MATCH($C1266,'Policy Characteristics'!$C:$C,0)))</f>
        <v>indst shift to hydrogen</v>
      </c>
      <c r="L1266" s="233">
        <f>IF(ISBLANK(INDEX('Policy Characteristics'!F:F,MATCH($C1266,'Policy Characteristics'!$C:$C,0))),"",INDEX('Policy Characteristics'!F:F,MATCH($C1266,'Policy Characteristics'!$C:$C,0)))</f>
        <v>0</v>
      </c>
      <c r="M1266" s="233">
        <f>IF(ISBLANK(INDEX('Policy Characteristics'!G:G,MATCH($C1266,'Policy Characteristics'!$C:$C,0))),"",INDEX('Policy Characteristics'!G:G,MATCH($C1266,'Policy Characteristics'!$C:$C,0)))</f>
        <v>1</v>
      </c>
      <c r="N1266" s="233">
        <f>IF(ISBLANK(INDEX('Policy Characteristics'!H:H,MATCH($C1266,'Policy Characteristics'!$C:$C,0))),"",INDEX('Policy Characteristics'!H:H,MATCH($C1266,'Policy Characteristics'!$C:$C,0)))</f>
        <v>0.01</v>
      </c>
      <c r="O1266" s="226" t="str">
        <f>IF(ISBLANK(INDEX('Policy Characteristics'!I:I,MATCH($C1266,'Policy Characteristics'!$C:$C,0))),"",INDEX('Policy Characteristics'!I:I,MATCH($C1266,'Policy Characteristics'!$C:$C,0)))</f>
        <v>% of fuel shifted</v>
      </c>
      <c r="P1266" s="226" t="str">
        <f>IF(ISBLANK(INDEX('Policy Characteristics'!J:J,MATCH($C1266,'Policy Characteristics'!$C:$C,0))),"",INDEX('Policy Characteristics'!J:J,MATCH($C1266,'Policy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6" s="226" t="str">
        <f>IF(ISBLANK(INDEX('Policy Characteristics'!K:K,MATCH($C1266,'Policy Characteristics'!$C:$C,0))),"",INDEX('Policy Characteristics'!K:K,MATCH($C1266,'Policy Characteristics'!$C:$C,0)))</f>
        <v>industry-ag-main.html#fuel-switching</v>
      </c>
      <c r="R1266" s="226" t="str">
        <f>IF(ISBLANK(INDEX('Policy Characteristics'!L:L,MATCH($C1266,'Policy Characteristics'!$C:$C,0))),"",INDEX('Policy Characteristics'!L:L,MATCH($C1266,'Policy Characteristics'!$C:$C,0)))</f>
        <v>industry-elec-and-hydrogen.html</v>
      </c>
    </row>
    <row r="1267" spans="1:18" s="2" customFormat="1">
      <c r="A1267" s="226" t="str">
        <f>IF(ISBLANK(INDEX('Policy Characteristics'!A:A,MATCH($C1267,'Policy Characteristics'!$C:$C,0))),"",INDEX('Policy Characteristics'!A:A,MATCH($C1267,'Policy Characteristics'!$C:$C,0)))</f>
        <v>Industry</v>
      </c>
      <c r="B1267" s="234" t="str">
        <f>IF(ISBLANK(INDEX('Policy Characteristics'!B:B,MATCH($C1267,'Policy Characteristics'!$C:$C,0))),"",INDEX('Policy Characteristics'!B:B,MATCH($C1267,'Policy Characteristics'!$C:$C,0)))</f>
        <v>Hydrogen Combustion</v>
      </c>
      <c r="C1267" s="226" t="str">
        <f t="shared" si="47"/>
        <v>Fraction of Eligible Industrial Energy Use Shifted to Hydrogen</v>
      </c>
      <c r="D1267" s="6" t="s">
        <v>880</v>
      </c>
      <c r="E1267" s="1" t="s">
        <v>898</v>
      </c>
      <c r="F1267" t="s">
        <v>881</v>
      </c>
      <c r="G1267" s="45" t="s">
        <v>899</v>
      </c>
      <c r="H1267" s="43">
        <v>2187</v>
      </c>
      <c r="I1267" s="261" t="s">
        <v>728</v>
      </c>
      <c r="J1267" s="227" t="str">
        <f>IF(ISBLANK(INDEX('Policy Characteristics'!D:D,MATCH($C1267,'Policy Characteristics'!$C:$C,0))),"",INDEX('Policy Characteristics'!D:D,MATCH($C1267,'Policy Characteristics'!$C:$C,0)))</f>
        <v>Hydrogen Combustion</v>
      </c>
      <c r="K1267" s="226" t="str">
        <f>IF(ISBLANK(INDEX('Policy Characteristics'!E:E,MATCH($C1267,'Policy Characteristics'!$C:$C,0))),"",INDEX('Policy Characteristics'!E:E,MATCH($C1267,'Policy Characteristics'!$C:$C,0)))</f>
        <v>indst shift to hydrogen</v>
      </c>
      <c r="L1267" s="233">
        <f>IF(ISBLANK(INDEX('Policy Characteristics'!F:F,MATCH($C1267,'Policy Characteristics'!$C:$C,0))),"",INDEX('Policy Characteristics'!F:F,MATCH($C1267,'Policy Characteristics'!$C:$C,0)))</f>
        <v>0</v>
      </c>
      <c r="M1267" s="233">
        <f>IF(ISBLANK(INDEX('Policy Characteristics'!G:G,MATCH($C1267,'Policy Characteristics'!$C:$C,0))),"",INDEX('Policy Characteristics'!G:G,MATCH($C1267,'Policy Characteristics'!$C:$C,0)))</f>
        <v>1</v>
      </c>
      <c r="N1267" s="233">
        <f>IF(ISBLANK(INDEX('Policy Characteristics'!H:H,MATCH($C1267,'Policy Characteristics'!$C:$C,0))),"",INDEX('Policy Characteristics'!H:H,MATCH($C1267,'Policy Characteristics'!$C:$C,0)))</f>
        <v>0.01</v>
      </c>
      <c r="O1267" s="226" t="str">
        <f>IF(ISBLANK(INDEX('Policy Characteristics'!I:I,MATCH($C1267,'Policy Characteristics'!$C:$C,0))),"",INDEX('Policy Characteristics'!I:I,MATCH($C1267,'Policy Characteristics'!$C:$C,0)))</f>
        <v>% of fuel shifted</v>
      </c>
      <c r="P1267" s="226" t="str">
        <f>IF(ISBLANK(INDEX('Policy Characteristics'!J:J,MATCH($C1267,'Policy Characteristics'!$C:$C,0))),"",INDEX('Policy Characteristics'!J:J,MATCH($C1267,'Policy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7" s="226" t="str">
        <f>IF(ISBLANK(INDEX('Policy Characteristics'!K:K,MATCH($C1267,'Policy Characteristics'!$C:$C,0))),"",INDEX('Policy Characteristics'!K:K,MATCH($C1267,'Policy Characteristics'!$C:$C,0)))</f>
        <v>industry-ag-main.html#fuel-switching</v>
      </c>
      <c r="R1267" s="226" t="str">
        <f>IF(ISBLANK(INDEX('Policy Characteristics'!L:L,MATCH($C1267,'Policy Characteristics'!$C:$C,0))),"",INDEX('Policy Characteristics'!L:L,MATCH($C1267,'Policy Characteristics'!$C:$C,0)))</f>
        <v>industry-elec-and-hydrogen.html</v>
      </c>
    </row>
    <row r="1268" spans="1:18" s="2" customFormat="1">
      <c r="A1268" s="226" t="str">
        <f>IF(ISBLANK(INDEX('Policy Characteristics'!A:A,MATCH($C1268,'Policy Characteristics'!$C:$C,0))),"",INDEX('Policy Characteristics'!A:A,MATCH($C1268,'Policy Characteristics'!$C:$C,0)))</f>
        <v>Industry</v>
      </c>
      <c r="B1268" s="234" t="str">
        <f>IF(ISBLANK(INDEX('Policy Characteristics'!B:B,MATCH($C1268,'Policy Characteristics'!$C:$C,0))),"",INDEX('Policy Characteristics'!B:B,MATCH($C1268,'Policy Characteristics'!$C:$C,0)))</f>
        <v>Hydrogen Combustion</v>
      </c>
      <c r="C1268" s="226" t="str">
        <f t="shared" si="47"/>
        <v>Fraction of Eligible Industrial Energy Use Shifted to Hydrogen</v>
      </c>
      <c r="D1268" s="6" t="s">
        <v>880</v>
      </c>
      <c r="E1268" s="1" t="s">
        <v>900</v>
      </c>
      <c r="F1268" t="s">
        <v>881</v>
      </c>
      <c r="G1268" s="45" t="s">
        <v>901</v>
      </c>
      <c r="H1268" s="43">
        <v>2188</v>
      </c>
      <c r="I1268" s="261" t="s">
        <v>728</v>
      </c>
      <c r="J1268" s="227" t="str">
        <f>IF(ISBLANK(INDEX('Policy Characteristics'!D:D,MATCH($C1268,'Policy Characteristics'!$C:$C,0))),"",INDEX('Policy Characteristics'!D:D,MATCH($C1268,'Policy Characteristics'!$C:$C,0)))</f>
        <v>Hydrogen Combustion</v>
      </c>
      <c r="K1268" s="226" t="str">
        <f>IF(ISBLANK(INDEX('Policy Characteristics'!E:E,MATCH($C1268,'Policy Characteristics'!$C:$C,0))),"",INDEX('Policy Characteristics'!E:E,MATCH($C1268,'Policy Characteristics'!$C:$C,0)))</f>
        <v>indst shift to hydrogen</v>
      </c>
      <c r="L1268" s="233">
        <f>IF(ISBLANK(INDEX('Policy Characteristics'!F:F,MATCH($C1268,'Policy Characteristics'!$C:$C,0))),"",INDEX('Policy Characteristics'!F:F,MATCH($C1268,'Policy Characteristics'!$C:$C,0)))</f>
        <v>0</v>
      </c>
      <c r="M1268" s="233">
        <f>IF(ISBLANK(INDEX('Policy Characteristics'!G:G,MATCH($C1268,'Policy Characteristics'!$C:$C,0))),"",INDEX('Policy Characteristics'!G:G,MATCH($C1268,'Policy Characteristics'!$C:$C,0)))</f>
        <v>1</v>
      </c>
      <c r="N1268" s="233">
        <f>IF(ISBLANK(INDEX('Policy Characteristics'!H:H,MATCH($C1268,'Policy Characteristics'!$C:$C,0))),"",INDEX('Policy Characteristics'!H:H,MATCH($C1268,'Policy Characteristics'!$C:$C,0)))</f>
        <v>0.01</v>
      </c>
      <c r="O1268" s="226" t="str">
        <f>IF(ISBLANK(INDEX('Policy Characteristics'!I:I,MATCH($C1268,'Policy Characteristics'!$C:$C,0))),"",INDEX('Policy Characteristics'!I:I,MATCH($C1268,'Policy Characteristics'!$C:$C,0)))</f>
        <v>% of fuel shifted</v>
      </c>
      <c r="P1268" s="226" t="str">
        <f>IF(ISBLANK(INDEX('Policy Characteristics'!J:J,MATCH($C1268,'Policy Characteristics'!$C:$C,0))),"",INDEX('Policy Characteristics'!J:J,MATCH($C1268,'Policy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8" s="226" t="str">
        <f>IF(ISBLANK(INDEX('Policy Characteristics'!K:K,MATCH($C1268,'Policy Characteristics'!$C:$C,0))),"",INDEX('Policy Characteristics'!K:K,MATCH($C1268,'Policy Characteristics'!$C:$C,0)))</f>
        <v>industry-ag-main.html#fuel-switching</v>
      </c>
      <c r="R1268" s="226" t="str">
        <f>IF(ISBLANK(INDEX('Policy Characteristics'!L:L,MATCH($C1268,'Policy Characteristics'!$C:$C,0))),"",INDEX('Policy Characteristics'!L:L,MATCH($C1268,'Policy Characteristics'!$C:$C,0)))</f>
        <v>industry-elec-and-hydrogen.html</v>
      </c>
    </row>
    <row r="1269" spans="1:18" s="2" customFormat="1">
      <c r="A1269" s="226" t="str">
        <f>IF(ISBLANK(INDEX('Policy Characteristics'!A:A,MATCH($C1269,'Policy Characteristics'!$C:$C,0))),"",INDEX('Policy Characteristics'!A:A,MATCH($C1269,'Policy Characteristics'!$C:$C,0)))</f>
        <v>Industry</v>
      </c>
      <c r="B1269" s="234" t="str">
        <f>IF(ISBLANK(INDEX('Policy Characteristics'!B:B,MATCH($C1269,'Policy Characteristics'!$C:$C,0))),"",INDEX('Policy Characteristics'!B:B,MATCH($C1269,'Policy Characteristics'!$C:$C,0)))</f>
        <v>Hydrogen Combustion</v>
      </c>
      <c r="C1269" s="226" t="str">
        <f t="shared" si="47"/>
        <v>Fraction of Eligible Industrial Energy Use Shifted to Hydrogen</v>
      </c>
      <c r="D1269" s="6" t="s">
        <v>880</v>
      </c>
      <c r="E1269" s="1" t="s">
        <v>902</v>
      </c>
      <c r="F1269" t="s">
        <v>881</v>
      </c>
      <c r="G1269" s="45" t="s">
        <v>903</v>
      </c>
      <c r="H1269" s="43">
        <v>2189</v>
      </c>
      <c r="I1269" s="261" t="s">
        <v>728</v>
      </c>
      <c r="J1269" s="227" t="str">
        <f>IF(ISBLANK(INDEX('Policy Characteristics'!D:D,MATCH($C1269,'Policy Characteristics'!$C:$C,0))),"",INDEX('Policy Characteristics'!D:D,MATCH($C1269,'Policy Characteristics'!$C:$C,0)))</f>
        <v>Hydrogen Combustion</v>
      </c>
      <c r="K1269" s="226" t="str">
        <f>IF(ISBLANK(INDEX('Policy Characteristics'!E:E,MATCH($C1269,'Policy Characteristics'!$C:$C,0))),"",INDEX('Policy Characteristics'!E:E,MATCH($C1269,'Policy Characteristics'!$C:$C,0)))</f>
        <v>indst shift to hydrogen</v>
      </c>
      <c r="L1269" s="233">
        <f>IF(ISBLANK(INDEX('Policy Characteristics'!F:F,MATCH($C1269,'Policy Characteristics'!$C:$C,0))),"",INDEX('Policy Characteristics'!F:F,MATCH($C1269,'Policy Characteristics'!$C:$C,0)))</f>
        <v>0</v>
      </c>
      <c r="M1269" s="233">
        <f>IF(ISBLANK(INDEX('Policy Characteristics'!G:G,MATCH($C1269,'Policy Characteristics'!$C:$C,0))),"",INDEX('Policy Characteristics'!G:G,MATCH($C1269,'Policy Characteristics'!$C:$C,0)))</f>
        <v>1</v>
      </c>
      <c r="N1269" s="233">
        <f>IF(ISBLANK(INDEX('Policy Characteristics'!H:H,MATCH($C1269,'Policy Characteristics'!$C:$C,0))),"",INDEX('Policy Characteristics'!H:H,MATCH($C1269,'Policy Characteristics'!$C:$C,0)))</f>
        <v>0.01</v>
      </c>
      <c r="O1269" s="226" t="str">
        <f>IF(ISBLANK(INDEX('Policy Characteristics'!I:I,MATCH($C1269,'Policy Characteristics'!$C:$C,0))),"",INDEX('Policy Characteristics'!I:I,MATCH($C1269,'Policy Characteristics'!$C:$C,0)))</f>
        <v>% of fuel shifted</v>
      </c>
      <c r="P1269" s="226" t="str">
        <f>IF(ISBLANK(INDEX('Policy Characteristics'!J:J,MATCH($C1269,'Policy Characteristics'!$C:$C,0))),"",INDEX('Policy Characteristics'!J:J,MATCH($C1269,'Policy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69" s="226" t="str">
        <f>IF(ISBLANK(INDEX('Policy Characteristics'!K:K,MATCH($C1269,'Policy Characteristics'!$C:$C,0))),"",INDEX('Policy Characteristics'!K:K,MATCH($C1269,'Policy Characteristics'!$C:$C,0)))</f>
        <v>industry-ag-main.html#fuel-switching</v>
      </c>
      <c r="R1269" s="226" t="str">
        <f>IF(ISBLANK(INDEX('Policy Characteristics'!L:L,MATCH($C1269,'Policy Characteristics'!$C:$C,0))),"",INDEX('Policy Characteristics'!L:L,MATCH($C1269,'Policy Characteristics'!$C:$C,0)))</f>
        <v>industry-elec-and-hydrogen.html</v>
      </c>
    </row>
    <row r="1270" spans="1:18" s="2" customFormat="1">
      <c r="A1270" s="226" t="str">
        <f>IF(ISBLANK(INDEX('Policy Characteristics'!A:A,MATCH($C1270,'Policy Characteristics'!$C:$C,0))),"",INDEX('Policy Characteristics'!A:A,MATCH($C1270,'Policy Characteristics'!$C:$C,0)))</f>
        <v>Industry</v>
      </c>
      <c r="B1270" s="234" t="str">
        <f>IF(ISBLANK(INDEX('Policy Characteristics'!B:B,MATCH($C1270,'Policy Characteristics'!$C:$C,0))),"",INDEX('Policy Characteristics'!B:B,MATCH($C1270,'Policy Characteristics'!$C:$C,0)))</f>
        <v>Hydrogen Combustion</v>
      </c>
      <c r="C1270" s="226" t="str">
        <f t="shared" si="47"/>
        <v>Fraction of Eligible Industrial Energy Use Shifted to Hydrogen</v>
      </c>
      <c r="D1270" s="6" t="s">
        <v>880</v>
      </c>
      <c r="E1270" s="1" t="s">
        <v>904</v>
      </c>
      <c r="F1270" t="s">
        <v>881</v>
      </c>
      <c r="G1270" s="45" t="s">
        <v>905</v>
      </c>
      <c r="H1270" s="43">
        <v>2190</v>
      </c>
      <c r="I1270" s="261" t="s">
        <v>738</v>
      </c>
      <c r="J1270" s="227" t="str">
        <f>IF(ISBLANK(INDEX('Policy Characteristics'!D:D,MATCH($C1270,'Policy Characteristics'!$C:$C,0))),"",INDEX('Policy Characteristics'!D:D,MATCH($C1270,'Policy Characteristics'!$C:$C,0)))</f>
        <v>Hydrogen Combustion</v>
      </c>
      <c r="K1270" s="226" t="str">
        <f>IF(ISBLANK(INDEX('Policy Characteristics'!E:E,MATCH($C1270,'Policy Characteristics'!$C:$C,0))),"",INDEX('Policy Characteristics'!E:E,MATCH($C1270,'Policy Characteristics'!$C:$C,0)))</f>
        <v>indst shift to hydrogen</v>
      </c>
      <c r="L1270" s="233">
        <f>IF(ISBLANK(INDEX('Policy Characteristics'!F:F,MATCH($C1270,'Policy Characteristics'!$C:$C,0))),"",INDEX('Policy Characteristics'!F:F,MATCH($C1270,'Policy Characteristics'!$C:$C,0)))</f>
        <v>0</v>
      </c>
      <c r="M1270" s="233">
        <f>IF(ISBLANK(INDEX('Policy Characteristics'!G:G,MATCH($C1270,'Policy Characteristics'!$C:$C,0))),"",INDEX('Policy Characteristics'!G:G,MATCH($C1270,'Policy Characteristics'!$C:$C,0)))</f>
        <v>1</v>
      </c>
      <c r="N1270" s="233">
        <f>IF(ISBLANK(INDEX('Policy Characteristics'!H:H,MATCH($C1270,'Policy Characteristics'!$C:$C,0))),"",INDEX('Policy Characteristics'!H:H,MATCH($C1270,'Policy Characteristics'!$C:$C,0)))</f>
        <v>0.01</v>
      </c>
      <c r="O1270" s="226" t="str">
        <f>IF(ISBLANK(INDEX('Policy Characteristics'!I:I,MATCH($C1270,'Policy Characteristics'!$C:$C,0))),"",INDEX('Policy Characteristics'!I:I,MATCH($C1270,'Policy Characteristics'!$C:$C,0)))</f>
        <v>% of fuel shifted</v>
      </c>
      <c r="P1270" s="226" t="str">
        <f>IF(ISBLANK(INDEX('Policy Characteristics'!J:J,MATCH($C1270,'Policy Characteristics'!$C:$C,0))),"",INDEX('Policy Characteristics'!J:J,MATCH($C1270,'Policy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0" s="226" t="str">
        <f>IF(ISBLANK(INDEX('Policy Characteristics'!K:K,MATCH($C1270,'Policy Characteristics'!$C:$C,0))),"",INDEX('Policy Characteristics'!K:K,MATCH($C1270,'Policy Characteristics'!$C:$C,0)))</f>
        <v>industry-ag-main.html#fuel-switching</v>
      </c>
      <c r="R1270" s="226" t="str">
        <f>IF(ISBLANK(INDEX('Policy Characteristics'!L:L,MATCH($C1270,'Policy Characteristics'!$C:$C,0))),"",INDEX('Policy Characteristics'!L:L,MATCH($C1270,'Policy Characteristics'!$C:$C,0)))</f>
        <v>industry-elec-and-hydrogen.html</v>
      </c>
    </row>
    <row r="1271" spans="1:18" s="2" customFormat="1">
      <c r="A1271" s="226" t="str">
        <f>IF(ISBLANK(INDEX('Policy Characteristics'!A:A,MATCH($C1271,'Policy Characteristics'!$C:$C,0))),"",INDEX('Policy Characteristics'!A:A,MATCH($C1271,'Policy Characteristics'!$C:$C,0)))</f>
        <v>Industry</v>
      </c>
      <c r="B1271" s="234" t="str">
        <f>IF(ISBLANK(INDEX('Policy Characteristics'!B:B,MATCH($C1271,'Policy Characteristics'!$C:$C,0))),"",INDEX('Policy Characteristics'!B:B,MATCH($C1271,'Policy Characteristics'!$C:$C,0)))</f>
        <v>Hydrogen Combustion</v>
      </c>
      <c r="C1271" s="226" t="str">
        <f t="shared" si="47"/>
        <v>Fraction of Eligible Industrial Energy Use Shifted to Hydrogen</v>
      </c>
      <c r="D1271" s="6" t="s">
        <v>880</v>
      </c>
      <c r="E1271" s="1" t="s">
        <v>906</v>
      </c>
      <c r="F1271" t="s">
        <v>881</v>
      </c>
      <c r="G1271" s="45" t="s">
        <v>907</v>
      </c>
      <c r="H1271" s="43">
        <v>2191</v>
      </c>
      <c r="I1271" s="261" t="s">
        <v>738</v>
      </c>
      <c r="J1271" s="227" t="str">
        <f>IF(ISBLANK(INDEX('Policy Characteristics'!D:D,MATCH($C1271,'Policy Characteristics'!$C:$C,0))),"",INDEX('Policy Characteristics'!D:D,MATCH($C1271,'Policy Characteristics'!$C:$C,0)))</f>
        <v>Hydrogen Combustion</v>
      </c>
      <c r="K1271" s="226" t="str">
        <f>IF(ISBLANK(INDEX('Policy Characteristics'!E:E,MATCH($C1271,'Policy Characteristics'!$C:$C,0))),"",INDEX('Policy Characteristics'!E:E,MATCH($C1271,'Policy Characteristics'!$C:$C,0)))</f>
        <v>indst shift to hydrogen</v>
      </c>
      <c r="L1271" s="233">
        <f>IF(ISBLANK(INDEX('Policy Characteristics'!F:F,MATCH($C1271,'Policy Characteristics'!$C:$C,0))),"",INDEX('Policy Characteristics'!F:F,MATCH($C1271,'Policy Characteristics'!$C:$C,0)))</f>
        <v>0</v>
      </c>
      <c r="M1271" s="233">
        <f>IF(ISBLANK(INDEX('Policy Characteristics'!G:G,MATCH($C1271,'Policy Characteristics'!$C:$C,0))),"",INDEX('Policy Characteristics'!G:G,MATCH($C1271,'Policy Characteristics'!$C:$C,0)))</f>
        <v>1</v>
      </c>
      <c r="N1271" s="233">
        <f>IF(ISBLANK(INDEX('Policy Characteristics'!H:H,MATCH($C1271,'Policy Characteristics'!$C:$C,0))),"",INDEX('Policy Characteristics'!H:H,MATCH($C1271,'Policy Characteristics'!$C:$C,0)))</f>
        <v>0.01</v>
      </c>
      <c r="O1271" s="226" t="str">
        <f>IF(ISBLANK(INDEX('Policy Characteristics'!I:I,MATCH($C1271,'Policy Characteristics'!$C:$C,0))),"",INDEX('Policy Characteristics'!I:I,MATCH($C1271,'Policy Characteristics'!$C:$C,0)))</f>
        <v>% of fuel shifted</v>
      </c>
      <c r="P1271" s="226" t="str">
        <f>IF(ISBLANK(INDEX('Policy Characteristics'!J:J,MATCH($C1271,'Policy Characteristics'!$C:$C,0))),"",INDEX('Policy Characteristics'!J:J,MATCH($C1271,'Policy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1" s="226" t="str">
        <f>IF(ISBLANK(INDEX('Policy Characteristics'!K:K,MATCH($C1271,'Policy Characteristics'!$C:$C,0))),"",INDEX('Policy Characteristics'!K:K,MATCH($C1271,'Policy Characteristics'!$C:$C,0)))</f>
        <v>industry-ag-main.html#fuel-switching</v>
      </c>
      <c r="R1271" s="226" t="str">
        <f>IF(ISBLANK(INDEX('Policy Characteristics'!L:L,MATCH($C1271,'Policy Characteristics'!$C:$C,0))),"",INDEX('Policy Characteristics'!L:L,MATCH($C1271,'Policy Characteristics'!$C:$C,0)))</f>
        <v>industry-elec-and-hydrogen.html</v>
      </c>
    </row>
    <row r="1272" spans="1:18" s="2" customFormat="1">
      <c r="A1272" s="226" t="str">
        <f>IF(ISBLANK(INDEX('Policy Characteristics'!A:A,MATCH($C1272,'Policy Characteristics'!$C:$C,0))),"",INDEX('Policy Characteristics'!A:A,MATCH($C1272,'Policy Characteristics'!$C:$C,0)))</f>
        <v>Industry</v>
      </c>
      <c r="B1272" s="234" t="str">
        <f>IF(ISBLANK(INDEX('Policy Characteristics'!B:B,MATCH($C1272,'Policy Characteristics'!$C:$C,0))),"",INDEX('Policy Characteristics'!B:B,MATCH($C1272,'Policy Characteristics'!$C:$C,0)))</f>
        <v>Hydrogen Combustion</v>
      </c>
      <c r="C1272" s="226" t="str">
        <f t="shared" si="47"/>
        <v>Fraction of Eligible Industrial Energy Use Shifted to Hydrogen</v>
      </c>
      <c r="D1272" s="6" t="s">
        <v>880</v>
      </c>
      <c r="E1272" s="1" t="s">
        <v>908</v>
      </c>
      <c r="F1272" t="s">
        <v>881</v>
      </c>
      <c r="G1272" s="45" t="s">
        <v>909</v>
      </c>
      <c r="H1272" s="43">
        <v>2192</v>
      </c>
      <c r="I1272" s="261" t="s">
        <v>738</v>
      </c>
      <c r="J1272" s="227" t="str">
        <f>IF(ISBLANK(INDEX('Policy Characteristics'!D:D,MATCH($C1272,'Policy Characteristics'!$C:$C,0))),"",INDEX('Policy Characteristics'!D:D,MATCH($C1272,'Policy Characteristics'!$C:$C,0)))</f>
        <v>Hydrogen Combustion</v>
      </c>
      <c r="K1272" s="226" t="str">
        <f>IF(ISBLANK(INDEX('Policy Characteristics'!E:E,MATCH($C1272,'Policy Characteristics'!$C:$C,0))),"",INDEX('Policy Characteristics'!E:E,MATCH($C1272,'Policy Characteristics'!$C:$C,0)))</f>
        <v>indst shift to hydrogen</v>
      </c>
      <c r="L1272" s="233">
        <f>IF(ISBLANK(INDEX('Policy Characteristics'!F:F,MATCH($C1272,'Policy Characteristics'!$C:$C,0))),"",INDEX('Policy Characteristics'!F:F,MATCH($C1272,'Policy Characteristics'!$C:$C,0)))</f>
        <v>0</v>
      </c>
      <c r="M1272" s="233">
        <f>IF(ISBLANK(INDEX('Policy Characteristics'!G:G,MATCH($C1272,'Policy Characteristics'!$C:$C,0))),"",INDEX('Policy Characteristics'!G:G,MATCH($C1272,'Policy Characteristics'!$C:$C,0)))</f>
        <v>1</v>
      </c>
      <c r="N1272" s="233">
        <f>IF(ISBLANK(INDEX('Policy Characteristics'!H:H,MATCH($C1272,'Policy Characteristics'!$C:$C,0))),"",INDEX('Policy Characteristics'!H:H,MATCH($C1272,'Policy Characteristics'!$C:$C,0)))</f>
        <v>0.01</v>
      </c>
      <c r="O1272" s="226" t="str">
        <f>IF(ISBLANK(INDEX('Policy Characteristics'!I:I,MATCH($C1272,'Policy Characteristics'!$C:$C,0))),"",INDEX('Policy Characteristics'!I:I,MATCH($C1272,'Policy Characteristics'!$C:$C,0)))</f>
        <v>% of fuel shifted</v>
      </c>
      <c r="P1272" s="226" t="str">
        <f>IF(ISBLANK(INDEX('Policy Characteristics'!J:J,MATCH($C1272,'Policy Characteristics'!$C:$C,0))),"",INDEX('Policy Characteristics'!J:J,MATCH($C1272,'Policy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2" s="226" t="str">
        <f>IF(ISBLANK(INDEX('Policy Characteristics'!K:K,MATCH($C1272,'Policy Characteristics'!$C:$C,0))),"",INDEX('Policy Characteristics'!K:K,MATCH($C1272,'Policy Characteristics'!$C:$C,0)))</f>
        <v>industry-ag-main.html#fuel-switching</v>
      </c>
      <c r="R1272" s="226" t="str">
        <f>IF(ISBLANK(INDEX('Policy Characteristics'!L:L,MATCH($C1272,'Policy Characteristics'!$C:$C,0))),"",INDEX('Policy Characteristics'!L:L,MATCH($C1272,'Policy Characteristics'!$C:$C,0)))</f>
        <v>industry-elec-and-hydrogen.html</v>
      </c>
    </row>
    <row r="1273" spans="1:18" s="2" customFormat="1">
      <c r="A1273" s="226" t="str">
        <f>IF(ISBLANK(INDEX('Policy Characteristics'!A:A,MATCH($C1273,'Policy Characteristics'!$C:$C,0))),"",INDEX('Policy Characteristics'!A:A,MATCH($C1273,'Policy Characteristics'!$C:$C,0)))</f>
        <v>Industry</v>
      </c>
      <c r="B1273" s="234" t="str">
        <f>IF(ISBLANK(INDEX('Policy Characteristics'!B:B,MATCH($C1273,'Policy Characteristics'!$C:$C,0))),"",INDEX('Policy Characteristics'!B:B,MATCH($C1273,'Policy Characteristics'!$C:$C,0)))</f>
        <v>Hydrogen Combustion</v>
      </c>
      <c r="C1273" s="226" t="str">
        <f t="shared" si="47"/>
        <v>Fraction of Eligible Industrial Energy Use Shifted to Hydrogen</v>
      </c>
      <c r="D1273" s="6" t="s">
        <v>880</v>
      </c>
      <c r="E1273" s="1" t="s">
        <v>910</v>
      </c>
      <c r="F1273" t="s">
        <v>881</v>
      </c>
      <c r="G1273" s="45" t="s">
        <v>910</v>
      </c>
      <c r="H1273" s="43">
        <v>2193</v>
      </c>
      <c r="I1273" s="261" t="s">
        <v>728</v>
      </c>
      <c r="J1273" s="227" t="str">
        <f>IF(ISBLANK(INDEX('Policy Characteristics'!D:D,MATCH($C1273,'Policy Characteristics'!$C:$C,0))),"",INDEX('Policy Characteristics'!D:D,MATCH($C1273,'Policy Characteristics'!$C:$C,0)))</f>
        <v>Hydrogen Combustion</v>
      </c>
      <c r="K1273" s="226" t="str">
        <f>IF(ISBLANK(INDEX('Policy Characteristics'!E:E,MATCH($C1273,'Policy Characteristics'!$C:$C,0))),"",INDEX('Policy Characteristics'!E:E,MATCH($C1273,'Policy Characteristics'!$C:$C,0)))</f>
        <v>indst shift to hydrogen</v>
      </c>
      <c r="L1273" s="233">
        <f>IF(ISBLANK(INDEX('Policy Characteristics'!F:F,MATCH($C1273,'Policy Characteristics'!$C:$C,0))),"",INDEX('Policy Characteristics'!F:F,MATCH($C1273,'Policy Characteristics'!$C:$C,0)))</f>
        <v>0</v>
      </c>
      <c r="M1273" s="233">
        <f>IF(ISBLANK(INDEX('Policy Characteristics'!G:G,MATCH($C1273,'Policy Characteristics'!$C:$C,0))),"",INDEX('Policy Characteristics'!G:G,MATCH($C1273,'Policy Characteristics'!$C:$C,0)))</f>
        <v>1</v>
      </c>
      <c r="N1273" s="233">
        <f>IF(ISBLANK(INDEX('Policy Characteristics'!H:H,MATCH($C1273,'Policy Characteristics'!$C:$C,0))),"",INDEX('Policy Characteristics'!H:H,MATCH($C1273,'Policy Characteristics'!$C:$C,0)))</f>
        <v>0.01</v>
      </c>
      <c r="O1273" s="226" t="str">
        <f>IF(ISBLANK(INDEX('Policy Characteristics'!I:I,MATCH($C1273,'Policy Characteristics'!$C:$C,0))),"",INDEX('Policy Characteristics'!I:I,MATCH($C1273,'Policy Characteristics'!$C:$C,0)))</f>
        <v>% of fuel shifted</v>
      </c>
      <c r="P1273" s="226" t="str">
        <f>IF(ISBLANK(INDEX('Policy Characteristics'!J:J,MATCH($C1273,'Policy Characteristics'!$C:$C,0))),"",INDEX('Policy Characteristics'!J:J,MATCH($C1273,'Policy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3" s="226" t="str">
        <f>IF(ISBLANK(INDEX('Policy Characteristics'!K:K,MATCH($C1273,'Policy Characteristics'!$C:$C,0))),"",INDEX('Policy Characteristics'!K:K,MATCH($C1273,'Policy Characteristics'!$C:$C,0)))</f>
        <v>industry-ag-main.html#fuel-switching</v>
      </c>
      <c r="R1273" s="226" t="str">
        <f>IF(ISBLANK(INDEX('Policy Characteristics'!L:L,MATCH($C1273,'Policy Characteristics'!$C:$C,0))),"",INDEX('Policy Characteristics'!L:L,MATCH($C1273,'Policy Characteristics'!$C:$C,0)))</f>
        <v>industry-elec-and-hydrogen.html</v>
      </c>
    </row>
    <row r="1274" spans="1:18" s="2" customFormat="1">
      <c r="A1274" s="226" t="str">
        <f>IF(ISBLANK(INDEX('Policy Characteristics'!A:A,MATCH($C1274,'Policy Characteristics'!$C:$C,0))),"",INDEX('Policy Characteristics'!A:A,MATCH($C1274,'Policy Characteristics'!$C:$C,0)))</f>
        <v>Industry</v>
      </c>
      <c r="B1274" s="234" t="str">
        <f>IF(ISBLANK(INDEX('Policy Characteristics'!B:B,MATCH($C1274,'Policy Characteristics'!$C:$C,0))),"",INDEX('Policy Characteristics'!B:B,MATCH($C1274,'Policy Characteristics'!$C:$C,0)))</f>
        <v>Hydrogen Combustion</v>
      </c>
      <c r="C1274" s="226" t="str">
        <f t="shared" si="47"/>
        <v>Fraction of Eligible Industrial Energy Use Shifted to Hydrogen</v>
      </c>
      <c r="D1274" s="6" t="s">
        <v>882</v>
      </c>
      <c r="E1274" s="1" t="s">
        <v>896</v>
      </c>
      <c r="F1274" t="s">
        <v>883</v>
      </c>
      <c r="G1274" s="45" t="s">
        <v>897</v>
      </c>
      <c r="H1274" s="43">
        <v>2194</v>
      </c>
      <c r="I1274" s="261" t="s">
        <v>728</v>
      </c>
      <c r="J1274" s="227" t="str">
        <f>IF(ISBLANK(INDEX('Policy Characteristics'!D:D,MATCH($C1274,'Policy Characteristics'!$C:$C,0))),"",INDEX('Policy Characteristics'!D:D,MATCH($C1274,'Policy Characteristics'!$C:$C,0)))</f>
        <v>Hydrogen Combustion</v>
      </c>
      <c r="K1274" s="226" t="str">
        <f>IF(ISBLANK(INDEX('Policy Characteristics'!E:E,MATCH($C1274,'Policy Characteristics'!$C:$C,0))),"",INDEX('Policy Characteristics'!E:E,MATCH($C1274,'Policy Characteristics'!$C:$C,0)))</f>
        <v>indst shift to hydrogen</v>
      </c>
      <c r="L1274" s="233">
        <f>IF(ISBLANK(INDEX('Policy Characteristics'!F:F,MATCH($C1274,'Policy Characteristics'!$C:$C,0))),"",INDEX('Policy Characteristics'!F:F,MATCH($C1274,'Policy Characteristics'!$C:$C,0)))</f>
        <v>0</v>
      </c>
      <c r="M1274" s="233">
        <f>IF(ISBLANK(INDEX('Policy Characteristics'!G:G,MATCH($C1274,'Policy Characteristics'!$C:$C,0))),"",INDEX('Policy Characteristics'!G:G,MATCH($C1274,'Policy Characteristics'!$C:$C,0)))</f>
        <v>1</v>
      </c>
      <c r="N1274" s="233">
        <f>IF(ISBLANK(INDEX('Policy Characteristics'!H:H,MATCH($C1274,'Policy Characteristics'!$C:$C,0))),"",INDEX('Policy Characteristics'!H:H,MATCH($C1274,'Policy Characteristics'!$C:$C,0)))</f>
        <v>0.01</v>
      </c>
      <c r="O1274" s="226" t="str">
        <f>IF(ISBLANK(INDEX('Policy Characteristics'!I:I,MATCH($C1274,'Policy Characteristics'!$C:$C,0))),"",INDEX('Policy Characteristics'!I:I,MATCH($C1274,'Policy Characteristics'!$C:$C,0)))</f>
        <v>% of fuel shifted</v>
      </c>
      <c r="P1274" s="226" t="str">
        <f>IF(ISBLANK(INDEX('Policy Characteristics'!J:J,MATCH($C1274,'Policy Characteristics'!$C:$C,0))),"",INDEX('Policy Characteristics'!J:J,MATCH($C1274,'Policy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4" s="226" t="str">
        <f>IF(ISBLANK(INDEX('Policy Characteristics'!K:K,MATCH($C1274,'Policy Characteristics'!$C:$C,0))),"",INDEX('Policy Characteristics'!K:K,MATCH($C1274,'Policy Characteristics'!$C:$C,0)))</f>
        <v>industry-ag-main.html#fuel-switching</v>
      </c>
      <c r="R1274" s="226" t="str">
        <f>IF(ISBLANK(INDEX('Policy Characteristics'!L:L,MATCH($C1274,'Policy Characteristics'!$C:$C,0))),"",INDEX('Policy Characteristics'!L:L,MATCH($C1274,'Policy Characteristics'!$C:$C,0)))</f>
        <v>industry-elec-and-hydrogen.html</v>
      </c>
    </row>
    <row r="1275" spans="1:18" s="2" customFormat="1">
      <c r="A1275" s="226" t="str">
        <f>IF(ISBLANK(INDEX('Policy Characteristics'!A:A,MATCH($C1275,'Policy Characteristics'!$C:$C,0))),"",INDEX('Policy Characteristics'!A:A,MATCH($C1275,'Policy Characteristics'!$C:$C,0)))</f>
        <v>Industry</v>
      </c>
      <c r="B1275" s="234" t="str">
        <f>IF(ISBLANK(INDEX('Policy Characteristics'!B:B,MATCH($C1275,'Policy Characteristics'!$C:$C,0))),"",INDEX('Policy Characteristics'!B:B,MATCH($C1275,'Policy Characteristics'!$C:$C,0)))</f>
        <v>Hydrogen Combustion</v>
      </c>
      <c r="C1275" s="226" t="str">
        <f t="shared" si="47"/>
        <v>Fraction of Eligible Industrial Energy Use Shifted to Hydrogen</v>
      </c>
      <c r="D1275" s="6" t="s">
        <v>882</v>
      </c>
      <c r="E1275" s="1" t="s">
        <v>898</v>
      </c>
      <c r="F1275" t="s">
        <v>883</v>
      </c>
      <c r="G1275" s="45" t="s">
        <v>899</v>
      </c>
      <c r="H1275" s="43">
        <v>2195</v>
      </c>
      <c r="I1275" s="261" t="s">
        <v>728</v>
      </c>
      <c r="J1275" s="227" t="str">
        <f>IF(ISBLANK(INDEX('Policy Characteristics'!D:D,MATCH($C1275,'Policy Characteristics'!$C:$C,0))),"",INDEX('Policy Characteristics'!D:D,MATCH($C1275,'Policy Characteristics'!$C:$C,0)))</f>
        <v>Hydrogen Combustion</v>
      </c>
      <c r="K1275" s="226" t="str">
        <f>IF(ISBLANK(INDEX('Policy Characteristics'!E:E,MATCH($C1275,'Policy Characteristics'!$C:$C,0))),"",INDEX('Policy Characteristics'!E:E,MATCH($C1275,'Policy Characteristics'!$C:$C,0)))</f>
        <v>indst shift to hydrogen</v>
      </c>
      <c r="L1275" s="233">
        <f>IF(ISBLANK(INDEX('Policy Characteristics'!F:F,MATCH($C1275,'Policy Characteristics'!$C:$C,0))),"",INDEX('Policy Characteristics'!F:F,MATCH($C1275,'Policy Characteristics'!$C:$C,0)))</f>
        <v>0</v>
      </c>
      <c r="M1275" s="233">
        <f>IF(ISBLANK(INDEX('Policy Characteristics'!G:G,MATCH($C1275,'Policy Characteristics'!$C:$C,0))),"",INDEX('Policy Characteristics'!G:G,MATCH($C1275,'Policy Characteristics'!$C:$C,0)))</f>
        <v>1</v>
      </c>
      <c r="N1275" s="233">
        <f>IF(ISBLANK(INDEX('Policy Characteristics'!H:H,MATCH($C1275,'Policy Characteristics'!$C:$C,0))),"",INDEX('Policy Characteristics'!H:H,MATCH($C1275,'Policy Characteristics'!$C:$C,0)))</f>
        <v>0.01</v>
      </c>
      <c r="O1275" s="226" t="str">
        <f>IF(ISBLANK(INDEX('Policy Characteristics'!I:I,MATCH($C1275,'Policy Characteristics'!$C:$C,0))),"",INDEX('Policy Characteristics'!I:I,MATCH($C1275,'Policy Characteristics'!$C:$C,0)))</f>
        <v>% of fuel shifted</v>
      </c>
      <c r="P1275" s="226" t="str">
        <f>IF(ISBLANK(INDEX('Policy Characteristics'!J:J,MATCH($C1275,'Policy Characteristics'!$C:$C,0))),"",INDEX('Policy Characteristics'!J:J,MATCH($C1275,'Policy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5" s="226" t="str">
        <f>IF(ISBLANK(INDEX('Policy Characteristics'!K:K,MATCH($C1275,'Policy Characteristics'!$C:$C,0))),"",INDEX('Policy Characteristics'!K:K,MATCH($C1275,'Policy Characteristics'!$C:$C,0)))</f>
        <v>industry-ag-main.html#fuel-switching</v>
      </c>
      <c r="R1275" s="226" t="str">
        <f>IF(ISBLANK(INDEX('Policy Characteristics'!L:L,MATCH($C1275,'Policy Characteristics'!$C:$C,0))),"",INDEX('Policy Characteristics'!L:L,MATCH($C1275,'Policy Characteristics'!$C:$C,0)))</f>
        <v>industry-elec-and-hydrogen.html</v>
      </c>
    </row>
    <row r="1276" spans="1:18" s="2" customFormat="1">
      <c r="A1276" s="226" t="str">
        <f>IF(ISBLANK(INDEX('Policy Characteristics'!A:A,MATCH($C1276,'Policy Characteristics'!$C:$C,0))),"",INDEX('Policy Characteristics'!A:A,MATCH($C1276,'Policy Characteristics'!$C:$C,0)))</f>
        <v>Industry</v>
      </c>
      <c r="B1276" s="234" t="str">
        <f>IF(ISBLANK(INDEX('Policy Characteristics'!B:B,MATCH($C1276,'Policy Characteristics'!$C:$C,0))),"",INDEX('Policy Characteristics'!B:B,MATCH($C1276,'Policy Characteristics'!$C:$C,0)))</f>
        <v>Hydrogen Combustion</v>
      </c>
      <c r="C1276" s="226" t="str">
        <f t="shared" si="47"/>
        <v>Fraction of Eligible Industrial Energy Use Shifted to Hydrogen</v>
      </c>
      <c r="D1276" s="6" t="s">
        <v>882</v>
      </c>
      <c r="E1276" s="1" t="s">
        <v>900</v>
      </c>
      <c r="F1276" t="s">
        <v>883</v>
      </c>
      <c r="G1276" s="45" t="s">
        <v>901</v>
      </c>
      <c r="H1276" s="43">
        <v>2196</v>
      </c>
      <c r="I1276" s="261" t="s">
        <v>728</v>
      </c>
      <c r="J1276" s="227" t="str">
        <f>IF(ISBLANK(INDEX('Policy Characteristics'!D:D,MATCH($C1276,'Policy Characteristics'!$C:$C,0))),"",INDEX('Policy Characteristics'!D:D,MATCH($C1276,'Policy Characteristics'!$C:$C,0)))</f>
        <v>Hydrogen Combustion</v>
      </c>
      <c r="K1276" s="226" t="str">
        <f>IF(ISBLANK(INDEX('Policy Characteristics'!E:E,MATCH($C1276,'Policy Characteristics'!$C:$C,0))),"",INDEX('Policy Characteristics'!E:E,MATCH($C1276,'Policy Characteristics'!$C:$C,0)))</f>
        <v>indst shift to hydrogen</v>
      </c>
      <c r="L1276" s="233">
        <f>IF(ISBLANK(INDEX('Policy Characteristics'!F:F,MATCH($C1276,'Policy Characteristics'!$C:$C,0))),"",INDEX('Policy Characteristics'!F:F,MATCH($C1276,'Policy Characteristics'!$C:$C,0)))</f>
        <v>0</v>
      </c>
      <c r="M1276" s="233">
        <f>IF(ISBLANK(INDEX('Policy Characteristics'!G:G,MATCH($C1276,'Policy Characteristics'!$C:$C,0))),"",INDEX('Policy Characteristics'!G:G,MATCH($C1276,'Policy Characteristics'!$C:$C,0)))</f>
        <v>1</v>
      </c>
      <c r="N1276" s="233">
        <f>IF(ISBLANK(INDEX('Policy Characteristics'!H:H,MATCH($C1276,'Policy Characteristics'!$C:$C,0))),"",INDEX('Policy Characteristics'!H:H,MATCH($C1276,'Policy Characteristics'!$C:$C,0)))</f>
        <v>0.01</v>
      </c>
      <c r="O1276" s="226" t="str">
        <f>IF(ISBLANK(INDEX('Policy Characteristics'!I:I,MATCH($C1276,'Policy Characteristics'!$C:$C,0))),"",INDEX('Policy Characteristics'!I:I,MATCH($C1276,'Policy Characteristics'!$C:$C,0)))</f>
        <v>% of fuel shifted</v>
      </c>
      <c r="P1276" s="226" t="str">
        <f>IF(ISBLANK(INDEX('Policy Characteristics'!J:J,MATCH($C1276,'Policy Characteristics'!$C:$C,0))),"",INDEX('Policy Characteristics'!J:J,MATCH($C1276,'Policy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6" s="226" t="str">
        <f>IF(ISBLANK(INDEX('Policy Characteristics'!K:K,MATCH($C1276,'Policy Characteristics'!$C:$C,0))),"",INDEX('Policy Characteristics'!K:K,MATCH($C1276,'Policy Characteristics'!$C:$C,0)))</f>
        <v>industry-ag-main.html#fuel-switching</v>
      </c>
      <c r="R1276" s="226" t="str">
        <f>IF(ISBLANK(INDEX('Policy Characteristics'!L:L,MATCH($C1276,'Policy Characteristics'!$C:$C,0))),"",INDEX('Policy Characteristics'!L:L,MATCH($C1276,'Policy Characteristics'!$C:$C,0)))</f>
        <v>industry-elec-and-hydrogen.html</v>
      </c>
    </row>
    <row r="1277" spans="1:18" s="2" customFormat="1">
      <c r="A1277" s="226" t="str">
        <f>IF(ISBLANK(INDEX('Policy Characteristics'!A:A,MATCH($C1277,'Policy Characteristics'!$C:$C,0))),"",INDEX('Policy Characteristics'!A:A,MATCH($C1277,'Policy Characteristics'!$C:$C,0)))</f>
        <v>Industry</v>
      </c>
      <c r="B1277" s="234" t="str">
        <f>IF(ISBLANK(INDEX('Policy Characteristics'!B:B,MATCH($C1277,'Policy Characteristics'!$C:$C,0))),"",INDEX('Policy Characteristics'!B:B,MATCH($C1277,'Policy Characteristics'!$C:$C,0)))</f>
        <v>Hydrogen Combustion</v>
      </c>
      <c r="C1277" s="226" t="str">
        <f t="shared" si="47"/>
        <v>Fraction of Eligible Industrial Energy Use Shifted to Hydrogen</v>
      </c>
      <c r="D1277" s="6" t="s">
        <v>882</v>
      </c>
      <c r="E1277" s="1" t="s">
        <v>902</v>
      </c>
      <c r="F1277" t="s">
        <v>883</v>
      </c>
      <c r="G1277" s="45" t="s">
        <v>903</v>
      </c>
      <c r="H1277" s="43">
        <v>2197</v>
      </c>
      <c r="I1277" s="261" t="s">
        <v>728</v>
      </c>
      <c r="J1277" s="227" t="str">
        <f>IF(ISBLANK(INDEX('Policy Characteristics'!D:D,MATCH($C1277,'Policy Characteristics'!$C:$C,0))),"",INDEX('Policy Characteristics'!D:D,MATCH($C1277,'Policy Characteristics'!$C:$C,0)))</f>
        <v>Hydrogen Combustion</v>
      </c>
      <c r="K1277" s="226" t="str">
        <f>IF(ISBLANK(INDEX('Policy Characteristics'!E:E,MATCH($C1277,'Policy Characteristics'!$C:$C,0))),"",INDEX('Policy Characteristics'!E:E,MATCH($C1277,'Policy Characteristics'!$C:$C,0)))</f>
        <v>indst shift to hydrogen</v>
      </c>
      <c r="L1277" s="233">
        <f>IF(ISBLANK(INDEX('Policy Characteristics'!F:F,MATCH($C1277,'Policy Characteristics'!$C:$C,0))),"",INDEX('Policy Characteristics'!F:F,MATCH($C1277,'Policy Characteristics'!$C:$C,0)))</f>
        <v>0</v>
      </c>
      <c r="M1277" s="233">
        <f>IF(ISBLANK(INDEX('Policy Characteristics'!G:G,MATCH($C1277,'Policy Characteristics'!$C:$C,0))),"",INDEX('Policy Characteristics'!G:G,MATCH($C1277,'Policy Characteristics'!$C:$C,0)))</f>
        <v>1</v>
      </c>
      <c r="N1277" s="233">
        <f>IF(ISBLANK(INDEX('Policy Characteristics'!H:H,MATCH($C1277,'Policy Characteristics'!$C:$C,0))),"",INDEX('Policy Characteristics'!H:H,MATCH($C1277,'Policy Characteristics'!$C:$C,0)))</f>
        <v>0.01</v>
      </c>
      <c r="O1277" s="226" t="str">
        <f>IF(ISBLANK(INDEX('Policy Characteristics'!I:I,MATCH($C1277,'Policy Characteristics'!$C:$C,0))),"",INDEX('Policy Characteristics'!I:I,MATCH($C1277,'Policy Characteristics'!$C:$C,0)))</f>
        <v>% of fuel shifted</v>
      </c>
      <c r="P1277" s="226" t="str">
        <f>IF(ISBLANK(INDEX('Policy Characteristics'!J:J,MATCH($C1277,'Policy Characteristics'!$C:$C,0))),"",INDEX('Policy Characteristics'!J:J,MATCH($C1277,'Policy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7" s="226" t="str">
        <f>IF(ISBLANK(INDEX('Policy Characteristics'!K:K,MATCH($C1277,'Policy Characteristics'!$C:$C,0))),"",INDEX('Policy Characteristics'!K:K,MATCH($C1277,'Policy Characteristics'!$C:$C,0)))</f>
        <v>industry-ag-main.html#fuel-switching</v>
      </c>
      <c r="R1277" s="226" t="str">
        <f>IF(ISBLANK(INDEX('Policy Characteristics'!L:L,MATCH($C1277,'Policy Characteristics'!$C:$C,0))),"",INDEX('Policy Characteristics'!L:L,MATCH($C1277,'Policy Characteristics'!$C:$C,0)))</f>
        <v>industry-elec-and-hydrogen.html</v>
      </c>
    </row>
    <row r="1278" spans="1:18" s="2" customFormat="1">
      <c r="A1278" s="226" t="str">
        <f>IF(ISBLANK(INDEX('Policy Characteristics'!A:A,MATCH($C1278,'Policy Characteristics'!$C:$C,0))),"",INDEX('Policy Characteristics'!A:A,MATCH($C1278,'Policy Characteristics'!$C:$C,0)))</f>
        <v>Industry</v>
      </c>
      <c r="B1278" s="234" t="str">
        <f>IF(ISBLANK(INDEX('Policy Characteristics'!B:B,MATCH($C1278,'Policy Characteristics'!$C:$C,0))),"",INDEX('Policy Characteristics'!B:B,MATCH($C1278,'Policy Characteristics'!$C:$C,0)))</f>
        <v>Hydrogen Combustion</v>
      </c>
      <c r="C1278" s="226" t="str">
        <f t="shared" si="47"/>
        <v>Fraction of Eligible Industrial Energy Use Shifted to Hydrogen</v>
      </c>
      <c r="D1278" s="6" t="s">
        <v>882</v>
      </c>
      <c r="E1278" s="1" t="s">
        <v>904</v>
      </c>
      <c r="F1278" t="s">
        <v>883</v>
      </c>
      <c r="G1278" s="45" t="s">
        <v>905</v>
      </c>
      <c r="H1278" s="43">
        <v>2198</v>
      </c>
      <c r="I1278" s="261" t="s">
        <v>738</v>
      </c>
      <c r="J1278" s="227" t="str">
        <f>IF(ISBLANK(INDEX('Policy Characteristics'!D:D,MATCH($C1278,'Policy Characteristics'!$C:$C,0))),"",INDEX('Policy Characteristics'!D:D,MATCH($C1278,'Policy Characteristics'!$C:$C,0)))</f>
        <v>Hydrogen Combustion</v>
      </c>
      <c r="K1278" s="226" t="str">
        <f>IF(ISBLANK(INDEX('Policy Characteristics'!E:E,MATCH($C1278,'Policy Characteristics'!$C:$C,0))),"",INDEX('Policy Characteristics'!E:E,MATCH($C1278,'Policy Characteristics'!$C:$C,0)))</f>
        <v>indst shift to hydrogen</v>
      </c>
      <c r="L1278" s="233">
        <f>IF(ISBLANK(INDEX('Policy Characteristics'!F:F,MATCH($C1278,'Policy Characteristics'!$C:$C,0))),"",INDEX('Policy Characteristics'!F:F,MATCH($C1278,'Policy Characteristics'!$C:$C,0)))</f>
        <v>0</v>
      </c>
      <c r="M1278" s="233">
        <f>IF(ISBLANK(INDEX('Policy Characteristics'!G:G,MATCH($C1278,'Policy Characteristics'!$C:$C,0))),"",INDEX('Policy Characteristics'!G:G,MATCH($C1278,'Policy Characteristics'!$C:$C,0)))</f>
        <v>1</v>
      </c>
      <c r="N1278" s="233">
        <f>IF(ISBLANK(INDEX('Policy Characteristics'!H:H,MATCH($C1278,'Policy Characteristics'!$C:$C,0))),"",INDEX('Policy Characteristics'!H:H,MATCH($C1278,'Policy Characteristics'!$C:$C,0)))</f>
        <v>0.01</v>
      </c>
      <c r="O1278" s="226" t="str">
        <f>IF(ISBLANK(INDEX('Policy Characteristics'!I:I,MATCH($C1278,'Policy Characteristics'!$C:$C,0))),"",INDEX('Policy Characteristics'!I:I,MATCH($C1278,'Policy Characteristics'!$C:$C,0)))</f>
        <v>% of fuel shifted</v>
      </c>
      <c r="P1278" s="226" t="str">
        <f>IF(ISBLANK(INDEX('Policy Characteristics'!J:J,MATCH($C1278,'Policy Characteristics'!$C:$C,0))),"",INDEX('Policy Characteristics'!J:J,MATCH($C1278,'Policy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8" s="226" t="str">
        <f>IF(ISBLANK(INDEX('Policy Characteristics'!K:K,MATCH($C1278,'Policy Characteristics'!$C:$C,0))),"",INDEX('Policy Characteristics'!K:K,MATCH($C1278,'Policy Characteristics'!$C:$C,0)))</f>
        <v>industry-ag-main.html#fuel-switching</v>
      </c>
      <c r="R1278" s="226" t="str">
        <f>IF(ISBLANK(INDEX('Policy Characteristics'!L:L,MATCH($C1278,'Policy Characteristics'!$C:$C,0))),"",INDEX('Policy Characteristics'!L:L,MATCH($C1278,'Policy Characteristics'!$C:$C,0)))</f>
        <v>industry-elec-and-hydrogen.html</v>
      </c>
    </row>
    <row r="1279" spans="1:18" s="2" customFormat="1">
      <c r="A1279" s="226" t="str">
        <f>IF(ISBLANK(INDEX('Policy Characteristics'!A:A,MATCH($C1279,'Policy Characteristics'!$C:$C,0))),"",INDEX('Policy Characteristics'!A:A,MATCH($C1279,'Policy Characteristics'!$C:$C,0)))</f>
        <v>Industry</v>
      </c>
      <c r="B1279" s="234" t="str">
        <f>IF(ISBLANK(INDEX('Policy Characteristics'!B:B,MATCH($C1279,'Policy Characteristics'!$C:$C,0))),"",INDEX('Policy Characteristics'!B:B,MATCH($C1279,'Policy Characteristics'!$C:$C,0)))</f>
        <v>Hydrogen Combustion</v>
      </c>
      <c r="C1279" s="226" t="str">
        <f t="shared" si="47"/>
        <v>Fraction of Eligible Industrial Energy Use Shifted to Hydrogen</v>
      </c>
      <c r="D1279" s="6" t="s">
        <v>882</v>
      </c>
      <c r="E1279" s="1" t="s">
        <v>906</v>
      </c>
      <c r="F1279" t="s">
        <v>883</v>
      </c>
      <c r="G1279" s="45" t="s">
        <v>907</v>
      </c>
      <c r="H1279" s="43">
        <v>2199</v>
      </c>
      <c r="I1279" s="261" t="s">
        <v>728</v>
      </c>
      <c r="J1279" s="227" t="str">
        <f>IF(ISBLANK(INDEX('Policy Characteristics'!D:D,MATCH($C1279,'Policy Characteristics'!$C:$C,0))),"",INDEX('Policy Characteristics'!D:D,MATCH($C1279,'Policy Characteristics'!$C:$C,0)))</f>
        <v>Hydrogen Combustion</v>
      </c>
      <c r="K1279" s="226" t="str">
        <f>IF(ISBLANK(INDEX('Policy Characteristics'!E:E,MATCH($C1279,'Policy Characteristics'!$C:$C,0))),"",INDEX('Policy Characteristics'!E:E,MATCH($C1279,'Policy Characteristics'!$C:$C,0)))</f>
        <v>indst shift to hydrogen</v>
      </c>
      <c r="L1279" s="233">
        <f>IF(ISBLANK(INDEX('Policy Characteristics'!F:F,MATCH($C1279,'Policy Characteristics'!$C:$C,0))),"",INDEX('Policy Characteristics'!F:F,MATCH($C1279,'Policy Characteristics'!$C:$C,0)))</f>
        <v>0</v>
      </c>
      <c r="M1279" s="233">
        <f>IF(ISBLANK(INDEX('Policy Characteristics'!G:G,MATCH($C1279,'Policy Characteristics'!$C:$C,0))),"",INDEX('Policy Characteristics'!G:G,MATCH($C1279,'Policy Characteristics'!$C:$C,0)))</f>
        <v>1</v>
      </c>
      <c r="N1279" s="233">
        <f>IF(ISBLANK(INDEX('Policy Characteristics'!H:H,MATCH($C1279,'Policy Characteristics'!$C:$C,0))),"",INDEX('Policy Characteristics'!H:H,MATCH($C1279,'Policy Characteristics'!$C:$C,0)))</f>
        <v>0.01</v>
      </c>
      <c r="O1279" s="226" t="str">
        <f>IF(ISBLANK(INDEX('Policy Characteristics'!I:I,MATCH($C1279,'Policy Characteristics'!$C:$C,0))),"",INDEX('Policy Characteristics'!I:I,MATCH($C1279,'Policy Characteristics'!$C:$C,0)))</f>
        <v>% of fuel shifted</v>
      </c>
      <c r="P1279" s="226" t="str">
        <f>IF(ISBLANK(INDEX('Policy Characteristics'!J:J,MATCH($C1279,'Policy Characteristics'!$C:$C,0))),"",INDEX('Policy Characteristics'!J:J,MATCH($C1279,'Policy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79" s="226" t="str">
        <f>IF(ISBLANK(INDEX('Policy Characteristics'!K:K,MATCH($C1279,'Policy Characteristics'!$C:$C,0))),"",INDEX('Policy Characteristics'!K:K,MATCH($C1279,'Policy Characteristics'!$C:$C,0)))</f>
        <v>industry-ag-main.html#fuel-switching</v>
      </c>
      <c r="R1279" s="226" t="str">
        <f>IF(ISBLANK(INDEX('Policy Characteristics'!L:L,MATCH($C1279,'Policy Characteristics'!$C:$C,0))),"",INDEX('Policy Characteristics'!L:L,MATCH($C1279,'Policy Characteristics'!$C:$C,0)))</f>
        <v>industry-elec-and-hydrogen.html</v>
      </c>
    </row>
    <row r="1280" spans="1:18" s="2" customFormat="1">
      <c r="A1280" s="226" t="str">
        <f>IF(ISBLANK(INDEX('Policy Characteristics'!A:A,MATCH($C1280,'Policy Characteristics'!$C:$C,0))),"",INDEX('Policy Characteristics'!A:A,MATCH($C1280,'Policy Characteristics'!$C:$C,0)))</f>
        <v>Industry</v>
      </c>
      <c r="B1280" s="234" t="str">
        <f>IF(ISBLANK(INDEX('Policy Characteristics'!B:B,MATCH($C1280,'Policy Characteristics'!$C:$C,0))),"",INDEX('Policy Characteristics'!B:B,MATCH($C1280,'Policy Characteristics'!$C:$C,0)))</f>
        <v>Hydrogen Combustion</v>
      </c>
      <c r="C1280" s="226" t="str">
        <f t="shared" si="47"/>
        <v>Fraction of Eligible Industrial Energy Use Shifted to Hydrogen</v>
      </c>
      <c r="D1280" s="6" t="s">
        <v>882</v>
      </c>
      <c r="E1280" s="1" t="s">
        <v>908</v>
      </c>
      <c r="F1280" t="s">
        <v>883</v>
      </c>
      <c r="G1280" s="45" t="s">
        <v>909</v>
      </c>
      <c r="H1280" s="43">
        <v>2200</v>
      </c>
      <c r="I1280" s="261" t="s">
        <v>738</v>
      </c>
      <c r="J1280" s="227" t="str">
        <f>IF(ISBLANK(INDEX('Policy Characteristics'!D:D,MATCH($C1280,'Policy Characteristics'!$C:$C,0))),"",INDEX('Policy Characteristics'!D:D,MATCH($C1280,'Policy Characteristics'!$C:$C,0)))</f>
        <v>Hydrogen Combustion</v>
      </c>
      <c r="K1280" s="226" t="str">
        <f>IF(ISBLANK(INDEX('Policy Characteristics'!E:E,MATCH($C1280,'Policy Characteristics'!$C:$C,0))),"",INDEX('Policy Characteristics'!E:E,MATCH($C1280,'Policy Characteristics'!$C:$C,0)))</f>
        <v>indst shift to hydrogen</v>
      </c>
      <c r="L1280" s="233">
        <f>IF(ISBLANK(INDEX('Policy Characteristics'!F:F,MATCH($C1280,'Policy Characteristics'!$C:$C,0))),"",INDEX('Policy Characteristics'!F:F,MATCH($C1280,'Policy Characteristics'!$C:$C,0)))</f>
        <v>0</v>
      </c>
      <c r="M1280" s="233">
        <f>IF(ISBLANK(INDEX('Policy Characteristics'!G:G,MATCH($C1280,'Policy Characteristics'!$C:$C,0))),"",INDEX('Policy Characteristics'!G:G,MATCH($C1280,'Policy Characteristics'!$C:$C,0)))</f>
        <v>1</v>
      </c>
      <c r="N1280" s="233">
        <f>IF(ISBLANK(INDEX('Policy Characteristics'!H:H,MATCH($C1280,'Policy Characteristics'!$C:$C,0))),"",INDEX('Policy Characteristics'!H:H,MATCH($C1280,'Policy Characteristics'!$C:$C,0)))</f>
        <v>0.01</v>
      </c>
      <c r="O1280" s="226" t="str">
        <f>IF(ISBLANK(INDEX('Policy Characteristics'!I:I,MATCH($C1280,'Policy Characteristics'!$C:$C,0))),"",INDEX('Policy Characteristics'!I:I,MATCH($C1280,'Policy Characteristics'!$C:$C,0)))</f>
        <v>% of fuel shifted</v>
      </c>
      <c r="P1280" s="226" t="str">
        <f>IF(ISBLANK(INDEX('Policy Characteristics'!J:J,MATCH($C1280,'Policy Characteristics'!$C:$C,0))),"",INDEX('Policy Characteristics'!J:J,MATCH($C1280,'Policy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0" s="226" t="str">
        <f>IF(ISBLANK(INDEX('Policy Characteristics'!K:K,MATCH($C1280,'Policy Characteristics'!$C:$C,0))),"",INDEX('Policy Characteristics'!K:K,MATCH($C1280,'Policy Characteristics'!$C:$C,0)))</f>
        <v>industry-ag-main.html#fuel-switching</v>
      </c>
      <c r="R1280" s="226" t="str">
        <f>IF(ISBLANK(INDEX('Policy Characteristics'!L:L,MATCH($C1280,'Policy Characteristics'!$C:$C,0))),"",INDEX('Policy Characteristics'!L:L,MATCH($C1280,'Policy Characteristics'!$C:$C,0)))</f>
        <v>industry-elec-and-hydrogen.html</v>
      </c>
    </row>
    <row r="1281" spans="1:18" s="2" customFormat="1">
      <c r="A1281" s="226" t="str">
        <f>IF(ISBLANK(INDEX('Policy Characteristics'!A:A,MATCH($C1281,'Policy Characteristics'!$C:$C,0))),"",INDEX('Policy Characteristics'!A:A,MATCH($C1281,'Policy Characteristics'!$C:$C,0)))</f>
        <v>Industry</v>
      </c>
      <c r="B1281" s="234" t="str">
        <f>IF(ISBLANK(INDEX('Policy Characteristics'!B:B,MATCH($C1281,'Policy Characteristics'!$C:$C,0))),"",INDEX('Policy Characteristics'!B:B,MATCH($C1281,'Policy Characteristics'!$C:$C,0)))</f>
        <v>Hydrogen Combustion</v>
      </c>
      <c r="C1281" s="226" t="str">
        <f t="shared" si="47"/>
        <v>Fraction of Eligible Industrial Energy Use Shifted to Hydrogen</v>
      </c>
      <c r="D1281" s="6" t="s">
        <v>882</v>
      </c>
      <c r="E1281" s="1" t="s">
        <v>910</v>
      </c>
      <c r="F1281" t="s">
        <v>883</v>
      </c>
      <c r="G1281" s="45" t="s">
        <v>910</v>
      </c>
      <c r="H1281" s="43">
        <v>2201</v>
      </c>
      <c r="I1281" s="261" t="s">
        <v>738</v>
      </c>
      <c r="J1281" s="227" t="str">
        <f>IF(ISBLANK(INDEX('Policy Characteristics'!D:D,MATCH($C1281,'Policy Characteristics'!$C:$C,0))),"",INDEX('Policy Characteristics'!D:D,MATCH($C1281,'Policy Characteristics'!$C:$C,0)))</f>
        <v>Hydrogen Combustion</v>
      </c>
      <c r="K1281" s="226" t="str">
        <f>IF(ISBLANK(INDEX('Policy Characteristics'!E:E,MATCH($C1281,'Policy Characteristics'!$C:$C,0))),"",INDEX('Policy Characteristics'!E:E,MATCH($C1281,'Policy Characteristics'!$C:$C,0)))</f>
        <v>indst shift to hydrogen</v>
      </c>
      <c r="L1281" s="233">
        <f>IF(ISBLANK(INDEX('Policy Characteristics'!F:F,MATCH($C1281,'Policy Characteristics'!$C:$C,0))),"",INDEX('Policy Characteristics'!F:F,MATCH($C1281,'Policy Characteristics'!$C:$C,0)))</f>
        <v>0</v>
      </c>
      <c r="M1281" s="233">
        <f>IF(ISBLANK(INDEX('Policy Characteristics'!G:G,MATCH($C1281,'Policy Characteristics'!$C:$C,0))),"",INDEX('Policy Characteristics'!G:G,MATCH($C1281,'Policy Characteristics'!$C:$C,0)))</f>
        <v>1</v>
      </c>
      <c r="N1281" s="233">
        <f>IF(ISBLANK(INDEX('Policy Characteristics'!H:H,MATCH($C1281,'Policy Characteristics'!$C:$C,0))),"",INDEX('Policy Characteristics'!H:H,MATCH($C1281,'Policy Characteristics'!$C:$C,0)))</f>
        <v>0.01</v>
      </c>
      <c r="O1281" s="226" t="str">
        <f>IF(ISBLANK(INDEX('Policy Characteristics'!I:I,MATCH($C1281,'Policy Characteristics'!$C:$C,0))),"",INDEX('Policy Characteristics'!I:I,MATCH($C1281,'Policy Characteristics'!$C:$C,0)))</f>
        <v>% of fuel shifted</v>
      </c>
      <c r="P1281" s="226" t="str">
        <f>IF(ISBLANK(INDEX('Policy Characteristics'!J:J,MATCH($C1281,'Policy Characteristics'!$C:$C,0))),"",INDEX('Policy Characteristics'!J:J,MATCH($C1281,'Policy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1" s="226" t="str">
        <f>IF(ISBLANK(INDEX('Policy Characteristics'!K:K,MATCH($C1281,'Policy Characteristics'!$C:$C,0))),"",INDEX('Policy Characteristics'!K:K,MATCH($C1281,'Policy Characteristics'!$C:$C,0)))</f>
        <v>industry-ag-main.html#fuel-switching</v>
      </c>
      <c r="R1281" s="226" t="str">
        <f>IF(ISBLANK(INDEX('Policy Characteristics'!L:L,MATCH($C1281,'Policy Characteristics'!$C:$C,0))),"",INDEX('Policy Characteristics'!L:L,MATCH($C1281,'Policy Characteristics'!$C:$C,0)))</f>
        <v>industry-elec-and-hydrogen.html</v>
      </c>
    </row>
    <row r="1282" spans="1:18" s="2" customFormat="1">
      <c r="A1282" s="226" t="str">
        <f>IF(ISBLANK(INDEX('Policy Characteristics'!A:A,MATCH($C1282,'Policy Characteristics'!$C:$C,0))),"",INDEX('Policy Characteristics'!A:A,MATCH($C1282,'Policy Characteristics'!$C:$C,0)))</f>
        <v>Industry</v>
      </c>
      <c r="B1282" s="234" t="str">
        <f>IF(ISBLANK(INDEX('Policy Characteristics'!B:B,MATCH($C1282,'Policy Characteristics'!$C:$C,0))),"",INDEX('Policy Characteristics'!B:B,MATCH($C1282,'Policy Characteristics'!$C:$C,0)))</f>
        <v>Hydrogen Combustion</v>
      </c>
      <c r="C1282" s="226" t="str">
        <f t="shared" si="47"/>
        <v>Fraction of Eligible Industrial Energy Use Shifted to Hydrogen</v>
      </c>
      <c r="D1282" s="6" t="s">
        <v>884</v>
      </c>
      <c r="E1282" s="1" t="s">
        <v>896</v>
      </c>
      <c r="F1282" t="s">
        <v>885</v>
      </c>
      <c r="G1282" s="45" t="s">
        <v>897</v>
      </c>
      <c r="H1282" s="43">
        <v>2202</v>
      </c>
      <c r="I1282" s="261" t="s">
        <v>728</v>
      </c>
      <c r="J1282" s="227" t="str">
        <f>IF(ISBLANK(INDEX('Policy Characteristics'!D:D,MATCH($C1282,'Policy Characteristics'!$C:$C,0))),"",INDEX('Policy Characteristics'!D:D,MATCH($C1282,'Policy Characteristics'!$C:$C,0)))</f>
        <v>Hydrogen Combustion</v>
      </c>
      <c r="K1282" s="226" t="str">
        <f>IF(ISBLANK(INDEX('Policy Characteristics'!E:E,MATCH($C1282,'Policy Characteristics'!$C:$C,0))),"",INDEX('Policy Characteristics'!E:E,MATCH($C1282,'Policy Characteristics'!$C:$C,0)))</f>
        <v>indst shift to hydrogen</v>
      </c>
      <c r="L1282" s="233">
        <f>IF(ISBLANK(INDEX('Policy Characteristics'!F:F,MATCH($C1282,'Policy Characteristics'!$C:$C,0))),"",INDEX('Policy Characteristics'!F:F,MATCH($C1282,'Policy Characteristics'!$C:$C,0)))</f>
        <v>0</v>
      </c>
      <c r="M1282" s="233">
        <f>IF(ISBLANK(INDEX('Policy Characteristics'!G:G,MATCH($C1282,'Policy Characteristics'!$C:$C,0))),"",INDEX('Policy Characteristics'!G:G,MATCH($C1282,'Policy Characteristics'!$C:$C,0)))</f>
        <v>1</v>
      </c>
      <c r="N1282" s="233">
        <f>IF(ISBLANK(INDEX('Policy Characteristics'!H:H,MATCH($C1282,'Policy Characteristics'!$C:$C,0))),"",INDEX('Policy Characteristics'!H:H,MATCH($C1282,'Policy Characteristics'!$C:$C,0)))</f>
        <v>0.01</v>
      </c>
      <c r="O1282" s="226" t="str">
        <f>IF(ISBLANK(INDEX('Policy Characteristics'!I:I,MATCH($C1282,'Policy Characteristics'!$C:$C,0))),"",INDEX('Policy Characteristics'!I:I,MATCH($C1282,'Policy Characteristics'!$C:$C,0)))</f>
        <v>% of fuel shifted</v>
      </c>
      <c r="P1282" s="226" t="str">
        <f>IF(ISBLANK(INDEX('Policy Characteristics'!J:J,MATCH($C1282,'Policy Characteristics'!$C:$C,0))),"",INDEX('Policy Characteristics'!J:J,MATCH($C1282,'Policy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2" s="226" t="str">
        <f>IF(ISBLANK(INDEX('Policy Characteristics'!K:K,MATCH($C1282,'Policy Characteristics'!$C:$C,0))),"",INDEX('Policy Characteristics'!K:K,MATCH($C1282,'Policy Characteristics'!$C:$C,0)))</f>
        <v>industry-ag-main.html#fuel-switching</v>
      </c>
      <c r="R1282" s="226" t="str">
        <f>IF(ISBLANK(INDEX('Policy Characteristics'!L:L,MATCH($C1282,'Policy Characteristics'!$C:$C,0))),"",INDEX('Policy Characteristics'!L:L,MATCH($C1282,'Policy Characteristics'!$C:$C,0)))</f>
        <v>industry-elec-and-hydrogen.html</v>
      </c>
    </row>
    <row r="1283" spans="1:18" s="2" customFormat="1">
      <c r="A1283" s="226" t="str">
        <f>IF(ISBLANK(INDEX('Policy Characteristics'!A:A,MATCH($C1283,'Policy Characteristics'!$C:$C,0))),"",INDEX('Policy Characteristics'!A:A,MATCH($C1283,'Policy Characteristics'!$C:$C,0)))</f>
        <v>Industry</v>
      </c>
      <c r="B1283" s="234" t="str">
        <f>IF(ISBLANK(INDEX('Policy Characteristics'!B:B,MATCH($C1283,'Policy Characteristics'!$C:$C,0))),"",INDEX('Policy Characteristics'!B:B,MATCH($C1283,'Policy Characteristics'!$C:$C,0)))</f>
        <v>Hydrogen Combustion</v>
      </c>
      <c r="C1283" s="226" t="str">
        <f t="shared" si="47"/>
        <v>Fraction of Eligible Industrial Energy Use Shifted to Hydrogen</v>
      </c>
      <c r="D1283" s="6" t="s">
        <v>884</v>
      </c>
      <c r="E1283" s="1" t="s">
        <v>898</v>
      </c>
      <c r="F1283" t="s">
        <v>885</v>
      </c>
      <c r="G1283" s="45" t="s">
        <v>899</v>
      </c>
      <c r="H1283" s="43">
        <v>2203</v>
      </c>
      <c r="I1283" s="261" t="s">
        <v>728</v>
      </c>
      <c r="J1283" s="227" t="str">
        <f>IF(ISBLANK(INDEX('Policy Characteristics'!D:D,MATCH($C1283,'Policy Characteristics'!$C:$C,0))),"",INDEX('Policy Characteristics'!D:D,MATCH($C1283,'Policy Characteristics'!$C:$C,0)))</f>
        <v>Hydrogen Combustion</v>
      </c>
      <c r="K1283" s="226" t="str">
        <f>IF(ISBLANK(INDEX('Policy Characteristics'!E:E,MATCH($C1283,'Policy Characteristics'!$C:$C,0))),"",INDEX('Policy Characteristics'!E:E,MATCH($C1283,'Policy Characteristics'!$C:$C,0)))</f>
        <v>indst shift to hydrogen</v>
      </c>
      <c r="L1283" s="233">
        <f>IF(ISBLANK(INDEX('Policy Characteristics'!F:F,MATCH($C1283,'Policy Characteristics'!$C:$C,0))),"",INDEX('Policy Characteristics'!F:F,MATCH($C1283,'Policy Characteristics'!$C:$C,0)))</f>
        <v>0</v>
      </c>
      <c r="M1283" s="233">
        <f>IF(ISBLANK(INDEX('Policy Characteristics'!G:G,MATCH($C1283,'Policy Characteristics'!$C:$C,0))),"",INDEX('Policy Characteristics'!G:G,MATCH($C1283,'Policy Characteristics'!$C:$C,0)))</f>
        <v>1</v>
      </c>
      <c r="N1283" s="233">
        <f>IF(ISBLANK(INDEX('Policy Characteristics'!H:H,MATCH($C1283,'Policy Characteristics'!$C:$C,0))),"",INDEX('Policy Characteristics'!H:H,MATCH($C1283,'Policy Characteristics'!$C:$C,0)))</f>
        <v>0.01</v>
      </c>
      <c r="O1283" s="226" t="str">
        <f>IF(ISBLANK(INDEX('Policy Characteristics'!I:I,MATCH($C1283,'Policy Characteristics'!$C:$C,0))),"",INDEX('Policy Characteristics'!I:I,MATCH($C1283,'Policy Characteristics'!$C:$C,0)))</f>
        <v>% of fuel shifted</v>
      </c>
      <c r="P1283" s="226" t="str">
        <f>IF(ISBLANK(INDEX('Policy Characteristics'!J:J,MATCH($C1283,'Policy Characteristics'!$C:$C,0))),"",INDEX('Policy Characteristics'!J:J,MATCH($C1283,'Policy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3" s="226" t="str">
        <f>IF(ISBLANK(INDEX('Policy Characteristics'!K:K,MATCH($C1283,'Policy Characteristics'!$C:$C,0))),"",INDEX('Policy Characteristics'!K:K,MATCH($C1283,'Policy Characteristics'!$C:$C,0)))</f>
        <v>industry-ag-main.html#fuel-switching</v>
      </c>
      <c r="R1283" s="226" t="str">
        <f>IF(ISBLANK(INDEX('Policy Characteristics'!L:L,MATCH($C1283,'Policy Characteristics'!$C:$C,0))),"",INDEX('Policy Characteristics'!L:L,MATCH($C1283,'Policy Characteristics'!$C:$C,0)))</f>
        <v>industry-elec-and-hydrogen.html</v>
      </c>
    </row>
    <row r="1284" spans="1:18" s="2" customFormat="1">
      <c r="A1284" s="226" t="str">
        <f>IF(ISBLANK(INDEX('Policy Characteristics'!A:A,MATCH($C1284,'Policy Characteristics'!$C:$C,0))),"",INDEX('Policy Characteristics'!A:A,MATCH($C1284,'Policy Characteristics'!$C:$C,0)))</f>
        <v>Industry</v>
      </c>
      <c r="B1284" s="234" t="str">
        <f>IF(ISBLANK(INDEX('Policy Characteristics'!B:B,MATCH($C1284,'Policy Characteristics'!$C:$C,0))),"",INDEX('Policy Characteristics'!B:B,MATCH($C1284,'Policy Characteristics'!$C:$C,0)))</f>
        <v>Hydrogen Combustion</v>
      </c>
      <c r="C1284" s="226" t="str">
        <f t="shared" si="47"/>
        <v>Fraction of Eligible Industrial Energy Use Shifted to Hydrogen</v>
      </c>
      <c r="D1284" s="6" t="s">
        <v>884</v>
      </c>
      <c r="E1284" s="1" t="s">
        <v>900</v>
      </c>
      <c r="F1284" t="s">
        <v>885</v>
      </c>
      <c r="G1284" s="45" t="s">
        <v>901</v>
      </c>
      <c r="H1284" s="43">
        <v>2204</v>
      </c>
      <c r="I1284" s="261" t="s">
        <v>728</v>
      </c>
      <c r="J1284" s="227" t="str">
        <f>IF(ISBLANK(INDEX('Policy Characteristics'!D:D,MATCH($C1284,'Policy Characteristics'!$C:$C,0))),"",INDEX('Policy Characteristics'!D:D,MATCH($C1284,'Policy Characteristics'!$C:$C,0)))</f>
        <v>Hydrogen Combustion</v>
      </c>
      <c r="K1284" s="226" t="str">
        <f>IF(ISBLANK(INDEX('Policy Characteristics'!E:E,MATCH($C1284,'Policy Characteristics'!$C:$C,0))),"",INDEX('Policy Characteristics'!E:E,MATCH($C1284,'Policy Characteristics'!$C:$C,0)))</f>
        <v>indst shift to hydrogen</v>
      </c>
      <c r="L1284" s="233">
        <f>IF(ISBLANK(INDEX('Policy Characteristics'!F:F,MATCH($C1284,'Policy Characteristics'!$C:$C,0))),"",INDEX('Policy Characteristics'!F:F,MATCH($C1284,'Policy Characteristics'!$C:$C,0)))</f>
        <v>0</v>
      </c>
      <c r="M1284" s="233">
        <f>IF(ISBLANK(INDEX('Policy Characteristics'!G:G,MATCH($C1284,'Policy Characteristics'!$C:$C,0))),"",INDEX('Policy Characteristics'!G:G,MATCH($C1284,'Policy Characteristics'!$C:$C,0)))</f>
        <v>1</v>
      </c>
      <c r="N1284" s="233">
        <f>IF(ISBLANK(INDEX('Policy Characteristics'!H:H,MATCH($C1284,'Policy Characteristics'!$C:$C,0))),"",INDEX('Policy Characteristics'!H:H,MATCH($C1284,'Policy Characteristics'!$C:$C,0)))</f>
        <v>0.01</v>
      </c>
      <c r="O1284" s="226" t="str">
        <f>IF(ISBLANK(INDEX('Policy Characteristics'!I:I,MATCH($C1284,'Policy Characteristics'!$C:$C,0))),"",INDEX('Policy Characteristics'!I:I,MATCH($C1284,'Policy Characteristics'!$C:$C,0)))</f>
        <v>% of fuel shifted</v>
      </c>
      <c r="P1284" s="226" t="str">
        <f>IF(ISBLANK(INDEX('Policy Characteristics'!J:J,MATCH($C1284,'Policy Characteristics'!$C:$C,0))),"",INDEX('Policy Characteristics'!J:J,MATCH($C1284,'Policy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4" s="226" t="str">
        <f>IF(ISBLANK(INDEX('Policy Characteristics'!K:K,MATCH($C1284,'Policy Characteristics'!$C:$C,0))),"",INDEX('Policy Characteristics'!K:K,MATCH($C1284,'Policy Characteristics'!$C:$C,0)))</f>
        <v>industry-ag-main.html#fuel-switching</v>
      </c>
      <c r="R1284" s="226" t="str">
        <f>IF(ISBLANK(INDEX('Policy Characteristics'!L:L,MATCH($C1284,'Policy Characteristics'!$C:$C,0))),"",INDEX('Policy Characteristics'!L:L,MATCH($C1284,'Policy Characteristics'!$C:$C,0)))</f>
        <v>industry-elec-and-hydrogen.html</v>
      </c>
    </row>
    <row r="1285" spans="1:18" s="2" customFormat="1">
      <c r="A1285" s="226" t="str">
        <f>IF(ISBLANK(INDEX('Policy Characteristics'!A:A,MATCH($C1285,'Policy Characteristics'!$C:$C,0))),"",INDEX('Policy Characteristics'!A:A,MATCH($C1285,'Policy Characteristics'!$C:$C,0)))</f>
        <v>Industry</v>
      </c>
      <c r="B1285" s="234" t="str">
        <f>IF(ISBLANK(INDEX('Policy Characteristics'!B:B,MATCH($C1285,'Policy Characteristics'!$C:$C,0))),"",INDEX('Policy Characteristics'!B:B,MATCH($C1285,'Policy Characteristics'!$C:$C,0)))</f>
        <v>Hydrogen Combustion</v>
      </c>
      <c r="C1285" s="226" t="str">
        <f t="shared" si="47"/>
        <v>Fraction of Eligible Industrial Energy Use Shifted to Hydrogen</v>
      </c>
      <c r="D1285" s="6" t="s">
        <v>884</v>
      </c>
      <c r="E1285" s="1" t="s">
        <v>902</v>
      </c>
      <c r="F1285" t="s">
        <v>885</v>
      </c>
      <c r="G1285" s="45" t="s">
        <v>903</v>
      </c>
      <c r="H1285" s="43">
        <v>2205</v>
      </c>
      <c r="I1285" s="261" t="s">
        <v>728</v>
      </c>
      <c r="J1285" s="227" t="str">
        <f>IF(ISBLANK(INDEX('Policy Characteristics'!D:D,MATCH($C1285,'Policy Characteristics'!$C:$C,0))),"",INDEX('Policy Characteristics'!D:D,MATCH($C1285,'Policy Characteristics'!$C:$C,0)))</f>
        <v>Hydrogen Combustion</v>
      </c>
      <c r="K1285" s="226" t="str">
        <f>IF(ISBLANK(INDEX('Policy Characteristics'!E:E,MATCH($C1285,'Policy Characteristics'!$C:$C,0))),"",INDEX('Policy Characteristics'!E:E,MATCH($C1285,'Policy Characteristics'!$C:$C,0)))</f>
        <v>indst shift to hydrogen</v>
      </c>
      <c r="L1285" s="233">
        <f>IF(ISBLANK(INDEX('Policy Characteristics'!F:F,MATCH($C1285,'Policy Characteristics'!$C:$C,0))),"",INDEX('Policy Characteristics'!F:F,MATCH($C1285,'Policy Characteristics'!$C:$C,0)))</f>
        <v>0</v>
      </c>
      <c r="M1285" s="233">
        <f>IF(ISBLANK(INDEX('Policy Characteristics'!G:G,MATCH($C1285,'Policy Characteristics'!$C:$C,0))),"",INDEX('Policy Characteristics'!G:G,MATCH($C1285,'Policy Characteristics'!$C:$C,0)))</f>
        <v>1</v>
      </c>
      <c r="N1285" s="233">
        <f>IF(ISBLANK(INDEX('Policy Characteristics'!H:H,MATCH($C1285,'Policy Characteristics'!$C:$C,0))),"",INDEX('Policy Characteristics'!H:H,MATCH($C1285,'Policy Characteristics'!$C:$C,0)))</f>
        <v>0.01</v>
      </c>
      <c r="O1285" s="226" t="str">
        <f>IF(ISBLANK(INDEX('Policy Characteristics'!I:I,MATCH($C1285,'Policy Characteristics'!$C:$C,0))),"",INDEX('Policy Characteristics'!I:I,MATCH($C1285,'Policy Characteristics'!$C:$C,0)))</f>
        <v>% of fuel shifted</v>
      </c>
      <c r="P1285" s="226" t="str">
        <f>IF(ISBLANK(INDEX('Policy Characteristics'!J:J,MATCH($C1285,'Policy Characteristics'!$C:$C,0))),"",INDEX('Policy Characteristics'!J:J,MATCH($C1285,'Policy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5" s="226" t="str">
        <f>IF(ISBLANK(INDEX('Policy Characteristics'!K:K,MATCH($C1285,'Policy Characteristics'!$C:$C,0))),"",INDEX('Policy Characteristics'!K:K,MATCH($C1285,'Policy Characteristics'!$C:$C,0)))</f>
        <v>industry-ag-main.html#fuel-switching</v>
      </c>
      <c r="R1285" s="226" t="str">
        <f>IF(ISBLANK(INDEX('Policy Characteristics'!L:L,MATCH($C1285,'Policy Characteristics'!$C:$C,0))),"",INDEX('Policy Characteristics'!L:L,MATCH($C1285,'Policy Characteristics'!$C:$C,0)))</f>
        <v>industry-elec-and-hydrogen.html</v>
      </c>
    </row>
    <row r="1286" spans="1:18" s="2" customFormat="1">
      <c r="A1286" s="226" t="str">
        <f>IF(ISBLANK(INDEX('Policy Characteristics'!A:A,MATCH($C1286,'Policy Characteristics'!$C:$C,0))),"",INDEX('Policy Characteristics'!A:A,MATCH($C1286,'Policy Characteristics'!$C:$C,0)))</f>
        <v>Industry</v>
      </c>
      <c r="B1286" s="234" t="str">
        <f>IF(ISBLANK(INDEX('Policy Characteristics'!B:B,MATCH($C1286,'Policy Characteristics'!$C:$C,0))),"",INDEX('Policy Characteristics'!B:B,MATCH($C1286,'Policy Characteristics'!$C:$C,0)))</f>
        <v>Hydrogen Combustion</v>
      </c>
      <c r="C1286" s="226" t="str">
        <f t="shared" si="47"/>
        <v>Fraction of Eligible Industrial Energy Use Shifted to Hydrogen</v>
      </c>
      <c r="D1286" s="6" t="s">
        <v>884</v>
      </c>
      <c r="E1286" s="1" t="s">
        <v>904</v>
      </c>
      <c r="F1286" t="s">
        <v>885</v>
      </c>
      <c r="G1286" s="45" t="s">
        <v>905</v>
      </c>
      <c r="H1286" s="43">
        <v>2206</v>
      </c>
      <c r="I1286" s="261" t="s">
        <v>738</v>
      </c>
      <c r="J1286" s="227" t="str">
        <f>IF(ISBLANK(INDEX('Policy Characteristics'!D:D,MATCH($C1286,'Policy Characteristics'!$C:$C,0))),"",INDEX('Policy Characteristics'!D:D,MATCH($C1286,'Policy Characteristics'!$C:$C,0)))</f>
        <v>Hydrogen Combustion</v>
      </c>
      <c r="K1286" s="226" t="str">
        <f>IF(ISBLANK(INDEX('Policy Characteristics'!E:E,MATCH($C1286,'Policy Characteristics'!$C:$C,0))),"",INDEX('Policy Characteristics'!E:E,MATCH($C1286,'Policy Characteristics'!$C:$C,0)))</f>
        <v>indst shift to hydrogen</v>
      </c>
      <c r="L1286" s="233">
        <f>IF(ISBLANK(INDEX('Policy Characteristics'!F:F,MATCH($C1286,'Policy Characteristics'!$C:$C,0))),"",INDEX('Policy Characteristics'!F:F,MATCH($C1286,'Policy Characteristics'!$C:$C,0)))</f>
        <v>0</v>
      </c>
      <c r="M1286" s="233">
        <f>IF(ISBLANK(INDEX('Policy Characteristics'!G:G,MATCH($C1286,'Policy Characteristics'!$C:$C,0))),"",INDEX('Policy Characteristics'!G:G,MATCH($C1286,'Policy Characteristics'!$C:$C,0)))</f>
        <v>1</v>
      </c>
      <c r="N1286" s="233">
        <f>IF(ISBLANK(INDEX('Policy Characteristics'!H:H,MATCH($C1286,'Policy Characteristics'!$C:$C,0))),"",INDEX('Policy Characteristics'!H:H,MATCH($C1286,'Policy Characteristics'!$C:$C,0)))</f>
        <v>0.01</v>
      </c>
      <c r="O1286" s="226" t="str">
        <f>IF(ISBLANK(INDEX('Policy Characteristics'!I:I,MATCH($C1286,'Policy Characteristics'!$C:$C,0))),"",INDEX('Policy Characteristics'!I:I,MATCH($C1286,'Policy Characteristics'!$C:$C,0)))</f>
        <v>% of fuel shifted</v>
      </c>
      <c r="P1286" s="226" t="str">
        <f>IF(ISBLANK(INDEX('Policy Characteristics'!J:J,MATCH($C1286,'Policy Characteristics'!$C:$C,0))),"",INDEX('Policy Characteristics'!J:J,MATCH($C1286,'Policy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6" s="226" t="str">
        <f>IF(ISBLANK(INDEX('Policy Characteristics'!K:K,MATCH($C1286,'Policy Characteristics'!$C:$C,0))),"",INDEX('Policy Characteristics'!K:K,MATCH($C1286,'Policy Characteristics'!$C:$C,0)))</f>
        <v>industry-ag-main.html#fuel-switching</v>
      </c>
      <c r="R1286" s="226" t="str">
        <f>IF(ISBLANK(INDEX('Policy Characteristics'!L:L,MATCH($C1286,'Policy Characteristics'!$C:$C,0))),"",INDEX('Policy Characteristics'!L:L,MATCH($C1286,'Policy Characteristics'!$C:$C,0)))</f>
        <v>industry-elec-and-hydrogen.html</v>
      </c>
    </row>
    <row r="1287" spans="1:18" s="2" customFormat="1">
      <c r="A1287" s="226" t="str">
        <f>IF(ISBLANK(INDEX('Policy Characteristics'!A:A,MATCH($C1287,'Policy Characteristics'!$C:$C,0))),"",INDEX('Policy Characteristics'!A:A,MATCH($C1287,'Policy Characteristics'!$C:$C,0)))</f>
        <v>Industry</v>
      </c>
      <c r="B1287" s="234" t="str">
        <f>IF(ISBLANK(INDEX('Policy Characteristics'!B:B,MATCH($C1287,'Policy Characteristics'!$C:$C,0))),"",INDEX('Policy Characteristics'!B:B,MATCH($C1287,'Policy Characteristics'!$C:$C,0)))</f>
        <v>Hydrogen Combustion</v>
      </c>
      <c r="C1287" s="226" t="str">
        <f t="shared" si="47"/>
        <v>Fraction of Eligible Industrial Energy Use Shifted to Hydrogen</v>
      </c>
      <c r="D1287" s="6" t="s">
        <v>884</v>
      </c>
      <c r="E1287" s="1" t="s">
        <v>906</v>
      </c>
      <c r="F1287" t="s">
        <v>885</v>
      </c>
      <c r="G1287" s="45" t="s">
        <v>907</v>
      </c>
      <c r="H1287" s="43">
        <v>2207</v>
      </c>
      <c r="I1287" s="261" t="s">
        <v>728</v>
      </c>
      <c r="J1287" s="227" t="str">
        <f>IF(ISBLANK(INDEX('Policy Characteristics'!D:D,MATCH($C1287,'Policy Characteristics'!$C:$C,0))),"",INDEX('Policy Characteristics'!D:D,MATCH($C1287,'Policy Characteristics'!$C:$C,0)))</f>
        <v>Hydrogen Combustion</v>
      </c>
      <c r="K1287" s="226" t="str">
        <f>IF(ISBLANK(INDEX('Policy Characteristics'!E:E,MATCH($C1287,'Policy Characteristics'!$C:$C,0))),"",INDEX('Policy Characteristics'!E:E,MATCH($C1287,'Policy Characteristics'!$C:$C,0)))</f>
        <v>indst shift to hydrogen</v>
      </c>
      <c r="L1287" s="233">
        <f>IF(ISBLANK(INDEX('Policy Characteristics'!F:F,MATCH($C1287,'Policy Characteristics'!$C:$C,0))),"",INDEX('Policy Characteristics'!F:F,MATCH($C1287,'Policy Characteristics'!$C:$C,0)))</f>
        <v>0</v>
      </c>
      <c r="M1287" s="233">
        <f>IF(ISBLANK(INDEX('Policy Characteristics'!G:G,MATCH($C1287,'Policy Characteristics'!$C:$C,0))),"",INDEX('Policy Characteristics'!G:G,MATCH($C1287,'Policy Characteristics'!$C:$C,0)))</f>
        <v>1</v>
      </c>
      <c r="N1287" s="233">
        <f>IF(ISBLANK(INDEX('Policy Characteristics'!H:H,MATCH($C1287,'Policy Characteristics'!$C:$C,0))),"",INDEX('Policy Characteristics'!H:H,MATCH($C1287,'Policy Characteristics'!$C:$C,0)))</f>
        <v>0.01</v>
      </c>
      <c r="O1287" s="226" t="str">
        <f>IF(ISBLANK(INDEX('Policy Characteristics'!I:I,MATCH($C1287,'Policy Characteristics'!$C:$C,0))),"",INDEX('Policy Characteristics'!I:I,MATCH($C1287,'Policy Characteristics'!$C:$C,0)))</f>
        <v>% of fuel shifted</v>
      </c>
      <c r="P1287" s="226" t="str">
        <f>IF(ISBLANK(INDEX('Policy Characteristics'!J:J,MATCH($C1287,'Policy Characteristics'!$C:$C,0))),"",INDEX('Policy Characteristics'!J:J,MATCH($C1287,'Policy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7" s="226" t="str">
        <f>IF(ISBLANK(INDEX('Policy Characteristics'!K:K,MATCH($C1287,'Policy Characteristics'!$C:$C,0))),"",INDEX('Policy Characteristics'!K:K,MATCH($C1287,'Policy Characteristics'!$C:$C,0)))</f>
        <v>industry-ag-main.html#fuel-switching</v>
      </c>
      <c r="R1287" s="226" t="str">
        <f>IF(ISBLANK(INDEX('Policy Characteristics'!L:L,MATCH($C1287,'Policy Characteristics'!$C:$C,0))),"",INDEX('Policy Characteristics'!L:L,MATCH($C1287,'Policy Characteristics'!$C:$C,0)))</f>
        <v>industry-elec-and-hydrogen.html</v>
      </c>
    </row>
    <row r="1288" spans="1:18" s="2" customFormat="1">
      <c r="A1288" s="226" t="str">
        <f>IF(ISBLANK(INDEX('Policy Characteristics'!A:A,MATCH($C1288,'Policy Characteristics'!$C:$C,0))),"",INDEX('Policy Characteristics'!A:A,MATCH($C1288,'Policy Characteristics'!$C:$C,0)))</f>
        <v>Industry</v>
      </c>
      <c r="B1288" s="234" t="str">
        <f>IF(ISBLANK(INDEX('Policy Characteristics'!B:B,MATCH($C1288,'Policy Characteristics'!$C:$C,0))),"",INDEX('Policy Characteristics'!B:B,MATCH($C1288,'Policy Characteristics'!$C:$C,0)))</f>
        <v>Hydrogen Combustion</v>
      </c>
      <c r="C1288" s="226" t="str">
        <f t="shared" si="47"/>
        <v>Fraction of Eligible Industrial Energy Use Shifted to Hydrogen</v>
      </c>
      <c r="D1288" s="6" t="s">
        <v>884</v>
      </c>
      <c r="E1288" s="1" t="s">
        <v>908</v>
      </c>
      <c r="F1288" t="s">
        <v>885</v>
      </c>
      <c r="G1288" s="45" t="s">
        <v>909</v>
      </c>
      <c r="H1288" s="43">
        <v>2208</v>
      </c>
      <c r="I1288" s="261" t="s">
        <v>738</v>
      </c>
      <c r="J1288" s="227" t="str">
        <f>IF(ISBLANK(INDEX('Policy Characteristics'!D:D,MATCH($C1288,'Policy Characteristics'!$C:$C,0))),"",INDEX('Policy Characteristics'!D:D,MATCH($C1288,'Policy Characteristics'!$C:$C,0)))</f>
        <v>Hydrogen Combustion</v>
      </c>
      <c r="K1288" s="226" t="str">
        <f>IF(ISBLANK(INDEX('Policy Characteristics'!E:E,MATCH($C1288,'Policy Characteristics'!$C:$C,0))),"",INDEX('Policy Characteristics'!E:E,MATCH($C1288,'Policy Characteristics'!$C:$C,0)))</f>
        <v>indst shift to hydrogen</v>
      </c>
      <c r="L1288" s="233">
        <f>IF(ISBLANK(INDEX('Policy Characteristics'!F:F,MATCH($C1288,'Policy Characteristics'!$C:$C,0))),"",INDEX('Policy Characteristics'!F:F,MATCH($C1288,'Policy Characteristics'!$C:$C,0)))</f>
        <v>0</v>
      </c>
      <c r="M1288" s="233">
        <f>IF(ISBLANK(INDEX('Policy Characteristics'!G:G,MATCH($C1288,'Policy Characteristics'!$C:$C,0))),"",INDEX('Policy Characteristics'!G:G,MATCH($C1288,'Policy Characteristics'!$C:$C,0)))</f>
        <v>1</v>
      </c>
      <c r="N1288" s="233">
        <f>IF(ISBLANK(INDEX('Policy Characteristics'!H:H,MATCH($C1288,'Policy Characteristics'!$C:$C,0))),"",INDEX('Policy Characteristics'!H:H,MATCH($C1288,'Policy Characteristics'!$C:$C,0)))</f>
        <v>0.01</v>
      </c>
      <c r="O1288" s="226" t="str">
        <f>IF(ISBLANK(INDEX('Policy Characteristics'!I:I,MATCH($C1288,'Policy Characteristics'!$C:$C,0))),"",INDEX('Policy Characteristics'!I:I,MATCH($C1288,'Policy Characteristics'!$C:$C,0)))</f>
        <v>% of fuel shifted</v>
      </c>
      <c r="P1288" s="226" t="str">
        <f>IF(ISBLANK(INDEX('Policy Characteristics'!J:J,MATCH($C1288,'Policy Characteristics'!$C:$C,0))),"",INDEX('Policy Characteristics'!J:J,MATCH($C1288,'Policy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8" s="226" t="str">
        <f>IF(ISBLANK(INDEX('Policy Characteristics'!K:K,MATCH($C1288,'Policy Characteristics'!$C:$C,0))),"",INDEX('Policy Characteristics'!K:K,MATCH($C1288,'Policy Characteristics'!$C:$C,0)))</f>
        <v>industry-ag-main.html#fuel-switching</v>
      </c>
      <c r="R1288" s="226" t="str">
        <f>IF(ISBLANK(INDEX('Policy Characteristics'!L:L,MATCH($C1288,'Policy Characteristics'!$C:$C,0))),"",INDEX('Policy Characteristics'!L:L,MATCH($C1288,'Policy Characteristics'!$C:$C,0)))</f>
        <v>industry-elec-and-hydrogen.html</v>
      </c>
    </row>
    <row r="1289" spans="1:18" s="2" customFormat="1">
      <c r="A1289" s="226" t="str">
        <f>IF(ISBLANK(INDEX('Policy Characteristics'!A:A,MATCH($C1289,'Policy Characteristics'!$C:$C,0))),"",INDEX('Policy Characteristics'!A:A,MATCH($C1289,'Policy Characteristics'!$C:$C,0)))</f>
        <v>Industry</v>
      </c>
      <c r="B1289" s="234" t="str">
        <f>IF(ISBLANK(INDEX('Policy Characteristics'!B:B,MATCH($C1289,'Policy Characteristics'!$C:$C,0))),"",INDEX('Policy Characteristics'!B:B,MATCH($C1289,'Policy Characteristics'!$C:$C,0)))</f>
        <v>Hydrogen Combustion</v>
      </c>
      <c r="C1289" s="226" t="str">
        <f t="shared" si="47"/>
        <v>Fraction of Eligible Industrial Energy Use Shifted to Hydrogen</v>
      </c>
      <c r="D1289" s="6" t="s">
        <v>884</v>
      </c>
      <c r="E1289" s="1" t="s">
        <v>910</v>
      </c>
      <c r="F1289" t="s">
        <v>885</v>
      </c>
      <c r="G1289" s="45" t="s">
        <v>910</v>
      </c>
      <c r="H1289" s="43">
        <v>2209</v>
      </c>
      <c r="I1289" s="261" t="s">
        <v>738</v>
      </c>
      <c r="J1289" s="227" t="str">
        <f>IF(ISBLANK(INDEX('Policy Characteristics'!D:D,MATCH($C1289,'Policy Characteristics'!$C:$C,0))),"",INDEX('Policy Characteristics'!D:D,MATCH($C1289,'Policy Characteristics'!$C:$C,0)))</f>
        <v>Hydrogen Combustion</v>
      </c>
      <c r="K1289" s="226" t="str">
        <f>IF(ISBLANK(INDEX('Policy Characteristics'!E:E,MATCH($C1289,'Policy Characteristics'!$C:$C,0))),"",INDEX('Policy Characteristics'!E:E,MATCH($C1289,'Policy Characteristics'!$C:$C,0)))</f>
        <v>indst shift to hydrogen</v>
      </c>
      <c r="L1289" s="233">
        <f>IF(ISBLANK(INDEX('Policy Characteristics'!F:F,MATCH($C1289,'Policy Characteristics'!$C:$C,0))),"",INDEX('Policy Characteristics'!F:F,MATCH($C1289,'Policy Characteristics'!$C:$C,0)))</f>
        <v>0</v>
      </c>
      <c r="M1289" s="233">
        <f>IF(ISBLANK(INDEX('Policy Characteristics'!G:G,MATCH($C1289,'Policy Characteristics'!$C:$C,0))),"",INDEX('Policy Characteristics'!G:G,MATCH($C1289,'Policy Characteristics'!$C:$C,0)))</f>
        <v>1</v>
      </c>
      <c r="N1289" s="233">
        <f>IF(ISBLANK(INDEX('Policy Characteristics'!H:H,MATCH($C1289,'Policy Characteristics'!$C:$C,0))),"",INDEX('Policy Characteristics'!H:H,MATCH($C1289,'Policy Characteristics'!$C:$C,0)))</f>
        <v>0.01</v>
      </c>
      <c r="O1289" s="226" t="str">
        <f>IF(ISBLANK(INDEX('Policy Characteristics'!I:I,MATCH($C1289,'Policy Characteristics'!$C:$C,0))),"",INDEX('Policy Characteristics'!I:I,MATCH($C1289,'Policy Characteristics'!$C:$C,0)))</f>
        <v>% of fuel shifted</v>
      </c>
      <c r="P1289" s="226" t="str">
        <f>IF(ISBLANK(INDEX('Policy Characteristics'!J:J,MATCH($C1289,'Policy Characteristics'!$C:$C,0))),"",INDEX('Policy Characteristics'!J:J,MATCH($C1289,'Policy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89" s="226" t="str">
        <f>IF(ISBLANK(INDEX('Policy Characteristics'!K:K,MATCH($C1289,'Policy Characteristics'!$C:$C,0))),"",INDEX('Policy Characteristics'!K:K,MATCH($C1289,'Policy Characteristics'!$C:$C,0)))</f>
        <v>industry-ag-main.html#fuel-switching</v>
      </c>
      <c r="R1289" s="226" t="str">
        <f>IF(ISBLANK(INDEX('Policy Characteristics'!L:L,MATCH($C1289,'Policy Characteristics'!$C:$C,0))),"",INDEX('Policy Characteristics'!L:L,MATCH($C1289,'Policy Characteristics'!$C:$C,0)))</f>
        <v>industry-elec-and-hydrogen.html</v>
      </c>
    </row>
    <row r="1290" spans="1:18" s="2" customFormat="1">
      <c r="A1290" s="226" t="str">
        <f>IF(ISBLANK(INDEX('Policy Characteristics'!A:A,MATCH($C1290,'Policy Characteristics'!$C:$C,0))),"",INDEX('Policy Characteristics'!A:A,MATCH($C1290,'Policy Characteristics'!$C:$C,0)))</f>
        <v>Industry</v>
      </c>
      <c r="B1290" s="234" t="str">
        <f>IF(ISBLANK(INDEX('Policy Characteristics'!B:B,MATCH($C1290,'Policy Characteristics'!$C:$C,0))),"",INDEX('Policy Characteristics'!B:B,MATCH($C1290,'Policy Characteristics'!$C:$C,0)))</f>
        <v>Hydrogen Combustion</v>
      </c>
      <c r="C1290" s="226" t="str">
        <f t="shared" si="47"/>
        <v>Fraction of Eligible Industrial Energy Use Shifted to Hydrogen</v>
      </c>
      <c r="D1290" s="6" t="s">
        <v>886</v>
      </c>
      <c r="E1290" s="1" t="s">
        <v>896</v>
      </c>
      <c r="F1290" t="s">
        <v>887</v>
      </c>
      <c r="G1290" s="45" t="s">
        <v>897</v>
      </c>
      <c r="H1290" s="43">
        <v>2210</v>
      </c>
      <c r="I1290" s="261" t="s">
        <v>738</v>
      </c>
      <c r="J1290" s="227" t="str">
        <f>IF(ISBLANK(INDEX('Policy Characteristics'!D:D,MATCH($C1290,'Policy Characteristics'!$C:$C,0))),"",INDEX('Policy Characteristics'!D:D,MATCH($C1290,'Policy Characteristics'!$C:$C,0)))</f>
        <v>Hydrogen Combustion</v>
      </c>
      <c r="K1290" s="226" t="str">
        <f>IF(ISBLANK(INDEX('Policy Characteristics'!E:E,MATCH($C1290,'Policy Characteristics'!$C:$C,0))),"",INDEX('Policy Characteristics'!E:E,MATCH($C1290,'Policy Characteristics'!$C:$C,0)))</f>
        <v>indst shift to hydrogen</v>
      </c>
      <c r="L1290" s="233">
        <f>IF(ISBLANK(INDEX('Policy Characteristics'!F:F,MATCH($C1290,'Policy Characteristics'!$C:$C,0))),"",INDEX('Policy Characteristics'!F:F,MATCH($C1290,'Policy Characteristics'!$C:$C,0)))</f>
        <v>0</v>
      </c>
      <c r="M1290" s="233">
        <f>IF(ISBLANK(INDEX('Policy Characteristics'!G:G,MATCH($C1290,'Policy Characteristics'!$C:$C,0))),"",INDEX('Policy Characteristics'!G:G,MATCH($C1290,'Policy Characteristics'!$C:$C,0)))</f>
        <v>1</v>
      </c>
      <c r="N1290" s="233">
        <f>IF(ISBLANK(INDEX('Policy Characteristics'!H:H,MATCH($C1290,'Policy Characteristics'!$C:$C,0))),"",INDEX('Policy Characteristics'!H:H,MATCH($C1290,'Policy Characteristics'!$C:$C,0)))</f>
        <v>0.01</v>
      </c>
      <c r="O1290" s="226" t="str">
        <f>IF(ISBLANK(INDEX('Policy Characteristics'!I:I,MATCH($C1290,'Policy Characteristics'!$C:$C,0))),"",INDEX('Policy Characteristics'!I:I,MATCH($C1290,'Policy Characteristics'!$C:$C,0)))</f>
        <v>% of fuel shifted</v>
      </c>
      <c r="P1290" s="226" t="str">
        <f>IF(ISBLANK(INDEX('Policy Characteristics'!J:J,MATCH($C1290,'Policy Characteristics'!$C:$C,0))),"",INDEX('Policy Characteristics'!J:J,MATCH($C1290,'Policy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0" s="226" t="str">
        <f>IF(ISBLANK(INDEX('Policy Characteristics'!K:K,MATCH($C1290,'Policy Characteristics'!$C:$C,0))),"",INDEX('Policy Characteristics'!K:K,MATCH($C1290,'Policy Characteristics'!$C:$C,0)))</f>
        <v>industry-ag-main.html#fuel-switching</v>
      </c>
      <c r="R1290" s="226" t="str">
        <f>IF(ISBLANK(INDEX('Policy Characteristics'!L:L,MATCH($C1290,'Policy Characteristics'!$C:$C,0))),"",INDEX('Policy Characteristics'!L:L,MATCH($C1290,'Policy Characteristics'!$C:$C,0)))</f>
        <v>industry-elec-and-hydrogen.html</v>
      </c>
    </row>
    <row r="1291" spans="1:18" s="2" customFormat="1">
      <c r="A1291" s="226" t="str">
        <f>IF(ISBLANK(INDEX('Policy Characteristics'!A:A,MATCH($C1291,'Policy Characteristics'!$C:$C,0))),"",INDEX('Policy Characteristics'!A:A,MATCH($C1291,'Policy Characteristics'!$C:$C,0)))</f>
        <v>Industry</v>
      </c>
      <c r="B1291" s="234" t="str">
        <f>IF(ISBLANK(INDEX('Policy Characteristics'!B:B,MATCH($C1291,'Policy Characteristics'!$C:$C,0))),"",INDEX('Policy Characteristics'!B:B,MATCH($C1291,'Policy Characteristics'!$C:$C,0)))</f>
        <v>Hydrogen Combustion</v>
      </c>
      <c r="C1291" s="226" t="str">
        <f t="shared" si="47"/>
        <v>Fraction of Eligible Industrial Energy Use Shifted to Hydrogen</v>
      </c>
      <c r="D1291" s="6" t="s">
        <v>886</v>
      </c>
      <c r="E1291" s="1" t="s">
        <v>898</v>
      </c>
      <c r="F1291" t="s">
        <v>887</v>
      </c>
      <c r="G1291" s="45" t="s">
        <v>899</v>
      </c>
      <c r="H1291" s="43">
        <v>2211</v>
      </c>
      <c r="I1291" s="261" t="s">
        <v>738</v>
      </c>
      <c r="J1291" s="227" t="str">
        <f>IF(ISBLANK(INDEX('Policy Characteristics'!D:D,MATCH($C1291,'Policy Characteristics'!$C:$C,0))),"",INDEX('Policy Characteristics'!D:D,MATCH($C1291,'Policy Characteristics'!$C:$C,0)))</f>
        <v>Hydrogen Combustion</v>
      </c>
      <c r="K1291" s="226" t="str">
        <f>IF(ISBLANK(INDEX('Policy Characteristics'!E:E,MATCH($C1291,'Policy Characteristics'!$C:$C,0))),"",INDEX('Policy Characteristics'!E:E,MATCH($C1291,'Policy Characteristics'!$C:$C,0)))</f>
        <v>indst shift to hydrogen</v>
      </c>
      <c r="L1291" s="233">
        <f>IF(ISBLANK(INDEX('Policy Characteristics'!F:F,MATCH($C1291,'Policy Characteristics'!$C:$C,0))),"",INDEX('Policy Characteristics'!F:F,MATCH($C1291,'Policy Characteristics'!$C:$C,0)))</f>
        <v>0</v>
      </c>
      <c r="M1291" s="233">
        <f>IF(ISBLANK(INDEX('Policy Characteristics'!G:G,MATCH($C1291,'Policy Characteristics'!$C:$C,0))),"",INDEX('Policy Characteristics'!G:G,MATCH($C1291,'Policy Characteristics'!$C:$C,0)))</f>
        <v>1</v>
      </c>
      <c r="N1291" s="233">
        <f>IF(ISBLANK(INDEX('Policy Characteristics'!H:H,MATCH($C1291,'Policy Characteristics'!$C:$C,0))),"",INDEX('Policy Characteristics'!H:H,MATCH($C1291,'Policy Characteristics'!$C:$C,0)))</f>
        <v>0.01</v>
      </c>
      <c r="O1291" s="226" t="str">
        <f>IF(ISBLANK(INDEX('Policy Characteristics'!I:I,MATCH($C1291,'Policy Characteristics'!$C:$C,0))),"",INDEX('Policy Characteristics'!I:I,MATCH($C1291,'Policy Characteristics'!$C:$C,0)))</f>
        <v>% of fuel shifted</v>
      </c>
      <c r="P1291" s="226" t="str">
        <f>IF(ISBLANK(INDEX('Policy Characteristics'!J:J,MATCH($C1291,'Policy Characteristics'!$C:$C,0))),"",INDEX('Policy Characteristics'!J:J,MATCH($C1291,'Policy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1" s="226" t="str">
        <f>IF(ISBLANK(INDEX('Policy Characteristics'!K:K,MATCH($C1291,'Policy Characteristics'!$C:$C,0))),"",INDEX('Policy Characteristics'!K:K,MATCH($C1291,'Policy Characteristics'!$C:$C,0)))</f>
        <v>industry-ag-main.html#fuel-switching</v>
      </c>
      <c r="R1291" s="226" t="str">
        <f>IF(ISBLANK(INDEX('Policy Characteristics'!L:L,MATCH($C1291,'Policy Characteristics'!$C:$C,0))),"",INDEX('Policy Characteristics'!L:L,MATCH($C1291,'Policy Characteristics'!$C:$C,0)))</f>
        <v>industry-elec-and-hydrogen.html</v>
      </c>
    </row>
    <row r="1292" spans="1:18" s="2" customFormat="1">
      <c r="A1292" s="226" t="str">
        <f>IF(ISBLANK(INDEX('Policy Characteristics'!A:A,MATCH($C1292,'Policy Characteristics'!$C:$C,0))),"",INDEX('Policy Characteristics'!A:A,MATCH($C1292,'Policy Characteristics'!$C:$C,0)))</f>
        <v>Industry</v>
      </c>
      <c r="B1292" s="234" t="str">
        <f>IF(ISBLANK(INDEX('Policy Characteristics'!B:B,MATCH($C1292,'Policy Characteristics'!$C:$C,0))),"",INDEX('Policy Characteristics'!B:B,MATCH($C1292,'Policy Characteristics'!$C:$C,0)))</f>
        <v>Hydrogen Combustion</v>
      </c>
      <c r="C1292" s="226" t="str">
        <f t="shared" si="47"/>
        <v>Fraction of Eligible Industrial Energy Use Shifted to Hydrogen</v>
      </c>
      <c r="D1292" s="6" t="s">
        <v>886</v>
      </c>
      <c r="E1292" s="1" t="s">
        <v>900</v>
      </c>
      <c r="F1292" t="s">
        <v>887</v>
      </c>
      <c r="G1292" s="45" t="s">
        <v>901</v>
      </c>
      <c r="H1292" s="43">
        <v>2212</v>
      </c>
      <c r="I1292" s="261" t="s">
        <v>738</v>
      </c>
      <c r="J1292" s="227" t="str">
        <f>IF(ISBLANK(INDEX('Policy Characteristics'!D:D,MATCH($C1292,'Policy Characteristics'!$C:$C,0))),"",INDEX('Policy Characteristics'!D:D,MATCH($C1292,'Policy Characteristics'!$C:$C,0)))</f>
        <v>Hydrogen Combustion</v>
      </c>
      <c r="K1292" s="226" t="str">
        <f>IF(ISBLANK(INDEX('Policy Characteristics'!E:E,MATCH($C1292,'Policy Characteristics'!$C:$C,0))),"",INDEX('Policy Characteristics'!E:E,MATCH($C1292,'Policy Characteristics'!$C:$C,0)))</f>
        <v>indst shift to hydrogen</v>
      </c>
      <c r="L1292" s="233">
        <f>IF(ISBLANK(INDEX('Policy Characteristics'!F:F,MATCH($C1292,'Policy Characteristics'!$C:$C,0))),"",INDEX('Policy Characteristics'!F:F,MATCH($C1292,'Policy Characteristics'!$C:$C,0)))</f>
        <v>0</v>
      </c>
      <c r="M1292" s="233">
        <f>IF(ISBLANK(INDEX('Policy Characteristics'!G:G,MATCH($C1292,'Policy Characteristics'!$C:$C,0))),"",INDEX('Policy Characteristics'!G:G,MATCH($C1292,'Policy Characteristics'!$C:$C,0)))</f>
        <v>1</v>
      </c>
      <c r="N1292" s="233">
        <f>IF(ISBLANK(INDEX('Policy Characteristics'!H:H,MATCH($C1292,'Policy Characteristics'!$C:$C,0))),"",INDEX('Policy Characteristics'!H:H,MATCH($C1292,'Policy Characteristics'!$C:$C,0)))</f>
        <v>0.01</v>
      </c>
      <c r="O1292" s="226" t="str">
        <f>IF(ISBLANK(INDEX('Policy Characteristics'!I:I,MATCH($C1292,'Policy Characteristics'!$C:$C,0))),"",INDEX('Policy Characteristics'!I:I,MATCH($C1292,'Policy Characteristics'!$C:$C,0)))</f>
        <v>% of fuel shifted</v>
      </c>
      <c r="P1292" s="226" t="str">
        <f>IF(ISBLANK(INDEX('Policy Characteristics'!J:J,MATCH($C1292,'Policy Characteristics'!$C:$C,0))),"",INDEX('Policy Characteristics'!J:J,MATCH($C1292,'Policy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2" s="226" t="str">
        <f>IF(ISBLANK(INDEX('Policy Characteristics'!K:K,MATCH($C1292,'Policy Characteristics'!$C:$C,0))),"",INDEX('Policy Characteristics'!K:K,MATCH($C1292,'Policy Characteristics'!$C:$C,0)))</f>
        <v>industry-ag-main.html#fuel-switching</v>
      </c>
      <c r="R1292" s="226" t="str">
        <f>IF(ISBLANK(INDEX('Policy Characteristics'!L:L,MATCH($C1292,'Policy Characteristics'!$C:$C,0))),"",INDEX('Policy Characteristics'!L:L,MATCH($C1292,'Policy Characteristics'!$C:$C,0)))</f>
        <v>industry-elec-and-hydrogen.html</v>
      </c>
    </row>
    <row r="1293" spans="1:18" s="2" customFormat="1">
      <c r="A1293" s="226" t="str">
        <f>IF(ISBLANK(INDEX('Policy Characteristics'!A:A,MATCH($C1293,'Policy Characteristics'!$C:$C,0))),"",INDEX('Policy Characteristics'!A:A,MATCH($C1293,'Policy Characteristics'!$C:$C,0)))</f>
        <v>Industry</v>
      </c>
      <c r="B1293" s="234" t="str">
        <f>IF(ISBLANK(INDEX('Policy Characteristics'!B:B,MATCH($C1293,'Policy Characteristics'!$C:$C,0))),"",INDEX('Policy Characteristics'!B:B,MATCH($C1293,'Policy Characteristics'!$C:$C,0)))</f>
        <v>Hydrogen Combustion</v>
      </c>
      <c r="C1293" s="226" t="str">
        <f t="shared" si="47"/>
        <v>Fraction of Eligible Industrial Energy Use Shifted to Hydrogen</v>
      </c>
      <c r="D1293" s="6" t="s">
        <v>886</v>
      </c>
      <c r="E1293" s="1" t="s">
        <v>902</v>
      </c>
      <c r="F1293" t="s">
        <v>887</v>
      </c>
      <c r="G1293" s="45" t="s">
        <v>903</v>
      </c>
      <c r="H1293" s="43">
        <v>2213</v>
      </c>
      <c r="I1293" s="261" t="s">
        <v>738</v>
      </c>
      <c r="J1293" s="227" t="str">
        <f>IF(ISBLANK(INDEX('Policy Characteristics'!D:D,MATCH($C1293,'Policy Characteristics'!$C:$C,0))),"",INDEX('Policy Characteristics'!D:D,MATCH($C1293,'Policy Characteristics'!$C:$C,0)))</f>
        <v>Hydrogen Combustion</v>
      </c>
      <c r="K1293" s="226" t="str">
        <f>IF(ISBLANK(INDEX('Policy Characteristics'!E:E,MATCH($C1293,'Policy Characteristics'!$C:$C,0))),"",INDEX('Policy Characteristics'!E:E,MATCH($C1293,'Policy Characteristics'!$C:$C,0)))</f>
        <v>indst shift to hydrogen</v>
      </c>
      <c r="L1293" s="233">
        <f>IF(ISBLANK(INDEX('Policy Characteristics'!F:F,MATCH($C1293,'Policy Characteristics'!$C:$C,0))),"",INDEX('Policy Characteristics'!F:F,MATCH($C1293,'Policy Characteristics'!$C:$C,0)))</f>
        <v>0</v>
      </c>
      <c r="M1293" s="233">
        <f>IF(ISBLANK(INDEX('Policy Characteristics'!G:G,MATCH($C1293,'Policy Characteristics'!$C:$C,0))),"",INDEX('Policy Characteristics'!G:G,MATCH($C1293,'Policy Characteristics'!$C:$C,0)))</f>
        <v>1</v>
      </c>
      <c r="N1293" s="233">
        <f>IF(ISBLANK(INDEX('Policy Characteristics'!H:H,MATCH($C1293,'Policy Characteristics'!$C:$C,0))),"",INDEX('Policy Characteristics'!H:H,MATCH($C1293,'Policy Characteristics'!$C:$C,0)))</f>
        <v>0.01</v>
      </c>
      <c r="O1293" s="226" t="str">
        <f>IF(ISBLANK(INDEX('Policy Characteristics'!I:I,MATCH($C1293,'Policy Characteristics'!$C:$C,0))),"",INDEX('Policy Characteristics'!I:I,MATCH($C1293,'Policy Characteristics'!$C:$C,0)))</f>
        <v>% of fuel shifted</v>
      </c>
      <c r="P1293" s="226" t="str">
        <f>IF(ISBLANK(INDEX('Policy Characteristics'!J:J,MATCH($C1293,'Policy Characteristics'!$C:$C,0))),"",INDEX('Policy Characteristics'!J:J,MATCH($C1293,'Policy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3" s="226" t="str">
        <f>IF(ISBLANK(INDEX('Policy Characteristics'!K:K,MATCH($C1293,'Policy Characteristics'!$C:$C,0))),"",INDEX('Policy Characteristics'!K:K,MATCH($C1293,'Policy Characteristics'!$C:$C,0)))</f>
        <v>industry-ag-main.html#fuel-switching</v>
      </c>
      <c r="R1293" s="226" t="str">
        <f>IF(ISBLANK(INDEX('Policy Characteristics'!L:L,MATCH($C1293,'Policy Characteristics'!$C:$C,0))),"",INDEX('Policy Characteristics'!L:L,MATCH($C1293,'Policy Characteristics'!$C:$C,0)))</f>
        <v>industry-elec-and-hydrogen.html</v>
      </c>
    </row>
    <row r="1294" spans="1:18" s="2" customFormat="1">
      <c r="A1294" s="226" t="str">
        <f>IF(ISBLANK(INDEX('Policy Characteristics'!A:A,MATCH($C1294,'Policy Characteristics'!$C:$C,0))),"",INDEX('Policy Characteristics'!A:A,MATCH($C1294,'Policy Characteristics'!$C:$C,0)))</f>
        <v>Industry</v>
      </c>
      <c r="B1294" s="234" t="str">
        <f>IF(ISBLANK(INDEX('Policy Characteristics'!B:B,MATCH($C1294,'Policy Characteristics'!$C:$C,0))),"",INDEX('Policy Characteristics'!B:B,MATCH($C1294,'Policy Characteristics'!$C:$C,0)))</f>
        <v>Hydrogen Combustion</v>
      </c>
      <c r="C1294" s="226" t="str">
        <f t="shared" si="47"/>
        <v>Fraction of Eligible Industrial Energy Use Shifted to Hydrogen</v>
      </c>
      <c r="D1294" s="6" t="s">
        <v>886</v>
      </c>
      <c r="E1294" s="1" t="s">
        <v>904</v>
      </c>
      <c r="F1294" t="s">
        <v>887</v>
      </c>
      <c r="G1294" s="45" t="s">
        <v>905</v>
      </c>
      <c r="H1294" s="43">
        <v>2214</v>
      </c>
      <c r="I1294" s="261" t="s">
        <v>738</v>
      </c>
      <c r="J1294" s="227" t="str">
        <f>IF(ISBLANK(INDEX('Policy Characteristics'!D:D,MATCH($C1294,'Policy Characteristics'!$C:$C,0))),"",INDEX('Policy Characteristics'!D:D,MATCH($C1294,'Policy Characteristics'!$C:$C,0)))</f>
        <v>Hydrogen Combustion</v>
      </c>
      <c r="K1294" s="226" t="str">
        <f>IF(ISBLANK(INDEX('Policy Characteristics'!E:E,MATCH($C1294,'Policy Characteristics'!$C:$C,0))),"",INDEX('Policy Characteristics'!E:E,MATCH($C1294,'Policy Characteristics'!$C:$C,0)))</f>
        <v>indst shift to hydrogen</v>
      </c>
      <c r="L1294" s="233">
        <f>IF(ISBLANK(INDEX('Policy Characteristics'!F:F,MATCH($C1294,'Policy Characteristics'!$C:$C,0))),"",INDEX('Policy Characteristics'!F:F,MATCH($C1294,'Policy Characteristics'!$C:$C,0)))</f>
        <v>0</v>
      </c>
      <c r="M1294" s="233">
        <f>IF(ISBLANK(INDEX('Policy Characteristics'!G:G,MATCH($C1294,'Policy Characteristics'!$C:$C,0))),"",INDEX('Policy Characteristics'!G:G,MATCH($C1294,'Policy Characteristics'!$C:$C,0)))</f>
        <v>1</v>
      </c>
      <c r="N1294" s="233">
        <f>IF(ISBLANK(INDEX('Policy Characteristics'!H:H,MATCH($C1294,'Policy Characteristics'!$C:$C,0))),"",INDEX('Policy Characteristics'!H:H,MATCH($C1294,'Policy Characteristics'!$C:$C,0)))</f>
        <v>0.01</v>
      </c>
      <c r="O1294" s="226" t="str">
        <f>IF(ISBLANK(INDEX('Policy Characteristics'!I:I,MATCH($C1294,'Policy Characteristics'!$C:$C,0))),"",INDEX('Policy Characteristics'!I:I,MATCH($C1294,'Policy Characteristics'!$C:$C,0)))</f>
        <v>% of fuel shifted</v>
      </c>
      <c r="P1294" s="226" t="str">
        <f>IF(ISBLANK(INDEX('Policy Characteristics'!J:J,MATCH($C1294,'Policy Characteristics'!$C:$C,0))),"",INDEX('Policy Characteristics'!J:J,MATCH($C1294,'Policy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4" s="226" t="str">
        <f>IF(ISBLANK(INDEX('Policy Characteristics'!K:K,MATCH($C1294,'Policy Characteristics'!$C:$C,0))),"",INDEX('Policy Characteristics'!K:K,MATCH($C1294,'Policy Characteristics'!$C:$C,0)))</f>
        <v>industry-ag-main.html#fuel-switching</v>
      </c>
      <c r="R1294" s="226" t="str">
        <f>IF(ISBLANK(INDEX('Policy Characteristics'!L:L,MATCH($C1294,'Policy Characteristics'!$C:$C,0))),"",INDEX('Policy Characteristics'!L:L,MATCH($C1294,'Policy Characteristics'!$C:$C,0)))</f>
        <v>industry-elec-and-hydrogen.html</v>
      </c>
    </row>
    <row r="1295" spans="1:18" s="2" customFormat="1">
      <c r="A1295" s="226" t="str">
        <f>IF(ISBLANK(INDEX('Policy Characteristics'!A:A,MATCH($C1295,'Policy Characteristics'!$C:$C,0))),"",INDEX('Policy Characteristics'!A:A,MATCH($C1295,'Policy Characteristics'!$C:$C,0)))</f>
        <v>Industry</v>
      </c>
      <c r="B1295" s="234" t="str">
        <f>IF(ISBLANK(INDEX('Policy Characteristics'!B:B,MATCH($C1295,'Policy Characteristics'!$C:$C,0))),"",INDEX('Policy Characteristics'!B:B,MATCH($C1295,'Policy Characteristics'!$C:$C,0)))</f>
        <v>Hydrogen Combustion</v>
      </c>
      <c r="C1295" s="226" t="str">
        <f t="shared" si="47"/>
        <v>Fraction of Eligible Industrial Energy Use Shifted to Hydrogen</v>
      </c>
      <c r="D1295" s="6" t="s">
        <v>886</v>
      </c>
      <c r="E1295" s="1" t="s">
        <v>906</v>
      </c>
      <c r="F1295" t="s">
        <v>887</v>
      </c>
      <c r="G1295" s="45" t="s">
        <v>907</v>
      </c>
      <c r="H1295" s="43">
        <v>2215</v>
      </c>
      <c r="I1295" s="261" t="s">
        <v>728</v>
      </c>
      <c r="J1295" s="227" t="str">
        <f>IF(ISBLANK(INDEX('Policy Characteristics'!D:D,MATCH($C1295,'Policy Characteristics'!$C:$C,0))),"",INDEX('Policy Characteristics'!D:D,MATCH($C1295,'Policy Characteristics'!$C:$C,0)))</f>
        <v>Hydrogen Combustion</v>
      </c>
      <c r="K1295" s="226" t="str">
        <f>IF(ISBLANK(INDEX('Policy Characteristics'!E:E,MATCH($C1295,'Policy Characteristics'!$C:$C,0))),"",INDEX('Policy Characteristics'!E:E,MATCH($C1295,'Policy Characteristics'!$C:$C,0)))</f>
        <v>indst shift to hydrogen</v>
      </c>
      <c r="L1295" s="233">
        <f>IF(ISBLANK(INDEX('Policy Characteristics'!F:F,MATCH($C1295,'Policy Characteristics'!$C:$C,0))),"",INDEX('Policy Characteristics'!F:F,MATCH($C1295,'Policy Characteristics'!$C:$C,0)))</f>
        <v>0</v>
      </c>
      <c r="M1295" s="233">
        <f>IF(ISBLANK(INDEX('Policy Characteristics'!G:G,MATCH($C1295,'Policy Characteristics'!$C:$C,0))),"",INDEX('Policy Characteristics'!G:G,MATCH($C1295,'Policy Characteristics'!$C:$C,0)))</f>
        <v>1</v>
      </c>
      <c r="N1295" s="233">
        <f>IF(ISBLANK(INDEX('Policy Characteristics'!H:H,MATCH($C1295,'Policy Characteristics'!$C:$C,0))),"",INDEX('Policy Characteristics'!H:H,MATCH($C1295,'Policy Characteristics'!$C:$C,0)))</f>
        <v>0.01</v>
      </c>
      <c r="O1295" s="226" t="str">
        <f>IF(ISBLANK(INDEX('Policy Characteristics'!I:I,MATCH($C1295,'Policy Characteristics'!$C:$C,0))),"",INDEX('Policy Characteristics'!I:I,MATCH($C1295,'Policy Characteristics'!$C:$C,0)))</f>
        <v>% of fuel shifted</v>
      </c>
      <c r="P1295" s="226" t="str">
        <f>IF(ISBLANK(INDEX('Policy Characteristics'!J:J,MATCH($C1295,'Policy Characteristics'!$C:$C,0))),"",INDEX('Policy Characteristics'!J:J,MATCH($C1295,'Policy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5" s="226" t="str">
        <f>IF(ISBLANK(INDEX('Policy Characteristics'!K:K,MATCH($C1295,'Policy Characteristics'!$C:$C,0))),"",INDEX('Policy Characteristics'!K:K,MATCH($C1295,'Policy Characteristics'!$C:$C,0)))</f>
        <v>industry-ag-main.html#fuel-switching</v>
      </c>
      <c r="R1295" s="226" t="str">
        <f>IF(ISBLANK(INDEX('Policy Characteristics'!L:L,MATCH($C1295,'Policy Characteristics'!$C:$C,0))),"",INDEX('Policy Characteristics'!L:L,MATCH($C1295,'Policy Characteristics'!$C:$C,0)))</f>
        <v>industry-elec-and-hydrogen.html</v>
      </c>
    </row>
    <row r="1296" spans="1:18" s="2" customFormat="1">
      <c r="A1296" s="226" t="str">
        <f>IF(ISBLANK(INDEX('Policy Characteristics'!A:A,MATCH($C1296,'Policy Characteristics'!$C:$C,0))),"",INDEX('Policy Characteristics'!A:A,MATCH($C1296,'Policy Characteristics'!$C:$C,0)))</f>
        <v>Industry</v>
      </c>
      <c r="B1296" s="234" t="str">
        <f>IF(ISBLANK(INDEX('Policy Characteristics'!B:B,MATCH($C1296,'Policy Characteristics'!$C:$C,0))),"",INDEX('Policy Characteristics'!B:B,MATCH($C1296,'Policy Characteristics'!$C:$C,0)))</f>
        <v>Hydrogen Combustion</v>
      </c>
      <c r="C1296" s="226" t="str">
        <f t="shared" si="47"/>
        <v>Fraction of Eligible Industrial Energy Use Shifted to Hydrogen</v>
      </c>
      <c r="D1296" s="6" t="s">
        <v>886</v>
      </c>
      <c r="E1296" s="1" t="s">
        <v>908</v>
      </c>
      <c r="F1296" t="s">
        <v>887</v>
      </c>
      <c r="G1296" s="45" t="s">
        <v>909</v>
      </c>
      <c r="H1296" s="43">
        <v>2216</v>
      </c>
      <c r="I1296" s="261" t="s">
        <v>738</v>
      </c>
      <c r="J1296" s="227" t="str">
        <f>IF(ISBLANK(INDEX('Policy Characteristics'!D:D,MATCH($C1296,'Policy Characteristics'!$C:$C,0))),"",INDEX('Policy Characteristics'!D:D,MATCH($C1296,'Policy Characteristics'!$C:$C,0)))</f>
        <v>Hydrogen Combustion</v>
      </c>
      <c r="K1296" s="226" t="str">
        <f>IF(ISBLANK(INDEX('Policy Characteristics'!E:E,MATCH($C1296,'Policy Characteristics'!$C:$C,0))),"",INDEX('Policy Characteristics'!E:E,MATCH($C1296,'Policy Characteristics'!$C:$C,0)))</f>
        <v>indst shift to hydrogen</v>
      </c>
      <c r="L1296" s="233">
        <f>IF(ISBLANK(INDEX('Policy Characteristics'!F:F,MATCH($C1296,'Policy Characteristics'!$C:$C,0))),"",INDEX('Policy Characteristics'!F:F,MATCH($C1296,'Policy Characteristics'!$C:$C,0)))</f>
        <v>0</v>
      </c>
      <c r="M1296" s="233">
        <f>IF(ISBLANK(INDEX('Policy Characteristics'!G:G,MATCH($C1296,'Policy Characteristics'!$C:$C,0))),"",INDEX('Policy Characteristics'!G:G,MATCH($C1296,'Policy Characteristics'!$C:$C,0)))</f>
        <v>1</v>
      </c>
      <c r="N1296" s="233">
        <f>IF(ISBLANK(INDEX('Policy Characteristics'!H:H,MATCH($C1296,'Policy Characteristics'!$C:$C,0))),"",INDEX('Policy Characteristics'!H:H,MATCH($C1296,'Policy Characteristics'!$C:$C,0)))</f>
        <v>0.01</v>
      </c>
      <c r="O1296" s="226" t="str">
        <f>IF(ISBLANK(INDEX('Policy Characteristics'!I:I,MATCH($C1296,'Policy Characteristics'!$C:$C,0))),"",INDEX('Policy Characteristics'!I:I,MATCH($C1296,'Policy Characteristics'!$C:$C,0)))</f>
        <v>% of fuel shifted</v>
      </c>
      <c r="P1296" s="226" t="str">
        <f>IF(ISBLANK(INDEX('Policy Characteristics'!J:J,MATCH($C1296,'Policy Characteristics'!$C:$C,0))),"",INDEX('Policy Characteristics'!J:J,MATCH($C1296,'Policy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6" s="226" t="str">
        <f>IF(ISBLANK(INDEX('Policy Characteristics'!K:K,MATCH($C1296,'Policy Characteristics'!$C:$C,0))),"",INDEX('Policy Characteristics'!K:K,MATCH($C1296,'Policy Characteristics'!$C:$C,0)))</f>
        <v>industry-ag-main.html#fuel-switching</v>
      </c>
      <c r="R1296" s="226" t="str">
        <f>IF(ISBLANK(INDEX('Policy Characteristics'!L:L,MATCH($C1296,'Policy Characteristics'!$C:$C,0))),"",INDEX('Policy Characteristics'!L:L,MATCH($C1296,'Policy Characteristics'!$C:$C,0)))</f>
        <v>industry-elec-and-hydrogen.html</v>
      </c>
    </row>
    <row r="1297" spans="1:18" s="2" customFormat="1">
      <c r="A1297" s="226" t="str">
        <f>IF(ISBLANK(INDEX('Policy Characteristics'!A:A,MATCH($C1297,'Policy Characteristics'!$C:$C,0))),"",INDEX('Policy Characteristics'!A:A,MATCH($C1297,'Policy Characteristics'!$C:$C,0)))</f>
        <v>Industry</v>
      </c>
      <c r="B1297" s="234" t="str">
        <f>IF(ISBLANK(INDEX('Policy Characteristics'!B:B,MATCH($C1297,'Policy Characteristics'!$C:$C,0))),"",INDEX('Policy Characteristics'!B:B,MATCH($C1297,'Policy Characteristics'!$C:$C,0)))</f>
        <v>Hydrogen Combustion</v>
      </c>
      <c r="C1297" s="226" t="str">
        <f t="shared" si="47"/>
        <v>Fraction of Eligible Industrial Energy Use Shifted to Hydrogen</v>
      </c>
      <c r="D1297" s="6" t="s">
        <v>886</v>
      </c>
      <c r="E1297" s="1" t="s">
        <v>910</v>
      </c>
      <c r="F1297" t="s">
        <v>887</v>
      </c>
      <c r="G1297" s="45" t="s">
        <v>910</v>
      </c>
      <c r="H1297" s="43">
        <v>2217</v>
      </c>
      <c r="I1297" s="261" t="s">
        <v>738</v>
      </c>
      <c r="J1297" s="227" t="str">
        <f>IF(ISBLANK(INDEX('Policy Characteristics'!D:D,MATCH($C1297,'Policy Characteristics'!$C:$C,0))),"",INDEX('Policy Characteristics'!D:D,MATCH($C1297,'Policy Characteristics'!$C:$C,0)))</f>
        <v>Hydrogen Combustion</v>
      </c>
      <c r="K1297" s="226" t="str">
        <f>IF(ISBLANK(INDEX('Policy Characteristics'!E:E,MATCH($C1297,'Policy Characteristics'!$C:$C,0))),"",INDEX('Policy Characteristics'!E:E,MATCH($C1297,'Policy Characteristics'!$C:$C,0)))</f>
        <v>indst shift to hydrogen</v>
      </c>
      <c r="L1297" s="233">
        <f>IF(ISBLANK(INDEX('Policy Characteristics'!F:F,MATCH($C1297,'Policy Characteristics'!$C:$C,0))),"",INDEX('Policy Characteristics'!F:F,MATCH($C1297,'Policy Characteristics'!$C:$C,0)))</f>
        <v>0</v>
      </c>
      <c r="M1297" s="233">
        <f>IF(ISBLANK(INDEX('Policy Characteristics'!G:G,MATCH($C1297,'Policy Characteristics'!$C:$C,0))),"",INDEX('Policy Characteristics'!G:G,MATCH($C1297,'Policy Characteristics'!$C:$C,0)))</f>
        <v>1</v>
      </c>
      <c r="N1297" s="233">
        <f>IF(ISBLANK(INDEX('Policy Characteristics'!H:H,MATCH($C1297,'Policy Characteristics'!$C:$C,0))),"",INDEX('Policy Characteristics'!H:H,MATCH($C1297,'Policy Characteristics'!$C:$C,0)))</f>
        <v>0.01</v>
      </c>
      <c r="O1297" s="226" t="str">
        <f>IF(ISBLANK(INDEX('Policy Characteristics'!I:I,MATCH($C1297,'Policy Characteristics'!$C:$C,0))),"",INDEX('Policy Characteristics'!I:I,MATCH($C1297,'Policy Characteristics'!$C:$C,0)))</f>
        <v>% of fuel shifted</v>
      </c>
      <c r="P1297" s="226" t="str">
        <f>IF(ISBLANK(INDEX('Policy Characteristics'!J:J,MATCH($C1297,'Policy Characteristics'!$C:$C,0))),"",INDEX('Policy Characteristics'!J:J,MATCH($C1297,'Policy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7" s="226" t="str">
        <f>IF(ISBLANK(INDEX('Policy Characteristics'!K:K,MATCH($C1297,'Policy Characteristics'!$C:$C,0))),"",INDEX('Policy Characteristics'!K:K,MATCH($C1297,'Policy Characteristics'!$C:$C,0)))</f>
        <v>industry-ag-main.html#fuel-switching</v>
      </c>
      <c r="R1297" s="226" t="str">
        <f>IF(ISBLANK(INDEX('Policy Characteristics'!L:L,MATCH($C1297,'Policy Characteristics'!$C:$C,0))),"",INDEX('Policy Characteristics'!L:L,MATCH($C1297,'Policy Characteristics'!$C:$C,0)))</f>
        <v>industry-elec-and-hydrogen.html</v>
      </c>
    </row>
    <row r="1298" spans="1:18" s="2" customFormat="1">
      <c r="A1298" s="226" t="str">
        <f>IF(ISBLANK(INDEX('Policy Characteristics'!A:A,MATCH($C1298,'Policy Characteristics'!$C:$C,0))),"",INDEX('Policy Characteristics'!A:A,MATCH($C1298,'Policy Characteristics'!$C:$C,0)))</f>
        <v>Industry</v>
      </c>
      <c r="B1298" s="234" t="str">
        <f>IF(ISBLANK(INDEX('Policy Characteristics'!B:B,MATCH($C1298,'Policy Characteristics'!$C:$C,0))),"",INDEX('Policy Characteristics'!B:B,MATCH($C1298,'Policy Characteristics'!$C:$C,0)))</f>
        <v>Hydrogen Combustion</v>
      </c>
      <c r="C1298" s="226" t="str">
        <f t="shared" si="47"/>
        <v>Fraction of Eligible Industrial Energy Use Shifted to Hydrogen</v>
      </c>
      <c r="D1298" s="6" t="s">
        <v>888</v>
      </c>
      <c r="E1298" s="1" t="s">
        <v>896</v>
      </c>
      <c r="F1298" t="s">
        <v>889</v>
      </c>
      <c r="G1298" s="45" t="s">
        <v>897</v>
      </c>
      <c r="H1298" s="43">
        <v>2218</v>
      </c>
      <c r="I1298" s="261" t="s">
        <v>728</v>
      </c>
      <c r="J1298" s="227" t="str">
        <f>IF(ISBLANK(INDEX('Policy Characteristics'!D:D,MATCH($C1298,'Policy Characteristics'!$C:$C,0))),"",INDEX('Policy Characteristics'!D:D,MATCH($C1298,'Policy Characteristics'!$C:$C,0)))</f>
        <v>Hydrogen Combustion</v>
      </c>
      <c r="K1298" s="226" t="str">
        <f>IF(ISBLANK(INDEX('Policy Characteristics'!E:E,MATCH($C1298,'Policy Characteristics'!$C:$C,0))),"",INDEX('Policy Characteristics'!E:E,MATCH($C1298,'Policy Characteristics'!$C:$C,0)))</f>
        <v>indst shift to hydrogen</v>
      </c>
      <c r="L1298" s="233">
        <f>IF(ISBLANK(INDEX('Policy Characteristics'!F:F,MATCH($C1298,'Policy Characteristics'!$C:$C,0))),"",INDEX('Policy Characteristics'!F:F,MATCH($C1298,'Policy Characteristics'!$C:$C,0)))</f>
        <v>0</v>
      </c>
      <c r="M1298" s="233">
        <f>IF(ISBLANK(INDEX('Policy Characteristics'!G:G,MATCH($C1298,'Policy Characteristics'!$C:$C,0))),"",INDEX('Policy Characteristics'!G:G,MATCH($C1298,'Policy Characteristics'!$C:$C,0)))</f>
        <v>1</v>
      </c>
      <c r="N1298" s="233">
        <f>IF(ISBLANK(INDEX('Policy Characteristics'!H:H,MATCH($C1298,'Policy Characteristics'!$C:$C,0))),"",INDEX('Policy Characteristics'!H:H,MATCH($C1298,'Policy Characteristics'!$C:$C,0)))</f>
        <v>0.01</v>
      </c>
      <c r="O1298" s="226" t="str">
        <f>IF(ISBLANK(INDEX('Policy Characteristics'!I:I,MATCH($C1298,'Policy Characteristics'!$C:$C,0))),"",INDEX('Policy Characteristics'!I:I,MATCH($C1298,'Policy Characteristics'!$C:$C,0)))</f>
        <v>% of fuel shifted</v>
      </c>
      <c r="P1298" s="226" t="str">
        <f>IF(ISBLANK(INDEX('Policy Characteristics'!J:J,MATCH($C1298,'Policy Characteristics'!$C:$C,0))),"",INDEX('Policy Characteristics'!J:J,MATCH($C1298,'Policy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8" s="226" t="str">
        <f>IF(ISBLANK(INDEX('Policy Characteristics'!K:K,MATCH($C1298,'Policy Characteristics'!$C:$C,0))),"",INDEX('Policy Characteristics'!K:K,MATCH($C1298,'Policy Characteristics'!$C:$C,0)))</f>
        <v>industry-ag-main.html#fuel-switching</v>
      </c>
      <c r="R1298" s="226" t="str">
        <f>IF(ISBLANK(INDEX('Policy Characteristics'!L:L,MATCH($C1298,'Policy Characteristics'!$C:$C,0))),"",INDEX('Policy Characteristics'!L:L,MATCH($C1298,'Policy Characteristics'!$C:$C,0)))</f>
        <v>industry-elec-and-hydrogen.html</v>
      </c>
    </row>
    <row r="1299" spans="1:18" s="2" customFormat="1">
      <c r="A1299" s="226" t="str">
        <f>IF(ISBLANK(INDEX('Policy Characteristics'!A:A,MATCH($C1299,'Policy Characteristics'!$C:$C,0))),"",INDEX('Policy Characteristics'!A:A,MATCH($C1299,'Policy Characteristics'!$C:$C,0)))</f>
        <v>Industry</v>
      </c>
      <c r="B1299" s="234" t="str">
        <f>IF(ISBLANK(INDEX('Policy Characteristics'!B:B,MATCH($C1299,'Policy Characteristics'!$C:$C,0))),"",INDEX('Policy Characteristics'!B:B,MATCH($C1299,'Policy Characteristics'!$C:$C,0)))</f>
        <v>Hydrogen Combustion</v>
      </c>
      <c r="C1299" s="226" t="str">
        <f t="shared" si="47"/>
        <v>Fraction of Eligible Industrial Energy Use Shifted to Hydrogen</v>
      </c>
      <c r="D1299" s="6" t="s">
        <v>888</v>
      </c>
      <c r="E1299" s="1" t="s">
        <v>898</v>
      </c>
      <c r="F1299" t="s">
        <v>889</v>
      </c>
      <c r="G1299" s="45" t="s">
        <v>899</v>
      </c>
      <c r="H1299" s="43">
        <v>2219</v>
      </c>
      <c r="I1299" s="261" t="s">
        <v>738</v>
      </c>
      <c r="J1299" s="227" t="str">
        <f>IF(ISBLANK(INDEX('Policy Characteristics'!D:D,MATCH($C1299,'Policy Characteristics'!$C:$C,0))),"",INDEX('Policy Characteristics'!D:D,MATCH($C1299,'Policy Characteristics'!$C:$C,0)))</f>
        <v>Hydrogen Combustion</v>
      </c>
      <c r="K1299" s="226" t="str">
        <f>IF(ISBLANK(INDEX('Policy Characteristics'!E:E,MATCH($C1299,'Policy Characteristics'!$C:$C,0))),"",INDEX('Policy Characteristics'!E:E,MATCH($C1299,'Policy Characteristics'!$C:$C,0)))</f>
        <v>indst shift to hydrogen</v>
      </c>
      <c r="L1299" s="233">
        <f>IF(ISBLANK(INDEX('Policy Characteristics'!F:F,MATCH($C1299,'Policy Characteristics'!$C:$C,0))),"",INDEX('Policy Characteristics'!F:F,MATCH($C1299,'Policy Characteristics'!$C:$C,0)))</f>
        <v>0</v>
      </c>
      <c r="M1299" s="233">
        <f>IF(ISBLANK(INDEX('Policy Characteristics'!G:G,MATCH($C1299,'Policy Characteristics'!$C:$C,0))),"",INDEX('Policy Characteristics'!G:G,MATCH($C1299,'Policy Characteristics'!$C:$C,0)))</f>
        <v>1</v>
      </c>
      <c r="N1299" s="233">
        <f>IF(ISBLANK(INDEX('Policy Characteristics'!H:H,MATCH($C1299,'Policy Characteristics'!$C:$C,0))),"",INDEX('Policy Characteristics'!H:H,MATCH($C1299,'Policy Characteristics'!$C:$C,0)))</f>
        <v>0.01</v>
      </c>
      <c r="O1299" s="226" t="str">
        <f>IF(ISBLANK(INDEX('Policy Characteristics'!I:I,MATCH($C1299,'Policy Characteristics'!$C:$C,0))),"",INDEX('Policy Characteristics'!I:I,MATCH($C1299,'Policy Characteristics'!$C:$C,0)))</f>
        <v>% of fuel shifted</v>
      </c>
      <c r="P1299" s="226" t="str">
        <f>IF(ISBLANK(INDEX('Policy Characteristics'!J:J,MATCH($C1299,'Policy Characteristics'!$C:$C,0))),"",INDEX('Policy Characteristics'!J:J,MATCH($C1299,'Policy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299" s="226" t="str">
        <f>IF(ISBLANK(INDEX('Policy Characteristics'!K:K,MATCH($C1299,'Policy Characteristics'!$C:$C,0))),"",INDEX('Policy Characteristics'!K:K,MATCH($C1299,'Policy Characteristics'!$C:$C,0)))</f>
        <v>industry-ag-main.html#fuel-switching</v>
      </c>
      <c r="R1299" s="226" t="str">
        <f>IF(ISBLANK(INDEX('Policy Characteristics'!L:L,MATCH($C1299,'Policy Characteristics'!$C:$C,0))),"",INDEX('Policy Characteristics'!L:L,MATCH($C1299,'Policy Characteristics'!$C:$C,0)))</f>
        <v>industry-elec-and-hydrogen.html</v>
      </c>
    </row>
    <row r="1300" spans="1:18" s="2" customFormat="1">
      <c r="A1300" s="226" t="str">
        <f>IF(ISBLANK(INDEX('Policy Characteristics'!A:A,MATCH($C1300,'Policy Characteristics'!$C:$C,0))),"",INDEX('Policy Characteristics'!A:A,MATCH($C1300,'Policy Characteristics'!$C:$C,0)))</f>
        <v>Industry</v>
      </c>
      <c r="B1300" s="234" t="str">
        <f>IF(ISBLANK(INDEX('Policy Characteristics'!B:B,MATCH($C1300,'Policy Characteristics'!$C:$C,0))),"",INDEX('Policy Characteristics'!B:B,MATCH($C1300,'Policy Characteristics'!$C:$C,0)))</f>
        <v>Hydrogen Combustion</v>
      </c>
      <c r="C1300" s="226" t="str">
        <f t="shared" si="47"/>
        <v>Fraction of Eligible Industrial Energy Use Shifted to Hydrogen</v>
      </c>
      <c r="D1300" s="6" t="s">
        <v>888</v>
      </c>
      <c r="E1300" s="1" t="s">
        <v>900</v>
      </c>
      <c r="F1300" t="s">
        <v>889</v>
      </c>
      <c r="G1300" s="45" t="s">
        <v>901</v>
      </c>
      <c r="H1300" s="43">
        <v>2220</v>
      </c>
      <c r="I1300" s="261" t="s">
        <v>738</v>
      </c>
      <c r="J1300" s="227" t="str">
        <f>IF(ISBLANK(INDEX('Policy Characteristics'!D:D,MATCH($C1300,'Policy Characteristics'!$C:$C,0))),"",INDEX('Policy Characteristics'!D:D,MATCH($C1300,'Policy Characteristics'!$C:$C,0)))</f>
        <v>Hydrogen Combustion</v>
      </c>
      <c r="K1300" s="226" t="str">
        <f>IF(ISBLANK(INDEX('Policy Characteristics'!E:E,MATCH($C1300,'Policy Characteristics'!$C:$C,0))),"",INDEX('Policy Characteristics'!E:E,MATCH($C1300,'Policy Characteristics'!$C:$C,0)))</f>
        <v>indst shift to hydrogen</v>
      </c>
      <c r="L1300" s="233">
        <f>IF(ISBLANK(INDEX('Policy Characteristics'!F:F,MATCH($C1300,'Policy Characteristics'!$C:$C,0))),"",INDEX('Policy Characteristics'!F:F,MATCH($C1300,'Policy Characteristics'!$C:$C,0)))</f>
        <v>0</v>
      </c>
      <c r="M1300" s="233">
        <f>IF(ISBLANK(INDEX('Policy Characteristics'!G:G,MATCH($C1300,'Policy Characteristics'!$C:$C,0))),"",INDEX('Policy Characteristics'!G:G,MATCH($C1300,'Policy Characteristics'!$C:$C,0)))</f>
        <v>1</v>
      </c>
      <c r="N1300" s="233">
        <f>IF(ISBLANK(INDEX('Policy Characteristics'!H:H,MATCH($C1300,'Policy Characteristics'!$C:$C,0))),"",INDEX('Policy Characteristics'!H:H,MATCH($C1300,'Policy Characteristics'!$C:$C,0)))</f>
        <v>0.01</v>
      </c>
      <c r="O1300" s="226" t="str">
        <f>IF(ISBLANK(INDEX('Policy Characteristics'!I:I,MATCH($C1300,'Policy Characteristics'!$C:$C,0))),"",INDEX('Policy Characteristics'!I:I,MATCH($C1300,'Policy Characteristics'!$C:$C,0)))</f>
        <v>% of fuel shifted</v>
      </c>
      <c r="P1300" s="226" t="str">
        <f>IF(ISBLANK(INDEX('Policy Characteristics'!J:J,MATCH($C1300,'Policy Characteristics'!$C:$C,0))),"",INDEX('Policy Characteristics'!J:J,MATCH($C1300,'Policy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0" s="226" t="str">
        <f>IF(ISBLANK(INDEX('Policy Characteristics'!K:K,MATCH($C1300,'Policy Characteristics'!$C:$C,0))),"",INDEX('Policy Characteristics'!K:K,MATCH($C1300,'Policy Characteristics'!$C:$C,0)))</f>
        <v>industry-ag-main.html#fuel-switching</v>
      </c>
      <c r="R1300" s="226" t="str">
        <f>IF(ISBLANK(INDEX('Policy Characteristics'!L:L,MATCH($C1300,'Policy Characteristics'!$C:$C,0))),"",INDEX('Policy Characteristics'!L:L,MATCH($C1300,'Policy Characteristics'!$C:$C,0)))</f>
        <v>industry-elec-and-hydrogen.html</v>
      </c>
    </row>
    <row r="1301" spans="1:18" s="2" customFormat="1">
      <c r="A1301" s="226" t="str">
        <f>IF(ISBLANK(INDEX('Policy Characteristics'!A:A,MATCH($C1301,'Policy Characteristics'!$C:$C,0))),"",INDEX('Policy Characteristics'!A:A,MATCH($C1301,'Policy Characteristics'!$C:$C,0)))</f>
        <v>Industry</v>
      </c>
      <c r="B1301" s="234" t="str">
        <f>IF(ISBLANK(INDEX('Policy Characteristics'!B:B,MATCH($C1301,'Policy Characteristics'!$C:$C,0))),"",INDEX('Policy Characteristics'!B:B,MATCH($C1301,'Policy Characteristics'!$C:$C,0)))</f>
        <v>Hydrogen Combustion</v>
      </c>
      <c r="C1301" s="226" t="str">
        <f t="shared" si="47"/>
        <v>Fraction of Eligible Industrial Energy Use Shifted to Hydrogen</v>
      </c>
      <c r="D1301" s="6" t="s">
        <v>888</v>
      </c>
      <c r="E1301" s="1" t="s">
        <v>902</v>
      </c>
      <c r="F1301" t="s">
        <v>889</v>
      </c>
      <c r="G1301" s="45" t="s">
        <v>903</v>
      </c>
      <c r="H1301" s="43">
        <v>2221</v>
      </c>
      <c r="I1301" s="261" t="s">
        <v>738</v>
      </c>
      <c r="J1301" s="227" t="str">
        <f>IF(ISBLANK(INDEX('Policy Characteristics'!D:D,MATCH($C1301,'Policy Characteristics'!$C:$C,0))),"",INDEX('Policy Characteristics'!D:D,MATCH($C1301,'Policy Characteristics'!$C:$C,0)))</f>
        <v>Hydrogen Combustion</v>
      </c>
      <c r="K1301" s="226" t="str">
        <f>IF(ISBLANK(INDEX('Policy Characteristics'!E:E,MATCH($C1301,'Policy Characteristics'!$C:$C,0))),"",INDEX('Policy Characteristics'!E:E,MATCH($C1301,'Policy Characteristics'!$C:$C,0)))</f>
        <v>indst shift to hydrogen</v>
      </c>
      <c r="L1301" s="233">
        <f>IF(ISBLANK(INDEX('Policy Characteristics'!F:F,MATCH($C1301,'Policy Characteristics'!$C:$C,0))),"",INDEX('Policy Characteristics'!F:F,MATCH($C1301,'Policy Characteristics'!$C:$C,0)))</f>
        <v>0</v>
      </c>
      <c r="M1301" s="233">
        <f>IF(ISBLANK(INDEX('Policy Characteristics'!G:G,MATCH($C1301,'Policy Characteristics'!$C:$C,0))),"",INDEX('Policy Characteristics'!G:G,MATCH($C1301,'Policy Characteristics'!$C:$C,0)))</f>
        <v>1</v>
      </c>
      <c r="N1301" s="233">
        <f>IF(ISBLANK(INDEX('Policy Characteristics'!H:H,MATCH($C1301,'Policy Characteristics'!$C:$C,0))),"",INDEX('Policy Characteristics'!H:H,MATCH($C1301,'Policy Characteristics'!$C:$C,0)))</f>
        <v>0.01</v>
      </c>
      <c r="O1301" s="226" t="str">
        <f>IF(ISBLANK(INDEX('Policy Characteristics'!I:I,MATCH($C1301,'Policy Characteristics'!$C:$C,0))),"",INDEX('Policy Characteristics'!I:I,MATCH($C1301,'Policy Characteristics'!$C:$C,0)))</f>
        <v>% of fuel shifted</v>
      </c>
      <c r="P1301" s="226" t="str">
        <f>IF(ISBLANK(INDEX('Policy Characteristics'!J:J,MATCH($C1301,'Policy Characteristics'!$C:$C,0))),"",INDEX('Policy Characteristics'!J:J,MATCH($C1301,'Policy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1" s="226" t="str">
        <f>IF(ISBLANK(INDEX('Policy Characteristics'!K:K,MATCH($C1301,'Policy Characteristics'!$C:$C,0))),"",INDEX('Policy Characteristics'!K:K,MATCH($C1301,'Policy Characteristics'!$C:$C,0)))</f>
        <v>industry-ag-main.html#fuel-switching</v>
      </c>
      <c r="R1301" s="226" t="str">
        <f>IF(ISBLANK(INDEX('Policy Characteristics'!L:L,MATCH($C1301,'Policy Characteristics'!$C:$C,0))),"",INDEX('Policy Characteristics'!L:L,MATCH($C1301,'Policy Characteristics'!$C:$C,0)))</f>
        <v>industry-elec-and-hydrogen.html</v>
      </c>
    </row>
    <row r="1302" spans="1:18" s="2" customFormat="1">
      <c r="A1302" s="226" t="str">
        <f>IF(ISBLANK(INDEX('Policy Characteristics'!A:A,MATCH($C1302,'Policy Characteristics'!$C:$C,0))),"",INDEX('Policy Characteristics'!A:A,MATCH($C1302,'Policy Characteristics'!$C:$C,0)))</f>
        <v>Industry</v>
      </c>
      <c r="B1302" s="234" t="str">
        <f>IF(ISBLANK(INDEX('Policy Characteristics'!B:B,MATCH($C1302,'Policy Characteristics'!$C:$C,0))),"",INDEX('Policy Characteristics'!B:B,MATCH($C1302,'Policy Characteristics'!$C:$C,0)))</f>
        <v>Hydrogen Combustion</v>
      </c>
      <c r="C1302" s="226" t="str">
        <f t="shared" si="47"/>
        <v>Fraction of Eligible Industrial Energy Use Shifted to Hydrogen</v>
      </c>
      <c r="D1302" s="6" t="s">
        <v>888</v>
      </c>
      <c r="E1302" s="1" t="s">
        <v>904</v>
      </c>
      <c r="F1302" t="s">
        <v>889</v>
      </c>
      <c r="G1302" s="45" t="s">
        <v>905</v>
      </c>
      <c r="H1302" s="43">
        <v>2222</v>
      </c>
      <c r="I1302" s="261" t="s">
        <v>738</v>
      </c>
      <c r="J1302" s="227" t="str">
        <f>IF(ISBLANK(INDEX('Policy Characteristics'!D:D,MATCH($C1302,'Policy Characteristics'!$C:$C,0))),"",INDEX('Policy Characteristics'!D:D,MATCH($C1302,'Policy Characteristics'!$C:$C,0)))</f>
        <v>Hydrogen Combustion</v>
      </c>
      <c r="K1302" s="226" t="str">
        <f>IF(ISBLANK(INDEX('Policy Characteristics'!E:E,MATCH($C1302,'Policy Characteristics'!$C:$C,0))),"",INDEX('Policy Characteristics'!E:E,MATCH($C1302,'Policy Characteristics'!$C:$C,0)))</f>
        <v>indst shift to hydrogen</v>
      </c>
      <c r="L1302" s="233">
        <f>IF(ISBLANK(INDEX('Policy Characteristics'!F:F,MATCH($C1302,'Policy Characteristics'!$C:$C,0))),"",INDEX('Policy Characteristics'!F:F,MATCH($C1302,'Policy Characteristics'!$C:$C,0)))</f>
        <v>0</v>
      </c>
      <c r="M1302" s="233">
        <f>IF(ISBLANK(INDEX('Policy Characteristics'!G:G,MATCH($C1302,'Policy Characteristics'!$C:$C,0))),"",INDEX('Policy Characteristics'!G:G,MATCH($C1302,'Policy Characteristics'!$C:$C,0)))</f>
        <v>1</v>
      </c>
      <c r="N1302" s="233">
        <f>IF(ISBLANK(INDEX('Policy Characteristics'!H:H,MATCH($C1302,'Policy Characteristics'!$C:$C,0))),"",INDEX('Policy Characteristics'!H:H,MATCH($C1302,'Policy Characteristics'!$C:$C,0)))</f>
        <v>0.01</v>
      </c>
      <c r="O1302" s="226" t="str">
        <f>IF(ISBLANK(INDEX('Policy Characteristics'!I:I,MATCH($C1302,'Policy Characteristics'!$C:$C,0))),"",INDEX('Policy Characteristics'!I:I,MATCH($C1302,'Policy Characteristics'!$C:$C,0)))</f>
        <v>% of fuel shifted</v>
      </c>
      <c r="P1302" s="226" t="str">
        <f>IF(ISBLANK(INDEX('Policy Characteristics'!J:J,MATCH($C1302,'Policy Characteristics'!$C:$C,0))),"",INDEX('Policy Characteristics'!J:J,MATCH($C1302,'Policy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2" s="226" t="str">
        <f>IF(ISBLANK(INDEX('Policy Characteristics'!K:K,MATCH($C1302,'Policy Characteristics'!$C:$C,0))),"",INDEX('Policy Characteristics'!K:K,MATCH($C1302,'Policy Characteristics'!$C:$C,0)))</f>
        <v>industry-ag-main.html#fuel-switching</v>
      </c>
      <c r="R1302" s="226" t="str">
        <f>IF(ISBLANK(INDEX('Policy Characteristics'!L:L,MATCH($C1302,'Policy Characteristics'!$C:$C,0))),"",INDEX('Policy Characteristics'!L:L,MATCH($C1302,'Policy Characteristics'!$C:$C,0)))</f>
        <v>industry-elec-and-hydrogen.html</v>
      </c>
    </row>
    <row r="1303" spans="1:18" s="2" customFormat="1">
      <c r="A1303" s="226" t="str">
        <f>IF(ISBLANK(INDEX('Policy Characteristics'!A:A,MATCH($C1303,'Policy Characteristics'!$C:$C,0))),"",INDEX('Policy Characteristics'!A:A,MATCH($C1303,'Policy Characteristics'!$C:$C,0)))</f>
        <v>Industry</v>
      </c>
      <c r="B1303" s="234" t="str">
        <f>IF(ISBLANK(INDEX('Policy Characteristics'!B:B,MATCH($C1303,'Policy Characteristics'!$C:$C,0))),"",INDEX('Policy Characteristics'!B:B,MATCH($C1303,'Policy Characteristics'!$C:$C,0)))</f>
        <v>Hydrogen Combustion</v>
      </c>
      <c r="C1303" s="226" t="str">
        <f t="shared" si="47"/>
        <v>Fraction of Eligible Industrial Energy Use Shifted to Hydrogen</v>
      </c>
      <c r="D1303" s="6" t="s">
        <v>888</v>
      </c>
      <c r="E1303" s="1" t="s">
        <v>906</v>
      </c>
      <c r="F1303" t="s">
        <v>889</v>
      </c>
      <c r="G1303" s="45" t="s">
        <v>907</v>
      </c>
      <c r="H1303" s="43">
        <v>2223</v>
      </c>
      <c r="I1303" s="261" t="s">
        <v>738</v>
      </c>
      <c r="J1303" s="227" t="str">
        <f>IF(ISBLANK(INDEX('Policy Characteristics'!D:D,MATCH($C1303,'Policy Characteristics'!$C:$C,0))),"",INDEX('Policy Characteristics'!D:D,MATCH($C1303,'Policy Characteristics'!$C:$C,0)))</f>
        <v>Hydrogen Combustion</v>
      </c>
      <c r="K1303" s="226" t="str">
        <f>IF(ISBLANK(INDEX('Policy Characteristics'!E:E,MATCH($C1303,'Policy Characteristics'!$C:$C,0))),"",INDEX('Policy Characteristics'!E:E,MATCH($C1303,'Policy Characteristics'!$C:$C,0)))</f>
        <v>indst shift to hydrogen</v>
      </c>
      <c r="L1303" s="233">
        <f>IF(ISBLANK(INDEX('Policy Characteristics'!F:F,MATCH($C1303,'Policy Characteristics'!$C:$C,0))),"",INDEX('Policy Characteristics'!F:F,MATCH($C1303,'Policy Characteristics'!$C:$C,0)))</f>
        <v>0</v>
      </c>
      <c r="M1303" s="233">
        <f>IF(ISBLANK(INDEX('Policy Characteristics'!G:G,MATCH($C1303,'Policy Characteristics'!$C:$C,0))),"",INDEX('Policy Characteristics'!G:G,MATCH($C1303,'Policy Characteristics'!$C:$C,0)))</f>
        <v>1</v>
      </c>
      <c r="N1303" s="233">
        <f>IF(ISBLANK(INDEX('Policy Characteristics'!H:H,MATCH($C1303,'Policy Characteristics'!$C:$C,0))),"",INDEX('Policy Characteristics'!H:H,MATCH($C1303,'Policy Characteristics'!$C:$C,0)))</f>
        <v>0.01</v>
      </c>
      <c r="O1303" s="226" t="str">
        <f>IF(ISBLANK(INDEX('Policy Characteristics'!I:I,MATCH($C1303,'Policy Characteristics'!$C:$C,0))),"",INDEX('Policy Characteristics'!I:I,MATCH($C1303,'Policy Characteristics'!$C:$C,0)))</f>
        <v>% of fuel shifted</v>
      </c>
      <c r="P1303" s="226" t="str">
        <f>IF(ISBLANK(INDEX('Policy Characteristics'!J:J,MATCH($C1303,'Policy Characteristics'!$C:$C,0))),"",INDEX('Policy Characteristics'!J:J,MATCH($C1303,'Policy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3" s="226" t="str">
        <f>IF(ISBLANK(INDEX('Policy Characteristics'!K:K,MATCH($C1303,'Policy Characteristics'!$C:$C,0))),"",INDEX('Policy Characteristics'!K:K,MATCH($C1303,'Policy Characteristics'!$C:$C,0)))</f>
        <v>industry-ag-main.html#fuel-switching</v>
      </c>
      <c r="R1303" s="226" t="str">
        <f>IF(ISBLANK(INDEX('Policy Characteristics'!L:L,MATCH($C1303,'Policy Characteristics'!$C:$C,0))),"",INDEX('Policy Characteristics'!L:L,MATCH($C1303,'Policy Characteristics'!$C:$C,0)))</f>
        <v>industry-elec-and-hydrogen.html</v>
      </c>
    </row>
    <row r="1304" spans="1:18" s="2" customFormat="1">
      <c r="A1304" s="226" t="str">
        <f>IF(ISBLANK(INDEX('Policy Characteristics'!A:A,MATCH($C1304,'Policy Characteristics'!$C:$C,0))),"",INDEX('Policy Characteristics'!A:A,MATCH($C1304,'Policy Characteristics'!$C:$C,0)))</f>
        <v>Industry</v>
      </c>
      <c r="B1304" s="234" t="str">
        <f>IF(ISBLANK(INDEX('Policy Characteristics'!B:B,MATCH($C1304,'Policy Characteristics'!$C:$C,0))),"",INDEX('Policy Characteristics'!B:B,MATCH($C1304,'Policy Characteristics'!$C:$C,0)))</f>
        <v>Hydrogen Combustion</v>
      </c>
      <c r="C1304" s="226" t="str">
        <f t="shared" si="47"/>
        <v>Fraction of Eligible Industrial Energy Use Shifted to Hydrogen</v>
      </c>
      <c r="D1304" s="6" t="s">
        <v>888</v>
      </c>
      <c r="E1304" s="1" t="s">
        <v>908</v>
      </c>
      <c r="F1304" t="s">
        <v>889</v>
      </c>
      <c r="G1304" s="45" t="s">
        <v>909</v>
      </c>
      <c r="H1304" s="43">
        <v>2224</v>
      </c>
      <c r="I1304" s="261" t="s">
        <v>738</v>
      </c>
      <c r="J1304" s="227" t="str">
        <f>IF(ISBLANK(INDEX('Policy Characteristics'!D:D,MATCH($C1304,'Policy Characteristics'!$C:$C,0))),"",INDEX('Policy Characteristics'!D:D,MATCH($C1304,'Policy Characteristics'!$C:$C,0)))</f>
        <v>Hydrogen Combustion</v>
      </c>
      <c r="K1304" s="226" t="str">
        <f>IF(ISBLANK(INDEX('Policy Characteristics'!E:E,MATCH($C1304,'Policy Characteristics'!$C:$C,0))),"",INDEX('Policy Characteristics'!E:E,MATCH($C1304,'Policy Characteristics'!$C:$C,0)))</f>
        <v>indst shift to hydrogen</v>
      </c>
      <c r="L1304" s="233">
        <f>IF(ISBLANK(INDEX('Policy Characteristics'!F:F,MATCH($C1304,'Policy Characteristics'!$C:$C,0))),"",INDEX('Policy Characteristics'!F:F,MATCH($C1304,'Policy Characteristics'!$C:$C,0)))</f>
        <v>0</v>
      </c>
      <c r="M1304" s="233">
        <f>IF(ISBLANK(INDEX('Policy Characteristics'!G:G,MATCH($C1304,'Policy Characteristics'!$C:$C,0))),"",INDEX('Policy Characteristics'!G:G,MATCH($C1304,'Policy Characteristics'!$C:$C,0)))</f>
        <v>1</v>
      </c>
      <c r="N1304" s="233">
        <f>IF(ISBLANK(INDEX('Policy Characteristics'!H:H,MATCH($C1304,'Policy Characteristics'!$C:$C,0))),"",INDEX('Policy Characteristics'!H:H,MATCH($C1304,'Policy Characteristics'!$C:$C,0)))</f>
        <v>0.01</v>
      </c>
      <c r="O1304" s="226" t="str">
        <f>IF(ISBLANK(INDEX('Policy Characteristics'!I:I,MATCH($C1304,'Policy Characteristics'!$C:$C,0))),"",INDEX('Policy Characteristics'!I:I,MATCH($C1304,'Policy Characteristics'!$C:$C,0)))</f>
        <v>% of fuel shifted</v>
      </c>
      <c r="P1304" s="226" t="str">
        <f>IF(ISBLANK(INDEX('Policy Characteristics'!J:J,MATCH($C1304,'Policy Characteristics'!$C:$C,0))),"",INDEX('Policy Characteristics'!J:J,MATCH($C1304,'Policy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4" s="226" t="str">
        <f>IF(ISBLANK(INDEX('Policy Characteristics'!K:K,MATCH($C1304,'Policy Characteristics'!$C:$C,0))),"",INDEX('Policy Characteristics'!K:K,MATCH($C1304,'Policy Characteristics'!$C:$C,0)))</f>
        <v>industry-ag-main.html#fuel-switching</v>
      </c>
      <c r="R1304" s="226" t="str">
        <f>IF(ISBLANK(INDEX('Policy Characteristics'!L:L,MATCH($C1304,'Policy Characteristics'!$C:$C,0))),"",INDEX('Policy Characteristics'!L:L,MATCH($C1304,'Policy Characteristics'!$C:$C,0)))</f>
        <v>industry-elec-and-hydrogen.html</v>
      </c>
    </row>
    <row r="1305" spans="1:18" s="2" customFormat="1">
      <c r="A1305" s="226" t="str">
        <f>IF(ISBLANK(INDEX('Policy Characteristics'!A:A,MATCH($C1305,'Policy Characteristics'!$C:$C,0))),"",INDEX('Policy Characteristics'!A:A,MATCH($C1305,'Policy Characteristics'!$C:$C,0)))</f>
        <v>Industry</v>
      </c>
      <c r="B1305" s="234" t="str">
        <f>IF(ISBLANK(INDEX('Policy Characteristics'!B:B,MATCH($C1305,'Policy Characteristics'!$C:$C,0))),"",INDEX('Policy Characteristics'!B:B,MATCH($C1305,'Policy Characteristics'!$C:$C,0)))</f>
        <v>Hydrogen Combustion</v>
      </c>
      <c r="C1305" s="226" t="str">
        <f t="shared" si="47"/>
        <v>Fraction of Eligible Industrial Energy Use Shifted to Hydrogen</v>
      </c>
      <c r="D1305" s="6" t="s">
        <v>888</v>
      </c>
      <c r="E1305" s="1" t="s">
        <v>910</v>
      </c>
      <c r="F1305" t="s">
        <v>889</v>
      </c>
      <c r="G1305" s="45" t="s">
        <v>910</v>
      </c>
      <c r="H1305" s="43">
        <v>2225</v>
      </c>
      <c r="I1305" s="261" t="s">
        <v>738</v>
      </c>
      <c r="J1305" s="227" t="str">
        <f>IF(ISBLANK(INDEX('Policy Characteristics'!D:D,MATCH($C1305,'Policy Characteristics'!$C:$C,0))),"",INDEX('Policy Characteristics'!D:D,MATCH($C1305,'Policy Characteristics'!$C:$C,0)))</f>
        <v>Hydrogen Combustion</v>
      </c>
      <c r="K1305" s="226" t="str">
        <f>IF(ISBLANK(INDEX('Policy Characteristics'!E:E,MATCH($C1305,'Policy Characteristics'!$C:$C,0))),"",INDEX('Policy Characteristics'!E:E,MATCH($C1305,'Policy Characteristics'!$C:$C,0)))</f>
        <v>indst shift to hydrogen</v>
      </c>
      <c r="L1305" s="233">
        <f>IF(ISBLANK(INDEX('Policy Characteristics'!F:F,MATCH($C1305,'Policy Characteristics'!$C:$C,0))),"",INDEX('Policy Characteristics'!F:F,MATCH($C1305,'Policy Characteristics'!$C:$C,0)))</f>
        <v>0</v>
      </c>
      <c r="M1305" s="233">
        <f>IF(ISBLANK(INDEX('Policy Characteristics'!G:G,MATCH($C1305,'Policy Characteristics'!$C:$C,0))),"",INDEX('Policy Characteristics'!G:G,MATCH($C1305,'Policy Characteristics'!$C:$C,0)))</f>
        <v>1</v>
      </c>
      <c r="N1305" s="233">
        <f>IF(ISBLANK(INDEX('Policy Characteristics'!H:H,MATCH($C1305,'Policy Characteristics'!$C:$C,0))),"",INDEX('Policy Characteristics'!H:H,MATCH($C1305,'Policy Characteristics'!$C:$C,0)))</f>
        <v>0.01</v>
      </c>
      <c r="O1305" s="226" t="str">
        <f>IF(ISBLANK(INDEX('Policy Characteristics'!I:I,MATCH($C1305,'Policy Characteristics'!$C:$C,0))),"",INDEX('Policy Characteristics'!I:I,MATCH($C1305,'Policy Characteristics'!$C:$C,0)))</f>
        <v>% of fuel shifted</v>
      </c>
      <c r="P1305" s="226" t="str">
        <f>IF(ISBLANK(INDEX('Policy Characteristics'!J:J,MATCH($C1305,'Policy Characteristics'!$C:$C,0))),"",INDEX('Policy Characteristics'!J:J,MATCH($C1305,'Policy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5" s="226" t="str">
        <f>IF(ISBLANK(INDEX('Policy Characteristics'!K:K,MATCH($C1305,'Policy Characteristics'!$C:$C,0))),"",INDEX('Policy Characteristics'!K:K,MATCH($C1305,'Policy Characteristics'!$C:$C,0)))</f>
        <v>industry-ag-main.html#fuel-switching</v>
      </c>
      <c r="R1305" s="226" t="str">
        <f>IF(ISBLANK(INDEX('Policy Characteristics'!L:L,MATCH($C1305,'Policy Characteristics'!$C:$C,0))),"",INDEX('Policy Characteristics'!L:L,MATCH($C1305,'Policy Characteristics'!$C:$C,0)))</f>
        <v>industry-elec-and-hydrogen.html</v>
      </c>
    </row>
    <row r="1306" spans="1:18" s="2" customFormat="1">
      <c r="A1306" s="226" t="str">
        <f>IF(ISBLANK(INDEX('Policy Characteristics'!A:A,MATCH($C1306,'Policy Characteristics'!$C:$C,0))),"",INDEX('Policy Characteristics'!A:A,MATCH($C1306,'Policy Characteristics'!$C:$C,0)))</f>
        <v>Industry</v>
      </c>
      <c r="B1306" s="234" t="str">
        <f>IF(ISBLANK(INDEX('Policy Characteristics'!B:B,MATCH($C1306,'Policy Characteristics'!$C:$C,0))),"",INDEX('Policy Characteristics'!B:B,MATCH($C1306,'Policy Characteristics'!$C:$C,0)))</f>
        <v>Hydrogen Combustion</v>
      </c>
      <c r="C1306" s="226" t="str">
        <f t="shared" si="47"/>
        <v>Fraction of Eligible Industrial Energy Use Shifted to Hydrogen</v>
      </c>
      <c r="D1306" s="6" t="s">
        <v>890</v>
      </c>
      <c r="E1306" s="1" t="s">
        <v>896</v>
      </c>
      <c r="F1306" t="s">
        <v>891</v>
      </c>
      <c r="G1306" s="45" t="s">
        <v>897</v>
      </c>
      <c r="H1306" s="43">
        <v>2226</v>
      </c>
      <c r="I1306" s="261" t="s">
        <v>738</v>
      </c>
      <c r="J1306" s="227" t="str">
        <f>IF(ISBLANK(INDEX('Policy Characteristics'!D:D,MATCH($C1306,'Policy Characteristics'!$C:$C,0))),"",INDEX('Policy Characteristics'!D:D,MATCH($C1306,'Policy Characteristics'!$C:$C,0)))</f>
        <v>Hydrogen Combustion</v>
      </c>
      <c r="K1306" s="226" t="str">
        <f>IF(ISBLANK(INDEX('Policy Characteristics'!E:E,MATCH($C1306,'Policy Characteristics'!$C:$C,0))),"",INDEX('Policy Characteristics'!E:E,MATCH($C1306,'Policy Characteristics'!$C:$C,0)))</f>
        <v>indst shift to hydrogen</v>
      </c>
      <c r="L1306" s="233">
        <f>IF(ISBLANK(INDEX('Policy Characteristics'!F:F,MATCH($C1306,'Policy Characteristics'!$C:$C,0))),"",INDEX('Policy Characteristics'!F:F,MATCH($C1306,'Policy Characteristics'!$C:$C,0)))</f>
        <v>0</v>
      </c>
      <c r="M1306" s="233">
        <f>IF(ISBLANK(INDEX('Policy Characteristics'!G:G,MATCH($C1306,'Policy Characteristics'!$C:$C,0))),"",INDEX('Policy Characteristics'!G:G,MATCH($C1306,'Policy Characteristics'!$C:$C,0)))</f>
        <v>1</v>
      </c>
      <c r="N1306" s="233">
        <f>IF(ISBLANK(INDEX('Policy Characteristics'!H:H,MATCH($C1306,'Policy Characteristics'!$C:$C,0))),"",INDEX('Policy Characteristics'!H:H,MATCH($C1306,'Policy Characteristics'!$C:$C,0)))</f>
        <v>0.01</v>
      </c>
      <c r="O1306" s="226" t="str">
        <f>IF(ISBLANK(INDEX('Policy Characteristics'!I:I,MATCH($C1306,'Policy Characteristics'!$C:$C,0))),"",INDEX('Policy Characteristics'!I:I,MATCH($C1306,'Policy Characteristics'!$C:$C,0)))</f>
        <v>% of fuel shifted</v>
      </c>
      <c r="P1306" s="226" t="str">
        <f>IF(ISBLANK(INDEX('Policy Characteristics'!J:J,MATCH($C1306,'Policy Characteristics'!$C:$C,0))),"",INDEX('Policy Characteristics'!J:J,MATCH($C1306,'Policy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6" s="226" t="str">
        <f>IF(ISBLANK(INDEX('Policy Characteristics'!K:K,MATCH($C1306,'Policy Characteristics'!$C:$C,0))),"",INDEX('Policy Characteristics'!K:K,MATCH($C1306,'Policy Characteristics'!$C:$C,0)))</f>
        <v>industry-ag-main.html#fuel-switching</v>
      </c>
      <c r="R1306" s="226" t="str">
        <f>IF(ISBLANK(INDEX('Policy Characteristics'!L:L,MATCH($C1306,'Policy Characteristics'!$C:$C,0))),"",INDEX('Policy Characteristics'!L:L,MATCH($C1306,'Policy Characteristics'!$C:$C,0)))</f>
        <v>industry-elec-and-hydrogen.html</v>
      </c>
    </row>
    <row r="1307" spans="1:18" s="2" customFormat="1">
      <c r="A1307" s="226" t="str">
        <f>IF(ISBLANK(INDEX('Policy Characteristics'!A:A,MATCH($C1307,'Policy Characteristics'!$C:$C,0))),"",INDEX('Policy Characteristics'!A:A,MATCH($C1307,'Policy Characteristics'!$C:$C,0)))</f>
        <v>Industry</v>
      </c>
      <c r="B1307" s="234" t="str">
        <f>IF(ISBLANK(INDEX('Policy Characteristics'!B:B,MATCH($C1307,'Policy Characteristics'!$C:$C,0))),"",INDEX('Policy Characteristics'!B:B,MATCH($C1307,'Policy Characteristics'!$C:$C,0)))</f>
        <v>Hydrogen Combustion</v>
      </c>
      <c r="C1307" s="226" t="str">
        <f t="shared" si="47"/>
        <v>Fraction of Eligible Industrial Energy Use Shifted to Hydrogen</v>
      </c>
      <c r="D1307" s="6" t="s">
        <v>890</v>
      </c>
      <c r="E1307" s="1" t="s">
        <v>898</v>
      </c>
      <c r="F1307" t="s">
        <v>891</v>
      </c>
      <c r="G1307" s="45" t="s">
        <v>899</v>
      </c>
      <c r="H1307" s="43">
        <v>2227</v>
      </c>
      <c r="I1307" s="261" t="s">
        <v>728</v>
      </c>
      <c r="J1307" s="227" t="str">
        <f>IF(ISBLANK(INDEX('Policy Characteristics'!D:D,MATCH($C1307,'Policy Characteristics'!$C:$C,0))),"",INDEX('Policy Characteristics'!D:D,MATCH($C1307,'Policy Characteristics'!$C:$C,0)))</f>
        <v>Hydrogen Combustion</v>
      </c>
      <c r="K1307" s="226" t="str">
        <f>IF(ISBLANK(INDEX('Policy Characteristics'!E:E,MATCH($C1307,'Policy Characteristics'!$C:$C,0))),"",INDEX('Policy Characteristics'!E:E,MATCH($C1307,'Policy Characteristics'!$C:$C,0)))</f>
        <v>indst shift to hydrogen</v>
      </c>
      <c r="L1307" s="233">
        <f>IF(ISBLANK(INDEX('Policy Characteristics'!F:F,MATCH($C1307,'Policy Characteristics'!$C:$C,0))),"",INDEX('Policy Characteristics'!F:F,MATCH($C1307,'Policy Characteristics'!$C:$C,0)))</f>
        <v>0</v>
      </c>
      <c r="M1307" s="233">
        <f>IF(ISBLANK(INDEX('Policy Characteristics'!G:G,MATCH($C1307,'Policy Characteristics'!$C:$C,0))),"",INDEX('Policy Characteristics'!G:G,MATCH($C1307,'Policy Characteristics'!$C:$C,0)))</f>
        <v>1</v>
      </c>
      <c r="N1307" s="233">
        <f>IF(ISBLANK(INDEX('Policy Characteristics'!H:H,MATCH($C1307,'Policy Characteristics'!$C:$C,0))),"",INDEX('Policy Characteristics'!H:H,MATCH($C1307,'Policy Characteristics'!$C:$C,0)))</f>
        <v>0.01</v>
      </c>
      <c r="O1307" s="226" t="str">
        <f>IF(ISBLANK(INDEX('Policy Characteristics'!I:I,MATCH($C1307,'Policy Characteristics'!$C:$C,0))),"",INDEX('Policy Characteristics'!I:I,MATCH($C1307,'Policy Characteristics'!$C:$C,0)))</f>
        <v>% of fuel shifted</v>
      </c>
      <c r="P1307" s="226" t="str">
        <f>IF(ISBLANK(INDEX('Policy Characteristics'!J:J,MATCH($C1307,'Policy Characteristics'!$C:$C,0))),"",INDEX('Policy Characteristics'!J:J,MATCH($C1307,'Policy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7" s="226" t="str">
        <f>IF(ISBLANK(INDEX('Policy Characteristics'!K:K,MATCH($C1307,'Policy Characteristics'!$C:$C,0))),"",INDEX('Policy Characteristics'!K:K,MATCH($C1307,'Policy Characteristics'!$C:$C,0)))</f>
        <v>industry-ag-main.html#fuel-switching</v>
      </c>
      <c r="R1307" s="226" t="str">
        <f>IF(ISBLANK(INDEX('Policy Characteristics'!L:L,MATCH($C1307,'Policy Characteristics'!$C:$C,0))),"",INDEX('Policy Characteristics'!L:L,MATCH($C1307,'Policy Characteristics'!$C:$C,0)))</f>
        <v>industry-elec-and-hydrogen.html</v>
      </c>
    </row>
    <row r="1308" spans="1:18" s="2" customFormat="1">
      <c r="A1308" s="226" t="str">
        <f>IF(ISBLANK(INDEX('Policy Characteristics'!A:A,MATCH($C1308,'Policy Characteristics'!$C:$C,0))),"",INDEX('Policy Characteristics'!A:A,MATCH($C1308,'Policy Characteristics'!$C:$C,0)))</f>
        <v>Industry</v>
      </c>
      <c r="B1308" s="234" t="str">
        <f>IF(ISBLANK(INDEX('Policy Characteristics'!B:B,MATCH($C1308,'Policy Characteristics'!$C:$C,0))),"",INDEX('Policy Characteristics'!B:B,MATCH($C1308,'Policy Characteristics'!$C:$C,0)))</f>
        <v>Hydrogen Combustion</v>
      </c>
      <c r="C1308" s="226" t="str">
        <f t="shared" ref="C1308:C1313" si="48">C$1114</f>
        <v>Fraction of Eligible Industrial Energy Use Shifted to Hydrogen</v>
      </c>
      <c r="D1308" s="6" t="s">
        <v>890</v>
      </c>
      <c r="E1308" s="1" t="s">
        <v>900</v>
      </c>
      <c r="F1308" t="s">
        <v>891</v>
      </c>
      <c r="G1308" s="45" t="s">
        <v>901</v>
      </c>
      <c r="H1308" s="43">
        <v>2228</v>
      </c>
      <c r="I1308" s="261" t="s">
        <v>738</v>
      </c>
      <c r="J1308" s="227" t="str">
        <f>IF(ISBLANK(INDEX('Policy Characteristics'!D:D,MATCH($C1308,'Policy Characteristics'!$C:$C,0))),"",INDEX('Policy Characteristics'!D:D,MATCH($C1308,'Policy Characteristics'!$C:$C,0)))</f>
        <v>Hydrogen Combustion</v>
      </c>
      <c r="K1308" s="226" t="str">
        <f>IF(ISBLANK(INDEX('Policy Characteristics'!E:E,MATCH($C1308,'Policy Characteristics'!$C:$C,0))),"",INDEX('Policy Characteristics'!E:E,MATCH($C1308,'Policy Characteristics'!$C:$C,0)))</f>
        <v>indst shift to hydrogen</v>
      </c>
      <c r="L1308" s="233">
        <f>IF(ISBLANK(INDEX('Policy Characteristics'!F:F,MATCH($C1308,'Policy Characteristics'!$C:$C,0))),"",INDEX('Policy Characteristics'!F:F,MATCH($C1308,'Policy Characteristics'!$C:$C,0)))</f>
        <v>0</v>
      </c>
      <c r="M1308" s="233">
        <f>IF(ISBLANK(INDEX('Policy Characteristics'!G:G,MATCH($C1308,'Policy Characteristics'!$C:$C,0))),"",INDEX('Policy Characteristics'!G:G,MATCH($C1308,'Policy Characteristics'!$C:$C,0)))</f>
        <v>1</v>
      </c>
      <c r="N1308" s="233">
        <f>IF(ISBLANK(INDEX('Policy Characteristics'!H:H,MATCH($C1308,'Policy Characteristics'!$C:$C,0))),"",INDEX('Policy Characteristics'!H:H,MATCH($C1308,'Policy Characteristics'!$C:$C,0)))</f>
        <v>0.01</v>
      </c>
      <c r="O1308" s="226" t="str">
        <f>IF(ISBLANK(INDEX('Policy Characteristics'!I:I,MATCH($C1308,'Policy Characteristics'!$C:$C,0))),"",INDEX('Policy Characteristics'!I:I,MATCH($C1308,'Policy Characteristics'!$C:$C,0)))</f>
        <v>% of fuel shifted</v>
      </c>
      <c r="P1308" s="226" t="str">
        <f>IF(ISBLANK(INDEX('Policy Characteristics'!J:J,MATCH($C1308,'Policy Characteristics'!$C:$C,0))),"",INDEX('Policy Characteristics'!J:J,MATCH($C1308,'Policy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8" s="226" t="str">
        <f>IF(ISBLANK(INDEX('Policy Characteristics'!K:K,MATCH($C1308,'Policy Characteristics'!$C:$C,0))),"",INDEX('Policy Characteristics'!K:K,MATCH($C1308,'Policy Characteristics'!$C:$C,0)))</f>
        <v>industry-ag-main.html#fuel-switching</v>
      </c>
      <c r="R1308" s="226" t="str">
        <f>IF(ISBLANK(INDEX('Policy Characteristics'!L:L,MATCH($C1308,'Policy Characteristics'!$C:$C,0))),"",INDEX('Policy Characteristics'!L:L,MATCH($C1308,'Policy Characteristics'!$C:$C,0)))</f>
        <v>industry-elec-and-hydrogen.html</v>
      </c>
    </row>
    <row r="1309" spans="1:18" s="2" customFormat="1">
      <c r="A1309" s="226" t="str">
        <f>IF(ISBLANK(INDEX('Policy Characteristics'!A:A,MATCH($C1309,'Policy Characteristics'!$C:$C,0))),"",INDEX('Policy Characteristics'!A:A,MATCH($C1309,'Policy Characteristics'!$C:$C,0)))</f>
        <v>Industry</v>
      </c>
      <c r="B1309" s="234" t="str">
        <f>IF(ISBLANK(INDEX('Policy Characteristics'!B:B,MATCH($C1309,'Policy Characteristics'!$C:$C,0))),"",INDEX('Policy Characteristics'!B:B,MATCH($C1309,'Policy Characteristics'!$C:$C,0)))</f>
        <v>Hydrogen Combustion</v>
      </c>
      <c r="C1309" s="226" t="str">
        <f t="shared" si="48"/>
        <v>Fraction of Eligible Industrial Energy Use Shifted to Hydrogen</v>
      </c>
      <c r="D1309" s="6" t="s">
        <v>890</v>
      </c>
      <c r="E1309" s="1" t="s">
        <v>902</v>
      </c>
      <c r="F1309" t="s">
        <v>891</v>
      </c>
      <c r="G1309" s="45" t="s">
        <v>903</v>
      </c>
      <c r="H1309" s="43">
        <v>2229</v>
      </c>
      <c r="I1309" s="261" t="s">
        <v>738</v>
      </c>
      <c r="J1309" s="227" t="str">
        <f>IF(ISBLANK(INDEX('Policy Characteristics'!D:D,MATCH($C1309,'Policy Characteristics'!$C:$C,0))),"",INDEX('Policy Characteristics'!D:D,MATCH($C1309,'Policy Characteristics'!$C:$C,0)))</f>
        <v>Hydrogen Combustion</v>
      </c>
      <c r="K1309" s="226" t="str">
        <f>IF(ISBLANK(INDEX('Policy Characteristics'!E:E,MATCH($C1309,'Policy Characteristics'!$C:$C,0))),"",INDEX('Policy Characteristics'!E:E,MATCH($C1309,'Policy Characteristics'!$C:$C,0)))</f>
        <v>indst shift to hydrogen</v>
      </c>
      <c r="L1309" s="233">
        <f>IF(ISBLANK(INDEX('Policy Characteristics'!F:F,MATCH($C1309,'Policy Characteristics'!$C:$C,0))),"",INDEX('Policy Characteristics'!F:F,MATCH($C1309,'Policy Characteristics'!$C:$C,0)))</f>
        <v>0</v>
      </c>
      <c r="M1309" s="233">
        <f>IF(ISBLANK(INDEX('Policy Characteristics'!G:G,MATCH($C1309,'Policy Characteristics'!$C:$C,0))),"",INDEX('Policy Characteristics'!G:G,MATCH($C1309,'Policy Characteristics'!$C:$C,0)))</f>
        <v>1</v>
      </c>
      <c r="N1309" s="233">
        <f>IF(ISBLANK(INDEX('Policy Characteristics'!H:H,MATCH($C1309,'Policy Characteristics'!$C:$C,0))),"",INDEX('Policy Characteristics'!H:H,MATCH($C1309,'Policy Characteristics'!$C:$C,0)))</f>
        <v>0.01</v>
      </c>
      <c r="O1309" s="226" t="str">
        <f>IF(ISBLANK(INDEX('Policy Characteristics'!I:I,MATCH($C1309,'Policy Characteristics'!$C:$C,0))),"",INDEX('Policy Characteristics'!I:I,MATCH($C1309,'Policy Characteristics'!$C:$C,0)))</f>
        <v>% of fuel shifted</v>
      </c>
      <c r="P1309" s="226" t="str">
        <f>IF(ISBLANK(INDEX('Policy Characteristics'!J:J,MATCH($C1309,'Policy Characteristics'!$C:$C,0))),"",INDEX('Policy Characteristics'!J:J,MATCH($C1309,'Policy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09" s="226" t="str">
        <f>IF(ISBLANK(INDEX('Policy Characteristics'!K:K,MATCH($C1309,'Policy Characteristics'!$C:$C,0))),"",INDEX('Policy Characteristics'!K:K,MATCH($C1309,'Policy Characteristics'!$C:$C,0)))</f>
        <v>industry-ag-main.html#fuel-switching</v>
      </c>
      <c r="R1309" s="226" t="str">
        <f>IF(ISBLANK(INDEX('Policy Characteristics'!L:L,MATCH($C1309,'Policy Characteristics'!$C:$C,0))),"",INDEX('Policy Characteristics'!L:L,MATCH($C1309,'Policy Characteristics'!$C:$C,0)))</f>
        <v>industry-elec-and-hydrogen.html</v>
      </c>
    </row>
    <row r="1310" spans="1:18" s="2" customFormat="1">
      <c r="A1310" s="226" t="str">
        <f>IF(ISBLANK(INDEX('Policy Characteristics'!A:A,MATCH($C1310,'Policy Characteristics'!$C:$C,0))),"",INDEX('Policy Characteristics'!A:A,MATCH($C1310,'Policy Characteristics'!$C:$C,0)))</f>
        <v>Industry</v>
      </c>
      <c r="B1310" s="234" t="str">
        <f>IF(ISBLANK(INDEX('Policy Characteristics'!B:B,MATCH($C1310,'Policy Characteristics'!$C:$C,0))),"",INDEX('Policy Characteristics'!B:B,MATCH($C1310,'Policy Characteristics'!$C:$C,0)))</f>
        <v>Hydrogen Combustion</v>
      </c>
      <c r="C1310" s="226" t="str">
        <f t="shared" si="48"/>
        <v>Fraction of Eligible Industrial Energy Use Shifted to Hydrogen</v>
      </c>
      <c r="D1310" s="6" t="s">
        <v>890</v>
      </c>
      <c r="E1310" s="1" t="s">
        <v>904</v>
      </c>
      <c r="F1310" t="s">
        <v>891</v>
      </c>
      <c r="G1310" s="45" t="s">
        <v>905</v>
      </c>
      <c r="H1310" s="43">
        <v>2230</v>
      </c>
      <c r="I1310" s="261" t="s">
        <v>738</v>
      </c>
      <c r="J1310" s="227" t="str">
        <f>IF(ISBLANK(INDEX('Policy Characteristics'!D:D,MATCH($C1310,'Policy Characteristics'!$C:$C,0))),"",INDEX('Policy Characteristics'!D:D,MATCH($C1310,'Policy Characteristics'!$C:$C,0)))</f>
        <v>Hydrogen Combustion</v>
      </c>
      <c r="K1310" s="226" t="str">
        <f>IF(ISBLANK(INDEX('Policy Characteristics'!E:E,MATCH($C1310,'Policy Characteristics'!$C:$C,0))),"",INDEX('Policy Characteristics'!E:E,MATCH($C1310,'Policy Characteristics'!$C:$C,0)))</f>
        <v>indst shift to hydrogen</v>
      </c>
      <c r="L1310" s="233">
        <f>IF(ISBLANK(INDEX('Policy Characteristics'!F:F,MATCH($C1310,'Policy Characteristics'!$C:$C,0))),"",INDEX('Policy Characteristics'!F:F,MATCH($C1310,'Policy Characteristics'!$C:$C,0)))</f>
        <v>0</v>
      </c>
      <c r="M1310" s="233">
        <f>IF(ISBLANK(INDEX('Policy Characteristics'!G:G,MATCH($C1310,'Policy Characteristics'!$C:$C,0))),"",INDEX('Policy Characteristics'!G:G,MATCH($C1310,'Policy Characteristics'!$C:$C,0)))</f>
        <v>1</v>
      </c>
      <c r="N1310" s="233">
        <f>IF(ISBLANK(INDEX('Policy Characteristics'!H:H,MATCH($C1310,'Policy Characteristics'!$C:$C,0))),"",INDEX('Policy Characteristics'!H:H,MATCH($C1310,'Policy Characteristics'!$C:$C,0)))</f>
        <v>0.01</v>
      </c>
      <c r="O1310" s="226" t="str">
        <f>IF(ISBLANK(INDEX('Policy Characteristics'!I:I,MATCH($C1310,'Policy Characteristics'!$C:$C,0))),"",INDEX('Policy Characteristics'!I:I,MATCH($C1310,'Policy Characteristics'!$C:$C,0)))</f>
        <v>% of fuel shifted</v>
      </c>
      <c r="P1310" s="226" t="str">
        <f>IF(ISBLANK(INDEX('Policy Characteristics'!J:J,MATCH($C1310,'Policy Characteristics'!$C:$C,0))),"",INDEX('Policy Characteristics'!J:J,MATCH($C1310,'Policy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10" s="226" t="str">
        <f>IF(ISBLANK(INDEX('Policy Characteristics'!K:K,MATCH($C1310,'Policy Characteristics'!$C:$C,0))),"",INDEX('Policy Characteristics'!K:K,MATCH($C1310,'Policy Characteristics'!$C:$C,0)))</f>
        <v>industry-ag-main.html#fuel-switching</v>
      </c>
      <c r="R1310" s="226" t="str">
        <f>IF(ISBLANK(INDEX('Policy Characteristics'!L:L,MATCH($C1310,'Policy Characteristics'!$C:$C,0))),"",INDEX('Policy Characteristics'!L:L,MATCH($C1310,'Policy Characteristics'!$C:$C,0)))</f>
        <v>industry-elec-and-hydrogen.html</v>
      </c>
    </row>
    <row r="1311" spans="1:18" s="2" customFormat="1">
      <c r="A1311" s="226" t="str">
        <f>IF(ISBLANK(INDEX('Policy Characteristics'!A:A,MATCH($C1311,'Policy Characteristics'!$C:$C,0))),"",INDEX('Policy Characteristics'!A:A,MATCH($C1311,'Policy Characteristics'!$C:$C,0)))</f>
        <v>Industry</v>
      </c>
      <c r="B1311" s="234" t="str">
        <f>IF(ISBLANK(INDEX('Policy Characteristics'!B:B,MATCH($C1311,'Policy Characteristics'!$C:$C,0))),"",INDEX('Policy Characteristics'!B:B,MATCH($C1311,'Policy Characteristics'!$C:$C,0)))</f>
        <v>Hydrogen Combustion</v>
      </c>
      <c r="C1311" s="226" t="str">
        <f t="shared" si="48"/>
        <v>Fraction of Eligible Industrial Energy Use Shifted to Hydrogen</v>
      </c>
      <c r="D1311" s="6" t="s">
        <v>890</v>
      </c>
      <c r="E1311" s="1" t="s">
        <v>906</v>
      </c>
      <c r="F1311" t="s">
        <v>891</v>
      </c>
      <c r="G1311" s="45" t="s">
        <v>907</v>
      </c>
      <c r="H1311" s="43">
        <v>2231</v>
      </c>
      <c r="I1311" s="261" t="s">
        <v>738</v>
      </c>
      <c r="J1311" s="227" t="str">
        <f>IF(ISBLANK(INDEX('Policy Characteristics'!D:D,MATCH($C1311,'Policy Characteristics'!$C:$C,0))),"",INDEX('Policy Characteristics'!D:D,MATCH($C1311,'Policy Characteristics'!$C:$C,0)))</f>
        <v>Hydrogen Combustion</v>
      </c>
      <c r="K1311" s="226" t="str">
        <f>IF(ISBLANK(INDEX('Policy Characteristics'!E:E,MATCH($C1311,'Policy Characteristics'!$C:$C,0))),"",INDEX('Policy Characteristics'!E:E,MATCH($C1311,'Policy Characteristics'!$C:$C,0)))</f>
        <v>indst shift to hydrogen</v>
      </c>
      <c r="L1311" s="233">
        <f>IF(ISBLANK(INDEX('Policy Characteristics'!F:F,MATCH($C1311,'Policy Characteristics'!$C:$C,0))),"",INDEX('Policy Characteristics'!F:F,MATCH($C1311,'Policy Characteristics'!$C:$C,0)))</f>
        <v>0</v>
      </c>
      <c r="M1311" s="233">
        <f>IF(ISBLANK(INDEX('Policy Characteristics'!G:G,MATCH($C1311,'Policy Characteristics'!$C:$C,0))),"",INDEX('Policy Characteristics'!G:G,MATCH($C1311,'Policy Characteristics'!$C:$C,0)))</f>
        <v>1</v>
      </c>
      <c r="N1311" s="233">
        <f>IF(ISBLANK(INDEX('Policy Characteristics'!H:H,MATCH($C1311,'Policy Characteristics'!$C:$C,0))),"",INDEX('Policy Characteristics'!H:H,MATCH($C1311,'Policy Characteristics'!$C:$C,0)))</f>
        <v>0.01</v>
      </c>
      <c r="O1311" s="226" t="str">
        <f>IF(ISBLANK(INDEX('Policy Characteristics'!I:I,MATCH($C1311,'Policy Characteristics'!$C:$C,0))),"",INDEX('Policy Characteristics'!I:I,MATCH($C1311,'Policy Characteristics'!$C:$C,0)))</f>
        <v>% of fuel shifted</v>
      </c>
      <c r="P1311" s="226" t="str">
        <f>IF(ISBLANK(INDEX('Policy Characteristics'!J:J,MATCH($C1311,'Policy Characteristics'!$C:$C,0))),"",INDEX('Policy Characteristics'!J:J,MATCH($C1311,'Policy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11" s="226" t="str">
        <f>IF(ISBLANK(INDEX('Policy Characteristics'!K:K,MATCH($C1311,'Policy Characteristics'!$C:$C,0))),"",INDEX('Policy Characteristics'!K:K,MATCH($C1311,'Policy Characteristics'!$C:$C,0)))</f>
        <v>industry-ag-main.html#fuel-switching</v>
      </c>
      <c r="R1311" s="226" t="str">
        <f>IF(ISBLANK(INDEX('Policy Characteristics'!L:L,MATCH($C1311,'Policy Characteristics'!$C:$C,0))),"",INDEX('Policy Characteristics'!L:L,MATCH($C1311,'Policy Characteristics'!$C:$C,0)))</f>
        <v>industry-elec-and-hydrogen.html</v>
      </c>
    </row>
    <row r="1312" spans="1:18" s="2" customFormat="1">
      <c r="A1312" s="226" t="str">
        <f>IF(ISBLANK(INDEX('Policy Characteristics'!A:A,MATCH($C1312,'Policy Characteristics'!$C:$C,0))),"",INDEX('Policy Characteristics'!A:A,MATCH($C1312,'Policy Characteristics'!$C:$C,0)))</f>
        <v>Industry</v>
      </c>
      <c r="B1312" s="234" t="str">
        <f>IF(ISBLANK(INDEX('Policy Characteristics'!B:B,MATCH($C1312,'Policy Characteristics'!$C:$C,0))),"",INDEX('Policy Characteristics'!B:B,MATCH($C1312,'Policy Characteristics'!$C:$C,0)))</f>
        <v>Hydrogen Combustion</v>
      </c>
      <c r="C1312" s="226" t="str">
        <f t="shared" si="48"/>
        <v>Fraction of Eligible Industrial Energy Use Shifted to Hydrogen</v>
      </c>
      <c r="D1312" s="6" t="s">
        <v>890</v>
      </c>
      <c r="E1312" s="1" t="s">
        <v>908</v>
      </c>
      <c r="F1312" t="s">
        <v>891</v>
      </c>
      <c r="G1312" s="45" t="s">
        <v>909</v>
      </c>
      <c r="H1312" s="43">
        <v>2232</v>
      </c>
      <c r="I1312" s="261" t="s">
        <v>738</v>
      </c>
      <c r="J1312" s="227" t="str">
        <f>IF(ISBLANK(INDEX('Policy Characteristics'!D:D,MATCH($C1312,'Policy Characteristics'!$C:$C,0))),"",INDEX('Policy Characteristics'!D:D,MATCH($C1312,'Policy Characteristics'!$C:$C,0)))</f>
        <v>Hydrogen Combustion</v>
      </c>
      <c r="K1312" s="226" t="str">
        <f>IF(ISBLANK(INDEX('Policy Characteristics'!E:E,MATCH($C1312,'Policy Characteristics'!$C:$C,0))),"",INDEX('Policy Characteristics'!E:E,MATCH($C1312,'Policy Characteristics'!$C:$C,0)))</f>
        <v>indst shift to hydrogen</v>
      </c>
      <c r="L1312" s="233">
        <f>IF(ISBLANK(INDEX('Policy Characteristics'!F:F,MATCH($C1312,'Policy Characteristics'!$C:$C,0))),"",INDEX('Policy Characteristics'!F:F,MATCH($C1312,'Policy Characteristics'!$C:$C,0)))</f>
        <v>0</v>
      </c>
      <c r="M1312" s="233">
        <f>IF(ISBLANK(INDEX('Policy Characteristics'!G:G,MATCH($C1312,'Policy Characteristics'!$C:$C,0))),"",INDEX('Policy Characteristics'!G:G,MATCH($C1312,'Policy Characteristics'!$C:$C,0)))</f>
        <v>1</v>
      </c>
      <c r="N1312" s="233">
        <f>IF(ISBLANK(INDEX('Policy Characteristics'!H:H,MATCH($C1312,'Policy Characteristics'!$C:$C,0))),"",INDEX('Policy Characteristics'!H:H,MATCH($C1312,'Policy Characteristics'!$C:$C,0)))</f>
        <v>0.01</v>
      </c>
      <c r="O1312" s="226" t="str">
        <f>IF(ISBLANK(INDEX('Policy Characteristics'!I:I,MATCH($C1312,'Policy Characteristics'!$C:$C,0))),"",INDEX('Policy Characteristics'!I:I,MATCH($C1312,'Policy Characteristics'!$C:$C,0)))</f>
        <v>% of fuel shifted</v>
      </c>
      <c r="P1312" s="226" t="str">
        <f>IF(ISBLANK(INDEX('Policy Characteristics'!J:J,MATCH($C1312,'Policy Characteristics'!$C:$C,0))),"",INDEX('Policy Characteristics'!J:J,MATCH($C1312,'Policy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12" s="226" t="str">
        <f>IF(ISBLANK(INDEX('Policy Characteristics'!K:K,MATCH($C1312,'Policy Characteristics'!$C:$C,0))),"",INDEX('Policy Characteristics'!K:K,MATCH($C1312,'Policy Characteristics'!$C:$C,0)))</f>
        <v>industry-ag-main.html#fuel-switching</v>
      </c>
      <c r="R1312" s="226" t="str">
        <f>IF(ISBLANK(INDEX('Policy Characteristics'!L:L,MATCH($C1312,'Policy Characteristics'!$C:$C,0))),"",INDEX('Policy Characteristics'!L:L,MATCH($C1312,'Policy Characteristics'!$C:$C,0)))</f>
        <v>industry-elec-and-hydrogen.html</v>
      </c>
    </row>
    <row r="1313" spans="1:18" s="2" customFormat="1">
      <c r="A1313" s="226" t="str">
        <f>IF(ISBLANK(INDEX('Policy Characteristics'!A:A,MATCH($C1313,'Policy Characteristics'!$C:$C,0))),"",INDEX('Policy Characteristics'!A:A,MATCH($C1313,'Policy Characteristics'!$C:$C,0)))</f>
        <v>Industry</v>
      </c>
      <c r="B1313" s="234" t="str">
        <f>IF(ISBLANK(INDEX('Policy Characteristics'!B:B,MATCH($C1313,'Policy Characteristics'!$C:$C,0))),"",INDEX('Policy Characteristics'!B:B,MATCH($C1313,'Policy Characteristics'!$C:$C,0)))</f>
        <v>Hydrogen Combustion</v>
      </c>
      <c r="C1313" s="226" t="str">
        <f t="shared" si="48"/>
        <v>Fraction of Eligible Industrial Energy Use Shifted to Hydrogen</v>
      </c>
      <c r="D1313" s="6" t="s">
        <v>890</v>
      </c>
      <c r="E1313" s="1" t="s">
        <v>910</v>
      </c>
      <c r="F1313" t="s">
        <v>891</v>
      </c>
      <c r="G1313" s="45" t="s">
        <v>910</v>
      </c>
      <c r="H1313" s="43">
        <v>2233</v>
      </c>
      <c r="I1313" s="261" t="s">
        <v>738</v>
      </c>
      <c r="J1313" s="227" t="str">
        <f>IF(ISBLANK(INDEX('Policy Characteristics'!D:D,MATCH($C1313,'Policy Characteristics'!$C:$C,0))),"",INDEX('Policy Characteristics'!D:D,MATCH($C1313,'Policy Characteristics'!$C:$C,0)))</f>
        <v>Hydrogen Combustion</v>
      </c>
      <c r="K1313" s="226" t="str">
        <f>IF(ISBLANK(INDEX('Policy Characteristics'!E:E,MATCH($C1313,'Policy Characteristics'!$C:$C,0))),"",INDEX('Policy Characteristics'!E:E,MATCH($C1313,'Policy Characteristics'!$C:$C,0)))</f>
        <v>indst shift to hydrogen</v>
      </c>
      <c r="L1313" s="233">
        <f>IF(ISBLANK(INDEX('Policy Characteristics'!F:F,MATCH($C1313,'Policy Characteristics'!$C:$C,0))),"",INDEX('Policy Characteristics'!F:F,MATCH($C1313,'Policy Characteristics'!$C:$C,0)))</f>
        <v>0</v>
      </c>
      <c r="M1313" s="233">
        <f>IF(ISBLANK(INDEX('Policy Characteristics'!G:G,MATCH($C1313,'Policy Characteristics'!$C:$C,0))),"",INDEX('Policy Characteristics'!G:G,MATCH($C1313,'Policy Characteristics'!$C:$C,0)))</f>
        <v>1</v>
      </c>
      <c r="N1313" s="233">
        <f>IF(ISBLANK(INDEX('Policy Characteristics'!H:H,MATCH($C1313,'Policy Characteristics'!$C:$C,0))),"",INDEX('Policy Characteristics'!H:H,MATCH($C1313,'Policy Characteristics'!$C:$C,0)))</f>
        <v>0.01</v>
      </c>
      <c r="O1313" s="226" t="str">
        <f>IF(ISBLANK(INDEX('Policy Characteristics'!I:I,MATCH($C1313,'Policy Characteristics'!$C:$C,0))),"",INDEX('Policy Characteristics'!I:I,MATCH($C1313,'Policy Characteristics'!$C:$C,0)))</f>
        <v>% of fuel shifted</v>
      </c>
      <c r="P1313" s="226" t="str">
        <f>IF(ISBLANK(INDEX('Policy Characteristics'!J:J,MATCH($C1313,'Policy Characteristics'!$C:$C,0))),"",INDEX('Policy Characteristics'!J:J,MATCH($C1313,'Policy Characteristics'!$C:$C,0)))</f>
        <v xml:space="preserve">**Description:**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v>
      </c>
      <c r="Q1313" s="226" t="str">
        <f>IF(ISBLANK(INDEX('Policy Characteristics'!K:K,MATCH($C1313,'Policy Characteristics'!$C:$C,0))),"",INDEX('Policy Characteristics'!K:K,MATCH($C1313,'Policy Characteristics'!$C:$C,0)))</f>
        <v>industry-ag-main.html#fuel-switching</v>
      </c>
      <c r="R1313" s="226" t="str">
        <f>IF(ISBLANK(INDEX('Policy Characteristics'!L:L,MATCH($C1313,'Policy Characteristics'!$C:$C,0))),"",INDEX('Policy Characteristics'!L:L,MATCH($C1313,'Policy Characteristics'!$C:$C,0)))</f>
        <v>industry-elec-and-hydrogen.html</v>
      </c>
    </row>
    <row r="1314" spans="1:18" s="4" customFormat="1">
      <c r="A1314" s="226" t="str">
        <f>IF(ISBLANK(INDEX('Policy Characteristics'!A:A,MATCH($C1314,'Policy Characteristics'!$C:$C,0))),"",INDEX('Policy Characteristics'!A:A,MATCH($C1314,'Policy Characteristics'!$C:$C,0)))</f>
        <v>Industry</v>
      </c>
      <c r="B1314" s="234" t="str">
        <f>IF(ISBLANK(INDEX('Policy Characteristics'!B:B,MATCH($C1314,'Policy Characteristics'!$C:$C,0))),"",INDEX('Policy Characteristics'!B:B,MATCH($C1314,'Policy Characteristics'!$C:$C,0)))</f>
        <v>Improved System Design</v>
      </c>
      <c r="C1314" t="s">
        <v>416</v>
      </c>
      <c r="D1314" s="45"/>
      <c r="E1314" s="45"/>
      <c r="F1314" s="45"/>
      <c r="G1314" s="45"/>
      <c r="H1314" s="43">
        <v>54</v>
      </c>
      <c r="I1314" s="261" t="s">
        <v>728</v>
      </c>
      <c r="J1314" s="227" t="str">
        <f>IF(ISBLANK(INDEX('Policy Characteristics'!D:D,MATCH($C1314,'Policy Characteristics'!$C:$C,0))),"",INDEX('Policy Characteristics'!D:D,MATCH($C1314,'Policy Characteristics'!$C:$C,0)))</f>
        <v>Improved System Design</v>
      </c>
      <c r="K1314" s="226" t="str">
        <f>IF(ISBLANK(INDEX('Policy Characteristics'!E:E,MATCH($C1314,'Policy Characteristics'!$C:$C,0))),"",INDEX('Policy Characteristics'!E:E,MATCH($C1314,'Policy Characteristics'!$C:$C,0)))</f>
        <v>indst system integration</v>
      </c>
      <c r="L1314" s="233">
        <f>IF(ISBLANK(INDEX('Policy Characteristics'!F:F,MATCH($C1314,'Policy Characteristics'!$C:$C,0))),"",INDEX('Policy Characteristics'!F:F,MATCH($C1314,'Policy Characteristics'!$C:$C,0)))</f>
        <v>0</v>
      </c>
      <c r="M1314" s="233">
        <f>IF(ISBLANK(INDEX('Policy Characteristics'!G:G,MATCH($C1314,'Policy Characteristics'!$C:$C,0))),"",INDEX('Policy Characteristics'!G:G,MATCH($C1314,'Policy Characteristics'!$C:$C,0)))</f>
        <v>1</v>
      </c>
      <c r="N1314" s="233">
        <f>IF(ISBLANK(INDEX('Policy Characteristics'!H:H,MATCH($C1314,'Policy Characteristics'!$C:$C,0))),"",INDEX('Policy Characteristics'!H:H,MATCH($C1314,'Policy Characteristics'!$C:$C,0)))</f>
        <v>0.01</v>
      </c>
      <c r="O1314" s="226" t="str">
        <f>IF(ISBLANK(INDEX('Policy Characteristics'!I:I,MATCH($C1314,'Policy Characteristics'!$C:$C,0))),"",INDEX('Policy Characteristics'!I:I,MATCH($C1314,'Policy Characteristics'!$C:$C,0)))</f>
        <v>% of potential achieved</v>
      </c>
      <c r="P1314" s="226" t="str">
        <f>IF(ISBLANK(INDEX('Policy Characteristics'!J:J,MATCH($C1314,'Policy Characteristics'!$C:$C,0))),"",INDEX('Policy Characteristics'!J:J,MATCH($C1314,'Policy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4" s="226" t="str">
        <f>IF(ISBLANK(INDEX('Policy Characteristics'!K:K,MATCH($C1314,'Policy Characteristics'!$C:$C,0))),"",INDEX('Policy Characteristics'!K:K,MATCH($C1314,'Policy Characteristics'!$C:$C,0)))</f>
        <v>industry-ag-main.html#system-integ</v>
      </c>
      <c r="R1314" s="226" t="str">
        <f>IF(ISBLANK(INDEX('Policy Characteristics'!L:L,MATCH($C1314,'Policy Characteristics'!$C:$C,0))),"",INDEX('Policy Characteristics'!L:L,MATCH($C1314,'Policy Characteristics'!$C:$C,0)))</f>
        <v>improved-system-design.html</v>
      </c>
    </row>
    <row r="1315" spans="1:18" s="4" customFormat="1">
      <c r="A1315" s="226" t="str">
        <f>IF(ISBLANK(INDEX('Policy Characteristics'!A:A,MATCH($C1315,'Policy Characteristics'!$C:$C,0))),"",INDEX('Policy Characteristics'!A:A,MATCH($C1315,'Policy Characteristics'!$C:$C,0)))</f>
        <v>Industry</v>
      </c>
      <c r="B1315" s="234" t="str">
        <f>IF(ISBLANK(INDEX('Policy Characteristics'!B:B,MATCH($C1315,'Policy Characteristics'!$C:$C,0))),"",INDEX('Policy Characteristics'!B:B,MATCH($C1315,'Policy Characteristics'!$C:$C,0)))</f>
        <v>Industry Energy Efficiency Standards</v>
      </c>
      <c r="C1315" t="s">
        <v>409</v>
      </c>
      <c r="D1315" s="45" t="s">
        <v>842</v>
      </c>
      <c r="E1315" s="45" t="s">
        <v>911</v>
      </c>
      <c r="F1315" t="s">
        <v>843</v>
      </c>
      <c r="G1315" s="45" t="s">
        <v>912</v>
      </c>
      <c r="H1315" s="43">
        <v>958</v>
      </c>
      <c r="I1315" s="261" t="s">
        <v>728</v>
      </c>
      <c r="J1315" s="227" t="str">
        <f>IF(ISBLANK(INDEX('Policy Characteristics'!D:D,MATCH($C1315,'Policy Characteristics'!$C:$C,0))),"",INDEX('Policy Characteristics'!D:D,MATCH($C1315,'Policy Characteristics'!$C:$C,0)))</f>
        <v>Industry Energy Efficiency Standards</v>
      </c>
      <c r="K1315" s="226" t="str">
        <f>IF(ISBLANK(INDEX('Policy Characteristics'!E:E,MATCH($C1315,'Policy Characteristics'!$C:$C,0))),"",INDEX('Policy Characteristics'!E:E,MATCH($C1315,'Policy Characteristics'!$C:$C,0)))</f>
        <v>indst efficiency standards</v>
      </c>
      <c r="L1315" s="233">
        <f>IF(ISBLANK(INDEX('Policy Characteristics'!F:F,MATCH($C1315,'Policy Characteristics'!$C:$C,0))),"",INDEX('Policy Characteristics'!F:F,MATCH($C1315,'Policy Characteristics'!$C:$C,0)))</f>
        <v>0</v>
      </c>
      <c r="M1315" s="233">
        <f>IF(ISBLANK(INDEX('Policy Characteristics'!G:G,MATCH($C1315,'Policy Characteristics'!$C:$C,0))),"",INDEX('Policy Characteristics'!G:G,MATCH($C1315,'Policy Characteristics'!$C:$C,0)))</f>
        <v>0.25</v>
      </c>
      <c r="N1315" s="233">
        <f>IF(ISBLANK(INDEX('Policy Characteristics'!H:H,MATCH($C1315,'Policy Characteristics'!$C:$C,0))),"",INDEX('Policy Characteristics'!H:H,MATCH($C1315,'Policy Characteristics'!$C:$C,0)))</f>
        <v>0.01</v>
      </c>
      <c r="O1315" s="226" t="str">
        <f>IF(ISBLANK(INDEX('Policy Characteristics'!I:I,MATCH($C1315,'Policy Characteristics'!$C:$C,0))),"",INDEX('Policy Characteristics'!I:I,MATCH($C1315,'Policy Characteristics'!$C:$C,0)))</f>
        <v>% reduction in energy use</v>
      </c>
      <c r="P1315" s="226" t="str">
        <f>IF(ISBLANK(INDEX('Policy Characteristics'!J:J,MATCH($C1315,'Policy Characteristics'!$C:$C,0))),"",INDEX('Policy Characteristics'!J:J,MATCH($C1315,'Policy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15" s="226" t="str">
        <f>IF(ISBLANK(INDEX('Policy Characteristics'!K:K,MATCH($C1315,'Policy Characteristics'!$C:$C,0))),"",INDEX('Policy Characteristics'!K:K,MATCH($C1315,'Policy Characteristics'!$C:$C,0)))</f>
        <v>industry-ag-main.html#eff-stds</v>
      </c>
      <c r="R1315" s="226" t="str">
        <f>IF(ISBLANK(INDEX('Policy Characteristics'!L:L,MATCH($C1315,'Policy Characteristics'!$C:$C,0))),"",INDEX('Policy Characteristics'!L:L,MATCH($C1315,'Policy Characteristics'!$C:$C,0)))</f>
        <v>industry-energy-efficiency-standards.html</v>
      </c>
    </row>
    <row r="1316" spans="1:18" s="4" customFormat="1">
      <c r="A1316" s="226" t="str">
        <f>IF(ISBLANK(INDEX('Policy Characteristics'!A:A,MATCH($C1316,'Policy Characteristics'!$C:$C,0))),"",INDEX('Policy Characteristics'!A:A,MATCH($C1316,'Policy Characteristics'!$C:$C,0)))</f>
        <v>Industry</v>
      </c>
      <c r="B1316" s="234" t="str">
        <f>IF(ISBLANK(INDEX('Policy Characteristics'!B:B,MATCH($C1316,'Policy Characteristics'!$C:$C,0))),"",INDEX('Policy Characteristics'!B:B,MATCH($C1316,'Policy Characteristics'!$C:$C,0)))</f>
        <v>Industry Energy Efficiency Standards</v>
      </c>
      <c r="C1316" s="226" t="str">
        <f t="shared" ref="C1316:C1379" si="49">C$1315</f>
        <v>Percentage Improvement in Eqpt Efficiency Standards above BAU</v>
      </c>
      <c r="D1316" s="45" t="s">
        <v>842</v>
      </c>
      <c r="E1316" s="45" t="s">
        <v>913</v>
      </c>
      <c r="F1316" t="s">
        <v>843</v>
      </c>
      <c r="G1316" s="45" t="s">
        <v>914</v>
      </c>
      <c r="H1316" s="43">
        <v>959</v>
      </c>
      <c r="I1316" s="261" t="s">
        <v>738</v>
      </c>
      <c r="J1316" s="227" t="str">
        <f>IF(ISBLANK(INDEX('Policy Characteristics'!D:D,MATCH($C1316,'Policy Characteristics'!$C:$C,0))),"",INDEX('Policy Characteristics'!D:D,MATCH($C1316,'Policy Characteristics'!$C:$C,0)))</f>
        <v>Industry Energy Efficiency Standards</v>
      </c>
      <c r="K1316" s="226" t="str">
        <f>IF(ISBLANK(INDEX('Policy Characteristics'!E:E,MATCH($C1316,'Policy Characteristics'!$C:$C,0))),"",INDEX('Policy Characteristics'!E:E,MATCH($C1316,'Policy Characteristics'!$C:$C,0)))</f>
        <v>indst efficiency standards</v>
      </c>
      <c r="L1316" s="233">
        <f>IF(ISBLANK(INDEX('Policy Characteristics'!F:F,MATCH($C1316,'Policy Characteristics'!$C:$C,0))),"",INDEX('Policy Characteristics'!F:F,MATCH($C1316,'Policy Characteristics'!$C:$C,0)))</f>
        <v>0</v>
      </c>
      <c r="M1316" s="233">
        <f>IF(ISBLANK(INDEX('Policy Characteristics'!G:G,MATCH($C1316,'Policy Characteristics'!$C:$C,0))),"",INDEX('Policy Characteristics'!G:G,MATCH($C1316,'Policy Characteristics'!$C:$C,0)))</f>
        <v>0.25</v>
      </c>
      <c r="N1316" s="233">
        <f>IF(ISBLANK(INDEX('Policy Characteristics'!H:H,MATCH($C1316,'Policy Characteristics'!$C:$C,0))),"",INDEX('Policy Characteristics'!H:H,MATCH($C1316,'Policy Characteristics'!$C:$C,0)))</f>
        <v>0.01</v>
      </c>
      <c r="O1316" s="226" t="str">
        <f>IF(ISBLANK(INDEX('Policy Characteristics'!I:I,MATCH($C1316,'Policy Characteristics'!$C:$C,0))),"",INDEX('Policy Characteristics'!I:I,MATCH($C1316,'Policy Characteristics'!$C:$C,0)))</f>
        <v>% reduction in energy use</v>
      </c>
      <c r="P1316" s="22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16" s="226" t="str">
        <f>IF(ISBLANK(INDEX('Policy Characteristics'!K:K,MATCH($C1316,'Policy Characteristics'!$C:$C,0))),"",INDEX('Policy Characteristics'!K:K,MATCH($C1316,'Policy Characteristics'!$C:$C,0)))</f>
        <v>industry-ag-main.html#eff-stds</v>
      </c>
      <c r="R1316" s="226" t="str">
        <f>IF(ISBLANK(INDEX('Policy Characteristics'!L:L,MATCH($C1316,'Policy Characteristics'!$C:$C,0))),"",INDEX('Policy Characteristics'!L:L,MATCH($C1316,'Policy Characteristics'!$C:$C,0)))</f>
        <v>industry-energy-efficiency-standards.html</v>
      </c>
    </row>
    <row r="1317" spans="1:18" s="4" customFormat="1">
      <c r="A1317" s="226" t="str">
        <f>IF(ISBLANK(INDEX('Policy Characteristics'!A:A,MATCH($C1317,'Policy Characteristics'!$C:$C,0))),"",INDEX('Policy Characteristics'!A:A,MATCH($C1317,'Policy Characteristics'!$C:$C,0)))</f>
        <v>Industry</v>
      </c>
      <c r="B1317" s="234" t="str">
        <f>IF(ISBLANK(INDEX('Policy Characteristics'!B:B,MATCH($C1317,'Policy Characteristics'!$C:$C,0))),"",INDEX('Policy Characteristics'!B:B,MATCH($C1317,'Policy Characteristics'!$C:$C,0)))</f>
        <v>Industry Energy Efficiency Standards</v>
      </c>
      <c r="C1317" s="226" t="str">
        <f t="shared" si="49"/>
        <v>Percentage Improvement in Eqpt Efficiency Standards above BAU</v>
      </c>
      <c r="D1317" s="45" t="s">
        <v>842</v>
      </c>
      <c r="E1317" s="45" t="s">
        <v>915</v>
      </c>
      <c r="F1317" t="s">
        <v>843</v>
      </c>
      <c r="G1317" s="45" t="s">
        <v>916</v>
      </c>
      <c r="H1317" s="43">
        <v>960</v>
      </c>
      <c r="I1317" s="261" t="s">
        <v>728</v>
      </c>
      <c r="J1317" s="227" t="str">
        <f>IF(ISBLANK(INDEX('Policy Characteristics'!D:D,MATCH($C1317,'Policy Characteristics'!$C:$C,0))),"",INDEX('Policy Characteristics'!D:D,MATCH($C1317,'Policy Characteristics'!$C:$C,0)))</f>
        <v>Industry Energy Efficiency Standards</v>
      </c>
      <c r="K1317" s="226" t="str">
        <f>IF(ISBLANK(INDEX('Policy Characteristics'!E:E,MATCH($C1317,'Policy Characteristics'!$C:$C,0))),"",INDEX('Policy Characteristics'!E:E,MATCH($C1317,'Policy Characteristics'!$C:$C,0)))</f>
        <v>indst efficiency standards</v>
      </c>
      <c r="L1317" s="233">
        <f>IF(ISBLANK(INDEX('Policy Characteristics'!F:F,MATCH($C1317,'Policy Characteristics'!$C:$C,0))),"",INDEX('Policy Characteristics'!F:F,MATCH($C1317,'Policy Characteristics'!$C:$C,0)))</f>
        <v>0</v>
      </c>
      <c r="M1317" s="233">
        <f>IF(ISBLANK(INDEX('Policy Characteristics'!G:G,MATCH($C1317,'Policy Characteristics'!$C:$C,0))),"",INDEX('Policy Characteristics'!G:G,MATCH($C1317,'Policy Characteristics'!$C:$C,0)))</f>
        <v>0.25</v>
      </c>
      <c r="N1317" s="233">
        <f>IF(ISBLANK(INDEX('Policy Characteristics'!H:H,MATCH($C1317,'Policy Characteristics'!$C:$C,0))),"",INDEX('Policy Characteristics'!H:H,MATCH($C1317,'Policy Characteristics'!$C:$C,0)))</f>
        <v>0.01</v>
      </c>
      <c r="O1317" s="226" t="str">
        <f>IF(ISBLANK(INDEX('Policy Characteristics'!I:I,MATCH($C1317,'Policy Characteristics'!$C:$C,0))),"",INDEX('Policy Characteristics'!I:I,MATCH($C1317,'Policy Characteristics'!$C:$C,0)))</f>
        <v>% reduction in energy use</v>
      </c>
      <c r="P1317" s="22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17" s="226" t="str">
        <f>IF(ISBLANK(INDEX('Policy Characteristics'!K:K,MATCH($C1317,'Policy Characteristics'!$C:$C,0))),"",INDEX('Policy Characteristics'!K:K,MATCH($C1317,'Policy Characteristics'!$C:$C,0)))</f>
        <v>industry-ag-main.html#eff-stds</v>
      </c>
      <c r="R1317" s="226" t="str">
        <f>IF(ISBLANK(INDEX('Policy Characteristics'!L:L,MATCH($C1317,'Policy Characteristics'!$C:$C,0))),"",INDEX('Policy Characteristics'!L:L,MATCH($C1317,'Policy Characteristics'!$C:$C,0)))</f>
        <v>industry-energy-efficiency-standards.html</v>
      </c>
    </row>
    <row r="1318" spans="1:18" s="4" customFormat="1">
      <c r="A1318" s="226" t="str">
        <f>IF(ISBLANK(INDEX('Policy Characteristics'!A:A,MATCH($C1318,'Policy Characteristics'!$C:$C,0))),"",INDEX('Policy Characteristics'!A:A,MATCH($C1318,'Policy Characteristics'!$C:$C,0)))</f>
        <v>Industry</v>
      </c>
      <c r="B1318" s="234" t="str">
        <f>IF(ISBLANK(INDEX('Policy Characteristics'!B:B,MATCH($C1318,'Policy Characteristics'!$C:$C,0))),"",INDEX('Policy Characteristics'!B:B,MATCH($C1318,'Policy Characteristics'!$C:$C,0)))</f>
        <v>Industry Energy Efficiency Standards</v>
      </c>
      <c r="C1318" s="226" t="str">
        <f t="shared" si="49"/>
        <v>Percentage Improvement in Eqpt Efficiency Standards above BAU</v>
      </c>
      <c r="D1318" s="45" t="s">
        <v>842</v>
      </c>
      <c r="E1318" s="45" t="s">
        <v>917</v>
      </c>
      <c r="F1318" t="s">
        <v>843</v>
      </c>
      <c r="G1318" s="45" t="s">
        <v>918</v>
      </c>
      <c r="H1318" s="43">
        <v>961</v>
      </c>
      <c r="I1318" s="261" t="s">
        <v>738</v>
      </c>
      <c r="J1318" s="227" t="str">
        <f>IF(ISBLANK(INDEX('Policy Characteristics'!D:D,MATCH($C1318,'Policy Characteristics'!$C:$C,0))),"",INDEX('Policy Characteristics'!D:D,MATCH($C1318,'Policy Characteristics'!$C:$C,0)))</f>
        <v>Industry Energy Efficiency Standards</v>
      </c>
      <c r="K1318" s="226" t="str">
        <f>IF(ISBLANK(INDEX('Policy Characteristics'!E:E,MATCH($C1318,'Policy Characteristics'!$C:$C,0))),"",INDEX('Policy Characteristics'!E:E,MATCH($C1318,'Policy Characteristics'!$C:$C,0)))</f>
        <v>indst efficiency standards</v>
      </c>
      <c r="L1318" s="233">
        <f>IF(ISBLANK(INDEX('Policy Characteristics'!F:F,MATCH($C1318,'Policy Characteristics'!$C:$C,0))),"",INDEX('Policy Characteristics'!F:F,MATCH($C1318,'Policy Characteristics'!$C:$C,0)))</f>
        <v>0</v>
      </c>
      <c r="M1318" s="233">
        <f>IF(ISBLANK(INDEX('Policy Characteristics'!G:G,MATCH($C1318,'Policy Characteristics'!$C:$C,0))),"",INDEX('Policy Characteristics'!G:G,MATCH($C1318,'Policy Characteristics'!$C:$C,0)))</f>
        <v>0.25</v>
      </c>
      <c r="N1318" s="233">
        <f>IF(ISBLANK(INDEX('Policy Characteristics'!H:H,MATCH($C1318,'Policy Characteristics'!$C:$C,0))),"",INDEX('Policy Characteristics'!H:H,MATCH($C1318,'Policy Characteristics'!$C:$C,0)))</f>
        <v>0.01</v>
      </c>
      <c r="O1318" s="226" t="str">
        <f>IF(ISBLANK(INDEX('Policy Characteristics'!I:I,MATCH($C1318,'Policy Characteristics'!$C:$C,0))),"",INDEX('Policy Characteristics'!I:I,MATCH($C1318,'Policy Characteristics'!$C:$C,0)))</f>
        <v>% reduction in energy use</v>
      </c>
      <c r="P1318" s="22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18" s="226" t="str">
        <f>IF(ISBLANK(INDEX('Policy Characteristics'!K:K,MATCH($C1318,'Policy Characteristics'!$C:$C,0))),"",INDEX('Policy Characteristics'!K:K,MATCH($C1318,'Policy Characteristics'!$C:$C,0)))</f>
        <v>industry-ag-main.html#eff-stds</v>
      </c>
      <c r="R1318" s="226" t="str">
        <f>IF(ISBLANK(INDEX('Policy Characteristics'!L:L,MATCH($C1318,'Policy Characteristics'!$C:$C,0))),"",INDEX('Policy Characteristics'!L:L,MATCH($C1318,'Policy Characteristics'!$C:$C,0)))</f>
        <v>industry-energy-efficiency-standards.html</v>
      </c>
    </row>
    <row r="1319" spans="1:18" s="4" customFormat="1">
      <c r="A1319" s="226" t="str">
        <f>IF(ISBLANK(INDEX('Policy Characteristics'!A:A,MATCH($C1319,'Policy Characteristics'!$C:$C,0))),"",INDEX('Policy Characteristics'!A:A,MATCH($C1319,'Policy Characteristics'!$C:$C,0)))</f>
        <v>Industry</v>
      </c>
      <c r="B1319" s="234" t="str">
        <f>IF(ISBLANK(INDEX('Policy Characteristics'!B:B,MATCH($C1319,'Policy Characteristics'!$C:$C,0))),"",INDEX('Policy Characteristics'!B:B,MATCH($C1319,'Policy Characteristics'!$C:$C,0)))</f>
        <v>Industry Energy Efficiency Standards</v>
      </c>
      <c r="C1319" s="226" t="str">
        <f t="shared" si="49"/>
        <v>Percentage Improvement in Eqpt Efficiency Standards above BAU</v>
      </c>
      <c r="D1319" s="45" t="s">
        <v>842</v>
      </c>
      <c r="E1319" s="45" t="s">
        <v>919</v>
      </c>
      <c r="F1319" t="s">
        <v>843</v>
      </c>
      <c r="G1319" s="45" t="s">
        <v>920</v>
      </c>
      <c r="H1319" s="43">
        <v>962</v>
      </c>
      <c r="I1319" s="261" t="s">
        <v>728</v>
      </c>
      <c r="J1319" s="227" t="str">
        <f>IF(ISBLANK(INDEX('Policy Characteristics'!D:D,MATCH($C1319,'Policy Characteristics'!$C:$C,0))),"",INDEX('Policy Characteristics'!D:D,MATCH($C1319,'Policy Characteristics'!$C:$C,0)))</f>
        <v>Industry Energy Efficiency Standards</v>
      </c>
      <c r="K1319" s="226" t="str">
        <f>IF(ISBLANK(INDEX('Policy Characteristics'!E:E,MATCH($C1319,'Policy Characteristics'!$C:$C,0))),"",INDEX('Policy Characteristics'!E:E,MATCH($C1319,'Policy Characteristics'!$C:$C,0)))</f>
        <v>indst efficiency standards</v>
      </c>
      <c r="L1319" s="233">
        <f>IF(ISBLANK(INDEX('Policy Characteristics'!F:F,MATCH($C1319,'Policy Characteristics'!$C:$C,0))),"",INDEX('Policy Characteristics'!F:F,MATCH($C1319,'Policy Characteristics'!$C:$C,0)))</f>
        <v>0</v>
      </c>
      <c r="M1319" s="233">
        <f>IF(ISBLANK(INDEX('Policy Characteristics'!G:G,MATCH($C1319,'Policy Characteristics'!$C:$C,0))),"",INDEX('Policy Characteristics'!G:G,MATCH($C1319,'Policy Characteristics'!$C:$C,0)))</f>
        <v>0.25</v>
      </c>
      <c r="N1319" s="233">
        <f>IF(ISBLANK(INDEX('Policy Characteristics'!H:H,MATCH($C1319,'Policy Characteristics'!$C:$C,0))),"",INDEX('Policy Characteristics'!H:H,MATCH($C1319,'Policy Characteristics'!$C:$C,0)))</f>
        <v>0.01</v>
      </c>
      <c r="O1319" s="226" t="str">
        <f>IF(ISBLANK(INDEX('Policy Characteristics'!I:I,MATCH($C1319,'Policy Characteristics'!$C:$C,0))),"",INDEX('Policy Characteristics'!I:I,MATCH($C1319,'Policy Characteristics'!$C:$C,0)))</f>
        <v>% reduction in energy use</v>
      </c>
      <c r="P1319" s="22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19" s="226" t="str">
        <f>IF(ISBLANK(INDEX('Policy Characteristics'!K:K,MATCH($C1319,'Policy Characteristics'!$C:$C,0))),"",INDEX('Policy Characteristics'!K:K,MATCH($C1319,'Policy Characteristics'!$C:$C,0)))</f>
        <v>industry-ag-main.html#eff-stds</v>
      </c>
      <c r="R1319" s="226" t="str">
        <f>IF(ISBLANK(INDEX('Policy Characteristics'!L:L,MATCH($C1319,'Policy Characteristics'!$C:$C,0))),"",INDEX('Policy Characteristics'!L:L,MATCH($C1319,'Policy Characteristics'!$C:$C,0)))</f>
        <v>industry-energy-efficiency-standards.html</v>
      </c>
    </row>
    <row r="1320" spans="1:18" s="4" customFormat="1">
      <c r="A1320" s="226" t="str">
        <f>IF(ISBLANK(INDEX('Policy Characteristics'!A:A,MATCH($C1320,'Policy Characteristics'!$C:$C,0))),"",INDEX('Policy Characteristics'!A:A,MATCH($C1320,'Policy Characteristics'!$C:$C,0)))</f>
        <v>Industry</v>
      </c>
      <c r="B1320" s="234" t="str">
        <f>IF(ISBLANK(INDEX('Policy Characteristics'!B:B,MATCH($C1320,'Policy Characteristics'!$C:$C,0))),"",INDEX('Policy Characteristics'!B:B,MATCH($C1320,'Policy Characteristics'!$C:$C,0)))</f>
        <v>Industry Energy Efficiency Standards</v>
      </c>
      <c r="C1320" s="226" t="str">
        <f t="shared" si="49"/>
        <v>Percentage Improvement in Eqpt Efficiency Standards above BAU</v>
      </c>
      <c r="D1320" s="45" t="s">
        <v>842</v>
      </c>
      <c r="E1320" s="45" t="s">
        <v>921</v>
      </c>
      <c r="F1320" t="s">
        <v>843</v>
      </c>
      <c r="G1320" s="45" t="s">
        <v>922</v>
      </c>
      <c r="H1320" s="43">
        <v>963</v>
      </c>
      <c r="I1320" s="261" t="s">
        <v>738</v>
      </c>
      <c r="J1320" s="227" t="str">
        <f>IF(ISBLANK(INDEX('Policy Characteristics'!D:D,MATCH($C1320,'Policy Characteristics'!$C:$C,0))),"",INDEX('Policy Characteristics'!D:D,MATCH($C1320,'Policy Characteristics'!$C:$C,0)))</f>
        <v>Industry Energy Efficiency Standards</v>
      </c>
      <c r="K1320" s="226" t="str">
        <f>IF(ISBLANK(INDEX('Policy Characteristics'!E:E,MATCH($C1320,'Policy Characteristics'!$C:$C,0))),"",INDEX('Policy Characteristics'!E:E,MATCH($C1320,'Policy Characteristics'!$C:$C,0)))</f>
        <v>indst efficiency standards</v>
      </c>
      <c r="L1320" s="233">
        <f>IF(ISBLANK(INDEX('Policy Characteristics'!F:F,MATCH($C1320,'Policy Characteristics'!$C:$C,0))),"",INDEX('Policy Characteristics'!F:F,MATCH($C1320,'Policy Characteristics'!$C:$C,0)))</f>
        <v>0</v>
      </c>
      <c r="M1320" s="233">
        <f>IF(ISBLANK(INDEX('Policy Characteristics'!G:G,MATCH($C1320,'Policy Characteristics'!$C:$C,0))),"",INDEX('Policy Characteristics'!G:G,MATCH($C1320,'Policy Characteristics'!$C:$C,0)))</f>
        <v>0.25</v>
      </c>
      <c r="N1320" s="233">
        <f>IF(ISBLANK(INDEX('Policy Characteristics'!H:H,MATCH($C1320,'Policy Characteristics'!$C:$C,0))),"",INDEX('Policy Characteristics'!H:H,MATCH($C1320,'Policy Characteristics'!$C:$C,0)))</f>
        <v>0.01</v>
      </c>
      <c r="O1320" s="226" t="str">
        <f>IF(ISBLANK(INDEX('Policy Characteristics'!I:I,MATCH($C1320,'Policy Characteristics'!$C:$C,0))),"",INDEX('Policy Characteristics'!I:I,MATCH($C1320,'Policy Characteristics'!$C:$C,0)))</f>
        <v>% reduction in energy use</v>
      </c>
      <c r="P1320" s="22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20" s="226" t="str">
        <f>IF(ISBLANK(INDEX('Policy Characteristics'!K:K,MATCH($C1320,'Policy Characteristics'!$C:$C,0))),"",INDEX('Policy Characteristics'!K:K,MATCH($C1320,'Policy Characteristics'!$C:$C,0)))</f>
        <v>industry-ag-main.html#eff-stds</v>
      </c>
      <c r="R1320" s="226" t="str">
        <f>IF(ISBLANK(INDEX('Policy Characteristics'!L:L,MATCH($C1320,'Policy Characteristics'!$C:$C,0))),"",INDEX('Policy Characteristics'!L:L,MATCH($C1320,'Policy Characteristics'!$C:$C,0)))</f>
        <v>industry-energy-efficiency-standards.html</v>
      </c>
    </row>
    <row r="1321" spans="1:18">
      <c r="A1321" s="226" t="str">
        <f>IF(ISBLANK(INDEX('Policy Characteristics'!A:A,MATCH($C1321,'Policy Characteristics'!$C:$C,0))),"",INDEX('Policy Characteristics'!A:A,MATCH($C1321,'Policy Characteristics'!$C:$C,0)))</f>
        <v>Industry</v>
      </c>
      <c r="B1321" s="234" t="str">
        <f>IF(ISBLANK(INDEX('Policy Characteristics'!B:B,MATCH($C1321,'Policy Characteristics'!$C:$C,0))),"",INDEX('Policy Characteristics'!B:B,MATCH($C1321,'Policy Characteristics'!$C:$C,0)))</f>
        <v>Industry Energy Efficiency Standards</v>
      </c>
      <c r="C1321" s="226" t="str">
        <f t="shared" si="49"/>
        <v>Percentage Improvement in Eqpt Efficiency Standards above BAU</v>
      </c>
      <c r="D1321" s="45" t="s">
        <v>842</v>
      </c>
      <c r="E1321" s="45" t="s">
        <v>923</v>
      </c>
      <c r="F1321" t="s">
        <v>843</v>
      </c>
      <c r="G1321" s="45" t="s">
        <v>924</v>
      </c>
      <c r="H1321" s="43">
        <v>964</v>
      </c>
      <c r="I1321" s="261" t="s">
        <v>738</v>
      </c>
      <c r="J1321" s="227" t="str">
        <f>IF(ISBLANK(INDEX('Policy Characteristics'!D:D,MATCH($C1321,'Policy Characteristics'!$C:$C,0))),"",INDEX('Policy Characteristics'!D:D,MATCH($C1321,'Policy Characteristics'!$C:$C,0)))</f>
        <v>Industry Energy Efficiency Standards</v>
      </c>
      <c r="K1321" s="226" t="str">
        <f>IF(ISBLANK(INDEX('Policy Characteristics'!E:E,MATCH($C1321,'Policy Characteristics'!$C:$C,0))),"",INDEX('Policy Characteristics'!E:E,MATCH($C1321,'Policy Characteristics'!$C:$C,0)))</f>
        <v>indst efficiency standards</v>
      </c>
      <c r="L1321" s="233">
        <f>IF(ISBLANK(INDEX('Policy Characteristics'!F:F,MATCH($C1321,'Policy Characteristics'!$C:$C,0))),"",INDEX('Policy Characteristics'!F:F,MATCH($C1321,'Policy Characteristics'!$C:$C,0)))</f>
        <v>0</v>
      </c>
      <c r="M1321" s="233">
        <f>IF(ISBLANK(INDEX('Policy Characteristics'!G:G,MATCH($C1321,'Policy Characteristics'!$C:$C,0))),"",INDEX('Policy Characteristics'!G:G,MATCH($C1321,'Policy Characteristics'!$C:$C,0)))</f>
        <v>0.25</v>
      </c>
      <c r="N1321" s="233">
        <f>IF(ISBLANK(INDEX('Policy Characteristics'!H:H,MATCH($C1321,'Policy Characteristics'!$C:$C,0))),"",INDEX('Policy Characteristics'!H:H,MATCH($C1321,'Policy Characteristics'!$C:$C,0)))</f>
        <v>0.01</v>
      </c>
      <c r="O1321" s="226" t="str">
        <f>IF(ISBLANK(INDEX('Policy Characteristics'!I:I,MATCH($C1321,'Policy Characteristics'!$C:$C,0))),"",INDEX('Policy Characteristics'!I:I,MATCH($C1321,'Policy Characteristics'!$C:$C,0)))</f>
        <v>% reduction in energy use</v>
      </c>
      <c r="P1321" s="22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21" s="226" t="str">
        <f>IF(ISBLANK(INDEX('Policy Characteristics'!K:K,MATCH($C1321,'Policy Characteristics'!$C:$C,0))),"",INDEX('Policy Characteristics'!K:K,MATCH($C1321,'Policy Characteristics'!$C:$C,0)))</f>
        <v>industry-ag-main.html#eff-stds</v>
      </c>
      <c r="R1321" s="226" t="str">
        <f>IF(ISBLANK(INDEX('Policy Characteristics'!L:L,MATCH($C1321,'Policy Characteristics'!$C:$C,0))),"",INDEX('Policy Characteristics'!L:L,MATCH($C1321,'Policy Characteristics'!$C:$C,0)))</f>
        <v>industry-energy-efficiency-standards.html</v>
      </c>
    </row>
    <row r="1322" spans="1:18" s="4" customFormat="1">
      <c r="A1322" s="226" t="str">
        <f>IF(ISBLANK(INDEX('Policy Characteristics'!A:A,MATCH($C1322,'Policy Characteristics'!$C:$C,0))),"",INDEX('Policy Characteristics'!A:A,MATCH($C1322,'Policy Characteristics'!$C:$C,0)))</f>
        <v>Industry</v>
      </c>
      <c r="B1322" s="234" t="str">
        <f>IF(ISBLANK(INDEX('Policy Characteristics'!B:B,MATCH($C1322,'Policy Characteristics'!$C:$C,0))),"",INDEX('Policy Characteristics'!B:B,MATCH($C1322,'Policy Characteristics'!$C:$C,0)))</f>
        <v>Industry Energy Efficiency Standards</v>
      </c>
      <c r="C1322" s="226" t="str">
        <f t="shared" si="49"/>
        <v>Percentage Improvement in Eqpt Efficiency Standards above BAU</v>
      </c>
      <c r="D1322" s="45" t="s">
        <v>842</v>
      </c>
      <c r="E1322" s="45" t="s">
        <v>925</v>
      </c>
      <c r="F1322" t="s">
        <v>843</v>
      </c>
      <c r="G1322" s="45" t="s">
        <v>926</v>
      </c>
      <c r="H1322" s="43">
        <v>965</v>
      </c>
      <c r="I1322" s="261" t="s">
        <v>728</v>
      </c>
      <c r="J1322" s="227" t="str">
        <f>IF(ISBLANK(INDEX('Policy Characteristics'!D:D,MATCH($C1322,'Policy Characteristics'!$C:$C,0))),"",INDEX('Policy Characteristics'!D:D,MATCH($C1322,'Policy Characteristics'!$C:$C,0)))</f>
        <v>Industry Energy Efficiency Standards</v>
      </c>
      <c r="K1322" s="226" t="str">
        <f>IF(ISBLANK(INDEX('Policy Characteristics'!E:E,MATCH($C1322,'Policy Characteristics'!$C:$C,0))),"",INDEX('Policy Characteristics'!E:E,MATCH($C1322,'Policy Characteristics'!$C:$C,0)))</f>
        <v>indst efficiency standards</v>
      </c>
      <c r="L1322" s="233">
        <f>IF(ISBLANK(INDEX('Policy Characteristics'!F:F,MATCH($C1322,'Policy Characteristics'!$C:$C,0))),"",INDEX('Policy Characteristics'!F:F,MATCH($C1322,'Policy Characteristics'!$C:$C,0)))</f>
        <v>0</v>
      </c>
      <c r="M1322" s="233">
        <f>IF(ISBLANK(INDEX('Policy Characteristics'!G:G,MATCH($C1322,'Policy Characteristics'!$C:$C,0))),"",INDEX('Policy Characteristics'!G:G,MATCH($C1322,'Policy Characteristics'!$C:$C,0)))</f>
        <v>0.25</v>
      </c>
      <c r="N1322" s="233">
        <f>IF(ISBLANK(INDEX('Policy Characteristics'!H:H,MATCH($C1322,'Policy Characteristics'!$C:$C,0))),"",INDEX('Policy Characteristics'!H:H,MATCH($C1322,'Policy Characteristics'!$C:$C,0)))</f>
        <v>0.01</v>
      </c>
      <c r="O1322" s="226" t="str">
        <f>IF(ISBLANK(INDEX('Policy Characteristics'!I:I,MATCH($C1322,'Policy Characteristics'!$C:$C,0))),"",INDEX('Policy Characteristics'!I:I,MATCH($C1322,'Policy Characteristics'!$C:$C,0)))</f>
        <v>% reduction in energy use</v>
      </c>
      <c r="P1322" s="22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22" s="226" t="str">
        <f>IF(ISBLANK(INDEX('Policy Characteristics'!K:K,MATCH($C1322,'Policy Characteristics'!$C:$C,0))),"",INDEX('Policy Characteristics'!K:K,MATCH($C1322,'Policy Characteristics'!$C:$C,0)))</f>
        <v>industry-ag-main.html#eff-stds</v>
      </c>
      <c r="R1322" s="226" t="str">
        <f>IF(ISBLANK(INDEX('Policy Characteristics'!L:L,MATCH($C1322,'Policy Characteristics'!$C:$C,0))),"",INDEX('Policy Characteristics'!L:L,MATCH($C1322,'Policy Characteristics'!$C:$C,0)))</f>
        <v>industry-energy-efficiency-standards.html</v>
      </c>
    </row>
    <row r="1323" spans="1:18" s="4" customFormat="1">
      <c r="A1323" s="226" t="str">
        <f>IF(ISBLANK(INDEX('Policy Characteristics'!A:A,MATCH($C1323,'Policy Characteristics'!$C:$C,0))),"",INDEX('Policy Characteristics'!A:A,MATCH($C1323,'Policy Characteristics'!$C:$C,0)))</f>
        <v>Industry</v>
      </c>
      <c r="B1323" s="234" t="str">
        <f>IF(ISBLANK(INDEX('Policy Characteristics'!B:B,MATCH($C1323,'Policy Characteristics'!$C:$C,0))),"",INDEX('Policy Characteristics'!B:B,MATCH($C1323,'Policy Characteristics'!$C:$C,0)))</f>
        <v>Industry Energy Efficiency Standards</v>
      </c>
      <c r="C1323" s="226" t="str">
        <f t="shared" si="49"/>
        <v>Percentage Improvement in Eqpt Efficiency Standards above BAU</v>
      </c>
      <c r="D1323" s="45" t="s">
        <v>842</v>
      </c>
      <c r="E1323" s="45" t="s">
        <v>927</v>
      </c>
      <c r="F1323" t="s">
        <v>843</v>
      </c>
      <c r="G1323" s="45" t="s">
        <v>928</v>
      </c>
      <c r="H1323" s="43">
        <v>966</v>
      </c>
      <c r="I1323" s="261" t="s">
        <v>728</v>
      </c>
      <c r="J1323" s="227" t="str">
        <f>IF(ISBLANK(INDEX('Policy Characteristics'!D:D,MATCH($C1323,'Policy Characteristics'!$C:$C,0))),"",INDEX('Policy Characteristics'!D:D,MATCH($C1323,'Policy Characteristics'!$C:$C,0)))</f>
        <v>Industry Energy Efficiency Standards</v>
      </c>
      <c r="K1323" s="226" t="str">
        <f>IF(ISBLANK(INDEX('Policy Characteristics'!E:E,MATCH($C1323,'Policy Characteristics'!$C:$C,0))),"",INDEX('Policy Characteristics'!E:E,MATCH($C1323,'Policy Characteristics'!$C:$C,0)))</f>
        <v>indst efficiency standards</v>
      </c>
      <c r="L1323" s="233">
        <f>IF(ISBLANK(INDEX('Policy Characteristics'!F:F,MATCH($C1323,'Policy Characteristics'!$C:$C,0))),"",INDEX('Policy Characteristics'!F:F,MATCH($C1323,'Policy Characteristics'!$C:$C,0)))</f>
        <v>0</v>
      </c>
      <c r="M1323" s="233">
        <f>IF(ISBLANK(INDEX('Policy Characteristics'!G:G,MATCH($C1323,'Policy Characteristics'!$C:$C,0))),"",INDEX('Policy Characteristics'!G:G,MATCH($C1323,'Policy Characteristics'!$C:$C,0)))</f>
        <v>0.25</v>
      </c>
      <c r="N1323" s="233">
        <f>IF(ISBLANK(INDEX('Policy Characteristics'!H:H,MATCH($C1323,'Policy Characteristics'!$C:$C,0))),"",INDEX('Policy Characteristics'!H:H,MATCH($C1323,'Policy Characteristics'!$C:$C,0)))</f>
        <v>0.01</v>
      </c>
      <c r="O1323" s="226" t="str">
        <f>IF(ISBLANK(INDEX('Policy Characteristics'!I:I,MATCH($C1323,'Policy Characteristics'!$C:$C,0))),"",INDEX('Policy Characteristics'!I:I,MATCH($C1323,'Policy Characteristics'!$C:$C,0)))</f>
        <v>% reduction in energy use</v>
      </c>
      <c r="P1323" s="22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23" s="226" t="str">
        <f>IF(ISBLANK(INDEX('Policy Characteristics'!K:K,MATCH($C1323,'Policy Characteristics'!$C:$C,0))),"",INDEX('Policy Characteristics'!K:K,MATCH($C1323,'Policy Characteristics'!$C:$C,0)))</f>
        <v>industry-ag-main.html#eff-stds</v>
      </c>
      <c r="R1323" s="226" t="str">
        <f>IF(ISBLANK(INDEX('Policy Characteristics'!L:L,MATCH($C1323,'Policy Characteristics'!$C:$C,0))),"",INDEX('Policy Characteristics'!L:L,MATCH($C1323,'Policy Characteristics'!$C:$C,0)))</f>
        <v>industry-energy-efficiency-standards.html</v>
      </c>
    </row>
    <row r="1324" spans="1:18" s="4" customFormat="1">
      <c r="A1324" s="226" t="str">
        <f>IF(ISBLANK(INDEX('Policy Characteristics'!A:A,MATCH($C1324,'Policy Characteristics'!$C:$C,0))),"",INDEX('Policy Characteristics'!A:A,MATCH($C1324,'Policy Characteristics'!$C:$C,0)))</f>
        <v>Industry</v>
      </c>
      <c r="B1324" s="234" t="str">
        <f>IF(ISBLANK(INDEX('Policy Characteristics'!B:B,MATCH($C1324,'Policy Characteristics'!$C:$C,0))),"",INDEX('Policy Characteristics'!B:B,MATCH($C1324,'Policy Characteristics'!$C:$C,0)))</f>
        <v>Industry Energy Efficiency Standards</v>
      </c>
      <c r="C1324" s="226" t="str">
        <f t="shared" si="49"/>
        <v>Percentage Improvement in Eqpt Efficiency Standards above BAU</v>
      </c>
      <c r="D1324" s="45" t="s">
        <v>842</v>
      </c>
      <c r="E1324" s="45" t="s">
        <v>929</v>
      </c>
      <c r="F1324" t="s">
        <v>843</v>
      </c>
      <c r="G1324" s="45" t="s">
        <v>930</v>
      </c>
      <c r="H1324" s="43">
        <v>967</v>
      </c>
      <c r="I1324" s="261" t="s">
        <v>738</v>
      </c>
      <c r="J1324" s="227" t="str">
        <f>IF(ISBLANK(INDEX('Policy Characteristics'!D:D,MATCH($C1324,'Policy Characteristics'!$C:$C,0))),"",INDEX('Policy Characteristics'!D:D,MATCH($C1324,'Policy Characteristics'!$C:$C,0)))</f>
        <v>Industry Energy Efficiency Standards</v>
      </c>
      <c r="K1324" s="226" t="str">
        <f>IF(ISBLANK(INDEX('Policy Characteristics'!E:E,MATCH($C1324,'Policy Characteristics'!$C:$C,0))),"",INDEX('Policy Characteristics'!E:E,MATCH($C1324,'Policy Characteristics'!$C:$C,0)))</f>
        <v>indst efficiency standards</v>
      </c>
      <c r="L1324" s="233">
        <f>IF(ISBLANK(INDEX('Policy Characteristics'!F:F,MATCH($C1324,'Policy Characteristics'!$C:$C,0))),"",INDEX('Policy Characteristics'!F:F,MATCH($C1324,'Policy Characteristics'!$C:$C,0)))</f>
        <v>0</v>
      </c>
      <c r="M1324" s="233">
        <f>IF(ISBLANK(INDEX('Policy Characteristics'!G:G,MATCH($C1324,'Policy Characteristics'!$C:$C,0))),"",INDEX('Policy Characteristics'!G:G,MATCH($C1324,'Policy Characteristics'!$C:$C,0)))</f>
        <v>0.25</v>
      </c>
      <c r="N1324" s="233">
        <f>IF(ISBLANK(INDEX('Policy Characteristics'!H:H,MATCH($C1324,'Policy Characteristics'!$C:$C,0))),"",INDEX('Policy Characteristics'!H:H,MATCH($C1324,'Policy Characteristics'!$C:$C,0)))</f>
        <v>0.01</v>
      </c>
      <c r="O1324" s="226" t="str">
        <f>IF(ISBLANK(INDEX('Policy Characteristics'!I:I,MATCH($C1324,'Policy Characteristics'!$C:$C,0))),"",INDEX('Policy Characteristics'!I:I,MATCH($C1324,'Policy Characteristics'!$C:$C,0)))</f>
        <v>% reduction in energy use</v>
      </c>
      <c r="P1324" s="22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24" s="226" t="str">
        <f>IF(ISBLANK(INDEX('Policy Characteristics'!K:K,MATCH($C1324,'Policy Characteristics'!$C:$C,0))),"",INDEX('Policy Characteristics'!K:K,MATCH($C1324,'Policy Characteristics'!$C:$C,0)))</f>
        <v>industry-ag-main.html#eff-stds</v>
      </c>
      <c r="R1324" s="226" t="str">
        <f>IF(ISBLANK(INDEX('Policy Characteristics'!L:L,MATCH($C1324,'Policy Characteristics'!$C:$C,0))),"",INDEX('Policy Characteristics'!L:L,MATCH($C1324,'Policy Characteristics'!$C:$C,0)))</f>
        <v>industry-energy-efficiency-standards.html</v>
      </c>
    </row>
    <row r="1325" spans="1:18" s="4" customFormat="1">
      <c r="A1325" s="226" t="str">
        <f>IF(ISBLANK(INDEX('Policy Characteristics'!A:A,MATCH($C1325,'Policy Characteristics'!$C:$C,0))),"",INDEX('Policy Characteristics'!A:A,MATCH($C1325,'Policy Characteristics'!$C:$C,0)))</f>
        <v>Industry</v>
      </c>
      <c r="B1325" s="234" t="str">
        <f>IF(ISBLANK(INDEX('Policy Characteristics'!B:B,MATCH($C1325,'Policy Characteristics'!$C:$C,0))),"",INDEX('Policy Characteristics'!B:B,MATCH($C1325,'Policy Characteristics'!$C:$C,0)))</f>
        <v>Industry Energy Efficiency Standards</v>
      </c>
      <c r="C1325" s="226" t="str">
        <f t="shared" si="49"/>
        <v>Percentage Improvement in Eqpt Efficiency Standards above BAU</v>
      </c>
      <c r="D1325" s="6" t="s">
        <v>844</v>
      </c>
      <c r="E1325" s="45" t="s">
        <v>911</v>
      </c>
      <c r="F1325" t="s">
        <v>845</v>
      </c>
      <c r="G1325" s="45" t="s">
        <v>912</v>
      </c>
      <c r="H1325" s="43">
        <v>968</v>
      </c>
      <c r="I1325" s="261" t="s">
        <v>728</v>
      </c>
      <c r="J1325" s="227" t="str">
        <f>IF(ISBLANK(INDEX('Policy Characteristics'!D:D,MATCH($C1325,'Policy Characteristics'!$C:$C,0))),"",INDEX('Policy Characteristics'!D:D,MATCH($C1325,'Policy Characteristics'!$C:$C,0)))</f>
        <v>Industry Energy Efficiency Standards</v>
      </c>
      <c r="K1325" s="226" t="str">
        <f>IF(ISBLANK(INDEX('Policy Characteristics'!E:E,MATCH($C1325,'Policy Characteristics'!$C:$C,0))),"",INDEX('Policy Characteristics'!E:E,MATCH($C1325,'Policy Characteristics'!$C:$C,0)))</f>
        <v>indst efficiency standards</v>
      </c>
      <c r="L1325" s="233">
        <f>IF(ISBLANK(INDEX('Policy Characteristics'!F:F,MATCH($C1325,'Policy Characteristics'!$C:$C,0))),"",INDEX('Policy Characteristics'!F:F,MATCH($C1325,'Policy Characteristics'!$C:$C,0)))</f>
        <v>0</v>
      </c>
      <c r="M1325" s="233">
        <f>IF(ISBLANK(INDEX('Policy Characteristics'!G:G,MATCH($C1325,'Policy Characteristics'!$C:$C,0))),"",INDEX('Policy Characteristics'!G:G,MATCH($C1325,'Policy Characteristics'!$C:$C,0)))</f>
        <v>0.25</v>
      </c>
      <c r="N1325" s="233">
        <f>IF(ISBLANK(INDEX('Policy Characteristics'!H:H,MATCH($C1325,'Policy Characteristics'!$C:$C,0))),"",INDEX('Policy Characteristics'!H:H,MATCH($C1325,'Policy Characteristics'!$C:$C,0)))</f>
        <v>0.01</v>
      </c>
      <c r="O1325" s="226" t="str">
        <f>IF(ISBLANK(INDEX('Policy Characteristics'!I:I,MATCH($C1325,'Policy Characteristics'!$C:$C,0))),"",INDEX('Policy Characteristics'!I:I,MATCH($C1325,'Policy Characteristics'!$C:$C,0)))</f>
        <v>% reduction in energy use</v>
      </c>
      <c r="P1325" s="22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25" s="226" t="str">
        <f>IF(ISBLANK(INDEX('Policy Characteristics'!K:K,MATCH($C1325,'Policy Characteristics'!$C:$C,0))),"",INDEX('Policy Characteristics'!K:K,MATCH($C1325,'Policy Characteristics'!$C:$C,0)))</f>
        <v>industry-ag-main.html#eff-stds</v>
      </c>
      <c r="R1325" s="226" t="str">
        <f>IF(ISBLANK(INDEX('Policy Characteristics'!L:L,MATCH($C1325,'Policy Characteristics'!$C:$C,0))),"",INDEX('Policy Characteristics'!L:L,MATCH($C1325,'Policy Characteristics'!$C:$C,0)))</f>
        <v>industry-energy-efficiency-standards.html</v>
      </c>
    </row>
    <row r="1326" spans="1:18" s="4" customFormat="1">
      <c r="A1326" s="226" t="str">
        <f>IF(ISBLANK(INDEX('Policy Characteristics'!A:A,MATCH($C1326,'Policy Characteristics'!$C:$C,0))),"",INDEX('Policy Characteristics'!A:A,MATCH($C1326,'Policy Characteristics'!$C:$C,0)))</f>
        <v>Industry</v>
      </c>
      <c r="B1326" s="234" t="str">
        <f>IF(ISBLANK(INDEX('Policy Characteristics'!B:B,MATCH($C1326,'Policy Characteristics'!$C:$C,0))),"",INDEX('Policy Characteristics'!B:B,MATCH($C1326,'Policy Characteristics'!$C:$C,0)))</f>
        <v>Industry Energy Efficiency Standards</v>
      </c>
      <c r="C1326" s="226" t="str">
        <f t="shared" si="49"/>
        <v>Percentage Improvement in Eqpt Efficiency Standards above BAU</v>
      </c>
      <c r="D1326" s="6" t="s">
        <v>844</v>
      </c>
      <c r="E1326" s="45" t="s">
        <v>913</v>
      </c>
      <c r="F1326" t="s">
        <v>845</v>
      </c>
      <c r="G1326" s="45" t="s">
        <v>914</v>
      </c>
      <c r="H1326" s="43">
        <v>969</v>
      </c>
      <c r="I1326" s="261" t="s">
        <v>728</v>
      </c>
      <c r="J1326" s="227" t="str">
        <f>IF(ISBLANK(INDEX('Policy Characteristics'!D:D,MATCH($C1326,'Policy Characteristics'!$C:$C,0))),"",INDEX('Policy Characteristics'!D:D,MATCH($C1326,'Policy Characteristics'!$C:$C,0)))</f>
        <v>Industry Energy Efficiency Standards</v>
      </c>
      <c r="K1326" s="226" t="str">
        <f>IF(ISBLANK(INDEX('Policy Characteristics'!E:E,MATCH($C1326,'Policy Characteristics'!$C:$C,0))),"",INDEX('Policy Characteristics'!E:E,MATCH($C1326,'Policy Characteristics'!$C:$C,0)))</f>
        <v>indst efficiency standards</v>
      </c>
      <c r="L1326" s="233">
        <f>IF(ISBLANK(INDEX('Policy Characteristics'!F:F,MATCH($C1326,'Policy Characteristics'!$C:$C,0))),"",INDEX('Policy Characteristics'!F:F,MATCH($C1326,'Policy Characteristics'!$C:$C,0)))</f>
        <v>0</v>
      </c>
      <c r="M1326" s="233">
        <f>IF(ISBLANK(INDEX('Policy Characteristics'!G:G,MATCH($C1326,'Policy Characteristics'!$C:$C,0))),"",INDEX('Policy Characteristics'!G:G,MATCH($C1326,'Policy Characteristics'!$C:$C,0)))</f>
        <v>0.25</v>
      </c>
      <c r="N1326" s="233">
        <f>IF(ISBLANK(INDEX('Policy Characteristics'!H:H,MATCH($C1326,'Policy Characteristics'!$C:$C,0))),"",INDEX('Policy Characteristics'!H:H,MATCH($C1326,'Policy Characteristics'!$C:$C,0)))</f>
        <v>0.01</v>
      </c>
      <c r="O1326" s="226" t="str">
        <f>IF(ISBLANK(INDEX('Policy Characteristics'!I:I,MATCH($C1326,'Policy Characteristics'!$C:$C,0))),"",INDEX('Policy Characteristics'!I:I,MATCH($C1326,'Policy Characteristics'!$C:$C,0)))</f>
        <v>% reduction in energy use</v>
      </c>
      <c r="P1326" s="22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26" s="226" t="str">
        <f>IF(ISBLANK(INDEX('Policy Characteristics'!K:K,MATCH($C1326,'Policy Characteristics'!$C:$C,0))),"",INDEX('Policy Characteristics'!K:K,MATCH($C1326,'Policy Characteristics'!$C:$C,0)))</f>
        <v>industry-ag-main.html#eff-stds</v>
      </c>
      <c r="R1326" s="226" t="str">
        <f>IF(ISBLANK(INDEX('Policy Characteristics'!L:L,MATCH($C1326,'Policy Characteristics'!$C:$C,0))),"",INDEX('Policy Characteristics'!L:L,MATCH($C1326,'Policy Characteristics'!$C:$C,0)))</f>
        <v>industry-energy-efficiency-standards.html</v>
      </c>
    </row>
    <row r="1327" spans="1:18" s="4" customFormat="1">
      <c r="A1327" s="226" t="str">
        <f>IF(ISBLANK(INDEX('Policy Characteristics'!A:A,MATCH($C1327,'Policy Characteristics'!$C:$C,0))),"",INDEX('Policy Characteristics'!A:A,MATCH($C1327,'Policy Characteristics'!$C:$C,0)))</f>
        <v>Industry</v>
      </c>
      <c r="B1327" s="234" t="str">
        <f>IF(ISBLANK(INDEX('Policy Characteristics'!B:B,MATCH($C1327,'Policy Characteristics'!$C:$C,0))),"",INDEX('Policy Characteristics'!B:B,MATCH($C1327,'Policy Characteristics'!$C:$C,0)))</f>
        <v>Industry Energy Efficiency Standards</v>
      </c>
      <c r="C1327" s="226" t="str">
        <f t="shared" si="49"/>
        <v>Percentage Improvement in Eqpt Efficiency Standards above BAU</v>
      </c>
      <c r="D1327" s="6" t="s">
        <v>844</v>
      </c>
      <c r="E1327" s="45" t="s">
        <v>915</v>
      </c>
      <c r="F1327" t="s">
        <v>845</v>
      </c>
      <c r="G1327" s="45" t="s">
        <v>916</v>
      </c>
      <c r="H1327" s="43">
        <v>970</v>
      </c>
      <c r="I1327" s="261" t="s">
        <v>728</v>
      </c>
      <c r="J1327" s="227" t="str">
        <f>IF(ISBLANK(INDEX('Policy Characteristics'!D:D,MATCH($C1327,'Policy Characteristics'!$C:$C,0))),"",INDEX('Policy Characteristics'!D:D,MATCH($C1327,'Policy Characteristics'!$C:$C,0)))</f>
        <v>Industry Energy Efficiency Standards</v>
      </c>
      <c r="K1327" s="226" t="str">
        <f>IF(ISBLANK(INDEX('Policy Characteristics'!E:E,MATCH($C1327,'Policy Characteristics'!$C:$C,0))),"",INDEX('Policy Characteristics'!E:E,MATCH($C1327,'Policy Characteristics'!$C:$C,0)))</f>
        <v>indst efficiency standards</v>
      </c>
      <c r="L1327" s="233">
        <f>IF(ISBLANK(INDEX('Policy Characteristics'!F:F,MATCH($C1327,'Policy Characteristics'!$C:$C,0))),"",INDEX('Policy Characteristics'!F:F,MATCH($C1327,'Policy Characteristics'!$C:$C,0)))</f>
        <v>0</v>
      </c>
      <c r="M1327" s="233">
        <f>IF(ISBLANK(INDEX('Policy Characteristics'!G:G,MATCH($C1327,'Policy Characteristics'!$C:$C,0))),"",INDEX('Policy Characteristics'!G:G,MATCH($C1327,'Policy Characteristics'!$C:$C,0)))</f>
        <v>0.25</v>
      </c>
      <c r="N1327" s="233">
        <f>IF(ISBLANK(INDEX('Policy Characteristics'!H:H,MATCH($C1327,'Policy Characteristics'!$C:$C,0))),"",INDEX('Policy Characteristics'!H:H,MATCH($C1327,'Policy Characteristics'!$C:$C,0)))</f>
        <v>0.01</v>
      </c>
      <c r="O1327" s="226" t="str">
        <f>IF(ISBLANK(INDEX('Policy Characteristics'!I:I,MATCH($C1327,'Policy Characteristics'!$C:$C,0))),"",INDEX('Policy Characteristics'!I:I,MATCH($C1327,'Policy Characteristics'!$C:$C,0)))</f>
        <v>% reduction in energy use</v>
      </c>
      <c r="P1327" s="22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27" s="226" t="str">
        <f>IF(ISBLANK(INDEX('Policy Characteristics'!K:K,MATCH($C1327,'Policy Characteristics'!$C:$C,0))),"",INDEX('Policy Characteristics'!K:K,MATCH($C1327,'Policy Characteristics'!$C:$C,0)))</f>
        <v>industry-ag-main.html#eff-stds</v>
      </c>
      <c r="R1327" s="226" t="str">
        <f>IF(ISBLANK(INDEX('Policy Characteristics'!L:L,MATCH($C1327,'Policy Characteristics'!$C:$C,0))),"",INDEX('Policy Characteristics'!L:L,MATCH($C1327,'Policy Characteristics'!$C:$C,0)))</f>
        <v>industry-energy-efficiency-standards.html</v>
      </c>
    </row>
    <row r="1328" spans="1:18" s="4" customFormat="1">
      <c r="A1328" s="226" t="str">
        <f>IF(ISBLANK(INDEX('Policy Characteristics'!A:A,MATCH($C1328,'Policy Characteristics'!$C:$C,0))),"",INDEX('Policy Characteristics'!A:A,MATCH($C1328,'Policy Characteristics'!$C:$C,0)))</f>
        <v>Industry</v>
      </c>
      <c r="B1328" s="234" t="str">
        <f>IF(ISBLANK(INDEX('Policy Characteristics'!B:B,MATCH($C1328,'Policy Characteristics'!$C:$C,0))),"",INDEX('Policy Characteristics'!B:B,MATCH($C1328,'Policy Characteristics'!$C:$C,0)))</f>
        <v>Industry Energy Efficiency Standards</v>
      </c>
      <c r="C1328" s="226" t="str">
        <f t="shared" si="49"/>
        <v>Percentage Improvement in Eqpt Efficiency Standards above BAU</v>
      </c>
      <c r="D1328" s="6" t="s">
        <v>844</v>
      </c>
      <c r="E1328" s="45" t="s">
        <v>917</v>
      </c>
      <c r="F1328" t="s">
        <v>845</v>
      </c>
      <c r="G1328" s="45" t="s">
        <v>918</v>
      </c>
      <c r="H1328" s="43">
        <v>971</v>
      </c>
      <c r="I1328" s="261" t="s">
        <v>738</v>
      </c>
      <c r="J1328" s="227" t="str">
        <f>IF(ISBLANK(INDEX('Policy Characteristics'!D:D,MATCH($C1328,'Policy Characteristics'!$C:$C,0))),"",INDEX('Policy Characteristics'!D:D,MATCH($C1328,'Policy Characteristics'!$C:$C,0)))</f>
        <v>Industry Energy Efficiency Standards</v>
      </c>
      <c r="K1328" s="226" t="str">
        <f>IF(ISBLANK(INDEX('Policy Characteristics'!E:E,MATCH($C1328,'Policy Characteristics'!$C:$C,0))),"",INDEX('Policy Characteristics'!E:E,MATCH($C1328,'Policy Characteristics'!$C:$C,0)))</f>
        <v>indst efficiency standards</v>
      </c>
      <c r="L1328" s="233">
        <f>IF(ISBLANK(INDEX('Policy Characteristics'!F:F,MATCH($C1328,'Policy Characteristics'!$C:$C,0))),"",INDEX('Policy Characteristics'!F:F,MATCH($C1328,'Policy Characteristics'!$C:$C,0)))</f>
        <v>0</v>
      </c>
      <c r="M1328" s="233">
        <f>IF(ISBLANK(INDEX('Policy Characteristics'!G:G,MATCH($C1328,'Policy Characteristics'!$C:$C,0))),"",INDEX('Policy Characteristics'!G:G,MATCH($C1328,'Policy Characteristics'!$C:$C,0)))</f>
        <v>0.25</v>
      </c>
      <c r="N1328" s="233">
        <f>IF(ISBLANK(INDEX('Policy Characteristics'!H:H,MATCH($C1328,'Policy Characteristics'!$C:$C,0))),"",INDEX('Policy Characteristics'!H:H,MATCH($C1328,'Policy Characteristics'!$C:$C,0)))</f>
        <v>0.01</v>
      </c>
      <c r="O1328" s="226" t="str">
        <f>IF(ISBLANK(INDEX('Policy Characteristics'!I:I,MATCH($C1328,'Policy Characteristics'!$C:$C,0))),"",INDEX('Policy Characteristics'!I:I,MATCH($C1328,'Policy Characteristics'!$C:$C,0)))</f>
        <v>% reduction in energy use</v>
      </c>
      <c r="P1328" s="22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28" s="226" t="str">
        <f>IF(ISBLANK(INDEX('Policy Characteristics'!K:K,MATCH($C1328,'Policy Characteristics'!$C:$C,0))),"",INDEX('Policy Characteristics'!K:K,MATCH($C1328,'Policy Characteristics'!$C:$C,0)))</f>
        <v>industry-ag-main.html#eff-stds</v>
      </c>
      <c r="R1328" s="226" t="str">
        <f>IF(ISBLANK(INDEX('Policy Characteristics'!L:L,MATCH($C1328,'Policy Characteristics'!$C:$C,0))),"",INDEX('Policy Characteristics'!L:L,MATCH($C1328,'Policy Characteristics'!$C:$C,0)))</f>
        <v>industry-energy-efficiency-standards.html</v>
      </c>
    </row>
    <row r="1329" spans="1:18" s="4" customFormat="1">
      <c r="A1329" s="226" t="str">
        <f>IF(ISBLANK(INDEX('Policy Characteristics'!A:A,MATCH($C1329,'Policy Characteristics'!$C:$C,0))),"",INDEX('Policy Characteristics'!A:A,MATCH($C1329,'Policy Characteristics'!$C:$C,0)))</f>
        <v>Industry</v>
      </c>
      <c r="B1329" s="234" t="str">
        <f>IF(ISBLANK(INDEX('Policy Characteristics'!B:B,MATCH($C1329,'Policy Characteristics'!$C:$C,0))),"",INDEX('Policy Characteristics'!B:B,MATCH($C1329,'Policy Characteristics'!$C:$C,0)))</f>
        <v>Industry Energy Efficiency Standards</v>
      </c>
      <c r="C1329" s="226" t="str">
        <f t="shared" si="49"/>
        <v>Percentage Improvement in Eqpt Efficiency Standards above BAU</v>
      </c>
      <c r="D1329" s="6" t="s">
        <v>844</v>
      </c>
      <c r="E1329" s="45" t="s">
        <v>919</v>
      </c>
      <c r="F1329" t="s">
        <v>845</v>
      </c>
      <c r="G1329" s="45" t="s">
        <v>920</v>
      </c>
      <c r="H1329" s="43">
        <v>972</v>
      </c>
      <c r="I1329" s="261" t="s">
        <v>728</v>
      </c>
      <c r="J1329" s="227" t="str">
        <f>IF(ISBLANK(INDEX('Policy Characteristics'!D:D,MATCH($C1329,'Policy Characteristics'!$C:$C,0))),"",INDEX('Policy Characteristics'!D:D,MATCH($C1329,'Policy Characteristics'!$C:$C,0)))</f>
        <v>Industry Energy Efficiency Standards</v>
      </c>
      <c r="K1329" s="226" t="str">
        <f>IF(ISBLANK(INDEX('Policy Characteristics'!E:E,MATCH($C1329,'Policy Characteristics'!$C:$C,0))),"",INDEX('Policy Characteristics'!E:E,MATCH($C1329,'Policy Characteristics'!$C:$C,0)))</f>
        <v>indst efficiency standards</v>
      </c>
      <c r="L1329" s="233">
        <f>IF(ISBLANK(INDEX('Policy Characteristics'!F:F,MATCH($C1329,'Policy Characteristics'!$C:$C,0))),"",INDEX('Policy Characteristics'!F:F,MATCH($C1329,'Policy Characteristics'!$C:$C,0)))</f>
        <v>0</v>
      </c>
      <c r="M1329" s="233">
        <f>IF(ISBLANK(INDEX('Policy Characteristics'!G:G,MATCH($C1329,'Policy Characteristics'!$C:$C,0))),"",INDEX('Policy Characteristics'!G:G,MATCH($C1329,'Policy Characteristics'!$C:$C,0)))</f>
        <v>0.25</v>
      </c>
      <c r="N1329" s="233">
        <f>IF(ISBLANK(INDEX('Policy Characteristics'!H:H,MATCH($C1329,'Policy Characteristics'!$C:$C,0))),"",INDEX('Policy Characteristics'!H:H,MATCH($C1329,'Policy Characteristics'!$C:$C,0)))</f>
        <v>0.01</v>
      </c>
      <c r="O1329" s="226" t="str">
        <f>IF(ISBLANK(INDEX('Policy Characteristics'!I:I,MATCH($C1329,'Policy Characteristics'!$C:$C,0))),"",INDEX('Policy Characteristics'!I:I,MATCH($C1329,'Policy Characteristics'!$C:$C,0)))</f>
        <v>% reduction in energy use</v>
      </c>
      <c r="P1329" s="22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29" s="226" t="str">
        <f>IF(ISBLANK(INDEX('Policy Characteristics'!K:K,MATCH($C1329,'Policy Characteristics'!$C:$C,0))),"",INDEX('Policy Characteristics'!K:K,MATCH($C1329,'Policy Characteristics'!$C:$C,0)))</f>
        <v>industry-ag-main.html#eff-stds</v>
      </c>
      <c r="R1329" s="226" t="str">
        <f>IF(ISBLANK(INDEX('Policy Characteristics'!L:L,MATCH($C1329,'Policy Characteristics'!$C:$C,0))),"",INDEX('Policy Characteristics'!L:L,MATCH($C1329,'Policy Characteristics'!$C:$C,0)))</f>
        <v>industry-energy-efficiency-standards.html</v>
      </c>
    </row>
    <row r="1330" spans="1:18" s="4" customFormat="1">
      <c r="A1330" s="226" t="str">
        <f>IF(ISBLANK(INDEX('Policy Characteristics'!A:A,MATCH($C1330,'Policy Characteristics'!$C:$C,0))),"",INDEX('Policy Characteristics'!A:A,MATCH($C1330,'Policy Characteristics'!$C:$C,0)))</f>
        <v>Industry</v>
      </c>
      <c r="B1330" s="234" t="str">
        <f>IF(ISBLANK(INDEX('Policy Characteristics'!B:B,MATCH($C1330,'Policy Characteristics'!$C:$C,0))),"",INDEX('Policy Characteristics'!B:B,MATCH($C1330,'Policy Characteristics'!$C:$C,0)))</f>
        <v>Industry Energy Efficiency Standards</v>
      </c>
      <c r="C1330" s="226" t="str">
        <f t="shared" si="49"/>
        <v>Percentage Improvement in Eqpt Efficiency Standards above BAU</v>
      </c>
      <c r="D1330" s="6" t="s">
        <v>844</v>
      </c>
      <c r="E1330" s="45" t="s">
        <v>921</v>
      </c>
      <c r="F1330" t="s">
        <v>845</v>
      </c>
      <c r="G1330" s="45" t="s">
        <v>922</v>
      </c>
      <c r="H1330" s="43">
        <v>973</v>
      </c>
      <c r="I1330" s="261" t="s">
        <v>738</v>
      </c>
      <c r="J1330" s="227" t="str">
        <f>IF(ISBLANK(INDEX('Policy Characteristics'!D:D,MATCH($C1330,'Policy Characteristics'!$C:$C,0))),"",INDEX('Policy Characteristics'!D:D,MATCH($C1330,'Policy Characteristics'!$C:$C,0)))</f>
        <v>Industry Energy Efficiency Standards</v>
      </c>
      <c r="K1330" s="226" t="str">
        <f>IF(ISBLANK(INDEX('Policy Characteristics'!E:E,MATCH($C1330,'Policy Characteristics'!$C:$C,0))),"",INDEX('Policy Characteristics'!E:E,MATCH($C1330,'Policy Characteristics'!$C:$C,0)))</f>
        <v>indst efficiency standards</v>
      </c>
      <c r="L1330" s="233">
        <f>IF(ISBLANK(INDEX('Policy Characteristics'!F:F,MATCH($C1330,'Policy Characteristics'!$C:$C,0))),"",INDEX('Policy Characteristics'!F:F,MATCH($C1330,'Policy Characteristics'!$C:$C,0)))</f>
        <v>0</v>
      </c>
      <c r="M1330" s="233">
        <f>IF(ISBLANK(INDEX('Policy Characteristics'!G:G,MATCH($C1330,'Policy Characteristics'!$C:$C,0))),"",INDEX('Policy Characteristics'!G:G,MATCH($C1330,'Policy Characteristics'!$C:$C,0)))</f>
        <v>0.25</v>
      </c>
      <c r="N1330" s="233">
        <f>IF(ISBLANK(INDEX('Policy Characteristics'!H:H,MATCH($C1330,'Policy Characteristics'!$C:$C,0))),"",INDEX('Policy Characteristics'!H:H,MATCH($C1330,'Policy Characteristics'!$C:$C,0)))</f>
        <v>0.01</v>
      </c>
      <c r="O1330" s="226" t="str">
        <f>IF(ISBLANK(INDEX('Policy Characteristics'!I:I,MATCH($C1330,'Policy Characteristics'!$C:$C,0))),"",INDEX('Policy Characteristics'!I:I,MATCH($C1330,'Policy Characteristics'!$C:$C,0)))</f>
        <v>% reduction in energy use</v>
      </c>
      <c r="P1330" s="22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30" s="226" t="str">
        <f>IF(ISBLANK(INDEX('Policy Characteristics'!K:K,MATCH($C1330,'Policy Characteristics'!$C:$C,0))),"",INDEX('Policy Characteristics'!K:K,MATCH($C1330,'Policy Characteristics'!$C:$C,0)))</f>
        <v>industry-ag-main.html#eff-stds</v>
      </c>
      <c r="R1330" s="226" t="str">
        <f>IF(ISBLANK(INDEX('Policy Characteristics'!L:L,MATCH($C1330,'Policy Characteristics'!$C:$C,0))),"",INDEX('Policy Characteristics'!L:L,MATCH($C1330,'Policy Characteristics'!$C:$C,0)))</f>
        <v>industry-energy-efficiency-standards.html</v>
      </c>
    </row>
    <row r="1331" spans="1:18" s="4" customFormat="1">
      <c r="A1331" s="226" t="str">
        <f>IF(ISBLANK(INDEX('Policy Characteristics'!A:A,MATCH($C1331,'Policy Characteristics'!$C:$C,0))),"",INDEX('Policy Characteristics'!A:A,MATCH($C1331,'Policy Characteristics'!$C:$C,0)))</f>
        <v>Industry</v>
      </c>
      <c r="B1331" s="234" t="str">
        <f>IF(ISBLANK(INDEX('Policy Characteristics'!B:B,MATCH($C1331,'Policy Characteristics'!$C:$C,0))),"",INDEX('Policy Characteristics'!B:B,MATCH($C1331,'Policy Characteristics'!$C:$C,0)))</f>
        <v>Industry Energy Efficiency Standards</v>
      </c>
      <c r="C1331" s="226" t="str">
        <f t="shared" si="49"/>
        <v>Percentage Improvement in Eqpt Efficiency Standards above BAU</v>
      </c>
      <c r="D1331" s="6" t="s">
        <v>844</v>
      </c>
      <c r="E1331" s="45" t="s">
        <v>923</v>
      </c>
      <c r="F1331" t="s">
        <v>845</v>
      </c>
      <c r="G1331" s="45" t="s">
        <v>924</v>
      </c>
      <c r="H1331" s="43">
        <v>974</v>
      </c>
      <c r="I1331" s="261" t="s">
        <v>738</v>
      </c>
      <c r="J1331" s="227" t="str">
        <f>IF(ISBLANK(INDEX('Policy Characteristics'!D:D,MATCH($C1331,'Policy Characteristics'!$C:$C,0))),"",INDEX('Policy Characteristics'!D:D,MATCH($C1331,'Policy Characteristics'!$C:$C,0)))</f>
        <v>Industry Energy Efficiency Standards</v>
      </c>
      <c r="K1331" s="226" t="str">
        <f>IF(ISBLANK(INDEX('Policy Characteristics'!E:E,MATCH($C1331,'Policy Characteristics'!$C:$C,0))),"",INDEX('Policy Characteristics'!E:E,MATCH($C1331,'Policy Characteristics'!$C:$C,0)))</f>
        <v>indst efficiency standards</v>
      </c>
      <c r="L1331" s="233">
        <f>IF(ISBLANK(INDEX('Policy Characteristics'!F:F,MATCH($C1331,'Policy Characteristics'!$C:$C,0))),"",INDEX('Policy Characteristics'!F:F,MATCH($C1331,'Policy Characteristics'!$C:$C,0)))</f>
        <v>0</v>
      </c>
      <c r="M1331" s="233">
        <f>IF(ISBLANK(INDEX('Policy Characteristics'!G:G,MATCH($C1331,'Policy Characteristics'!$C:$C,0))),"",INDEX('Policy Characteristics'!G:G,MATCH($C1331,'Policy Characteristics'!$C:$C,0)))</f>
        <v>0.25</v>
      </c>
      <c r="N1331" s="233">
        <f>IF(ISBLANK(INDEX('Policy Characteristics'!H:H,MATCH($C1331,'Policy Characteristics'!$C:$C,0))),"",INDEX('Policy Characteristics'!H:H,MATCH($C1331,'Policy Characteristics'!$C:$C,0)))</f>
        <v>0.01</v>
      </c>
      <c r="O1331" s="226" t="str">
        <f>IF(ISBLANK(INDEX('Policy Characteristics'!I:I,MATCH($C1331,'Policy Characteristics'!$C:$C,0))),"",INDEX('Policy Characteristics'!I:I,MATCH($C1331,'Policy Characteristics'!$C:$C,0)))</f>
        <v>% reduction in energy use</v>
      </c>
      <c r="P1331" s="22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31" s="226" t="str">
        <f>IF(ISBLANK(INDEX('Policy Characteristics'!K:K,MATCH($C1331,'Policy Characteristics'!$C:$C,0))),"",INDEX('Policy Characteristics'!K:K,MATCH($C1331,'Policy Characteristics'!$C:$C,0)))</f>
        <v>industry-ag-main.html#eff-stds</v>
      </c>
      <c r="R1331" s="226" t="str">
        <f>IF(ISBLANK(INDEX('Policy Characteristics'!L:L,MATCH($C1331,'Policy Characteristics'!$C:$C,0))),"",INDEX('Policy Characteristics'!L:L,MATCH($C1331,'Policy Characteristics'!$C:$C,0)))</f>
        <v>industry-energy-efficiency-standards.html</v>
      </c>
    </row>
    <row r="1332" spans="1:18" s="4" customFormat="1">
      <c r="A1332" s="226" t="str">
        <f>IF(ISBLANK(INDEX('Policy Characteristics'!A:A,MATCH($C1332,'Policy Characteristics'!$C:$C,0))),"",INDEX('Policy Characteristics'!A:A,MATCH($C1332,'Policy Characteristics'!$C:$C,0)))</f>
        <v>Industry</v>
      </c>
      <c r="B1332" s="234" t="str">
        <f>IF(ISBLANK(INDEX('Policy Characteristics'!B:B,MATCH($C1332,'Policy Characteristics'!$C:$C,0))),"",INDEX('Policy Characteristics'!B:B,MATCH($C1332,'Policy Characteristics'!$C:$C,0)))</f>
        <v>Industry Energy Efficiency Standards</v>
      </c>
      <c r="C1332" s="226" t="str">
        <f t="shared" si="49"/>
        <v>Percentage Improvement in Eqpt Efficiency Standards above BAU</v>
      </c>
      <c r="D1332" s="6" t="s">
        <v>844</v>
      </c>
      <c r="E1332" s="45" t="s">
        <v>925</v>
      </c>
      <c r="F1332" t="s">
        <v>845</v>
      </c>
      <c r="G1332" s="45" t="s">
        <v>926</v>
      </c>
      <c r="H1332" s="43">
        <v>975</v>
      </c>
      <c r="I1332" s="261" t="s">
        <v>728</v>
      </c>
      <c r="J1332" s="227" t="str">
        <f>IF(ISBLANK(INDEX('Policy Characteristics'!D:D,MATCH($C1332,'Policy Characteristics'!$C:$C,0))),"",INDEX('Policy Characteristics'!D:D,MATCH($C1332,'Policy Characteristics'!$C:$C,0)))</f>
        <v>Industry Energy Efficiency Standards</v>
      </c>
      <c r="K1332" s="226" t="str">
        <f>IF(ISBLANK(INDEX('Policy Characteristics'!E:E,MATCH($C1332,'Policy Characteristics'!$C:$C,0))),"",INDEX('Policy Characteristics'!E:E,MATCH($C1332,'Policy Characteristics'!$C:$C,0)))</f>
        <v>indst efficiency standards</v>
      </c>
      <c r="L1332" s="233">
        <f>IF(ISBLANK(INDEX('Policy Characteristics'!F:F,MATCH($C1332,'Policy Characteristics'!$C:$C,0))),"",INDEX('Policy Characteristics'!F:F,MATCH($C1332,'Policy Characteristics'!$C:$C,0)))</f>
        <v>0</v>
      </c>
      <c r="M1332" s="233">
        <f>IF(ISBLANK(INDEX('Policy Characteristics'!G:G,MATCH($C1332,'Policy Characteristics'!$C:$C,0))),"",INDEX('Policy Characteristics'!G:G,MATCH($C1332,'Policy Characteristics'!$C:$C,0)))</f>
        <v>0.25</v>
      </c>
      <c r="N1332" s="233">
        <f>IF(ISBLANK(INDEX('Policy Characteristics'!H:H,MATCH($C1332,'Policy Characteristics'!$C:$C,0))),"",INDEX('Policy Characteristics'!H:H,MATCH($C1332,'Policy Characteristics'!$C:$C,0)))</f>
        <v>0.01</v>
      </c>
      <c r="O1332" s="226" t="str">
        <f>IF(ISBLANK(INDEX('Policy Characteristics'!I:I,MATCH($C1332,'Policy Characteristics'!$C:$C,0))),"",INDEX('Policy Characteristics'!I:I,MATCH($C1332,'Policy Characteristics'!$C:$C,0)))</f>
        <v>% reduction in energy use</v>
      </c>
      <c r="P1332" s="22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32" s="226" t="str">
        <f>IF(ISBLANK(INDEX('Policy Characteristics'!K:K,MATCH($C1332,'Policy Characteristics'!$C:$C,0))),"",INDEX('Policy Characteristics'!K:K,MATCH($C1332,'Policy Characteristics'!$C:$C,0)))</f>
        <v>industry-ag-main.html#eff-stds</v>
      </c>
      <c r="R1332" s="226" t="str">
        <f>IF(ISBLANK(INDEX('Policy Characteristics'!L:L,MATCH($C1332,'Policy Characteristics'!$C:$C,0))),"",INDEX('Policy Characteristics'!L:L,MATCH($C1332,'Policy Characteristics'!$C:$C,0)))</f>
        <v>industry-energy-efficiency-standards.html</v>
      </c>
    </row>
    <row r="1333" spans="1:18" s="4" customFormat="1">
      <c r="A1333" s="226" t="str">
        <f>IF(ISBLANK(INDEX('Policy Characteristics'!A:A,MATCH($C1333,'Policy Characteristics'!$C:$C,0))),"",INDEX('Policy Characteristics'!A:A,MATCH($C1333,'Policy Characteristics'!$C:$C,0)))</f>
        <v>Industry</v>
      </c>
      <c r="B1333" s="234" t="str">
        <f>IF(ISBLANK(INDEX('Policy Characteristics'!B:B,MATCH($C1333,'Policy Characteristics'!$C:$C,0))),"",INDEX('Policy Characteristics'!B:B,MATCH($C1333,'Policy Characteristics'!$C:$C,0)))</f>
        <v>Industry Energy Efficiency Standards</v>
      </c>
      <c r="C1333" s="226" t="str">
        <f t="shared" si="49"/>
        <v>Percentage Improvement in Eqpt Efficiency Standards above BAU</v>
      </c>
      <c r="D1333" s="6" t="s">
        <v>844</v>
      </c>
      <c r="E1333" s="45" t="s">
        <v>927</v>
      </c>
      <c r="F1333" t="s">
        <v>845</v>
      </c>
      <c r="G1333" s="45" t="s">
        <v>928</v>
      </c>
      <c r="H1333" s="43">
        <v>976</v>
      </c>
      <c r="I1333" s="261" t="s">
        <v>738</v>
      </c>
      <c r="J1333" s="227" t="str">
        <f>IF(ISBLANK(INDEX('Policy Characteristics'!D:D,MATCH($C1333,'Policy Characteristics'!$C:$C,0))),"",INDEX('Policy Characteristics'!D:D,MATCH($C1333,'Policy Characteristics'!$C:$C,0)))</f>
        <v>Industry Energy Efficiency Standards</v>
      </c>
      <c r="K1333" s="226" t="str">
        <f>IF(ISBLANK(INDEX('Policy Characteristics'!E:E,MATCH($C1333,'Policy Characteristics'!$C:$C,0))),"",INDEX('Policy Characteristics'!E:E,MATCH($C1333,'Policy Characteristics'!$C:$C,0)))</f>
        <v>indst efficiency standards</v>
      </c>
      <c r="L1333" s="233">
        <f>IF(ISBLANK(INDEX('Policy Characteristics'!F:F,MATCH($C1333,'Policy Characteristics'!$C:$C,0))),"",INDEX('Policy Characteristics'!F:F,MATCH($C1333,'Policy Characteristics'!$C:$C,0)))</f>
        <v>0</v>
      </c>
      <c r="M1333" s="233">
        <f>IF(ISBLANK(INDEX('Policy Characteristics'!G:G,MATCH($C1333,'Policy Characteristics'!$C:$C,0))),"",INDEX('Policy Characteristics'!G:G,MATCH($C1333,'Policy Characteristics'!$C:$C,0)))</f>
        <v>0.25</v>
      </c>
      <c r="N1333" s="233">
        <f>IF(ISBLANK(INDEX('Policy Characteristics'!H:H,MATCH($C1333,'Policy Characteristics'!$C:$C,0))),"",INDEX('Policy Characteristics'!H:H,MATCH($C1333,'Policy Characteristics'!$C:$C,0)))</f>
        <v>0.01</v>
      </c>
      <c r="O1333" s="226" t="str">
        <f>IF(ISBLANK(INDEX('Policy Characteristics'!I:I,MATCH($C1333,'Policy Characteristics'!$C:$C,0))),"",INDEX('Policy Characteristics'!I:I,MATCH($C1333,'Policy Characteristics'!$C:$C,0)))</f>
        <v>% reduction in energy use</v>
      </c>
      <c r="P1333" s="22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33" s="226" t="str">
        <f>IF(ISBLANK(INDEX('Policy Characteristics'!K:K,MATCH($C1333,'Policy Characteristics'!$C:$C,0))),"",INDEX('Policy Characteristics'!K:K,MATCH($C1333,'Policy Characteristics'!$C:$C,0)))</f>
        <v>industry-ag-main.html#eff-stds</v>
      </c>
      <c r="R1333" s="226" t="str">
        <f>IF(ISBLANK(INDEX('Policy Characteristics'!L:L,MATCH($C1333,'Policy Characteristics'!$C:$C,0))),"",INDEX('Policy Characteristics'!L:L,MATCH($C1333,'Policy Characteristics'!$C:$C,0)))</f>
        <v>industry-energy-efficiency-standards.html</v>
      </c>
    </row>
    <row r="1334" spans="1:18" s="4" customFormat="1">
      <c r="A1334" s="226" t="str">
        <f>IF(ISBLANK(INDEX('Policy Characteristics'!A:A,MATCH($C1334,'Policy Characteristics'!$C:$C,0))),"",INDEX('Policy Characteristics'!A:A,MATCH($C1334,'Policy Characteristics'!$C:$C,0)))</f>
        <v>Industry</v>
      </c>
      <c r="B1334" s="234" t="str">
        <f>IF(ISBLANK(INDEX('Policy Characteristics'!B:B,MATCH($C1334,'Policy Characteristics'!$C:$C,0))),"",INDEX('Policy Characteristics'!B:B,MATCH($C1334,'Policy Characteristics'!$C:$C,0)))</f>
        <v>Industry Energy Efficiency Standards</v>
      </c>
      <c r="C1334" s="226" t="str">
        <f t="shared" si="49"/>
        <v>Percentage Improvement in Eqpt Efficiency Standards above BAU</v>
      </c>
      <c r="D1334" s="6" t="s">
        <v>844</v>
      </c>
      <c r="E1334" s="45" t="s">
        <v>929</v>
      </c>
      <c r="F1334" t="s">
        <v>845</v>
      </c>
      <c r="G1334" s="45" t="s">
        <v>930</v>
      </c>
      <c r="H1334" s="43">
        <v>977</v>
      </c>
      <c r="I1334" s="261" t="s">
        <v>738</v>
      </c>
      <c r="J1334" s="227" t="str">
        <f>IF(ISBLANK(INDEX('Policy Characteristics'!D:D,MATCH($C1334,'Policy Characteristics'!$C:$C,0))),"",INDEX('Policy Characteristics'!D:D,MATCH($C1334,'Policy Characteristics'!$C:$C,0)))</f>
        <v>Industry Energy Efficiency Standards</v>
      </c>
      <c r="K1334" s="226" t="str">
        <f>IF(ISBLANK(INDEX('Policy Characteristics'!E:E,MATCH($C1334,'Policy Characteristics'!$C:$C,0))),"",INDEX('Policy Characteristics'!E:E,MATCH($C1334,'Policy Characteristics'!$C:$C,0)))</f>
        <v>indst efficiency standards</v>
      </c>
      <c r="L1334" s="233">
        <f>IF(ISBLANK(INDEX('Policy Characteristics'!F:F,MATCH($C1334,'Policy Characteristics'!$C:$C,0))),"",INDEX('Policy Characteristics'!F:F,MATCH($C1334,'Policy Characteristics'!$C:$C,0)))</f>
        <v>0</v>
      </c>
      <c r="M1334" s="233">
        <f>IF(ISBLANK(INDEX('Policy Characteristics'!G:G,MATCH($C1334,'Policy Characteristics'!$C:$C,0))),"",INDEX('Policy Characteristics'!G:G,MATCH($C1334,'Policy Characteristics'!$C:$C,0)))</f>
        <v>0.25</v>
      </c>
      <c r="N1334" s="233">
        <f>IF(ISBLANK(INDEX('Policy Characteristics'!H:H,MATCH($C1334,'Policy Characteristics'!$C:$C,0))),"",INDEX('Policy Characteristics'!H:H,MATCH($C1334,'Policy Characteristics'!$C:$C,0)))</f>
        <v>0.01</v>
      </c>
      <c r="O1334" s="226" t="str">
        <f>IF(ISBLANK(INDEX('Policy Characteristics'!I:I,MATCH($C1334,'Policy Characteristics'!$C:$C,0))),"",INDEX('Policy Characteristics'!I:I,MATCH($C1334,'Policy Characteristics'!$C:$C,0)))</f>
        <v>% reduction in energy use</v>
      </c>
      <c r="P1334" s="22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34" s="226" t="str">
        <f>IF(ISBLANK(INDEX('Policy Characteristics'!K:K,MATCH($C1334,'Policy Characteristics'!$C:$C,0))),"",INDEX('Policy Characteristics'!K:K,MATCH($C1334,'Policy Characteristics'!$C:$C,0)))</f>
        <v>industry-ag-main.html#eff-stds</v>
      </c>
      <c r="R1334" s="226" t="str">
        <f>IF(ISBLANK(INDEX('Policy Characteristics'!L:L,MATCH($C1334,'Policy Characteristics'!$C:$C,0))),"",INDEX('Policy Characteristics'!L:L,MATCH($C1334,'Policy Characteristics'!$C:$C,0)))</f>
        <v>industry-energy-efficiency-standards.html</v>
      </c>
    </row>
    <row r="1335" spans="1:18" s="4" customFormat="1">
      <c r="A1335" s="226" t="str">
        <f>IF(ISBLANK(INDEX('Policy Characteristics'!A:A,MATCH($C1335,'Policy Characteristics'!$C:$C,0))),"",INDEX('Policy Characteristics'!A:A,MATCH($C1335,'Policy Characteristics'!$C:$C,0)))</f>
        <v>Industry</v>
      </c>
      <c r="B1335" s="234" t="str">
        <f>IF(ISBLANK(INDEX('Policy Characteristics'!B:B,MATCH($C1335,'Policy Characteristics'!$C:$C,0))),"",INDEX('Policy Characteristics'!B:B,MATCH($C1335,'Policy Characteristics'!$C:$C,0)))</f>
        <v>Industry Energy Efficiency Standards</v>
      </c>
      <c r="C1335" s="226" t="str">
        <f t="shared" si="49"/>
        <v>Percentage Improvement in Eqpt Efficiency Standards above BAU</v>
      </c>
      <c r="D1335" s="6" t="s">
        <v>846</v>
      </c>
      <c r="E1335" s="45" t="s">
        <v>911</v>
      </c>
      <c r="F1335" t="s">
        <v>847</v>
      </c>
      <c r="G1335" s="45" t="s">
        <v>912</v>
      </c>
      <c r="H1335" s="43">
        <v>978</v>
      </c>
      <c r="I1335" s="261" t="s">
        <v>728</v>
      </c>
      <c r="J1335" s="227" t="str">
        <f>IF(ISBLANK(INDEX('Policy Characteristics'!D:D,MATCH($C1335,'Policy Characteristics'!$C:$C,0))),"",INDEX('Policy Characteristics'!D:D,MATCH($C1335,'Policy Characteristics'!$C:$C,0)))</f>
        <v>Industry Energy Efficiency Standards</v>
      </c>
      <c r="K1335" s="226" t="str">
        <f>IF(ISBLANK(INDEX('Policy Characteristics'!E:E,MATCH($C1335,'Policy Characteristics'!$C:$C,0))),"",INDEX('Policy Characteristics'!E:E,MATCH($C1335,'Policy Characteristics'!$C:$C,0)))</f>
        <v>indst efficiency standards</v>
      </c>
      <c r="L1335" s="233">
        <f>IF(ISBLANK(INDEX('Policy Characteristics'!F:F,MATCH($C1335,'Policy Characteristics'!$C:$C,0))),"",INDEX('Policy Characteristics'!F:F,MATCH($C1335,'Policy Characteristics'!$C:$C,0)))</f>
        <v>0</v>
      </c>
      <c r="M1335" s="233">
        <f>IF(ISBLANK(INDEX('Policy Characteristics'!G:G,MATCH($C1335,'Policy Characteristics'!$C:$C,0))),"",INDEX('Policy Characteristics'!G:G,MATCH($C1335,'Policy Characteristics'!$C:$C,0)))</f>
        <v>0.25</v>
      </c>
      <c r="N1335" s="233">
        <f>IF(ISBLANK(INDEX('Policy Characteristics'!H:H,MATCH($C1335,'Policy Characteristics'!$C:$C,0))),"",INDEX('Policy Characteristics'!H:H,MATCH($C1335,'Policy Characteristics'!$C:$C,0)))</f>
        <v>0.01</v>
      </c>
      <c r="O1335" s="226" t="str">
        <f>IF(ISBLANK(INDEX('Policy Characteristics'!I:I,MATCH($C1335,'Policy Characteristics'!$C:$C,0))),"",INDEX('Policy Characteristics'!I:I,MATCH($C1335,'Policy Characteristics'!$C:$C,0)))</f>
        <v>% reduction in energy use</v>
      </c>
      <c r="P1335" s="22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35" s="226" t="str">
        <f>IF(ISBLANK(INDEX('Policy Characteristics'!K:K,MATCH($C1335,'Policy Characteristics'!$C:$C,0))),"",INDEX('Policy Characteristics'!K:K,MATCH($C1335,'Policy Characteristics'!$C:$C,0)))</f>
        <v>industry-ag-main.html#eff-stds</v>
      </c>
      <c r="R1335" s="226" t="str">
        <f>IF(ISBLANK(INDEX('Policy Characteristics'!L:L,MATCH($C1335,'Policy Characteristics'!$C:$C,0))),"",INDEX('Policy Characteristics'!L:L,MATCH($C1335,'Policy Characteristics'!$C:$C,0)))</f>
        <v>industry-energy-efficiency-standards.html</v>
      </c>
    </row>
    <row r="1336" spans="1:18" s="4" customFormat="1">
      <c r="A1336" s="226" t="str">
        <f>IF(ISBLANK(INDEX('Policy Characteristics'!A:A,MATCH($C1336,'Policy Characteristics'!$C:$C,0))),"",INDEX('Policy Characteristics'!A:A,MATCH($C1336,'Policy Characteristics'!$C:$C,0)))</f>
        <v>Industry</v>
      </c>
      <c r="B1336" s="234" t="str">
        <f>IF(ISBLANK(INDEX('Policy Characteristics'!B:B,MATCH($C1336,'Policy Characteristics'!$C:$C,0))),"",INDEX('Policy Characteristics'!B:B,MATCH($C1336,'Policy Characteristics'!$C:$C,0)))</f>
        <v>Industry Energy Efficiency Standards</v>
      </c>
      <c r="C1336" s="226" t="str">
        <f t="shared" si="49"/>
        <v>Percentage Improvement in Eqpt Efficiency Standards above BAU</v>
      </c>
      <c r="D1336" s="6" t="s">
        <v>846</v>
      </c>
      <c r="E1336" s="45" t="s">
        <v>913</v>
      </c>
      <c r="F1336" t="s">
        <v>847</v>
      </c>
      <c r="G1336" s="45" t="s">
        <v>914</v>
      </c>
      <c r="H1336" s="43">
        <v>979</v>
      </c>
      <c r="I1336" s="261" t="s">
        <v>738</v>
      </c>
      <c r="J1336" s="227" t="str">
        <f>IF(ISBLANK(INDEX('Policy Characteristics'!D:D,MATCH($C1336,'Policy Characteristics'!$C:$C,0))),"",INDEX('Policy Characteristics'!D:D,MATCH($C1336,'Policy Characteristics'!$C:$C,0)))</f>
        <v>Industry Energy Efficiency Standards</v>
      </c>
      <c r="K1336" s="226" t="str">
        <f>IF(ISBLANK(INDEX('Policy Characteristics'!E:E,MATCH($C1336,'Policy Characteristics'!$C:$C,0))),"",INDEX('Policy Characteristics'!E:E,MATCH($C1336,'Policy Characteristics'!$C:$C,0)))</f>
        <v>indst efficiency standards</v>
      </c>
      <c r="L1336" s="233">
        <f>IF(ISBLANK(INDEX('Policy Characteristics'!F:F,MATCH($C1336,'Policy Characteristics'!$C:$C,0))),"",INDEX('Policy Characteristics'!F:F,MATCH($C1336,'Policy Characteristics'!$C:$C,0)))</f>
        <v>0</v>
      </c>
      <c r="M1336" s="233">
        <f>IF(ISBLANK(INDEX('Policy Characteristics'!G:G,MATCH($C1336,'Policy Characteristics'!$C:$C,0))),"",INDEX('Policy Characteristics'!G:G,MATCH($C1336,'Policy Characteristics'!$C:$C,0)))</f>
        <v>0.25</v>
      </c>
      <c r="N1336" s="233">
        <f>IF(ISBLANK(INDEX('Policy Characteristics'!H:H,MATCH($C1336,'Policy Characteristics'!$C:$C,0))),"",INDEX('Policy Characteristics'!H:H,MATCH($C1336,'Policy Characteristics'!$C:$C,0)))</f>
        <v>0.01</v>
      </c>
      <c r="O1336" s="226" t="str">
        <f>IF(ISBLANK(INDEX('Policy Characteristics'!I:I,MATCH($C1336,'Policy Characteristics'!$C:$C,0))),"",INDEX('Policy Characteristics'!I:I,MATCH($C1336,'Policy Characteristics'!$C:$C,0)))</f>
        <v>% reduction in energy use</v>
      </c>
      <c r="P1336" s="22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36" s="226" t="str">
        <f>IF(ISBLANK(INDEX('Policy Characteristics'!K:K,MATCH($C1336,'Policy Characteristics'!$C:$C,0))),"",INDEX('Policy Characteristics'!K:K,MATCH($C1336,'Policy Characteristics'!$C:$C,0)))</f>
        <v>industry-ag-main.html#eff-stds</v>
      </c>
      <c r="R1336" s="226" t="str">
        <f>IF(ISBLANK(INDEX('Policy Characteristics'!L:L,MATCH($C1336,'Policy Characteristics'!$C:$C,0))),"",INDEX('Policy Characteristics'!L:L,MATCH($C1336,'Policy Characteristics'!$C:$C,0)))</f>
        <v>industry-energy-efficiency-standards.html</v>
      </c>
    </row>
    <row r="1337" spans="1:18" s="4" customFormat="1">
      <c r="A1337" s="226" t="str">
        <f>IF(ISBLANK(INDEX('Policy Characteristics'!A:A,MATCH($C1337,'Policy Characteristics'!$C:$C,0))),"",INDEX('Policy Characteristics'!A:A,MATCH($C1337,'Policy Characteristics'!$C:$C,0)))</f>
        <v>Industry</v>
      </c>
      <c r="B1337" s="234" t="str">
        <f>IF(ISBLANK(INDEX('Policy Characteristics'!B:B,MATCH($C1337,'Policy Characteristics'!$C:$C,0))),"",INDEX('Policy Characteristics'!B:B,MATCH($C1337,'Policy Characteristics'!$C:$C,0)))</f>
        <v>Industry Energy Efficiency Standards</v>
      </c>
      <c r="C1337" s="226" t="str">
        <f t="shared" si="49"/>
        <v>Percentage Improvement in Eqpt Efficiency Standards above BAU</v>
      </c>
      <c r="D1337" s="6" t="s">
        <v>846</v>
      </c>
      <c r="E1337" s="45" t="s">
        <v>915</v>
      </c>
      <c r="F1337" t="s">
        <v>847</v>
      </c>
      <c r="G1337" s="45" t="s">
        <v>916</v>
      </c>
      <c r="H1337" s="43">
        <v>980</v>
      </c>
      <c r="I1337" s="261" t="s">
        <v>728</v>
      </c>
      <c r="J1337" s="227" t="str">
        <f>IF(ISBLANK(INDEX('Policy Characteristics'!D:D,MATCH($C1337,'Policy Characteristics'!$C:$C,0))),"",INDEX('Policy Characteristics'!D:D,MATCH($C1337,'Policy Characteristics'!$C:$C,0)))</f>
        <v>Industry Energy Efficiency Standards</v>
      </c>
      <c r="K1337" s="226" t="str">
        <f>IF(ISBLANK(INDEX('Policy Characteristics'!E:E,MATCH($C1337,'Policy Characteristics'!$C:$C,0))),"",INDEX('Policy Characteristics'!E:E,MATCH($C1337,'Policy Characteristics'!$C:$C,0)))</f>
        <v>indst efficiency standards</v>
      </c>
      <c r="L1337" s="233">
        <f>IF(ISBLANK(INDEX('Policy Characteristics'!F:F,MATCH($C1337,'Policy Characteristics'!$C:$C,0))),"",INDEX('Policy Characteristics'!F:F,MATCH($C1337,'Policy Characteristics'!$C:$C,0)))</f>
        <v>0</v>
      </c>
      <c r="M1337" s="233">
        <f>IF(ISBLANK(INDEX('Policy Characteristics'!G:G,MATCH($C1337,'Policy Characteristics'!$C:$C,0))),"",INDEX('Policy Characteristics'!G:G,MATCH($C1337,'Policy Characteristics'!$C:$C,0)))</f>
        <v>0.25</v>
      </c>
      <c r="N1337" s="233">
        <f>IF(ISBLANK(INDEX('Policy Characteristics'!H:H,MATCH($C1337,'Policy Characteristics'!$C:$C,0))),"",INDEX('Policy Characteristics'!H:H,MATCH($C1337,'Policy Characteristics'!$C:$C,0)))</f>
        <v>0.01</v>
      </c>
      <c r="O1337" s="226" t="str">
        <f>IF(ISBLANK(INDEX('Policy Characteristics'!I:I,MATCH($C1337,'Policy Characteristics'!$C:$C,0))),"",INDEX('Policy Characteristics'!I:I,MATCH($C1337,'Policy Characteristics'!$C:$C,0)))</f>
        <v>% reduction in energy use</v>
      </c>
      <c r="P1337" s="22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37" s="226" t="str">
        <f>IF(ISBLANK(INDEX('Policy Characteristics'!K:K,MATCH($C1337,'Policy Characteristics'!$C:$C,0))),"",INDEX('Policy Characteristics'!K:K,MATCH($C1337,'Policy Characteristics'!$C:$C,0)))</f>
        <v>industry-ag-main.html#eff-stds</v>
      </c>
      <c r="R1337" s="226" t="str">
        <f>IF(ISBLANK(INDEX('Policy Characteristics'!L:L,MATCH($C1337,'Policy Characteristics'!$C:$C,0))),"",INDEX('Policy Characteristics'!L:L,MATCH($C1337,'Policy Characteristics'!$C:$C,0)))</f>
        <v>industry-energy-efficiency-standards.html</v>
      </c>
    </row>
    <row r="1338" spans="1:18" s="4" customFormat="1">
      <c r="A1338" s="226" t="str">
        <f>IF(ISBLANK(INDEX('Policy Characteristics'!A:A,MATCH($C1338,'Policy Characteristics'!$C:$C,0))),"",INDEX('Policy Characteristics'!A:A,MATCH($C1338,'Policy Characteristics'!$C:$C,0)))</f>
        <v>Industry</v>
      </c>
      <c r="B1338" s="234" t="str">
        <f>IF(ISBLANK(INDEX('Policy Characteristics'!B:B,MATCH($C1338,'Policy Characteristics'!$C:$C,0))),"",INDEX('Policy Characteristics'!B:B,MATCH($C1338,'Policy Characteristics'!$C:$C,0)))</f>
        <v>Industry Energy Efficiency Standards</v>
      </c>
      <c r="C1338" s="226" t="str">
        <f t="shared" si="49"/>
        <v>Percentage Improvement in Eqpt Efficiency Standards above BAU</v>
      </c>
      <c r="D1338" s="6" t="s">
        <v>846</v>
      </c>
      <c r="E1338" s="45" t="s">
        <v>917</v>
      </c>
      <c r="F1338" t="s">
        <v>847</v>
      </c>
      <c r="G1338" s="45" t="s">
        <v>918</v>
      </c>
      <c r="H1338" s="43">
        <v>981</v>
      </c>
      <c r="I1338" s="261" t="s">
        <v>738</v>
      </c>
      <c r="J1338" s="227" t="str">
        <f>IF(ISBLANK(INDEX('Policy Characteristics'!D:D,MATCH($C1338,'Policy Characteristics'!$C:$C,0))),"",INDEX('Policy Characteristics'!D:D,MATCH($C1338,'Policy Characteristics'!$C:$C,0)))</f>
        <v>Industry Energy Efficiency Standards</v>
      </c>
      <c r="K1338" s="226" t="str">
        <f>IF(ISBLANK(INDEX('Policy Characteristics'!E:E,MATCH($C1338,'Policy Characteristics'!$C:$C,0))),"",INDEX('Policy Characteristics'!E:E,MATCH($C1338,'Policy Characteristics'!$C:$C,0)))</f>
        <v>indst efficiency standards</v>
      </c>
      <c r="L1338" s="233">
        <f>IF(ISBLANK(INDEX('Policy Characteristics'!F:F,MATCH($C1338,'Policy Characteristics'!$C:$C,0))),"",INDEX('Policy Characteristics'!F:F,MATCH($C1338,'Policy Characteristics'!$C:$C,0)))</f>
        <v>0</v>
      </c>
      <c r="M1338" s="233">
        <f>IF(ISBLANK(INDEX('Policy Characteristics'!G:G,MATCH($C1338,'Policy Characteristics'!$C:$C,0))),"",INDEX('Policy Characteristics'!G:G,MATCH($C1338,'Policy Characteristics'!$C:$C,0)))</f>
        <v>0.25</v>
      </c>
      <c r="N1338" s="233">
        <f>IF(ISBLANK(INDEX('Policy Characteristics'!H:H,MATCH($C1338,'Policy Characteristics'!$C:$C,0))),"",INDEX('Policy Characteristics'!H:H,MATCH($C1338,'Policy Characteristics'!$C:$C,0)))</f>
        <v>0.01</v>
      </c>
      <c r="O1338" s="226" t="str">
        <f>IF(ISBLANK(INDEX('Policy Characteristics'!I:I,MATCH($C1338,'Policy Characteristics'!$C:$C,0))),"",INDEX('Policy Characteristics'!I:I,MATCH($C1338,'Policy Characteristics'!$C:$C,0)))</f>
        <v>% reduction in energy use</v>
      </c>
      <c r="P1338" s="22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38" s="226" t="str">
        <f>IF(ISBLANK(INDEX('Policy Characteristics'!K:K,MATCH($C1338,'Policy Characteristics'!$C:$C,0))),"",INDEX('Policy Characteristics'!K:K,MATCH($C1338,'Policy Characteristics'!$C:$C,0)))</f>
        <v>industry-ag-main.html#eff-stds</v>
      </c>
      <c r="R1338" s="226" t="str">
        <f>IF(ISBLANK(INDEX('Policy Characteristics'!L:L,MATCH($C1338,'Policy Characteristics'!$C:$C,0))),"",INDEX('Policy Characteristics'!L:L,MATCH($C1338,'Policy Characteristics'!$C:$C,0)))</f>
        <v>industry-energy-efficiency-standards.html</v>
      </c>
    </row>
    <row r="1339" spans="1:18" s="4" customFormat="1">
      <c r="A1339" s="226" t="str">
        <f>IF(ISBLANK(INDEX('Policy Characteristics'!A:A,MATCH($C1339,'Policy Characteristics'!$C:$C,0))),"",INDEX('Policy Characteristics'!A:A,MATCH($C1339,'Policy Characteristics'!$C:$C,0)))</f>
        <v>Industry</v>
      </c>
      <c r="B1339" s="234" t="str">
        <f>IF(ISBLANK(INDEX('Policy Characteristics'!B:B,MATCH($C1339,'Policy Characteristics'!$C:$C,0))),"",INDEX('Policy Characteristics'!B:B,MATCH($C1339,'Policy Characteristics'!$C:$C,0)))</f>
        <v>Industry Energy Efficiency Standards</v>
      </c>
      <c r="C1339" s="226" t="str">
        <f t="shared" si="49"/>
        <v>Percentage Improvement in Eqpt Efficiency Standards above BAU</v>
      </c>
      <c r="D1339" s="6" t="s">
        <v>846</v>
      </c>
      <c r="E1339" s="45" t="s">
        <v>919</v>
      </c>
      <c r="F1339" t="s">
        <v>847</v>
      </c>
      <c r="G1339" s="45" t="s">
        <v>920</v>
      </c>
      <c r="H1339" s="43">
        <v>982</v>
      </c>
      <c r="I1339" s="261" t="s">
        <v>728</v>
      </c>
      <c r="J1339" s="227" t="str">
        <f>IF(ISBLANK(INDEX('Policy Characteristics'!D:D,MATCH($C1339,'Policy Characteristics'!$C:$C,0))),"",INDEX('Policy Characteristics'!D:D,MATCH($C1339,'Policy Characteristics'!$C:$C,0)))</f>
        <v>Industry Energy Efficiency Standards</v>
      </c>
      <c r="K1339" s="226" t="str">
        <f>IF(ISBLANK(INDEX('Policy Characteristics'!E:E,MATCH($C1339,'Policy Characteristics'!$C:$C,0))),"",INDEX('Policy Characteristics'!E:E,MATCH($C1339,'Policy Characteristics'!$C:$C,0)))</f>
        <v>indst efficiency standards</v>
      </c>
      <c r="L1339" s="233">
        <f>IF(ISBLANK(INDEX('Policy Characteristics'!F:F,MATCH($C1339,'Policy Characteristics'!$C:$C,0))),"",INDEX('Policy Characteristics'!F:F,MATCH($C1339,'Policy Characteristics'!$C:$C,0)))</f>
        <v>0</v>
      </c>
      <c r="M1339" s="233">
        <f>IF(ISBLANK(INDEX('Policy Characteristics'!G:G,MATCH($C1339,'Policy Characteristics'!$C:$C,0))),"",INDEX('Policy Characteristics'!G:G,MATCH($C1339,'Policy Characteristics'!$C:$C,0)))</f>
        <v>0.25</v>
      </c>
      <c r="N1339" s="233">
        <f>IF(ISBLANK(INDEX('Policy Characteristics'!H:H,MATCH($C1339,'Policy Characteristics'!$C:$C,0))),"",INDEX('Policy Characteristics'!H:H,MATCH($C1339,'Policy Characteristics'!$C:$C,0)))</f>
        <v>0.01</v>
      </c>
      <c r="O1339" s="226" t="str">
        <f>IF(ISBLANK(INDEX('Policy Characteristics'!I:I,MATCH($C1339,'Policy Characteristics'!$C:$C,0))),"",INDEX('Policy Characteristics'!I:I,MATCH($C1339,'Policy Characteristics'!$C:$C,0)))</f>
        <v>% reduction in energy use</v>
      </c>
      <c r="P1339" s="22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39" s="226" t="str">
        <f>IF(ISBLANK(INDEX('Policy Characteristics'!K:K,MATCH($C1339,'Policy Characteristics'!$C:$C,0))),"",INDEX('Policy Characteristics'!K:K,MATCH($C1339,'Policy Characteristics'!$C:$C,0)))</f>
        <v>industry-ag-main.html#eff-stds</v>
      </c>
      <c r="R1339" s="226" t="str">
        <f>IF(ISBLANK(INDEX('Policy Characteristics'!L:L,MATCH($C1339,'Policy Characteristics'!$C:$C,0))),"",INDEX('Policy Characteristics'!L:L,MATCH($C1339,'Policy Characteristics'!$C:$C,0)))</f>
        <v>industry-energy-efficiency-standards.html</v>
      </c>
    </row>
    <row r="1340" spans="1:18" s="4" customFormat="1">
      <c r="A1340" s="226" t="str">
        <f>IF(ISBLANK(INDEX('Policy Characteristics'!A:A,MATCH($C1340,'Policy Characteristics'!$C:$C,0))),"",INDEX('Policy Characteristics'!A:A,MATCH($C1340,'Policy Characteristics'!$C:$C,0)))</f>
        <v>Industry</v>
      </c>
      <c r="B1340" s="234" t="str">
        <f>IF(ISBLANK(INDEX('Policy Characteristics'!B:B,MATCH($C1340,'Policy Characteristics'!$C:$C,0))),"",INDEX('Policy Characteristics'!B:B,MATCH($C1340,'Policy Characteristics'!$C:$C,0)))</f>
        <v>Industry Energy Efficiency Standards</v>
      </c>
      <c r="C1340" s="226" t="str">
        <f t="shared" si="49"/>
        <v>Percentage Improvement in Eqpt Efficiency Standards above BAU</v>
      </c>
      <c r="D1340" s="6" t="s">
        <v>846</v>
      </c>
      <c r="E1340" s="45" t="s">
        <v>921</v>
      </c>
      <c r="F1340" t="s">
        <v>847</v>
      </c>
      <c r="G1340" s="45" t="s">
        <v>922</v>
      </c>
      <c r="H1340" s="43">
        <v>983</v>
      </c>
      <c r="I1340" s="261" t="s">
        <v>738</v>
      </c>
      <c r="J1340" s="227" t="str">
        <f>IF(ISBLANK(INDEX('Policy Characteristics'!D:D,MATCH($C1340,'Policy Characteristics'!$C:$C,0))),"",INDEX('Policy Characteristics'!D:D,MATCH($C1340,'Policy Characteristics'!$C:$C,0)))</f>
        <v>Industry Energy Efficiency Standards</v>
      </c>
      <c r="K1340" s="226" t="str">
        <f>IF(ISBLANK(INDEX('Policy Characteristics'!E:E,MATCH($C1340,'Policy Characteristics'!$C:$C,0))),"",INDEX('Policy Characteristics'!E:E,MATCH($C1340,'Policy Characteristics'!$C:$C,0)))</f>
        <v>indst efficiency standards</v>
      </c>
      <c r="L1340" s="233">
        <f>IF(ISBLANK(INDEX('Policy Characteristics'!F:F,MATCH($C1340,'Policy Characteristics'!$C:$C,0))),"",INDEX('Policy Characteristics'!F:F,MATCH($C1340,'Policy Characteristics'!$C:$C,0)))</f>
        <v>0</v>
      </c>
      <c r="M1340" s="233">
        <f>IF(ISBLANK(INDEX('Policy Characteristics'!G:G,MATCH($C1340,'Policy Characteristics'!$C:$C,0))),"",INDEX('Policy Characteristics'!G:G,MATCH($C1340,'Policy Characteristics'!$C:$C,0)))</f>
        <v>0.25</v>
      </c>
      <c r="N1340" s="233">
        <f>IF(ISBLANK(INDEX('Policy Characteristics'!H:H,MATCH($C1340,'Policy Characteristics'!$C:$C,0))),"",INDEX('Policy Characteristics'!H:H,MATCH($C1340,'Policy Characteristics'!$C:$C,0)))</f>
        <v>0.01</v>
      </c>
      <c r="O1340" s="226" t="str">
        <f>IF(ISBLANK(INDEX('Policy Characteristics'!I:I,MATCH($C1340,'Policy Characteristics'!$C:$C,0))),"",INDEX('Policy Characteristics'!I:I,MATCH($C1340,'Policy Characteristics'!$C:$C,0)))</f>
        <v>% reduction in energy use</v>
      </c>
      <c r="P1340" s="22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0" s="226" t="str">
        <f>IF(ISBLANK(INDEX('Policy Characteristics'!K:K,MATCH($C1340,'Policy Characteristics'!$C:$C,0))),"",INDEX('Policy Characteristics'!K:K,MATCH($C1340,'Policy Characteristics'!$C:$C,0)))</f>
        <v>industry-ag-main.html#eff-stds</v>
      </c>
      <c r="R1340" s="226" t="str">
        <f>IF(ISBLANK(INDEX('Policy Characteristics'!L:L,MATCH($C1340,'Policy Characteristics'!$C:$C,0))),"",INDEX('Policy Characteristics'!L:L,MATCH($C1340,'Policy Characteristics'!$C:$C,0)))</f>
        <v>industry-energy-efficiency-standards.html</v>
      </c>
    </row>
    <row r="1341" spans="1:18" s="4" customFormat="1">
      <c r="A1341" s="226" t="str">
        <f>IF(ISBLANK(INDEX('Policy Characteristics'!A:A,MATCH($C1341,'Policy Characteristics'!$C:$C,0))),"",INDEX('Policy Characteristics'!A:A,MATCH($C1341,'Policy Characteristics'!$C:$C,0)))</f>
        <v>Industry</v>
      </c>
      <c r="B1341" s="234" t="str">
        <f>IF(ISBLANK(INDEX('Policy Characteristics'!B:B,MATCH($C1341,'Policy Characteristics'!$C:$C,0))),"",INDEX('Policy Characteristics'!B:B,MATCH($C1341,'Policy Characteristics'!$C:$C,0)))</f>
        <v>Industry Energy Efficiency Standards</v>
      </c>
      <c r="C1341" s="226" t="str">
        <f t="shared" si="49"/>
        <v>Percentage Improvement in Eqpt Efficiency Standards above BAU</v>
      </c>
      <c r="D1341" s="6" t="s">
        <v>846</v>
      </c>
      <c r="E1341" s="45" t="s">
        <v>923</v>
      </c>
      <c r="F1341" t="s">
        <v>847</v>
      </c>
      <c r="G1341" s="45" t="s">
        <v>924</v>
      </c>
      <c r="H1341" s="43">
        <v>984</v>
      </c>
      <c r="I1341" s="261" t="s">
        <v>738</v>
      </c>
      <c r="J1341" s="227" t="str">
        <f>IF(ISBLANK(INDEX('Policy Characteristics'!D:D,MATCH($C1341,'Policy Characteristics'!$C:$C,0))),"",INDEX('Policy Characteristics'!D:D,MATCH($C1341,'Policy Characteristics'!$C:$C,0)))</f>
        <v>Industry Energy Efficiency Standards</v>
      </c>
      <c r="K1341" s="226" t="str">
        <f>IF(ISBLANK(INDEX('Policy Characteristics'!E:E,MATCH($C1341,'Policy Characteristics'!$C:$C,0))),"",INDEX('Policy Characteristics'!E:E,MATCH($C1341,'Policy Characteristics'!$C:$C,0)))</f>
        <v>indst efficiency standards</v>
      </c>
      <c r="L1341" s="233">
        <f>IF(ISBLANK(INDEX('Policy Characteristics'!F:F,MATCH($C1341,'Policy Characteristics'!$C:$C,0))),"",INDEX('Policy Characteristics'!F:F,MATCH($C1341,'Policy Characteristics'!$C:$C,0)))</f>
        <v>0</v>
      </c>
      <c r="M1341" s="233">
        <f>IF(ISBLANK(INDEX('Policy Characteristics'!G:G,MATCH($C1341,'Policy Characteristics'!$C:$C,0))),"",INDEX('Policy Characteristics'!G:G,MATCH($C1341,'Policy Characteristics'!$C:$C,0)))</f>
        <v>0.25</v>
      </c>
      <c r="N1341" s="233">
        <f>IF(ISBLANK(INDEX('Policy Characteristics'!H:H,MATCH($C1341,'Policy Characteristics'!$C:$C,0))),"",INDEX('Policy Characteristics'!H:H,MATCH($C1341,'Policy Characteristics'!$C:$C,0)))</f>
        <v>0.01</v>
      </c>
      <c r="O1341" s="226" t="str">
        <f>IF(ISBLANK(INDEX('Policy Characteristics'!I:I,MATCH($C1341,'Policy Characteristics'!$C:$C,0))),"",INDEX('Policy Characteristics'!I:I,MATCH($C1341,'Policy Characteristics'!$C:$C,0)))</f>
        <v>% reduction in energy use</v>
      </c>
      <c r="P1341" s="22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1" s="226" t="str">
        <f>IF(ISBLANK(INDEX('Policy Characteristics'!K:K,MATCH($C1341,'Policy Characteristics'!$C:$C,0))),"",INDEX('Policy Characteristics'!K:K,MATCH($C1341,'Policy Characteristics'!$C:$C,0)))</f>
        <v>industry-ag-main.html#eff-stds</v>
      </c>
      <c r="R1341" s="226" t="str">
        <f>IF(ISBLANK(INDEX('Policy Characteristics'!L:L,MATCH($C1341,'Policy Characteristics'!$C:$C,0))),"",INDEX('Policy Characteristics'!L:L,MATCH($C1341,'Policy Characteristics'!$C:$C,0)))</f>
        <v>industry-energy-efficiency-standards.html</v>
      </c>
    </row>
    <row r="1342" spans="1:18" s="4" customFormat="1">
      <c r="A1342" s="226" t="str">
        <f>IF(ISBLANK(INDEX('Policy Characteristics'!A:A,MATCH($C1342,'Policy Characteristics'!$C:$C,0))),"",INDEX('Policy Characteristics'!A:A,MATCH($C1342,'Policy Characteristics'!$C:$C,0)))</f>
        <v>Industry</v>
      </c>
      <c r="B1342" s="234" t="str">
        <f>IF(ISBLANK(INDEX('Policy Characteristics'!B:B,MATCH($C1342,'Policy Characteristics'!$C:$C,0))),"",INDEX('Policy Characteristics'!B:B,MATCH($C1342,'Policy Characteristics'!$C:$C,0)))</f>
        <v>Industry Energy Efficiency Standards</v>
      </c>
      <c r="C1342" s="226" t="str">
        <f t="shared" si="49"/>
        <v>Percentage Improvement in Eqpt Efficiency Standards above BAU</v>
      </c>
      <c r="D1342" s="6" t="s">
        <v>846</v>
      </c>
      <c r="E1342" s="45" t="s">
        <v>925</v>
      </c>
      <c r="F1342" t="s">
        <v>847</v>
      </c>
      <c r="G1342" s="45" t="s">
        <v>926</v>
      </c>
      <c r="H1342" s="43">
        <v>985</v>
      </c>
      <c r="I1342" s="261" t="s">
        <v>728</v>
      </c>
      <c r="J1342" s="227" t="str">
        <f>IF(ISBLANK(INDEX('Policy Characteristics'!D:D,MATCH($C1342,'Policy Characteristics'!$C:$C,0))),"",INDEX('Policy Characteristics'!D:D,MATCH($C1342,'Policy Characteristics'!$C:$C,0)))</f>
        <v>Industry Energy Efficiency Standards</v>
      </c>
      <c r="K1342" s="226" t="str">
        <f>IF(ISBLANK(INDEX('Policy Characteristics'!E:E,MATCH($C1342,'Policy Characteristics'!$C:$C,0))),"",INDEX('Policy Characteristics'!E:E,MATCH($C1342,'Policy Characteristics'!$C:$C,0)))</f>
        <v>indst efficiency standards</v>
      </c>
      <c r="L1342" s="233">
        <f>IF(ISBLANK(INDEX('Policy Characteristics'!F:F,MATCH($C1342,'Policy Characteristics'!$C:$C,0))),"",INDEX('Policy Characteristics'!F:F,MATCH($C1342,'Policy Characteristics'!$C:$C,0)))</f>
        <v>0</v>
      </c>
      <c r="M1342" s="233">
        <f>IF(ISBLANK(INDEX('Policy Characteristics'!G:G,MATCH($C1342,'Policy Characteristics'!$C:$C,0))),"",INDEX('Policy Characteristics'!G:G,MATCH($C1342,'Policy Characteristics'!$C:$C,0)))</f>
        <v>0.25</v>
      </c>
      <c r="N1342" s="233">
        <f>IF(ISBLANK(INDEX('Policy Characteristics'!H:H,MATCH($C1342,'Policy Characteristics'!$C:$C,0))),"",INDEX('Policy Characteristics'!H:H,MATCH($C1342,'Policy Characteristics'!$C:$C,0)))</f>
        <v>0.01</v>
      </c>
      <c r="O1342" s="226" t="str">
        <f>IF(ISBLANK(INDEX('Policy Characteristics'!I:I,MATCH($C1342,'Policy Characteristics'!$C:$C,0))),"",INDEX('Policy Characteristics'!I:I,MATCH($C1342,'Policy Characteristics'!$C:$C,0)))</f>
        <v>% reduction in energy use</v>
      </c>
      <c r="P1342" s="22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2" s="226" t="str">
        <f>IF(ISBLANK(INDEX('Policy Characteristics'!K:K,MATCH($C1342,'Policy Characteristics'!$C:$C,0))),"",INDEX('Policy Characteristics'!K:K,MATCH($C1342,'Policy Characteristics'!$C:$C,0)))</f>
        <v>industry-ag-main.html#eff-stds</v>
      </c>
      <c r="R1342" s="226" t="str">
        <f>IF(ISBLANK(INDEX('Policy Characteristics'!L:L,MATCH($C1342,'Policy Characteristics'!$C:$C,0))),"",INDEX('Policy Characteristics'!L:L,MATCH($C1342,'Policy Characteristics'!$C:$C,0)))</f>
        <v>industry-energy-efficiency-standards.html</v>
      </c>
    </row>
    <row r="1343" spans="1:18" s="4" customFormat="1">
      <c r="A1343" s="226" t="str">
        <f>IF(ISBLANK(INDEX('Policy Characteristics'!A:A,MATCH($C1343,'Policy Characteristics'!$C:$C,0))),"",INDEX('Policy Characteristics'!A:A,MATCH($C1343,'Policy Characteristics'!$C:$C,0)))</f>
        <v>Industry</v>
      </c>
      <c r="B1343" s="234" t="str">
        <f>IF(ISBLANK(INDEX('Policy Characteristics'!B:B,MATCH($C1343,'Policy Characteristics'!$C:$C,0))),"",INDEX('Policy Characteristics'!B:B,MATCH($C1343,'Policy Characteristics'!$C:$C,0)))</f>
        <v>Industry Energy Efficiency Standards</v>
      </c>
      <c r="C1343" s="226" t="str">
        <f t="shared" si="49"/>
        <v>Percentage Improvement in Eqpt Efficiency Standards above BAU</v>
      </c>
      <c r="D1343" s="6" t="s">
        <v>846</v>
      </c>
      <c r="E1343" s="45" t="s">
        <v>927</v>
      </c>
      <c r="F1343" t="s">
        <v>847</v>
      </c>
      <c r="G1343" s="45" t="s">
        <v>928</v>
      </c>
      <c r="H1343" s="43">
        <v>986</v>
      </c>
      <c r="I1343" s="261" t="s">
        <v>738</v>
      </c>
      <c r="J1343" s="227" t="str">
        <f>IF(ISBLANK(INDEX('Policy Characteristics'!D:D,MATCH($C1343,'Policy Characteristics'!$C:$C,0))),"",INDEX('Policy Characteristics'!D:D,MATCH($C1343,'Policy Characteristics'!$C:$C,0)))</f>
        <v>Industry Energy Efficiency Standards</v>
      </c>
      <c r="K1343" s="226" t="str">
        <f>IF(ISBLANK(INDEX('Policy Characteristics'!E:E,MATCH($C1343,'Policy Characteristics'!$C:$C,0))),"",INDEX('Policy Characteristics'!E:E,MATCH($C1343,'Policy Characteristics'!$C:$C,0)))</f>
        <v>indst efficiency standards</v>
      </c>
      <c r="L1343" s="233">
        <f>IF(ISBLANK(INDEX('Policy Characteristics'!F:F,MATCH($C1343,'Policy Characteristics'!$C:$C,0))),"",INDEX('Policy Characteristics'!F:F,MATCH($C1343,'Policy Characteristics'!$C:$C,0)))</f>
        <v>0</v>
      </c>
      <c r="M1343" s="233">
        <f>IF(ISBLANK(INDEX('Policy Characteristics'!G:G,MATCH($C1343,'Policy Characteristics'!$C:$C,0))),"",INDEX('Policy Characteristics'!G:G,MATCH($C1343,'Policy Characteristics'!$C:$C,0)))</f>
        <v>0.25</v>
      </c>
      <c r="N1343" s="233">
        <f>IF(ISBLANK(INDEX('Policy Characteristics'!H:H,MATCH($C1343,'Policy Characteristics'!$C:$C,0))),"",INDEX('Policy Characteristics'!H:H,MATCH($C1343,'Policy Characteristics'!$C:$C,0)))</f>
        <v>0.01</v>
      </c>
      <c r="O1343" s="226" t="str">
        <f>IF(ISBLANK(INDEX('Policy Characteristics'!I:I,MATCH($C1343,'Policy Characteristics'!$C:$C,0))),"",INDEX('Policy Characteristics'!I:I,MATCH($C1343,'Policy Characteristics'!$C:$C,0)))</f>
        <v>% reduction in energy use</v>
      </c>
      <c r="P1343" s="22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3" s="226" t="str">
        <f>IF(ISBLANK(INDEX('Policy Characteristics'!K:K,MATCH($C1343,'Policy Characteristics'!$C:$C,0))),"",INDEX('Policy Characteristics'!K:K,MATCH($C1343,'Policy Characteristics'!$C:$C,0)))</f>
        <v>industry-ag-main.html#eff-stds</v>
      </c>
      <c r="R1343" s="226" t="str">
        <f>IF(ISBLANK(INDEX('Policy Characteristics'!L:L,MATCH($C1343,'Policy Characteristics'!$C:$C,0))),"",INDEX('Policy Characteristics'!L:L,MATCH($C1343,'Policy Characteristics'!$C:$C,0)))</f>
        <v>industry-energy-efficiency-standards.html</v>
      </c>
    </row>
    <row r="1344" spans="1:18" s="4" customFormat="1">
      <c r="A1344" s="226" t="str">
        <f>IF(ISBLANK(INDEX('Policy Characteristics'!A:A,MATCH($C1344,'Policy Characteristics'!$C:$C,0))),"",INDEX('Policy Characteristics'!A:A,MATCH($C1344,'Policy Characteristics'!$C:$C,0)))</f>
        <v>Industry</v>
      </c>
      <c r="B1344" s="234" t="str">
        <f>IF(ISBLANK(INDEX('Policy Characteristics'!B:B,MATCH($C1344,'Policy Characteristics'!$C:$C,0))),"",INDEX('Policy Characteristics'!B:B,MATCH($C1344,'Policy Characteristics'!$C:$C,0)))</f>
        <v>Industry Energy Efficiency Standards</v>
      </c>
      <c r="C1344" s="226" t="str">
        <f t="shared" si="49"/>
        <v>Percentage Improvement in Eqpt Efficiency Standards above BAU</v>
      </c>
      <c r="D1344" s="6" t="s">
        <v>846</v>
      </c>
      <c r="E1344" s="45" t="s">
        <v>929</v>
      </c>
      <c r="F1344" t="s">
        <v>847</v>
      </c>
      <c r="G1344" s="45" t="s">
        <v>930</v>
      </c>
      <c r="H1344" s="43">
        <v>987</v>
      </c>
      <c r="I1344" s="261" t="s">
        <v>738</v>
      </c>
      <c r="J1344" s="227" t="str">
        <f>IF(ISBLANK(INDEX('Policy Characteristics'!D:D,MATCH($C1344,'Policy Characteristics'!$C:$C,0))),"",INDEX('Policy Characteristics'!D:D,MATCH($C1344,'Policy Characteristics'!$C:$C,0)))</f>
        <v>Industry Energy Efficiency Standards</v>
      </c>
      <c r="K1344" s="226" t="str">
        <f>IF(ISBLANK(INDEX('Policy Characteristics'!E:E,MATCH($C1344,'Policy Characteristics'!$C:$C,0))),"",INDEX('Policy Characteristics'!E:E,MATCH($C1344,'Policy Characteristics'!$C:$C,0)))</f>
        <v>indst efficiency standards</v>
      </c>
      <c r="L1344" s="233">
        <f>IF(ISBLANK(INDEX('Policy Characteristics'!F:F,MATCH($C1344,'Policy Characteristics'!$C:$C,0))),"",INDEX('Policy Characteristics'!F:F,MATCH($C1344,'Policy Characteristics'!$C:$C,0)))</f>
        <v>0</v>
      </c>
      <c r="M1344" s="233">
        <f>IF(ISBLANK(INDEX('Policy Characteristics'!G:G,MATCH($C1344,'Policy Characteristics'!$C:$C,0))),"",INDEX('Policy Characteristics'!G:G,MATCH($C1344,'Policy Characteristics'!$C:$C,0)))</f>
        <v>0.25</v>
      </c>
      <c r="N1344" s="233">
        <f>IF(ISBLANK(INDEX('Policy Characteristics'!H:H,MATCH($C1344,'Policy Characteristics'!$C:$C,0))),"",INDEX('Policy Characteristics'!H:H,MATCH($C1344,'Policy Characteristics'!$C:$C,0)))</f>
        <v>0.01</v>
      </c>
      <c r="O1344" s="226" t="str">
        <f>IF(ISBLANK(INDEX('Policy Characteristics'!I:I,MATCH($C1344,'Policy Characteristics'!$C:$C,0))),"",INDEX('Policy Characteristics'!I:I,MATCH($C1344,'Policy Characteristics'!$C:$C,0)))</f>
        <v>% reduction in energy use</v>
      </c>
      <c r="P1344" s="22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4" s="226" t="str">
        <f>IF(ISBLANK(INDEX('Policy Characteristics'!K:K,MATCH($C1344,'Policy Characteristics'!$C:$C,0))),"",INDEX('Policy Characteristics'!K:K,MATCH($C1344,'Policy Characteristics'!$C:$C,0)))</f>
        <v>industry-ag-main.html#eff-stds</v>
      </c>
      <c r="R1344" s="226" t="str">
        <f>IF(ISBLANK(INDEX('Policy Characteristics'!L:L,MATCH($C1344,'Policy Characteristics'!$C:$C,0))),"",INDEX('Policy Characteristics'!L:L,MATCH($C1344,'Policy Characteristics'!$C:$C,0)))</f>
        <v>industry-energy-efficiency-standards.html</v>
      </c>
    </row>
    <row r="1345" spans="1:18" s="4" customFormat="1">
      <c r="A1345" s="226" t="str">
        <f>IF(ISBLANK(INDEX('Policy Characteristics'!A:A,MATCH($C1345,'Policy Characteristics'!$C:$C,0))),"",INDEX('Policy Characteristics'!A:A,MATCH($C1345,'Policy Characteristics'!$C:$C,0)))</f>
        <v>Industry</v>
      </c>
      <c r="B1345" s="234" t="str">
        <f>IF(ISBLANK(INDEX('Policy Characteristics'!B:B,MATCH($C1345,'Policy Characteristics'!$C:$C,0))),"",INDEX('Policy Characteristics'!B:B,MATCH($C1345,'Policy Characteristics'!$C:$C,0)))</f>
        <v>Industry Energy Efficiency Standards</v>
      </c>
      <c r="C1345" s="226" t="str">
        <f t="shared" si="49"/>
        <v>Percentage Improvement in Eqpt Efficiency Standards above BAU</v>
      </c>
      <c r="D1345" s="6" t="s">
        <v>848</v>
      </c>
      <c r="E1345" s="45" t="s">
        <v>911</v>
      </c>
      <c r="F1345" t="s">
        <v>849</v>
      </c>
      <c r="G1345" s="45" t="s">
        <v>912</v>
      </c>
      <c r="H1345" s="43">
        <v>988</v>
      </c>
      <c r="I1345" s="261" t="s">
        <v>728</v>
      </c>
      <c r="J1345" s="227" t="str">
        <f>IF(ISBLANK(INDEX('Policy Characteristics'!D:D,MATCH($C1345,'Policy Characteristics'!$C:$C,0))),"",INDEX('Policy Characteristics'!D:D,MATCH($C1345,'Policy Characteristics'!$C:$C,0)))</f>
        <v>Industry Energy Efficiency Standards</v>
      </c>
      <c r="K1345" s="226" t="str">
        <f>IF(ISBLANK(INDEX('Policy Characteristics'!E:E,MATCH($C1345,'Policy Characteristics'!$C:$C,0))),"",INDEX('Policy Characteristics'!E:E,MATCH($C1345,'Policy Characteristics'!$C:$C,0)))</f>
        <v>indst efficiency standards</v>
      </c>
      <c r="L1345" s="233">
        <f>IF(ISBLANK(INDEX('Policy Characteristics'!F:F,MATCH($C1345,'Policy Characteristics'!$C:$C,0))),"",INDEX('Policy Characteristics'!F:F,MATCH($C1345,'Policy Characteristics'!$C:$C,0)))</f>
        <v>0</v>
      </c>
      <c r="M1345" s="233">
        <f>IF(ISBLANK(INDEX('Policy Characteristics'!G:G,MATCH($C1345,'Policy Characteristics'!$C:$C,0))),"",INDEX('Policy Characteristics'!G:G,MATCH($C1345,'Policy Characteristics'!$C:$C,0)))</f>
        <v>0.25</v>
      </c>
      <c r="N1345" s="233">
        <f>IF(ISBLANK(INDEX('Policy Characteristics'!H:H,MATCH($C1345,'Policy Characteristics'!$C:$C,0))),"",INDEX('Policy Characteristics'!H:H,MATCH($C1345,'Policy Characteristics'!$C:$C,0)))</f>
        <v>0.01</v>
      </c>
      <c r="O1345" s="226" t="str">
        <f>IF(ISBLANK(INDEX('Policy Characteristics'!I:I,MATCH($C1345,'Policy Characteristics'!$C:$C,0))),"",INDEX('Policy Characteristics'!I:I,MATCH($C1345,'Policy Characteristics'!$C:$C,0)))</f>
        <v>% reduction in energy use</v>
      </c>
      <c r="P1345" s="22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5" s="226" t="str">
        <f>IF(ISBLANK(INDEX('Policy Characteristics'!K:K,MATCH($C1345,'Policy Characteristics'!$C:$C,0))),"",INDEX('Policy Characteristics'!K:K,MATCH($C1345,'Policy Characteristics'!$C:$C,0)))</f>
        <v>industry-ag-main.html#eff-stds</v>
      </c>
      <c r="R1345" s="226" t="str">
        <f>IF(ISBLANK(INDEX('Policy Characteristics'!L:L,MATCH($C1345,'Policy Characteristics'!$C:$C,0))),"",INDEX('Policy Characteristics'!L:L,MATCH($C1345,'Policy Characteristics'!$C:$C,0)))</f>
        <v>industry-energy-efficiency-standards.html</v>
      </c>
    </row>
    <row r="1346" spans="1:18" s="4" customFormat="1">
      <c r="A1346" s="226" t="str">
        <f>IF(ISBLANK(INDEX('Policy Characteristics'!A:A,MATCH($C1346,'Policy Characteristics'!$C:$C,0))),"",INDEX('Policy Characteristics'!A:A,MATCH($C1346,'Policy Characteristics'!$C:$C,0)))</f>
        <v>Industry</v>
      </c>
      <c r="B1346" s="234" t="str">
        <f>IF(ISBLANK(INDEX('Policy Characteristics'!B:B,MATCH($C1346,'Policy Characteristics'!$C:$C,0))),"",INDEX('Policy Characteristics'!B:B,MATCH($C1346,'Policy Characteristics'!$C:$C,0)))</f>
        <v>Industry Energy Efficiency Standards</v>
      </c>
      <c r="C1346" s="226" t="str">
        <f t="shared" si="49"/>
        <v>Percentage Improvement in Eqpt Efficiency Standards above BAU</v>
      </c>
      <c r="D1346" s="6" t="s">
        <v>848</v>
      </c>
      <c r="E1346" s="45" t="s">
        <v>913</v>
      </c>
      <c r="F1346" t="s">
        <v>849</v>
      </c>
      <c r="G1346" s="45" t="s">
        <v>914</v>
      </c>
      <c r="H1346" s="43">
        <v>989</v>
      </c>
      <c r="I1346" s="261" t="s">
        <v>738</v>
      </c>
      <c r="J1346" s="227" t="str">
        <f>IF(ISBLANK(INDEX('Policy Characteristics'!D:D,MATCH($C1346,'Policy Characteristics'!$C:$C,0))),"",INDEX('Policy Characteristics'!D:D,MATCH($C1346,'Policy Characteristics'!$C:$C,0)))</f>
        <v>Industry Energy Efficiency Standards</v>
      </c>
      <c r="K1346" s="226" t="str">
        <f>IF(ISBLANK(INDEX('Policy Characteristics'!E:E,MATCH($C1346,'Policy Characteristics'!$C:$C,0))),"",INDEX('Policy Characteristics'!E:E,MATCH($C1346,'Policy Characteristics'!$C:$C,0)))</f>
        <v>indst efficiency standards</v>
      </c>
      <c r="L1346" s="233">
        <f>IF(ISBLANK(INDEX('Policy Characteristics'!F:F,MATCH($C1346,'Policy Characteristics'!$C:$C,0))),"",INDEX('Policy Characteristics'!F:F,MATCH($C1346,'Policy Characteristics'!$C:$C,0)))</f>
        <v>0</v>
      </c>
      <c r="M1346" s="233">
        <f>IF(ISBLANK(INDEX('Policy Characteristics'!G:G,MATCH($C1346,'Policy Characteristics'!$C:$C,0))),"",INDEX('Policy Characteristics'!G:G,MATCH($C1346,'Policy Characteristics'!$C:$C,0)))</f>
        <v>0.25</v>
      </c>
      <c r="N1346" s="233">
        <f>IF(ISBLANK(INDEX('Policy Characteristics'!H:H,MATCH($C1346,'Policy Characteristics'!$C:$C,0))),"",INDEX('Policy Characteristics'!H:H,MATCH($C1346,'Policy Characteristics'!$C:$C,0)))</f>
        <v>0.01</v>
      </c>
      <c r="O1346" s="226" t="str">
        <f>IF(ISBLANK(INDEX('Policy Characteristics'!I:I,MATCH($C1346,'Policy Characteristics'!$C:$C,0))),"",INDEX('Policy Characteristics'!I:I,MATCH($C1346,'Policy Characteristics'!$C:$C,0)))</f>
        <v>% reduction in energy use</v>
      </c>
      <c r="P1346" s="22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6" s="226" t="str">
        <f>IF(ISBLANK(INDEX('Policy Characteristics'!K:K,MATCH($C1346,'Policy Characteristics'!$C:$C,0))),"",INDEX('Policy Characteristics'!K:K,MATCH($C1346,'Policy Characteristics'!$C:$C,0)))</f>
        <v>industry-ag-main.html#eff-stds</v>
      </c>
      <c r="R1346" s="226" t="str">
        <f>IF(ISBLANK(INDEX('Policy Characteristics'!L:L,MATCH($C1346,'Policy Characteristics'!$C:$C,0))),"",INDEX('Policy Characteristics'!L:L,MATCH($C1346,'Policy Characteristics'!$C:$C,0)))</f>
        <v>industry-energy-efficiency-standards.html</v>
      </c>
    </row>
    <row r="1347" spans="1:18" s="4" customFormat="1">
      <c r="A1347" s="226" t="str">
        <f>IF(ISBLANK(INDEX('Policy Characteristics'!A:A,MATCH($C1347,'Policy Characteristics'!$C:$C,0))),"",INDEX('Policy Characteristics'!A:A,MATCH($C1347,'Policy Characteristics'!$C:$C,0)))</f>
        <v>Industry</v>
      </c>
      <c r="B1347" s="234" t="str">
        <f>IF(ISBLANK(INDEX('Policy Characteristics'!B:B,MATCH($C1347,'Policy Characteristics'!$C:$C,0))),"",INDEX('Policy Characteristics'!B:B,MATCH($C1347,'Policy Characteristics'!$C:$C,0)))</f>
        <v>Industry Energy Efficiency Standards</v>
      </c>
      <c r="C1347" s="226" t="str">
        <f t="shared" si="49"/>
        <v>Percentage Improvement in Eqpt Efficiency Standards above BAU</v>
      </c>
      <c r="D1347" s="6" t="s">
        <v>848</v>
      </c>
      <c r="E1347" s="45" t="s">
        <v>915</v>
      </c>
      <c r="F1347" t="s">
        <v>849</v>
      </c>
      <c r="G1347" s="45" t="s">
        <v>916</v>
      </c>
      <c r="H1347" s="43">
        <v>990</v>
      </c>
      <c r="I1347" s="261" t="s">
        <v>728</v>
      </c>
      <c r="J1347" s="227" t="str">
        <f>IF(ISBLANK(INDEX('Policy Characteristics'!D:D,MATCH($C1347,'Policy Characteristics'!$C:$C,0))),"",INDEX('Policy Characteristics'!D:D,MATCH($C1347,'Policy Characteristics'!$C:$C,0)))</f>
        <v>Industry Energy Efficiency Standards</v>
      </c>
      <c r="K1347" s="226" t="str">
        <f>IF(ISBLANK(INDEX('Policy Characteristics'!E:E,MATCH($C1347,'Policy Characteristics'!$C:$C,0))),"",INDEX('Policy Characteristics'!E:E,MATCH($C1347,'Policy Characteristics'!$C:$C,0)))</f>
        <v>indst efficiency standards</v>
      </c>
      <c r="L1347" s="233">
        <f>IF(ISBLANK(INDEX('Policy Characteristics'!F:F,MATCH($C1347,'Policy Characteristics'!$C:$C,0))),"",INDEX('Policy Characteristics'!F:F,MATCH($C1347,'Policy Characteristics'!$C:$C,0)))</f>
        <v>0</v>
      </c>
      <c r="M1347" s="233">
        <f>IF(ISBLANK(INDEX('Policy Characteristics'!G:G,MATCH($C1347,'Policy Characteristics'!$C:$C,0))),"",INDEX('Policy Characteristics'!G:G,MATCH($C1347,'Policy Characteristics'!$C:$C,0)))</f>
        <v>0.25</v>
      </c>
      <c r="N1347" s="233">
        <f>IF(ISBLANK(INDEX('Policy Characteristics'!H:H,MATCH($C1347,'Policy Characteristics'!$C:$C,0))),"",INDEX('Policy Characteristics'!H:H,MATCH($C1347,'Policy Characteristics'!$C:$C,0)))</f>
        <v>0.01</v>
      </c>
      <c r="O1347" s="226" t="str">
        <f>IF(ISBLANK(INDEX('Policy Characteristics'!I:I,MATCH($C1347,'Policy Characteristics'!$C:$C,0))),"",INDEX('Policy Characteristics'!I:I,MATCH($C1347,'Policy Characteristics'!$C:$C,0)))</f>
        <v>% reduction in energy use</v>
      </c>
      <c r="P1347" s="22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7" s="226" t="str">
        <f>IF(ISBLANK(INDEX('Policy Characteristics'!K:K,MATCH($C1347,'Policy Characteristics'!$C:$C,0))),"",INDEX('Policy Characteristics'!K:K,MATCH($C1347,'Policy Characteristics'!$C:$C,0)))</f>
        <v>industry-ag-main.html#eff-stds</v>
      </c>
      <c r="R1347" s="226" t="str">
        <f>IF(ISBLANK(INDEX('Policy Characteristics'!L:L,MATCH($C1347,'Policy Characteristics'!$C:$C,0))),"",INDEX('Policy Characteristics'!L:L,MATCH($C1347,'Policy Characteristics'!$C:$C,0)))</f>
        <v>industry-energy-efficiency-standards.html</v>
      </c>
    </row>
    <row r="1348" spans="1:18" s="4" customFormat="1">
      <c r="A1348" s="226" t="str">
        <f>IF(ISBLANK(INDEX('Policy Characteristics'!A:A,MATCH($C1348,'Policy Characteristics'!$C:$C,0))),"",INDEX('Policy Characteristics'!A:A,MATCH($C1348,'Policy Characteristics'!$C:$C,0)))</f>
        <v>Industry</v>
      </c>
      <c r="B1348" s="234" t="str">
        <f>IF(ISBLANK(INDEX('Policy Characteristics'!B:B,MATCH($C1348,'Policy Characteristics'!$C:$C,0))),"",INDEX('Policy Characteristics'!B:B,MATCH($C1348,'Policy Characteristics'!$C:$C,0)))</f>
        <v>Industry Energy Efficiency Standards</v>
      </c>
      <c r="C1348" s="226" t="str">
        <f t="shared" si="49"/>
        <v>Percentage Improvement in Eqpt Efficiency Standards above BAU</v>
      </c>
      <c r="D1348" s="6" t="s">
        <v>848</v>
      </c>
      <c r="E1348" s="45" t="s">
        <v>917</v>
      </c>
      <c r="F1348" t="s">
        <v>849</v>
      </c>
      <c r="G1348" s="45" t="s">
        <v>918</v>
      </c>
      <c r="H1348" s="43">
        <v>991</v>
      </c>
      <c r="I1348" s="261" t="s">
        <v>738</v>
      </c>
      <c r="J1348" s="227" t="str">
        <f>IF(ISBLANK(INDEX('Policy Characteristics'!D:D,MATCH($C1348,'Policy Characteristics'!$C:$C,0))),"",INDEX('Policy Characteristics'!D:D,MATCH($C1348,'Policy Characteristics'!$C:$C,0)))</f>
        <v>Industry Energy Efficiency Standards</v>
      </c>
      <c r="K1348" s="226" t="str">
        <f>IF(ISBLANK(INDEX('Policy Characteristics'!E:E,MATCH($C1348,'Policy Characteristics'!$C:$C,0))),"",INDEX('Policy Characteristics'!E:E,MATCH($C1348,'Policy Characteristics'!$C:$C,0)))</f>
        <v>indst efficiency standards</v>
      </c>
      <c r="L1348" s="233">
        <f>IF(ISBLANK(INDEX('Policy Characteristics'!F:F,MATCH($C1348,'Policy Characteristics'!$C:$C,0))),"",INDEX('Policy Characteristics'!F:F,MATCH($C1348,'Policy Characteristics'!$C:$C,0)))</f>
        <v>0</v>
      </c>
      <c r="M1348" s="233">
        <f>IF(ISBLANK(INDEX('Policy Characteristics'!G:G,MATCH($C1348,'Policy Characteristics'!$C:$C,0))),"",INDEX('Policy Characteristics'!G:G,MATCH($C1348,'Policy Characteristics'!$C:$C,0)))</f>
        <v>0.25</v>
      </c>
      <c r="N1348" s="233">
        <f>IF(ISBLANK(INDEX('Policy Characteristics'!H:H,MATCH($C1348,'Policy Characteristics'!$C:$C,0))),"",INDEX('Policy Characteristics'!H:H,MATCH($C1348,'Policy Characteristics'!$C:$C,0)))</f>
        <v>0.01</v>
      </c>
      <c r="O1348" s="226" t="str">
        <f>IF(ISBLANK(INDEX('Policy Characteristics'!I:I,MATCH($C1348,'Policy Characteristics'!$C:$C,0))),"",INDEX('Policy Characteristics'!I:I,MATCH($C1348,'Policy Characteristics'!$C:$C,0)))</f>
        <v>% reduction in energy use</v>
      </c>
      <c r="P1348" s="22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8" s="226" t="str">
        <f>IF(ISBLANK(INDEX('Policy Characteristics'!K:K,MATCH($C1348,'Policy Characteristics'!$C:$C,0))),"",INDEX('Policy Characteristics'!K:K,MATCH($C1348,'Policy Characteristics'!$C:$C,0)))</f>
        <v>industry-ag-main.html#eff-stds</v>
      </c>
      <c r="R1348" s="226" t="str">
        <f>IF(ISBLANK(INDEX('Policy Characteristics'!L:L,MATCH($C1348,'Policy Characteristics'!$C:$C,0))),"",INDEX('Policy Characteristics'!L:L,MATCH($C1348,'Policy Characteristics'!$C:$C,0)))</f>
        <v>industry-energy-efficiency-standards.html</v>
      </c>
    </row>
    <row r="1349" spans="1:18" s="4" customFormat="1">
      <c r="A1349" s="226" t="str">
        <f>IF(ISBLANK(INDEX('Policy Characteristics'!A:A,MATCH($C1349,'Policy Characteristics'!$C:$C,0))),"",INDEX('Policy Characteristics'!A:A,MATCH($C1349,'Policy Characteristics'!$C:$C,0)))</f>
        <v>Industry</v>
      </c>
      <c r="B1349" s="234" t="str">
        <f>IF(ISBLANK(INDEX('Policy Characteristics'!B:B,MATCH($C1349,'Policy Characteristics'!$C:$C,0))),"",INDEX('Policy Characteristics'!B:B,MATCH($C1349,'Policy Characteristics'!$C:$C,0)))</f>
        <v>Industry Energy Efficiency Standards</v>
      </c>
      <c r="C1349" s="226" t="str">
        <f t="shared" si="49"/>
        <v>Percentage Improvement in Eqpt Efficiency Standards above BAU</v>
      </c>
      <c r="D1349" s="6" t="s">
        <v>848</v>
      </c>
      <c r="E1349" s="45" t="s">
        <v>919</v>
      </c>
      <c r="F1349" t="s">
        <v>849</v>
      </c>
      <c r="G1349" s="45" t="s">
        <v>920</v>
      </c>
      <c r="H1349" s="43">
        <v>992</v>
      </c>
      <c r="I1349" s="261" t="s">
        <v>728</v>
      </c>
      <c r="J1349" s="227" t="str">
        <f>IF(ISBLANK(INDEX('Policy Characteristics'!D:D,MATCH($C1349,'Policy Characteristics'!$C:$C,0))),"",INDEX('Policy Characteristics'!D:D,MATCH($C1349,'Policy Characteristics'!$C:$C,0)))</f>
        <v>Industry Energy Efficiency Standards</v>
      </c>
      <c r="K1349" s="226" t="str">
        <f>IF(ISBLANK(INDEX('Policy Characteristics'!E:E,MATCH($C1349,'Policy Characteristics'!$C:$C,0))),"",INDEX('Policy Characteristics'!E:E,MATCH($C1349,'Policy Characteristics'!$C:$C,0)))</f>
        <v>indst efficiency standards</v>
      </c>
      <c r="L1349" s="233">
        <f>IF(ISBLANK(INDEX('Policy Characteristics'!F:F,MATCH($C1349,'Policy Characteristics'!$C:$C,0))),"",INDEX('Policy Characteristics'!F:F,MATCH($C1349,'Policy Characteristics'!$C:$C,0)))</f>
        <v>0</v>
      </c>
      <c r="M1349" s="233">
        <f>IF(ISBLANK(INDEX('Policy Characteristics'!G:G,MATCH($C1349,'Policy Characteristics'!$C:$C,0))),"",INDEX('Policy Characteristics'!G:G,MATCH($C1349,'Policy Characteristics'!$C:$C,0)))</f>
        <v>0.25</v>
      </c>
      <c r="N1349" s="233">
        <f>IF(ISBLANK(INDEX('Policy Characteristics'!H:H,MATCH($C1349,'Policy Characteristics'!$C:$C,0))),"",INDEX('Policy Characteristics'!H:H,MATCH($C1349,'Policy Characteristics'!$C:$C,0)))</f>
        <v>0.01</v>
      </c>
      <c r="O1349" s="226" t="str">
        <f>IF(ISBLANK(INDEX('Policy Characteristics'!I:I,MATCH($C1349,'Policy Characteristics'!$C:$C,0))),"",INDEX('Policy Characteristics'!I:I,MATCH($C1349,'Policy Characteristics'!$C:$C,0)))</f>
        <v>% reduction in energy use</v>
      </c>
      <c r="P1349" s="22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49" s="226" t="str">
        <f>IF(ISBLANK(INDEX('Policy Characteristics'!K:K,MATCH($C1349,'Policy Characteristics'!$C:$C,0))),"",INDEX('Policy Characteristics'!K:K,MATCH($C1349,'Policy Characteristics'!$C:$C,0)))</f>
        <v>industry-ag-main.html#eff-stds</v>
      </c>
      <c r="R1349" s="226" t="str">
        <f>IF(ISBLANK(INDEX('Policy Characteristics'!L:L,MATCH($C1349,'Policy Characteristics'!$C:$C,0))),"",INDEX('Policy Characteristics'!L:L,MATCH($C1349,'Policy Characteristics'!$C:$C,0)))</f>
        <v>industry-energy-efficiency-standards.html</v>
      </c>
    </row>
    <row r="1350" spans="1:18" s="4" customFormat="1">
      <c r="A1350" s="226" t="str">
        <f>IF(ISBLANK(INDEX('Policy Characteristics'!A:A,MATCH($C1350,'Policy Characteristics'!$C:$C,0))),"",INDEX('Policy Characteristics'!A:A,MATCH($C1350,'Policy Characteristics'!$C:$C,0)))</f>
        <v>Industry</v>
      </c>
      <c r="B1350" s="234" t="str">
        <f>IF(ISBLANK(INDEX('Policy Characteristics'!B:B,MATCH($C1350,'Policy Characteristics'!$C:$C,0))),"",INDEX('Policy Characteristics'!B:B,MATCH($C1350,'Policy Characteristics'!$C:$C,0)))</f>
        <v>Industry Energy Efficiency Standards</v>
      </c>
      <c r="C1350" s="226" t="str">
        <f t="shared" si="49"/>
        <v>Percentage Improvement in Eqpt Efficiency Standards above BAU</v>
      </c>
      <c r="D1350" s="6" t="s">
        <v>848</v>
      </c>
      <c r="E1350" s="45" t="s">
        <v>921</v>
      </c>
      <c r="F1350" t="s">
        <v>849</v>
      </c>
      <c r="G1350" s="45" t="s">
        <v>922</v>
      </c>
      <c r="H1350" s="43">
        <v>993</v>
      </c>
      <c r="I1350" s="261" t="s">
        <v>738</v>
      </c>
      <c r="J1350" s="227" t="str">
        <f>IF(ISBLANK(INDEX('Policy Characteristics'!D:D,MATCH($C1350,'Policy Characteristics'!$C:$C,0))),"",INDEX('Policy Characteristics'!D:D,MATCH($C1350,'Policy Characteristics'!$C:$C,0)))</f>
        <v>Industry Energy Efficiency Standards</v>
      </c>
      <c r="K1350" s="226" t="str">
        <f>IF(ISBLANK(INDEX('Policy Characteristics'!E:E,MATCH($C1350,'Policy Characteristics'!$C:$C,0))),"",INDEX('Policy Characteristics'!E:E,MATCH($C1350,'Policy Characteristics'!$C:$C,0)))</f>
        <v>indst efficiency standards</v>
      </c>
      <c r="L1350" s="233">
        <f>IF(ISBLANK(INDEX('Policy Characteristics'!F:F,MATCH($C1350,'Policy Characteristics'!$C:$C,0))),"",INDEX('Policy Characteristics'!F:F,MATCH($C1350,'Policy Characteristics'!$C:$C,0)))</f>
        <v>0</v>
      </c>
      <c r="M1350" s="233">
        <f>IF(ISBLANK(INDEX('Policy Characteristics'!G:G,MATCH($C1350,'Policy Characteristics'!$C:$C,0))),"",INDEX('Policy Characteristics'!G:G,MATCH($C1350,'Policy Characteristics'!$C:$C,0)))</f>
        <v>0.25</v>
      </c>
      <c r="N1350" s="233">
        <f>IF(ISBLANK(INDEX('Policy Characteristics'!H:H,MATCH($C1350,'Policy Characteristics'!$C:$C,0))),"",INDEX('Policy Characteristics'!H:H,MATCH($C1350,'Policy Characteristics'!$C:$C,0)))</f>
        <v>0.01</v>
      </c>
      <c r="O1350" s="226" t="str">
        <f>IF(ISBLANK(INDEX('Policy Characteristics'!I:I,MATCH($C1350,'Policy Characteristics'!$C:$C,0))),"",INDEX('Policy Characteristics'!I:I,MATCH($C1350,'Policy Characteristics'!$C:$C,0)))</f>
        <v>% reduction in energy use</v>
      </c>
      <c r="P1350" s="22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0" s="226" t="str">
        <f>IF(ISBLANK(INDEX('Policy Characteristics'!K:K,MATCH($C1350,'Policy Characteristics'!$C:$C,0))),"",INDEX('Policy Characteristics'!K:K,MATCH($C1350,'Policy Characteristics'!$C:$C,0)))</f>
        <v>industry-ag-main.html#eff-stds</v>
      </c>
      <c r="R1350" s="226" t="str">
        <f>IF(ISBLANK(INDEX('Policy Characteristics'!L:L,MATCH($C1350,'Policy Characteristics'!$C:$C,0))),"",INDEX('Policy Characteristics'!L:L,MATCH($C1350,'Policy Characteristics'!$C:$C,0)))</f>
        <v>industry-energy-efficiency-standards.html</v>
      </c>
    </row>
    <row r="1351" spans="1:18" s="4" customFormat="1">
      <c r="A1351" s="226" t="str">
        <f>IF(ISBLANK(INDEX('Policy Characteristics'!A:A,MATCH($C1351,'Policy Characteristics'!$C:$C,0))),"",INDEX('Policy Characteristics'!A:A,MATCH($C1351,'Policy Characteristics'!$C:$C,0)))</f>
        <v>Industry</v>
      </c>
      <c r="B1351" s="234" t="str">
        <f>IF(ISBLANK(INDEX('Policy Characteristics'!B:B,MATCH($C1351,'Policy Characteristics'!$C:$C,0))),"",INDEX('Policy Characteristics'!B:B,MATCH($C1351,'Policy Characteristics'!$C:$C,0)))</f>
        <v>Industry Energy Efficiency Standards</v>
      </c>
      <c r="C1351" s="226" t="str">
        <f t="shared" si="49"/>
        <v>Percentage Improvement in Eqpt Efficiency Standards above BAU</v>
      </c>
      <c r="D1351" s="6" t="s">
        <v>848</v>
      </c>
      <c r="E1351" s="45" t="s">
        <v>923</v>
      </c>
      <c r="F1351" t="s">
        <v>849</v>
      </c>
      <c r="G1351" s="45" t="s">
        <v>924</v>
      </c>
      <c r="H1351" s="43">
        <v>994</v>
      </c>
      <c r="I1351" s="261" t="s">
        <v>738</v>
      </c>
      <c r="J1351" s="227" t="str">
        <f>IF(ISBLANK(INDEX('Policy Characteristics'!D:D,MATCH($C1351,'Policy Characteristics'!$C:$C,0))),"",INDEX('Policy Characteristics'!D:D,MATCH($C1351,'Policy Characteristics'!$C:$C,0)))</f>
        <v>Industry Energy Efficiency Standards</v>
      </c>
      <c r="K1351" s="226" t="str">
        <f>IF(ISBLANK(INDEX('Policy Characteristics'!E:E,MATCH($C1351,'Policy Characteristics'!$C:$C,0))),"",INDEX('Policy Characteristics'!E:E,MATCH($C1351,'Policy Characteristics'!$C:$C,0)))</f>
        <v>indst efficiency standards</v>
      </c>
      <c r="L1351" s="233">
        <f>IF(ISBLANK(INDEX('Policy Characteristics'!F:F,MATCH($C1351,'Policy Characteristics'!$C:$C,0))),"",INDEX('Policy Characteristics'!F:F,MATCH($C1351,'Policy Characteristics'!$C:$C,0)))</f>
        <v>0</v>
      </c>
      <c r="M1351" s="233">
        <f>IF(ISBLANK(INDEX('Policy Characteristics'!G:G,MATCH($C1351,'Policy Characteristics'!$C:$C,0))),"",INDEX('Policy Characteristics'!G:G,MATCH($C1351,'Policy Characteristics'!$C:$C,0)))</f>
        <v>0.25</v>
      </c>
      <c r="N1351" s="233">
        <f>IF(ISBLANK(INDEX('Policy Characteristics'!H:H,MATCH($C1351,'Policy Characteristics'!$C:$C,0))),"",INDEX('Policy Characteristics'!H:H,MATCH($C1351,'Policy Characteristics'!$C:$C,0)))</f>
        <v>0.01</v>
      </c>
      <c r="O1351" s="226" t="str">
        <f>IF(ISBLANK(INDEX('Policy Characteristics'!I:I,MATCH($C1351,'Policy Characteristics'!$C:$C,0))),"",INDEX('Policy Characteristics'!I:I,MATCH($C1351,'Policy Characteristics'!$C:$C,0)))</f>
        <v>% reduction in energy use</v>
      </c>
      <c r="P1351" s="22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1" s="226" t="str">
        <f>IF(ISBLANK(INDEX('Policy Characteristics'!K:K,MATCH($C1351,'Policy Characteristics'!$C:$C,0))),"",INDEX('Policy Characteristics'!K:K,MATCH($C1351,'Policy Characteristics'!$C:$C,0)))</f>
        <v>industry-ag-main.html#eff-stds</v>
      </c>
      <c r="R1351" s="226" t="str">
        <f>IF(ISBLANK(INDEX('Policy Characteristics'!L:L,MATCH($C1351,'Policy Characteristics'!$C:$C,0))),"",INDEX('Policy Characteristics'!L:L,MATCH($C1351,'Policy Characteristics'!$C:$C,0)))</f>
        <v>industry-energy-efficiency-standards.html</v>
      </c>
    </row>
    <row r="1352" spans="1:18" s="4" customFormat="1">
      <c r="A1352" s="226" t="str">
        <f>IF(ISBLANK(INDEX('Policy Characteristics'!A:A,MATCH($C1352,'Policy Characteristics'!$C:$C,0))),"",INDEX('Policy Characteristics'!A:A,MATCH($C1352,'Policy Characteristics'!$C:$C,0)))</f>
        <v>Industry</v>
      </c>
      <c r="B1352" s="234" t="str">
        <f>IF(ISBLANK(INDEX('Policy Characteristics'!B:B,MATCH($C1352,'Policy Characteristics'!$C:$C,0))),"",INDEX('Policy Characteristics'!B:B,MATCH($C1352,'Policy Characteristics'!$C:$C,0)))</f>
        <v>Industry Energy Efficiency Standards</v>
      </c>
      <c r="C1352" s="226" t="str">
        <f t="shared" si="49"/>
        <v>Percentage Improvement in Eqpt Efficiency Standards above BAU</v>
      </c>
      <c r="D1352" s="6" t="s">
        <v>848</v>
      </c>
      <c r="E1352" s="45" t="s">
        <v>925</v>
      </c>
      <c r="F1352" t="s">
        <v>849</v>
      </c>
      <c r="G1352" s="45" t="s">
        <v>926</v>
      </c>
      <c r="H1352" s="43">
        <v>995</v>
      </c>
      <c r="I1352" s="261" t="s">
        <v>728</v>
      </c>
      <c r="J1352" s="227" t="str">
        <f>IF(ISBLANK(INDEX('Policy Characteristics'!D:D,MATCH($C1352,'Policy Characteristics'!$C:$C,0))),"",INDEX('Policy Characteristics'!D:D,MATCH($C1352,'Policy Characteristics'!$C:$C,0)))</f>
        <v>Industry Energy Efficiency Standards</v>
      </c>
      <c r="K1352" s="226" t="str">
        <f>IF(ISBLANK(INDEX('Policy Characteristics'!E:E,MATCH($C1352,'Policy Characteristics'!$C:$C,0))),"",INDEX('Policy Characteristics'!E:E,MATCH($C1352,'Policy Characteristics'!$C:$C,0)))</f>
        <v>indst efficiency standards</v>
      </c>
      <c r="L1352" s="233">
        <f>IF(ISBLANK(INDEX('Policy Characteristics'!F:F,MATCH($C1352,'Policy Characteristics'!$C:$C,0))),"",INDEX('Policy Characteristics'!F:F,MATCH($C1352,'Policy Characteristics'!$C:$C,0)))</f>
        <v>0</v>
      </c>
      <c r="M1352" s="233">
        <f>IF(ISBLANK(INDEX('Policy Characteristics'!G:G,MATCH($C1352,'Policy Characteristics'!$C:$C,0))),"",INDEX('Policy Characteristics'!G:G,MATCH($C1352,'Policy Characteristics'!$C:$C,0)))</f>
        <v>0.25</v>
      </c>
      <c r="N1352" s="233">
        <f>IF(ISBLANK(INDEX('Policy Characteristics'!H:H,MATCH($C1352,'Policy Characteristics'!$C:$C,0))),"",INDEX('Policy Characteristics'!H:H,MATCH($C1352,'Policy Characteristics'!$C:$C,0)))</f>
        <v>0.01</v>
      </c>
      <c r="O1352" s="226" t="str">
        <f>IF(ISBLANK(INDEX('Policy Characteristics'!I:I,MATCH($C1352,'Policy Characteristics'!$C:$C,0))),"",INDEX('Policy Characteristics'!I:I,MATCH($C1352,'Policy Characteristics'!$C:$C,0)))</f>
        <v>% reduction in energy use</v>
      </c>
      <c r="P1352" s="22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2" s="226" t="str">
        <f>IF(ISBLANK(INDEX('Policy Characteristics'!K:K,MATCH($C1352,'Policy Characteristics'!$C:$C,0))),"",INDEX('Policy Characteristics'!K:K,MATCH($C1352,'Policy Characteristics'!$C:$C,0)))</f>
        <v>industry-ag-main.html#eff-stds</v>
      </c>
      <c r="R1352" s="226" t="str">
        <f>IF(ISBLANK(INDEX('Policy Characteristics'!L:L,MATCH($C1352,'Policy Characteristics'!$C:$C,0))),"",INDEX('Policy Characteristics'!L:L,MATCH($C1352,'Policy Characteristics'!$C:$C,0)))</f>
        <v>industry-energy-efficiency-standards.html</v>
      </c>
    </row>
    <row r="1353" spans="1:18" s="4" customFormat="1">
      <c r="A1353" s="226" t="str">
        <f>IF(ISBLANK(INDEX('Policy Characteristics'!A:A,MATCH($C1353,'Policy Characteristics'!$C:$C,0))),"",INDEX('Policy Characteristics'!A:A,MATCH($C1353,'Policy Characteristics'!$C:$C,0)))</f>
        <v>Industry</v>
      </c>
      <c r="B1353" s="234" t="str">
        <f>IF(ISBLANK(INDEX('Policy Characteristics'!B:B,MATCH($C1353,'Policy Characteristics'!$C:$C,0))),"",INDEX('Policy Characteristics'!B:B,MATCH($C1353,'Policy Characteristics'!$C:$C,0)))</f>
        <v>Industry Energy Efficiency Standards</v>
      </c>
      <c r="C1353" s="226" t="str">
        <f t="shared" si="49"/>
        <v>Percentage Improvement in Eqpt Efficiency Standards above BAU</v>
      </c>
      <c r="D1353" s="6" t="s">
        <v>848</v>
      </c>
      <c r="E1353" s="45" t="s">
        <v>927</v>
      </c>
      <c r="F1353" t="s">
        <v>849</v>
      </c>
      <c r="G1353" s="45" t="s">
        <v>928</v>
      </c>
      <c r="H1353" s="43">
        <v>996</v>
      </c>
      <c r="I1353" s="261" t="s">
        <v>738</v>
      </c>
      <c r="J1353" s="227" t="str">
        <f>IF(ISBLANK(INDEX('Policy Characteristics'!D:D,MATCH($C1353,'Policy Characteristics'!$C:$C,0))),"",INDEX('Policy Characteristics'!D:D,MATCH($C1353,'Policy Characteristics'!$C:$C,0)))</f>
        <v>Industry Energy Efficiency Standards</v>
      </c>
      <c r="K1353" s="226" t="str">
        <f>IF(ISBLANK(INDEX('Policy Characteristics'!E:E,MATCH($C1353,'Policy Characteristics'!$C:$C,0))),"",INDEX('Policy Characteristics'!E:E,MATCH($C1353,'Policy Characteristics'!$C:$C,0)))</f>
        <v>indst efficiency standards</v>
      </c>
      <c r="L1353" s="233">
        <f>IF(ISBLANK(INDEX('Policy Characteristics'!F:F,MATCH($C1353,'Policy Characteristics'!$C:$C,0))),"",INDEX('Policy Characteristics'!F:F,MATCH($C1353,'Policy Characteristics'!$C:$C,0)))</f>
        <v>0</v>
      </c>
      <c r="M1353" s="233">
        <f>IF(ISBLANK(INDEX('Policy Characteristics'!G:G,MATCH($C1353,'Policy Characteristics'!$C:$C,0))),"",INDEX('Policy Characteristics'!G:G,MATCH($C1353,'Policy Characteristics'!$C:$C,0)))</f>
        <v>0.25</v>
      </c>
      <c r="N1353" s="233">
        <f>IF(ISBLANK(INDEX('Policy Characteristics'!H:H,MATCH($C1353,'Policy Characteristics'!$C:$C,0))),"",INDEX('Policy Characteristics'!H:H,MATCH($C1353,'Policy Characteristics'!$C:$C,0)))</f>
        <v>0.01</v>
      </c>
      <c r="O1353" s="226" t="str">
        <f>IF(ISBLANK(INDEX('Policy Characteristics'!I:I,MATCH($C1353,'Policy Characteristics'!$C:$C,0))),"",INDEX('Policy Characteristics'!I:I,MATCH($C1353,'Policy Characteristics'!$C:$C,0)))</f>
        <v>% reduction in energy use</v>
      </c>
      <c r="P1353" s="22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3" s="226" t="str">
        <f>IF(ISBLANK(INDEX('Policy Characteristics'!K:K,MATCH($C1353,'Policy Characteristics'!$C:$C,0))),"",INDEX('Policy Characteristics'!K:K,MATCH($C1353,'Policy Characteristics'!$C:$C,0)))</f>
        <v>industry-ag-main.html#eff-stds</v>
      </c>
      <c r="R1353" s="226" t="str">
        <f>IF(ISBLANK(INDEX('Policy Characteristics'!L:L,MATCH($C1353,'Policy Characteristics'!$C:$C,0))),"",INDEX('Policy Characteristics'!L:L,MATCH($C1353,'Policy Characteristics'!$C:$C,0)))</f>
        <v>industry-energy-efficiency-standards.html</v>
      </c>
    </row>
    <row r="1354" spans="1:18" s="4" customFormat="1">
      <c r="A1354" s="226" t="str">
        <f>IF(ISBLANK(INDEX('Policy Characteristics'!A:A,MATCH($C1354,'Policy Characteristics'!$C:$C,0))),"",INDEX('Policy Characteristics'!A:A,MATCH($C1354,'Policy Characteristics'!$C:$C,0)))</f>
        <v>Industry</v>
      </c>
      <c r="B1354" s="234" t="str">
        <f>IF(ISBLANK(INDEX('Policy Characteristics'!B:B,MATCH($C1354,'Policy Characteristics'!$C:$C,0))),"",INDEX('Policy Characteristics'!B:B,MATCH($C1354,'Policy Characteristics'!$C:$C,0)))</f>
        <v>Industry Energy Efficiency Standards</v>
      </c>
      <c r="C1354" s="226" t="str">
        <f t="shared" si="49"/>
        <v>Percentage Improvement in Eqpt Efficiency Standards above BAU</v>
      </c>
      <c r="D1354" s="6" t="s">
        <v>848</v>
      </c>
      <c r="E1354" s="45" t="s">
        <v>929</v>
      </c>
      <c r="F1354" t="s">
        <v>849</v>
      </c>
      <c r="G1354" s="45" t="s">
        <v>930</v>
      </c>
      <c r="H1354" s="43">
        <v>997</v>
      </c>
      <c r="I1354" s="261" t="s">
        <v>738</v>
      </c>
      <c r="J1354" s="227" t="str">
        <f>IF(ISBLANK(INDEX('Policy Characteristics'!D:D,MATCH($C1354,'Policy Characteristics'!$C:$C,0))),"",INDEX('Policy Characteristics'!D:D,MATCH($C1354,'Policy Characteristics'!$C:$C,0)))</f>
        <v>Industry Energy Efficiency Standards</v>
      </c>
      <c r="K1354" s="226" t="str">
        <f>IF(ISBLANK(INDEX('Policy Characteristics'!E:E,MATCH($C1354,'Policy Characteristics'!$C:$C,0))),"",INDEX('Policy Characteristics'!E:E,MATCH($C1354,'Policy Characteristics'!$C:$C,0)))</f>
        <v>indst efficiency standards</v>
      </c>
      <c r="L1354" s="233">
        <f>IF(ISBLANK(INDEX('Policy Characteristics'!F:F,MATCH($C1354,'Policy Characteristics'!$C:$C,0))),"",INDEX('Policy Characteristics'!F:F,MATCH($C1354,'Policy Characteristics'!$C:$C,0)))</f>
        <v>0</v>
      </c>
      <c r="M1354" s="233">
        <f>IF(ISBLANK(INDEX('Policy Characteristics'!G:G,MATCH($C1354,'Policy Characteristics'!$C:$C,0))),"",INDEX('Policy Characteristics'!G:G,MATCH($C1354,'Policy Characteristics'!$C:$C,0)))</f>
        <v>0.25</v>
      </c>
      <c r="N1354" s="233">
        <f>IF(ISBLANK(INDEX('Policy Characteristics'!H:H,MATCH($C1354,'Policy Characteristics'!$C:$C,0))),"",INDEX('Policy Characteristics'!H:H,MATCH($C1354,'Policy Characteristics'!$C:$C,0)))</f>
        <v>0.01</v>
      </c>
      <c r="O1354" s="226" t="str">
        <f>IF(ISBLANK(INDEX('Policy Characteristics'!I:I,MATCH($C1354,'Policy Characteristics'!$C:$C,0))),"",INDEX('Policy Characteristics'!I:I,MATCH($C1354,'Policy Characteristics'!$C:$C,0)))</f>
        <v>% reduction in energy use</v>
      </c>
      <c r="P1354" s="22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4" s="226" t="str">
        <f>IF(ISBLANK(INDEX('Policy Characteristics'!K:K,MATCH($C1354,'Policy Characteristics'!$C:$C,0))),"",INDEX('Policy Characteristics'!K:K,MATCH($C1354,'Policy Characteristics'!$C:$C,0)))</f>
        <v>industry-ag-main.html#eff-stds</v>
      </c>
      <c r="R1354" s="226" t="str">
        <f>IF(ISBLANK(INDEX('Policy Characteristics'!L:L,MATCH($C1354,'Policy Characteristics'!$C:$C,0))),"",INDEX('Policy Characteristics'!L:L,MATCH($C1354,'Policy Characteristics'!$C:$C,0)))</f>
        <v>industry-energy-efficiency-standards.html</v>
      </c>
    </row>
    <row r="1355" spans="1:18" s="4" customFormat="1">
      <c r="A1355" s="226" t="str">
        <f>IF(ISBLANK(INDEX('Policy Characteristics'!A:A,MATCH($C1355,'Policy Characteristics'!$C:$C,0))),"",INDEX('Policy Characteristics'!A:A,MATCH($C1355,'Policy Characteristics'!$C:$C,0)))</f>
        <v>Industry</v>
      </c>
      <c r="B1355" s="234" t="str">
        <f>IF(ISBLANK(INDEX('Policy Characteristics'!B:B,MATCH($C1355,'Policy Characteristics'!$C:$C,0))),"",INDEX('Policy Characteristics'!B:B,MATCH($C1355,'Policy Characteristics'!$C:$C,0)))</f>
        <v>Industry Energy Efficiency Standards</v>
      </c>
      <c r="C1355" s="226" t="str">
        <f t="shared" si="49"/>
        <v>Percentage Improvement in Eqpt Efficiency Standards above BAU</v>
      </c>
      <c r="D1355" s="6" t="s">
        <v>850</v>
      </c>
      <c r="E1355" s="45" t="s">
        <v>911</v>
      </c>
      <c r="F1355" t="s">
        <v>851</v>
      </c>
      <c r="G1355" s="45" t="s">
        <v>912</v>
      </c>
      <c r="H1355" s="43">
        <v>998</v>
      </c>
      <c r="I1355" s="261" t="s">
        <v>728</v>
      </c>
      <c r="J1355" s="227" t="str">
        <f>IF(ISBLANK(INDEX('Policy Characteristics'!D:D,MATCH($C1355,'Policy Characteristics'!$C:$C,0))),"",INDEX('Policy Characteristics'!D:D,MATCH($C1355,'Policy Characteristics'!$C:$C,0)))</f>
        <v>Industry Energy Efficiency Standards</v>
      </c>
      <c r="K1355" s="226" t="str">
        <f>IF(ISBLANK(INDEX('Policy Characteristics'!E:E,MATCH($C1355,'Policy Characteristics'!$C:$C,0))),"",INDEX('Policy Characteristics'!E:E,MATCH($C1355,'Policy Characteristics'!$C:$C,0)))</f>
        <v>indst efficiency standards</v>
      </c>
      <c r="L1355" s="233">
        <f>IF(ISBLANK(INDEX('Policy Characteristics'!F:F,MATCH($C1355,'Policy Characteristics'!$C:$C,0))),"",INDEX('Policy Characteristics'!F:F,MATCH($C1355,'Policy Characteristics'!$C:$C,0)))</f>
        <v>0</v>
      </c>
      <c r="M1355" s="233">
        <f>IF(ISBLANK(INDEX('Policy Characteristics'!G:G,MATCH($C1355,'Policy Characteristics'!$C:$C,0))),"",INDEX('Policy Characteristics'!G:G,MATCH($C1355,'Policy Characteristics'!$C:$C,0)))</f>
        <v>0.25</v>
      </c>
      <c r="N1355" s="233">
        <f>IF(ISBLANK(INDEX('Policy Characteristics'!H:H,MATCH($C1355,'Policy Characteristics'!$C:$C,0))),"",INDEX('Policy Characteristics'!H:H,MATCH($C1355,'Policy Characteristics'!$C:$C,0)))</f>
        <v>0.01</v>
      </c>
      <c r="O1355" s="226" t="str">
        <f>IF(ISBLANK(INDEX('Policy Characteristics'!I:I,MATCH($C1355,'Policy Characteristics'!$C:$C,0))),"",INDEX('Policy Characteristics'!I:I,MATCH($C1355,'Policy Characteristics'!$C:$C,0)))</f>
        <v>% reduction in energy use</v>
      </c>
      <c r="P1355" s="22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5" s="226" t="str">
        <f>IF(ISBLANK(INDEX('Policy Characteristics'!K:K,MATCH($C1355,'Policy Characteristics'!$C:$C,0))),"",INDEX('Policy Characteristics'!K:K,MATCH($C1355,'Policy Characteristics'!$C:$C,0)))</f>
        <v>industry-ag-main.html#eff-stds</v>
      </c>
      <c r="R1355" s="226" t="str">
        <f>IF(ISBLANK(INDEX('Policy Characteristics'!L:L,MATCH($C1355,'Policy Characteristics'!$C:$C,0))),"",INDEX('Policy Characteristics'!L:L,MATCH($C1355,'Policy Characteristics'!$C:$C,0)))</f>
        <v>industry-energy-efficiency-standards.html</v>
      </c>
    </row>
    <row r="1356" spans="1:18" s="4" customFormat="1">
      <c r="A1356" s="226" t="str">
        <f>IF(ISBLANK(INDEX('Policy Characteristics'!A:A,MATCH($C1356,'Policy Characteristics'!$C:$C,0))),"",INDEX('Policy Characteristics'!A:A,MATCH($C1356,'Policy Characteristics'!$C:$C,0)))</f>
        <v>Industry</v>
      </c>
      <c r="B1356" s="234" t="str">
        <f>IF(ISBLANK(INDEX('Policy Characteristics'!B:B,MATCH($C1356,'Policy Characteristics'!$C:$C,0))),"",INDEX('Policy Characteristics'!B:B,MATCH($C1356,'Policy Characteristics'!$C:$C,0)))</f>
        <v>Industry Energy Efficiency Standards</v>
      </c>
      <c r="C1356" s="226" t="str">
        <f t="shared" si="49"/>
        <v>Percentage Improvement in Eqpt Efficiency Standards above BAU</v>
      </c>
      <c r="D1356" s="6" t="s">
        <v>850</v>
      </c>
      <c r="E1356" s="45" t="s">
        <v>913</v>
      </c>
      <c r="F1356" t="s">
        <v>851</v>
      </c>
      <c r="G1356" s="45" t="s">
        <v>914</v>
      </c>
      <c r="H1356" s="43">
        <v>999</v>
      </c>
      <c r="I1356" s="261" t="s">
        <v>728</v>
      </c>
      <c r="J1356" s="227" t="str">
        <f>IF(ISBLANK(INDEX('Policy Characteristics'!D:D,MATCH($C1356,'Policy Characteristics'!$C:$C,0))),"",INDEX('Policy Characteristics'!D:D,MATCH($C1356,'Policy Characteristics'!$C:$C,0)))</f>
        <v>Industry Energy Efficiency Standards</v>
      </c>
      <c r="K1356" s="226" t="str">
        <f>IF(ISBLANK(INDEX('Policy Characteristics'!E:E,MATCH($C1356,'Policy Characteristics'!$C:$C,0))),"",INDEX('Policy Characteristics'!E:E,MATCH($C1356,'Policy Characteristics'!$C:$C,0)))</f>
        <v>indst efficiency standards</v>
      </c>
      <c r="L1356" s="233">
        <f>IF(ISBLANK(INDEX('Policy Characteristics'!F:F,MATCH($C1356,'Policy Characteristics'!$C:$C,0))),"",INDEX('Policy Characteristics'!F:F,MATCH($C1356,'Policy Characteristics'!$C:$C,0)))</f>
        <v>0</v>
      </c>
      <c r="M1356" s="233">
        <f>IF(ISBLANK(INDEX('Policy Characteristics'!G:G,MATCH($C1356,'Policy Characteristics'!$C:$C,0))),"",INDEX('Policy Characteristics'!G:G,MATCH($C1356,'Policy Characteristics'!$C:$C,0)))</f>
        <v>0.25</v>
      </c>
      <c r="N1356" s="233">
        <f>IF(ISBLANK(INDEX('Policy Characteristics'!H:H,MATCH($C1356,'Policy Characteristics'!$C:$C,0))),"",INDEX('Policy Characteristics'!H:H,MATCH($C1356,'Policy Characteristics'!$C:$C,0)))</f>
        <v>0.01</v>
      </c>
      <c r="O1356" s="226" t="str">
        <f>IF(ISBLANK(INDEX('Policy Characteristics'!I:I,MATCH($C1356,'Policy Characteristics'!$C:$C,0))),"",INDEX('Policy Characteristics'!I:I,MATCH($C1356,'Policy Characteristics'!$C:$C,0)))</f>
        <v>% reduction in energy use</v>
      </c>
      <c r="P1356" s="22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6" s="226" t="str">
        <f>IF(ISBLANK(INDEX('Policy Characteristics'!K:K,MATCH($C1356,'Policy Characteristics'!$C:$C,0))),"",INDEX('Policy Characteristics'!K:K,MATCH($C1356,'Policy Characteristics'!$C:$C,0)))</f>
        <v>industry-ag-main.html#eff-stds</v>
      </c>
      <c r="R1356" s="226" t="str">
        <f>IF(ISBLANK(INDEX('Policy Characteristics'!L:L,MATCH($C1356,'Policy Characteristics'!$C:$C,0))),"",INDEX('Policy Characteristics'!L:L,MATCH($C1356,'Policy Characteristics'!$C:$C,0)))</f>
        <v>industry-energy-efficiency-standards.html</v>
      </c>
    </row>
    <row r="1357" spans="1:18" s="4" customFormat="1">
      <c r="A1357" s="226" t="str">
        <f>IF(ISBLANK(INDEX('Policy Characteristics'!A:A,MATCH($C1357,'Policy Characteristics'!$C:$C,0))),"",INDEX('Policy Characteristics'!A:A,MATCH($C1357,'Policy Characteristics'!$C:$C,0)))</f>
        <v>Industry</v>
      </c>
      <c r="B1357" s="234" t="str">
        <f>IF(ISBLANK(INDEX('Policy Characteristics'!B:B,MATCH($C1357,'Policy Characteristics'!$C:$C,0))),"",INDEX('Policy Characteristics'!B:B,MATCH($C1357,'Policy Characteristics'!$C:$C,0)))</f>
        <v>Industry Energy Efficiency Standards</v>
      </c>
      <c r="C1357" s="226" t="str">
        <f t="shared" si="49"/>
        <v>Percentage Improvement in Eqpt Efficiency Standards above BAU</v>
      </c>
      <c r="D1357" s="6" t="s">
        <v>850</v>
      </c>
      <c r="E1357" s="45" t="s">
        <v>915</v>
      </c>
      <c r="F1357" t="s">
        <v>851</v>
      </c>
      <c r="G1357" s="45" t="s">
        <v>916</v>
      </c>
      <c r="H1357" s="43">
        <v>1000</v>
      </c>
      <c r="I1357" s="261" t="s">
        <v>728</v>
      </c>
      <c r="J1357" s="227" t="str">
        <f>IF(ISBLANK(INDEX('Policy Characteristics'!D:D,MATCH($C1357,'Policy Characteristics'!$C:$C,0))),"",INDEX('Policy Characteristics'!D:D,MATCH($C1357,'Policy Characteristics'!$C:$C,0)))</f>
        <v>Industry Energy Efficiency Standards</v>
      </c>
      <c r="K1357" s="226" t="str">
        <f>IF(ISBLANK(INDEX('Policy Characteristics'!E:E,MATCH($C1357,'Policy Characteristics'!$C:$C,0))),"",INDEX('Policy Characteristics'!E:E,MATCH($C1357,'Policy Characteristics'!$C:$C,0)))</f>
        <v>indst efficiency standards</v>
      </c>
      <c r="L1357" s="233">
        <f>IF(ISBLANK(INDEX('Policy Characteristics'!F:F,MATCH($C1357,'Policy Characteristics'!$C:$C,0))),"",INDEX('Policy Characteristics'!F:F,MATCH($C1357,'Policy Characteristics'!$C:$C,0)))</f>
        <v>0</v>
      </c>
      <c r="M1357" s="233">
        <f>IF(ISBLANK(INDEX('Policy Characteristics'!G:G,MATCH($C1357,'Policy Characteristics'!$C:$C,0))),"",INDEX('Policy Characteristics'!G:G,MATCH($C1357,'Policy Characteristics'!$C:$C,0)))</f>
        <v>0.25</v>
      </c>
      <c r="N1357" s="233">
        <f>IF(ISBLANK(INDEX('Policy Characteristics'!H:H,MATCH($C1357,'Policy Characteristics'!$C:$C,0))),"",INDEX('Policy Characteristics'!H:H,MATCH($C1357,'Policy Characteristics'!$C:$C,0)))</f>
        <v>0.01</v>
      </c>
      <c r="O1357" s="226" t="str">
        <f>IF(ISBLANK(INDEX('Policy Characteristics'!I:I,MATCH($C1357,'Policy Characteristics'!$C:$C,0))),"",INDEX('Policy Characteristics'!I:I,MATCH($C1357,'Policy Characteristics'!$C:$C,0)))</f>
        <v>% reduction in energy use</v>
      </c>
      <c r="P1357" s="22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7" s="226" t="str">
        <f>IF(ISBLANK(INDEX('Policy Characteristics'!K:K,MATCH($C1357,'Policy Characteristics'!$C:$C,0))),"",INDEX('Policy Characteristics'!K:K,MATCH($C1357,'Policy Characteristics'!$C:$C,0)))</f>
        <v>industry-ag-main.html#eff-stds</v>
      </c>
      <c r="R1357" s="226" t="str">
        <f>IF(ISBLANK(INDEX('Policy Characteristics'!L:L,MATCH($C1357,'Policy Characteristics'!$C:$C,0))),"",INDEX('Policy Characteristics'!L:L,MATCH($C1357,'Policy Characteristics'!$C:$C,0)))</f>
        <v>industry-energy-efficiency-standards.html</v>
      </c>
    </row>
    <row r="1358" spans="1:18" s="4" customFormat="1">
      <c r="A1358" s="226" t="str">
        <f>IF(ISBLANK(INDEX('Policy Characteristics'!A:A,MATCH($C1358,'Policy Characteristics'!$C:$C,0))),"",INDEX('Policy Characteristics'!A:A,MATCH($C1358,'Policy Characteristics'!$C:$C,0)))</f>
        <v>Industry</v>
      </c>
      <c r="B1358" s="234" t="str">
        <f>IF(ISBLANK(INDEX('Policy Characteristics'!B:B,MATCH($C1358,'Policy Characteristics'!$C:$C,0))),"",INDEX('Policy Characteristics'!B:B,MATCH($C1358,'Policy Characteristics'!$C:$C,0)))</f>
        <v>Industry Energy Efficiency Standards</v>
      </c>
      <c r="C1358" s="226" t="str">
        <f t="shared" si="49"/>
        <v>Percentage Improvement in Eqpt Efficiency Standards above BAU</v>
      </c>
      <c r="D1358" s="6" t="s">
        <v>850</v>
      </c>
      <c r="E1358" s="45" t="s">
        <v>917</v>
      </c>
      <c r="F1358" t="s">
        <v>851</v>
      </c>
      <c r="G1358" s="45" t="s">
        <v>918</v>
      </c>
      <c r="H1358" s="43">
        <v>1001</v>
      </c>
      <c r="I1358" s="261" t="s">
        <v>738</v>
      </c>
      <c r="J1358" s="227" t="str">
        <f>IF(ISBLANK(INDEX('Policy Characteristics'!D:D,MATCH($C1358,'Policy Characteristics'!$C:$C,0))),"",INDEX('Policy Characteristics'!D:D,MATCH($C1358,'Policy Characteristics'!$C:$C,0)))</f>
        <v>Industry Energy Efficiency Standards</v>
      </c>
      <c r="K1358" s="226" t="str">
        <f>IF(ISBLANK(INDEX('Policy Characteristics'!E:E,MATCH($C1358,'Policy Characteristics'!$C:$C,0))),"",INDEX('Policy Characteristics'!E:E,MATCH($C1358,'Policy Characteristics'!$C:$C,0)))</f>
        <v>indst efficiency standards</v>
      </c>
      <c r="L1358" s="233">
        <f>IF(ISBLANK(INDEX('Policy Characteristics'!F:F,MATCH($C1358,'Policy Characteristics'!$C:$C,0))),"",INDEX('Policy Characteristics'!F:F,MATCH($C1358,'Policy Characteristics'!$C:$C,0)))</f>
        <v>0</v>
      </c>
      <c r="M1358" s="233">
        <f>IF(ISBLANK(INDEX('Policy Characteristics'!G:G,MATCH($C1358,'Policy Characteristics'!$C:$C,0))),"",INDEX('Policy Characteristics'!G:G,MATCH($C1358,'Policy Characteristics'!$C:$C,0)))</f>
        <v>0.25</v>
      </c>
      <c r="N1358" s="233">
        <f>IF(ISBLANK(INDEX('Policy Characteristics'!H:H,MATCH($C1358,'Policy Characteristics'!$C:$C,0))),"",INDEX('Policy Characteristics'!H:H,MATCH($C1358,'Policy Characteristics'!$C:$C,0)))</f>
        <v>0.01</v>
      </c>
      <c r="O1358" s="226" t="str">
        <f>IF(ISBLANK(INDEX('Policy Characteristics'!I:I,MATCH($C1358,'Policy Characteristics'!$C:$C,0))),"",INDEX('Policy Characteristics'!I:I,MATCH($C1358,'Policy Characteristics'!$C:$C,0)))</f>
        <v>% reduction in energy use</v>
      </c>
      <c r="P1358" s="22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8" s="226" t="str">
        <f>IF(ISBLANK(INDEX('Policy Characteristics'!K:K,MATCH($C1358,'Policy Characteristics'!$C:$C,0))),"",INDEX('Policy Characteristics'!K:K,MATCH($C1358,'Policy Characteristics'!$C:$C,0)))</f>
        <v>industry-ag-main.html#eff-stds</v>
      </c>
      <c r="R1358" s="226" t="str">
        <f>IF(ISBLANK(INDEX('Policy Characteristics'!L:L,MATCH($C1358,'Policy Characteristics'!$C:$C,0))),"",INDEX('Policy Characteristics'!L:L,MATCH($C1358,'Policy Characteristics'!$C:$C,0)))</f>
        <v>industry-energy-efficiency-standards.html</v>
      </c>
    </row>
    <row r="1359" spans="1:18" s="4" customFormat="1">
      <c r="A1359" s="226" t="str">
        <f>IF(ISBLANK(INDEX('Policy Characteristics'!A:A,MATCH($C1359,'Policy Characteristics'!$C:$C,0))),"",INDEX('Policy Characteristics'!A:A,MATCH($C1359,'Policy Characteristics'!$C:$C,0)))</f>
        <v>Industry</v>
      </c>
      <c r="B1359" s="234" t="str">
        <f>IF(ISBLANK(INDEX('Policy Characteristics'!B:B,MATCH($C1359,'Policy Characteristics'!$C:$C,0))),"",INDEX('Policy Characteristics'!B:B,MATCH($C1359,'Policy Characteristics'!$C:$C,0)))</f>
        <v>Industry Energy Efficiency Standards</v>
      </c>
      <c r="C1359" s="226" t="str">
        <f t="shared" si="49"/>
        <v>Percentage Improvement in Eqpt Efficiency Standards above BAU</v>
      </c>
      <c r="D1359" s="6" t="s">
        <v>850</v>
      </c>
      <c r="E1359" s="45" t="s">
        <v>919</v>
      </c>
      <c r="F1359" t="s">
        <v>851</v>
      </c>
      <c r="G1359" s="45" t="s">
        <v>920</v>
      </c>
      <c r="H1359" s="43">
        <v>1002</v>
      </c>
      <c r="I1359" s="261" t="s">
        <v>728</v>
      </c>
      <c r="J1359" s="227" t="str">
        <f>IF(ISBLANK(INDEX('Policy Characteristics'!D:D,MATCH($C1359,'Policy Characteristics'!$C:$C,0))),"",INDEX('Policy Characteristics'!D:D,MATCH($C1359,'Policy Characteristics'!$C:$C,0)))</f>
        <v>Industry Energy Efficiency Standards</v>
      </c>
      <c r="K1359" s="226" t="str">
        <f>IF(ISBLANK(INDEX('Policy Characteristics'!E:E,MATCH($C1359,'Policy Characteristics'!$C:$C,0))),"",INDEX('Policy Characteristics'!E:E,MATCH($C1359,'Policy Characteristics'!$C:$C,0)))</f>
        <v>indst efficiency standards</v>
      </c>
      <c r="L1359" s="233">
        <f>IF(ISBLANK(INDEX('Policy Characteristics'!F:F,MATCH($C1359,'Policy Characteristics'!$C:$C,0))),"",INDEX('Policy Characteristics'!F:F,MATCH($C1359,'Policy Characteristics'!$C:$C,0)))</f>
        <v>0</v>
      </c>
      <c r="M1359" s="233">
        <f>IF(ISBLANK(INDEX('Policy Characteristics'!G:G,MATCH($C1359,'Policy Characteristics'!$C:$C,0))),"",INDEX('Policy Characteristics'!G:G,MATCH($C1359,'Policy Characteristics'!$C:$C,0)))</f>
        <v>0.25</v>
      </c>
      <c r="N1359" s="233">
        <f>IF(ISBLANK(INDEX('Policy Characteristics'!H:H,MATCH($C1359,'Policy Characteristics'!$C:$C,0))),"",INDEX('Policy Characteristics'!H:H,MATCH($C1359,'Policy Characteristics'!$C:$C,0)))</f>
        <v>0.01</v>
      </c>
      <c r="O1359" s="226" t="str">
        <f>IF(ISBLANK(INDEX('Policy Characteristics'!I:I,MATCH($C1359,'Policy Characteristics'!$C:$C,0))),"",INDEX('Policy Characteristics'!I:I,MATCH($C1359,'Policy Characteristics'!$C:$C,0)))</f>
        <v>% reduction in energy use</v>
      </c>
      <c r="P1359" s="22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59" s="226" t="str">
        <f>IF(ISBLANK(INDEX('Policy Characteristics'!K:K,MATCH($C1359,'Policy Characteristics'!$C:$C,0))),"",INDEX('Policy Characteristics'!K:K,MATCH($C1359,'Policy Characteristics'!$C:$C,0)))</f>
        <v>industry-ag-main.html#eff-stds</v>
      </c>
      <c r="R1359" s="226" t="str">
        <f>IF(ISBLANK(INDEX('Policy Characteristics'!L:L,MATCH($C1359,'Policy Characteristics'!$C:$C,0))),"",INDEX('Policy Characteristics'!L:L,MATCH($C1359,'Policy Characteristics'!$C:$C,0)))</f>
        <v>industry-energy-efficiency-standards.html</v>
      </c>
    </row>
    <row r="1360" spans="1:18" s="4" customFormat="1">
      <c r="A1360" s="226" t="str">
        <f>IF(ISBLANK(INDEX('Policy Characteristics'!A:A,MATCH($C1360,'Policy Characteristics'!$C:$C,0))),"",INDEX('Policy Characteristics'!A:A,MATCH($C1360,'Policy Characteristics'!$C:$C,0)))</f>
        <v>Industry</v>
      </c>
      <c r="B1360" s="234" t="str">
        <f>IF(ISBLANK(INDEX('Policy Characteristics'!B:B,MATCH($C1360,'Policy Characteristics'!$C:$C,0))),"",INDEX('Policy Characteristics'!B:B,MATCH($C1360,'Policy Characteristics'!$C:$C,0)))</f>
        <v>Industry Energy Efficiency Standards</v>
      </c>
      <c r="C1360" s="226" t="str">
        <f t="shared" si="49"/>
        <v>Percentage Improvement in Eqpt Efficiency Standards above BAU</v>
      </c>
      <c r="D1360" s="6" t="s">
        <v>850</v>
      </c>
      <c r="E1360" s="45" t="s">
        <v>921</v>
      </c>
      <c r="F1360" t="s">
        <v>851</v>
      </c>
      <c r="G1360" s="45" t="s">
        <v>922</v>
      </c>
      <c r="H1360" s="43">
        <v>1003</v>
      </c>
      <c r="I1360" s="261" t="s">
        <v>738</v>
      </c>
      <c r="J1360" s="227" t="str">
        <f>IF(ISBLANK(INDEX('Policy Characteristics'!D:D,MATCH($C1360,'Policy Characteristics'!$C:$C,0))),"",INDEX('Policy Characteristics'!D:D,MATCH($C1360,'Policy Characteristics'!$C:$C,0)))</f>
        <v>Industry Energy Efficiency Standards</v>
      </c>
      <c r="K1360" s="226" t="str">
        <f>IF(ISBLANK(INDEX('Policy Characteristics'!E:E,MATCH($C1360,'Policy Characteristics'!$C:$C,0))),"",INDEX('Policy Characteristics'!E:E,MATCH($C1360,'Policy Characteristics'!$C:$C,0)))</f>
        <v>indst efficiency standards</v>
      </c>
      <c r="L1360" s="233">
        <f>IF(ISBLANK(INDEX('Policy Characteristics'!F:F,MATCH($C1360,'Policy Characteristics'!$C:$C,0))),"",INDEX('Policy Characteristics'!F:F,MATCH($C1360,'Policy Characteristics'!$C:$C,0)))</f>
        <v>0</v>
      </c>
      <c r="M1360" s="233">
        <f>IF(ISBLANK(INDEX('Policy Characteristics'!G:G,MATCH($C1360,'Policy Characteristics'!$C:$C,0))),"",INDEX('Policy Characteristics'!G:G,MATCH($C1360,'Policy Characteristics'!$C:$C,0)))</f>
        <v>0.25</v>
      </c>
      <c r="N1360" s="233">
        <f>IF(ISBLANK(INDEX('Policy Characteristics'!H:H,MATCH($C1360,'Policy Characteristics'!$C:$C,0))),"",INDEX('Policy Characteristics'!H:H,MATCH($C1360,'Policy Characteristics'!$C:$C,0)))</f>
        <v>0.01</v>
      </c>
      <c r="O1360" s="226" t="str">
        <f>IF(ISBLANK(INDEX('Policy Characteristics'!I:I,MATCH($C1360,'Policy Characteristics'!$C:$C,0))),"",INDEX('Policy Characteristics'!I:I,MATCH($C1360,'Policy Characteristics'!$C:$C,0)))</f>
        <v>% reduction in energy use</v>
      </c>
      <c r="P1360" s="22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0" s="226" t="str">
        <f>IF(ISBLANK(INDEX('Policy Characteristics'!K:K,MATCH($C1360,'Policy Characteristics'!$C:$C,0))),"",INDEX('Policy Characteristics'!K:K,MATCH($C1360,'Policy Characteristics'!$C:$C,0)))</f>
        <v>industry-ag-main.html#eff-stds</v>
      </c>
      <c r="R1360" s="226" t="str">
        <f>IF(ISBLANK(INDEX('Policy Characteristics'!L:L,MATCH($C1360,'Policy Characteristics'!$C:$C,0))),"",INDEX('Policy Characteristics'!L:L,MATCH($C1360,'Policy Characteristics'!$C:$C,0)))</f>
        <v>industry-energy-efficiency-standards.html</v>
      </c>
    </row>
    <row r="1361" spans="1:18" s="4" customFormat="1">
      <c r="A1361" s="226" t="str">
        <f>IF(ISBLANK(INDEX('Policy Characteristics'!A:A,MATCH($C1361,'Policy Characteristics'!$C:$C,0))),"",INDEX('Policy Characteristics'!A:A,MATCH($C1361,'Policy Characteristics'!$C:$C,0)))</f>
        <v>Industry</v>
      </c>
      <c r="B1361" s="234" t="str">
        <f>IF(ISBLANK(INDEX('Policy Characteristics'!B:B,MATCH($C1361,'Policy Characteristics'!$C:$C,0))),"",INDEX('Policy Characteristics'!B:B,MATCH($C1361,'Policy Characteristics'!$C:$C,0)))</f>
        <v>Industry Energy Efficiency Standards</v>
      </c>
      <c r="C1361" s="226" t="str">
        <f t="shared" si="49"/>
        <v>Percentage Improvement in Eqpt Efficiency Standards above BAU</v>
      </c>
      <c r="D1361" s="6" t="s">
        <v>850</v>
      </c>
      <c r="E1361" s="45" t="s">
        <v>923</v>
      </c>
      <c r="F1361" t="s">
        <v>851</v>
      </c>
      <c r="G1361" s="45" t="s">
        <v>924</v>
      </c>
      <c r="H1361" s="43">
        <v>1004</v>
      </c>
      <c r="I1361" s="261" t="s">
        <v>738</v>
      </c>
      <c r="J1361" s="227" t="str">
        <f>IF(ISBLANK(INDEX('Policy Characteristics'!D:D,MATCH($C1361,'Policy Characteristics'!$C:$C,0))),"",INDEX('Policy Characteristics'!D:D,MATCH($C1361,'Policy Characteristics'!$C:$C,0)))</f>
        <v>Industry Energy Efficiency Standards</v>
      </c>
      <c r="K1361" s="226" t="str">
        <f>IF(ISBLANK(INDEX('Policy Characteristics'!E:E,MATCH($C1361,'Policy Characteristics'!$C:$C,0))),"",INDEX('Policy Characteristics'!E:E,MATCH($C1361,'Policy Characteristics'!$C:$C,0)))</f>
        <v>indst efficiency standards</v>
      </c>
      <c r="L1361" s="233">
        <f>IF(ISBLANK(INDEX('Policy Characteristics'!F:F,MATCH($C1361,'Policy Characteristics'!$C:$C,0))),"",INDEX('Policy Characteristics'!F:F,MATCH($C1361,'Policy Characteristics'!$C:$C,0)))</f>
        <v>0</v>
      </c>
      <c r="M1361" s="233">
        <f>IF(ISBLANK(INDEX('Policy Characteristics'!G:G,MATCH($C1361,'Policy Characteristics'!$C:$C,0))),"",INDEX('Policy Characteristics'!G:G,MATCH($C1361,'Policy Characteristics'!$C:$C,0)))</f>
        <v>0.25</v>
      </c>
      <c r="N1361" s="233">
        <f>IF(ISBLANK(INDEX('Policy Characteristics'!H:H,MATCH($C1361,'Policy Characteristics'!$C:$C,0))),"",INDEX('Policy Characteristics'!H:H,MATCH($C1361,'Policy Characteristics'!$C:$C,0)))</f>
        <v>0.01</v>
      </c>
      <c r="O1361" s="226" t="str">
        <f>IF(ISBLANK(INDEX('Policy Characteristics'!I:I,MATCH($C1361,'Policy Characteristics'!$C:$C,0))),"",INDEX('Policy Characteristics'!I:I,MATCH($C1361,'Policy Characteristics'!$C:$C,0)))</f>
        <v>% reduction in energy use</v>
      </c>
      <c r="P1361" s="22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1" s="226" t="str">
        <f>IF(ISBLANK(INDEX('Policy Characteristics'!K:K,MATCH($C1361,'Policy Characteristics'!$C:$C,0))),"",INDEX('Policy Characteristics'!K:K,MATCH($C1361,'Policy Characteristics'!$C:$C,0)))</f>
        <v>industry-ag-main.html#eff-stds</v>
      </c>
      <c r="R1361" s="226" t="str">
        <f>IF(ISBLANK(INDEX('Policy Characteristics'!L:L,MATCH($C1361,'Policy Characteristics'!$C:$C,0))),"",INDEX('Policy Characteristics'!L:L,MATCH($C1361,'Policy Characteristics'!$C:$C,0)))</f>
        <v>industry-energy-efficiency-standards.html</v>
      </c>
    </row>
    <row r="1362" spans="1:18" s="4" customFormat="1">
      <c r="A1362" s="226" t="str">
        <f>IF(ISBLANK(INDEX('Policy Characteristics'!A:A,MATCH($C1362,'Policy Characteristics'!$C:$C,0))),"",INDEX('Policy Characteristics'!A:A,MATCH($C1362,'Policy Characteristics'!$C:$C,0)))</f>
        <v>Industry</v>
      </c>
      <c r="B1362" s="234" t="str">
        <f>IF(ISBLANK(INDEX('Policy Characteristics'!B:B,MATCH($C1362,'Policy Characteristics'!$C:$C,0))),"",INDEX('Policy Characteristics'!B:B,MATCH($C1362,'Policy Characteristics'!$C:$C,0)))</f>
        <v>Industry Energy Efficiency Standards</v>
      </c>
      <c r="C1362" s="226" t="str">
        <f t="shared" si="49"/>
        <v>Percentage Improvement in Eqpt Efficiency Standards above BAU</v>
      </c>
      <c r="D1362" s="6" t="s">
        <v>850</v>
      </c>
      <c r="E1362" s="45" t="s">
        <v>925</v>
      </c>
      <c r="F1362" t="s">
        <v>851</v>
      </c>
      <c r="G1362" s="45" t="s">
        <v>926</v>
      </c>
      <c r="H1362" s="43">
        <v>1005</v>
      </c>
      <c r="I1362" s="261" t="s">
        <v>728</v>
      </c>
      <c r="J1362" s="227" t="str">
        <f>IF(ISBLANK(INDEX('Policy Characteristics'!D:D,MATCH($C1362,'Policy Characteristics'!$C:$C,0))),"",INDEX('Policy Characteristics'!D:D,MATCH($C1362,'Policy Characteristics'!$C:$C,0)))</f>
        <v>Industry Energy Efficiency Standards</v>
      </c>
      <c r="K1362" s="226" t="str">
        <f>IF(ISBLANK(INDEX('Policy Characteristics'!E:E,MATCH($C1362,'Policy Characteristics'!$C:$C,0))),"",INDEX('Policy Characteristics'!E:E,MATCH($C1362,'Policy Characteristics'!$C:$C,0)))</f>
        <v>indst efficiency standards</v>
      </c>
      <c r="L1362" s="233">
        <f>IF(ISBLANK(INDEX('Policy Characteristics'!F:F,MATCH($C1362,'Policy Characteristics'!$C:$C,0))),"",INDEX('Policy Characteristics'!F:F,MATCH($C1362,'Policy Characteristics'!$C:$C,0)))</f>
        <v>0</v>
      </c>
      <c r="M1362" s="233">
        <f>IF(ISBLANK(INDEX('Policy Characteristics'!G:G,MATCH($C1362,'Policy Characteristics'!$C:$C,0))),"",INDEX('Policy Characteristics'!G:G,MATCH($C1362,'Policy Characteristics'!$C:$C,0)))</f>
        <v>0.25</v>
      </c>
      <c r="N1362" s="233">
        <f>IF(ISBLANK(INDEX('Policy Characteristics'!H:H,MATCH($C1362,'Policy Characteristics'!$C:$C,0))),"",INDEX('Policy Characteristics'!H:H,MATCH($C1362,'Policy Characteristics'!$C:$C,0)))</f>
        <v>0.01</v>
      </c>
      <c r="O1362" s="226" t="str">
        <f>IF(ISBLANK(INDEX('Policy Characteristics'!I:I,MATCH($C1362,'Policy Characteristics'!$C:$C,0))),"",INDEX('Policy Characteristics'!I:I,MATCH($C1362,'Policy Characteristics'!$C:$C,0)))</f>
        <v>% reduction in energy use</v>
      </c>
      <c r="P1362" s="22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2" s="226" t="str">
        <f>IF(ISBLANK(INDEX('Policy Characteristics'!K:K,MATCH($C1362,'Policy Characteristics'!$C:$C,0))),"",INDEX('Policy Characteristics'!K:K,MATCH($C1362,'Policy Characteristics'!$C:$C,0)))</f>
        <v>industry-ag-main.html#eff-stds</v>
      </c>
      <c r="R1362" s="226" t="str">
        <f>IF(ISBLANK(INDEX('Policy Characteristics'!L:L,MATCH($C1362,'Policy Characteristics'!$C:$C,0))),"",INDEX('Policy Characteristics'!L:L,MATCH($C1362,'Policy Characteristics'!$C:$C,0)))</f>
        <v>industry-energy-efficiency-standards.html</v>
      </c>
    </row>
    <row r="1363" spans="1:18" s="4" customFormat="1">
      <c r="A1363" s="226" t="str">
        <f>IF(ISBLANK(INDEX('Policy Characteristics'!A:A,MATCH($C1363,'Policy Characteristics'!$C:$C,0))),"",INDEX('Policy Characteristics'!A:A,MATCH($C1363,'Policy Characteristics'!$C:$C,0)))</f>
        <v>Industry</v>
      </c>
      <c r="B1363" s="234" t="str">
        <f>IF(ISBLANK(INDEX('Policy Characteristics'!B:B,MATCH($C1363,'Policy Characteristics'!$C:$C,0))),"",INDEX('Policy Characteristics'!B:B,MATCH($C1363,'Policy Characteristics'!$C:$C,0)))</f>
        <v>Industry Energy Efficiency Standards</v>
      </c>
      <c r="C1363" s="226" t="str">
        <f t="shared" si="49"/>
        <v>Percentage Improvement in Eqpt Efficiency Standards above BAU</v>
      </c>
      <c r="D1363" s="6" t="s">
        <v>850</v>
      </c>
      <c r="E1363" s="45" t="s">
        <v>927</v>
      </c>
      <c r="F1363" t="s">
        <v>851</v>
      </c>
      <c r="G1363" s="45" t="s">
        <v>928</v>
      </c>
      <c r="H1363" s="43">
        <v>1006</v>
      </c>
      <c r="I1363" s="261" t="s">
        <v>728</v>
      </c>
      <c r="J1363" s="227" t="str">
        <f>IF(ISBLANK(INDEX('Policy Characteristics'!D:D,MATCH($C1363,'Policy Characteristics'!$C:$C,0))),"",INDEX('Policy Characteristics'!D:D,MATCH($C1363,'Policy Characteristics'!$C:$C,0)))</f>
        <v>Industry Energy Efficiency Standards</v>
      </c>
      <c r="K1363" s="226" t="str">
        <f>IF(ISBLANK(INDEX('Policy Characteristics'!E:E,MATCH($C1363,'Policy Characteristics'!$C:$C,0))),"",INDEX('Policy Characteristics'!E:E,MATCH($C1363,'Policy Characteristics'!$C:$C,0)))</f>
        <v>indst efficiency standards</v>
      </c>
      <c r="L1363" s="233">
        <f>IF(ISBLANK(INDEX('Policy Characteristics'!F:F,MATCH($C1363,'Policy Characteristics'!$C:$C,0))),"",INDEX('Policy Characteristics'!F:F,MATCH($C1363,'Policy Characteristics'!$C:$C,0)))</f>
        <v>0</v>
      </c>
      <c r="M1363" s="233">
        <f>IF(ISBLANK(INDEX('Policy Characteristics'!G:G,MATCH($C1363,'Policy Characteristics'!$C:$C,0))),"",INDEX('Policy Characteristics'!G:G,MATCH($C1363,'Policy Characteristics'!$C:$C,0)))</f>
        <v>0.25</v>
      </c>
      <c r="N1363" s="233">
        <f>IF(ISBLANK(INDEX('Policy Characteristics'!H:H,MATCH($C1363,'Policy Characteristics'!$C:$C,0))),"",INDEX('Policy Characteristics'!H:H,MATCH($C1363,'Policy Characteristics'!$C:$C,0)))</f>
        <v>0.01</v>
      </c>
      <c r="O1363" s="226" t="str">
        <f>IF(ISBLANK(INDEX('Policy Characteristics'!I:I,MATCH($C1363,'Policy Characteristics'!$C:$C,0))),"",INDEX('Policy Characteristics'!I:I,MATCH($C1363,'Policy Characteristics'!$C:$C,0)))</f>
        <v>% reduction in energy use</v>
      </c>
      <c r="P1363" s="22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3" s="226" t="str">
        <f>IF(ISBLANK(INDEX('Policy Characteristics'!K:K,MATCH($C1363,'Policy Characteristics'!$C:$C,0))),"",INDEX('Policy Characteristics'!K:K,MATCH($C1363,'Policy Characteristics'!$C:$C,0)))</f>
        <v>industry-ag-main.html#eff-stds</v>
      </c>
      <c r="R1363" s="226" t="str">
        <f>IF(ISBLANK(INDEX('Policy Characteristics'!L:L,MATCH($C1363,'Policy Characteristics'!$C:$C,0))),"",INDEX('Policy Characteristics'!L:L,MATCH($C1363,'Policy Characteristics'!$C:$C,0)))</f>
        <v>industry-energy-efficiency-standards.html</v>
      </c>
    </row>
    <row r="1364" spans="1:18" s="4" customFormat="1">
      <c r="A1364" s="226" t="str">
        <f>IF(ISBLANK(INDEX('Policy Characteristics'!A:A,MATCH($C1364,'Policy Characteristics'!$C:$C,0))),"",INDEX('Policy Characteristics'!A:A,MATCH($C1364,'Policy Characteristics'!$C:$C,0)))</f>
        <v>Industry</v>
      </c>
      <c r="B1364" s="234" t="str">
        <f>IF(ISBLANK(INDEX('Policy Characteristics'!B:B,MATCH($C1364,'Policy Characteristics'!$C:$C,0))),"",INDEX('Policy Characteristics'!B:B,MATCH($C1364,'Policy Characteristics'!$C:$C,0)))</f>
        <v>Industry Energy Efficiency Standards</v>
      </c>
      <c r="C1364" s="226" t="str">
        <f t="shared" si="49"/>
        <v>Percentage Improvement in Eqpt Efficiency Standards above BAU</v>
      </c>
      <c r="D1364" s="6" t="s">
        <v>850</v>
      </c>
      <c r="E1364" s="45" t="s">
        <v>929</v>
      </c>
      <c r="F1364" t="s">
        <v>851</v>
      </c>
      <c r="G1364" s="45" t="s">
        <v>930</v>
      </c>
      <c r="H1364" s="43">
        <v>1007</v>
      </c>
      <c r="I1364" s="261" t="s">
        <v>738</v>
      </c>
      <c r="J1364" s="227" t="str">
        <f>IF(ISBLANK(INDEX('Policy Characteristics'!D:D,MATCH($C1364,'Policy Characteristics'!$C:$C,0))),"",INDEX('Policy Characteristics'!D:D,MATCH($C1364,'Policy Characteristics'!$C:$C,0)))</f>
        <v>Industry Energy Efficiency Standards</v>
      </c>
      <c r="K1364" s="226" t="str">
        <f>IF(ISBLANK(INDEX('Policy Characteristics'!E:E,MATCH($C1364,'Policy Characteristics'!$C:$C,0))),"",INDEX('Policy Characteristics'!E:E,MATCH($C1364,'Policy Characteristics'!$C:$C,0)))</f>
        <v>indst efficiency standards</v>
      </c>
      <c r="L1364" s="233">
        <f>IF(ISBLANK(INDEX('Policy Characteristics'!F:F,MATCH($C1364,'Policy Characteristics'!$C:$C,0))),"",INDEX('Policy Characteristics'!F:F,MATCH($C1364,'Policy Characteristics'!$C:$C,0)))</f>
        <v>0</v>
      </c>
      <c r="M1364" s="233">
        <f>IF(ISBLANK(INDEX('Policy Characteristics'!G:G,MATCH($C1364,'Policy Characteristics'!$C:$C,0))),"",INDEX('Policy Characteristics'!G:G,MATCH($C1364,'Policy Characteristics'!$C:$C,0)))</f>
        <v>0.25</v>
      </c>
      <c r="N1364" s="233">
        <f>IF(ISBLANK(INDEX('Policy Characteristics'!H:H,MATCH($C1364,'Policy Characteristics'!$C:$C,0))),"",INDEX('Policy Characteristics'!H:H,MATCH($C1364,'Policy Characteristics'!$C:$C,0)))</f>
        <v>0.01</v>
      </c>
      <c r="O1364" s="226" t="str">
        <f>IF(ISBLANK(INDEX('Policy Characteristics'!I:I,MATCH($C1364,'Policy Characteristics'!$C:$C,0))),"",INDEX('Policy Characteristics'!I:I,MATCH($C1364,'Policy Characteristics'!$C:$C,0)))</f>
        <v>% reduction in energy use</v>
      </c>
      <c r="P1364" s="22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4" s="226" t="str">
        <f>IF(ISBLANK(INDEX('Policy Characteristics'!K:K,MATCH($C1364,'Policy Characteristics'!$C:$C,0))),"",INDEX('Policy Characteristics'!K:K,MATCH($C1364,'Policy Characteristics'!$C:$C,0)))</f>
        <v>industry-ag-main.html#eff-stds</v>
      </c>
      <c r="R1364" s="226" t="str">
        <f>IF(ISBLANK(INDEX('Policy Characteristics'!L:L,MATCH($C1364,'Policy Characteristics'!$C:$C,0))),"",INDEX('Policy Characteristics'!L:L,MATCH($C1364,'Policy Characteristics'!$C:$C,0)))</f>
        <v>industry-energy-efficiency-standards.html</v>
      </c>
    </row>
    <row r="1365" spans="1:18" s="4" customFormat="1">
      <c r="A1365" s="226" t="str">
        <f>IF(ISBLANK(INDEX('Policy Characteristics'!A:A,MATCH($C1365,'Policy Characteristics'!$C:$C,0))),"",INDEX('Policy Characteristics'!A:A,MATCH($C1365,'Policy Characteristics'!$C:$C,0)))</f>
        <v>Industry</v>
      </c>
      <c r="B1365" s="234" t="str">
        <f>IF(ISBLANK(INDEX('Policy Characteristics'!B:B,MATCH($C1365,'Policy Characteristics'!$C:$C,0))),"",INDEX('Policy Characteristics'!B:B,MATCH($C1365,'Policy Characteristics'!$C:$C,0)))</f>
        <v>Industry Energy Efficiency Standards</v>
      </c>
      <c r="C1365" s="226" t="str">
        <f t="shared" si="49"/>
        <v>Percentage Improvement in Eqpt Efficiency Standards above BAU</v>
      </c>
      <c r="D1365" s="6" t="s">
        <v>852</v>
      </c>
      <c r="E1365" s="45" t="s">
        <v>911</v>
      </c>
      <c r="F1365" t="s">
        <v>853</v>
      </c>
      <c r="G1365" s="45" t="s">
        <v>912</v>
      </c>
      <c r="H1365" s="43">
        <v>1008</v>
      </c>
      <c r="I1365" s="261" t="s">
        <v>728</v>
      </c>
      <c r="J1365" s="227" t="str">
        <f>IF(ISBLANK(INDEX('Policy Characteristics'!D:D,MATCH($C1365,'Policy Characteristics'!$C:$C,0))),"",INDEX('Policy Characteristics'!D:D,MATCH($C1365,'Policy Characteristics'!$C:$C,0)))</f>
        <v>Industry Energy Efficiency Standards</v>
      </c>
      <c r="K1365" s="226" t="str">
        <f>IF(ISBLANK(INDEX('Policy Characteristics'!E:E,MATCH($C1365,'Policy Characteristics'!$C:$C,0))),"",INDEX('Policy Characteristics'!E:E,MATCH($C1365,'Policy Characteristics'!$C:$C,0)))</f>
        <v>indst efficiency standards</v>
      </c>
      <c r="L1365" s="233">
        <f>IF(ISBLANK(INDEX('Policy Characteristics'!F:F,MATCH($C1365,'Policy Characteristics'!$C:$C,0))),"",INDEX('Policy Characteristics'!F:F,MATCH($C1365,'Policy Characteristics'!$C:$C,0)))</f>
        <v>0</v>
      </c>
      <c r="M1365" s="233">
        <f>IF(ISBLANK(INDEX('Policy Characteristics'!G:G,MATCH($C1365,'Policy Characteristics'!$C:$C,0))),"",INDEX('Policy Characteristics'!G:G,MATCH($C1365,'Policy Characteristics'!$C:$C,0)))</f>
        <v>0.25</v>
      </c>
      <c r="N1365" s="233">
        <f>IF(ISBLANK(INDEX('Policy Characteristics'!H:H,MATCH($C1365,'Policy Characteristics'!$C:$C,0))),"",INDEX('Policy Characteristics'!H:H,MATCH($C1365,'Policy Characteristics'!$C:$C,0)))</f>
        <v>0.01</v>
      </c>
      <c r="O1365" s="226" t="str">
        <f>IF(ISBLANK(INDEX('Policy Characteristics'!I:I,MATCH($C1365,'Policy Characteristics'!$C:$C,0))),"",INDEX('Policy Characteristics'!I:I,MATCH($C1365,'Policy Characteristics'!$C:$C,0)))</f>
        <v>% reduction in energy use</v>
      </c>
      <c r="P1365" s="22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5" s="226" t="str">
        <f>IF(ISBLANK(INDEX('Policy Characteristics'!K:K,MATCH($C1365,'Policy Characteristics'!$C:$C,0))),"",INDEX('Policy Characteristics'!K:K,MATCH($C1365,'Policy Characteristics'!$C:$C,0)))</f>
        <v>industry-ag-main.html#eff-stds</v>
      </c>
      <c r="R1365" s="226" t="str">
        <f>IF(ISBLANK(INDEX('Policy Characteristics'!L:L,MATCH($C1365,'Policy Characteristics'!$C:$C,0))),"",INDEX('Policy Characteristics'!L:L,MATCH($C1365,'Policy Characteristics'!$C:$C,0)))</f>
        <v>industry-energy-efficiency-standards.html</v>
      </c>
    </row>
    <row r="1366" spans="1:18" s="4" customFormat="1">
      <c r="A1366" s="226" t="str">
        <f>IF(ISBLANK(INDEX('Policy Characteristics'!A:A,MATCH($C1366,'Policy Characteristics'!$C:$C,0))),"",INDEX('Policy Characteristics'!A:A,MATCH($C1366,'Policy Characteristics'!$C:$C,0)))</f>
        <v>Industry</v>
      </c>
      <c r="B1366" s="234" t="str">
        <f>IF(ISBLANK(INDEX('Policy Characteristics'!B:B,MATCH($C1366,'Policy Characteristics'!$C:$C,0))),"",INDEX('Policy Characteristics'!B:B,MATCH($C1366,'Policy Characteristics'!$C:$C,0)))</f>
        <v>Industry Energy Efficiency Standards</v>
      </c>
      <c r="C1366" s="226" t="str">
        <f t="shared" si="49"/>
        <v>Percentage Improvement in Eqpt Efficiency Standards above BAU</v>
      </c>
      <c r="D1366" s="6" t="s">
        <v>852</v>
      </c>
      <c r="E1366" s="45" t="s">
        <v>913</v>
      </c>
      <c r="F1366" t="s">
        <v>853</v>
      </c>
      <c r="G1366" s="45" t="s">
        <v>914</v>
      </c>
      <c r="H1366" s="43">
        <v>1009</v>
      </c>
      <c r="I1366" s="261" t="s">
        <v>728</v>
      </c>
      <c r="J1366" s="227" t="str">
        <f>IF(ISBLANK(INDEX('Policy Characteristics'!D:D,MATCH($C1366,'Policy Characteristics'!$C:$C,0))),"",INDEX('Policy Characteristics'!D:D,MATCH($C1366,'Policy Characteristics'!$C:$C,0)))</f>
        <v>Industry Energy Efficiency Standards</v>
      </c>
      <c r="K1366" s="226" t="str">
        <f>IF(ISBLANK(INDEX('Policy Characteristics'!E:E,MATCH($C1366,'Policy Characteristics'!$C:$C,0))),"",INDEX('Policy Characteristics'!E:E,MATCH($C1366,'Policy Characteristics'!$C:$C,0)))</f>
        <v>indst efficiency standards</v>
      </c>
      <c r="L1366" s="233">
        <f>IF(ISBLANK(INDEX('Policy Characteristics'!F:F,MATCH($C1366,'Policy Characteristics'!$C:$C,0))),"",INDEX('Policy Characteristics'!F:F,MATCH($C1366,'Policy Characteristics'!$C:$C,0)))</f>
        <v>0</v>
      </c>
      <c r="M1366" s="233">
        <f>IF(ISBLANK(INDEX('Policy Characteristics'!G:G,MATCH($C1366,'Policy Characteristics'!$C:$C,0))),"",INDEX('Policy Characteristics'!G:G,MATCH($C1366,'Policy Characteristics'!$C:$C,0)))</f>
        <v>0.25</v>
      </c>
      <c r="N1366" s="233">
        <f>IF(ISBLANK(INDEX('Policy Characteristics'!H:H,MATCH($C1366,'Policy Characteristics'!$C:$C,0))),"",INDEX('Policy Characteristics'!H:H,MATCH($C1366,'Policy Characteristics'!$C:$C,0)))</f>
        <v>0.01</v>
      </c>
      <c r="O1366" s="226" t="str">
        <f>IF(ISBLANK(INDEX('Policy Characteristics'!I:I,MATCH($C1366,'Policy Characteristics'!$C:$C,0))),"",INDEX('Policy Characteristics'!I:I,MATCH($C1366,'Policy Characteristics'!$C:$C,0)))</f>
        <v>% reduction in energy use</v>
      </c>
      <c r="P1366" s="22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6" s="226" t="str">
        <f>IF(ISBLANK(INDEX('Policy Characteristics'!K:K,MATCH($C1366,'Policy Characteristics'!$C:$C,0))),"",INDEX('Policy Characteristics'!K:K,MATCH($C1366,'Policy Characteristics'!$C:$C,0)))</f>
        <v>industry-ag-main.html#eff-stds</v>
      </c>
      <c r="R1366" s="226" t="str">
        <f>IF(ISBLANK(INDEX('Policy Characteristics'!L:L,MATCH($C1366,'Policy Characteristics'!$C:$C,0))),"",INDEX('Policy Characteristics'!L:L,MATCH($C1366,'Policy Characteristics'!$C:$C,0)))</f>
        <v>industry-energy-efficiency-standards.html</v>
      </c>
    </row>
    <row r="1367" spans="1:18" s="4" customFormat="1">
      <c r="A1367" s="226" t="str">
        <f>IF(ISBLANK(INDEX('Policy Characteristics'!A:A,MATCH($C1367,'Policy Characteristics'!$C:$C,0))),"",INDEX('Policy Characteristics'!A:A,MATCH($C1367,'Policy Characteristics'!$C:$C,0)))</f>
        <v>Industry</v>
      </c>
      <c r="B1367" s="234" t="str">
        <f>IF(ISBLANK(INDEX('Policy Characteristics'!B:B,MATCH($C1367,'Policy Characteristics'!$C:$C,0))),"",INDEX('Policy Characteristics'!B:B,MATCH($C1367,'Policy Characteristics'!$C:$C,0)))</f>
        <v>Industry Energy Efficiency Standards</v>
      </c>
      <c r="C1367" s="226" t="str">
        <f t="shared" si="49"/>
        <v>Percentage Improvement in Eqpt Efficiency Standards above BAU</v>
      </c>
      <c r="D1367" s="6" t="s">
        <v>852</v>
      </c>
      <c r="E1367" s="45" t="s">
        <v>915</v>
      </c>
      <c r="F1367" t="s">
        <v>853</v>
      </c>
      <c r="G1367" s="45" t="s">
        <v>916</v>
      </c>
      <c r="H1367" s="43">
        <v>1010</v>
      </c>
      <c r="I1367" s="261" t="s">
        <v>728</v>
      </c>
      <c r="J1367" s="227" t="str">
        <f>IF(ISBLANK(INDEX('Policy Characteristics'!D:D,MATCH($C1367,'Policy Characteristics'!$C:$C,0))),"",INDEX('Policy Characteristics'!D:D,MATCH($C1367,'Policy Characteristics'!$C:$C,0)))</f>
        <v>Industry Energy Efficiency Standards</v>
      </c>
      <c r="K1367" s="226" t="str">
        <f>IF(ISBLANK(INDEX('Policy Characteristics'!E:E,MATCH($C1367,'Policy Characteristics'!$C:$C,0))),"",INDEX('Policy Characteristics'!E:E,MATCH($C1367,'Policy Characteristics'!$C:$C,0)))</f>
        <v>indst efficiency standards</v>
      </c>
      <c r="L1367" s="233">
        <f>IF(ISBLANK(INDEX('Policy Characteristics'!F:F,MATCH($C1367,'Policy Characteristics'!$C:$C,0))),"",INDEX('Policy Characteristics'!F:F,MATCH($C1367,'Policy Characteristics'!$C:$C,0)))</f>
        <v>0</v>
      </c>
      <c r="M1367" s="233">
        <f>IF(ISBLANK(INDEX('Policy Characteristics'!G:G,MATCH($C1367,'Policy Characteristics'!$C:$C,0))),"",INDEX('Policy Characteristics'!G:G,MATCH($C1367,'Policy Characteristics'!$C:$C,0)))</f>
        <v>0.25</v>
      </c>
      <c r="N1367" s="233">
        <f>IF(ISBLANK(INDEX('Policy Characteristics'!H:H,MATCH($C1367,'Policy Characteristics'!$C:$C,0))),"",INDEX('Policy Characteristics'!H:H,MATCH($C1367,'Policy Characteristics'!$C:$C,0)))</f>
        <v>0.01</v>
      </c>
      <c r="O1367" s="226" t="str">
        <f>IF(ISBLANK(INDEX('Policy Characteristics'!I:I,MATCH($C1367,'Policy Characteristics'!$C:$C,0))),"",INDEX('Policy Characteristics'!I:I,MATCH($C1367,'Policy Characteristics'!$C:$C,0)))</f>
        <v>% reduction in energy use</v>
      </c>
      <c r="P1367" s="22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7" s="226" t="str">
        <f>IF(ISBLANK(INDEX('Policy Characteristics'!K:K,MATCH($C1367,'Policy Characteristics'!$C:$C,0))),"",INDEX('Policy Characteristics'!K:K,MATCH($C1367,'Policy Characteristics'!$C:$C,0)))</f>
        <v>industry-ag-main.html#eff-stds</v>
      </c>
      <c r="R1367" s="226" t="str">
        <f>IF(ISBLANK(INDEX('Policy Characteristics'!L:L,MATCH($C1367,'Policy Characteristics'!$C:$C,0))),"",INDEX('Policy Characteristics'!L:L,MATCH($C1367,'Policy Characteristics'!$C:$C,0)))</f>
        <v>industry-energy-efficiency-standards.html</v>
      </c>
    </row>
    <row r="1368" spans="1:18" s="4" customFormat="1">
      <c r="A1368" s="226" t="str">
        <f>IF(ISBLANK(INDEX('Policy Characteristics'!A:A,MATCH($C1368,'Policy Characteristics'!$C:$C,0))),"",INDEX('Policy Characteristics'!A:A,MATCH($C1368,'Policy Characteristics'!$C:$C,0)))</f>
        <v>Industry</v>
      </c>
      <c r="B1368" s="234" t="str">
        <f>IF(ISBLANK(INDEX('Policy Characteristics'!B:B,MATCH($C1368,'Policy Characteristics'!$C:$C,0))),"",INDEX('Policy Characteristics'!B:B,MATCH($C1368,'Policy Characteristics'!$C:$C,0)))</f>
        <v>Industry Energy Efficiency Standards</v>
      </c>
      <c r="C1368" s="226" t="str">
        <f t="shared" si="49"/>
        <v>Percentage Improvement in Eqpt Efficiency Standards above BAU</v>
      </c>
      <c r="D1368" s="6" t="s">
        <v>852</v>
      </c>
      <c r="E1368" s="45" t="s">
        <v>917</v>
      </c>
      <c r="F1368" t="s">
        <v>853</v>
      </c>
      <c r="G1368" s="45" t="s">
        <v>918</v>
      </c>
      <c r="H1368" s="43">
        <v>1011</v>
      </c>
      <c r="I1368" s="261" t="s">
        <v>738</v>
      </c>
      <c r="J1368" s="227" t="str">
        <f>IF(ISBLANK(INDEX('Policy Characteristics'!D:D,MATCH($C1368,'Policy Characteristics'!$C:$C,0))),"",INDEX('Policy Characteristics'!D:D,MATCH($C1368,'Policy Characteristics'!$C:$C,0)))</f>
        <v>Industry Energy Efficiency Standards</v>
      </c>
      <c r="K1368" s="226" t="str">
        <f>IF(ISBLANK(INDEX('Policy Characteristics'!E:E,MATCH($C1368,'Policy Characteristics'!$C:$C,0))),"",INDEX('Policy Characteristics'!E:E,MATCH($C1368,'Policy Characteristics'!$C:$C,0)))</f>
        <v>indst efficiency standards</v>
      </c>
      <c r="L1368" s="233">
        <f>IF(ISBLANK(INDEX('Policy Characteristics'!F:F,MATCH($C1368,'Policy Characteristics'!$C:$C,0))),"",INDEX('Policy Characteristics'!F:F,MATCH($C1368,'Policy Characteristics'!$C:$C,0)))</f>
        <v>0</v>
      </c>
      <c r="M1368" s="233">
        <f>IF(ISBLANK(INDEX('Policy Characteristics'!G:G,MATCH($C1368,'Policy Characteristics'!$C:$C,0))),"",INDEX('Policy Characteristics'!G:G,MATCH($C1368,'Policy Characteristics'!$C:$C,0)))</f>
        <v>0.25</v>
      </c>
      <c r="N1368" s="233">
        <f>IF(ISBLANK(INDEX('Policy Characteristics'!H:H,MATCH($C1368,'Policy Characteristics'!$C:$C,0))),"",INDEX('Policy Characteristics'!H:H,MATCH($C1368,'Policy Characteristics'!$C:$C,0)))</f>
        <v>0.01</v>
      </c>
      <c r="O1368" s="226" t="str">
        <f>IF(ISBLANK(INDEX('Policy Characteristics'!I:I,MATCH($C1368,'Policy Characteristics'!$C:$C,0))),"",INDEX('Policy Characteristics'!I:I,MATCH($C1368,'Policy Characteristics'!$C:$C,0)))</f>
        <v>% reduction in energy use</v>
      </c>
      <c r="P1368" s="22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8" s="226" t="str">
        <f>IF(ISBLANK(INDEX('Policy Characteristics'!K:K,MATCH($C1368,'Policy Characteristics'!$C:$C,0))),"",INDEX('Policy Characteristics'!K:K,MATCH($C1368,'Policy Characteristics'!$C:$C,0)))</f>
        <v>industry-ag-main.html#eff-stds</v>
      </c>
      <c r="R1368" s="226" t="str">
        <f>IF(ISBLANK(INDEX('Policy Characteristics'!L:L,MATCH($C1368,'Policy Characteristics'!$C:$C,0))),"",INDEX('Policy Characteristics'!L:L,MATCH($C1368,'Policy Characteristics'!$C:$C,0)))</f>
        <v>industry-energy-efficiency-standards.html</v>
      </c>
    </row>
    <row r="1369" spans="1:18" s="4" customFormat="1">
      <c r="A1369" s="226" t="str">
        <f>IF(ISBLANK(INDEX('Policy Characteristics'!A:A,MATCH($C1369,'Policy Characteristics'!$C:$C,0))),"",INDEX('Policy Characteristics'!A:A,MATCH($C1369,'Policy Characteristics'!$C:$C,0)))</f>
        <v>Industry</v>
      </c>
      <c r="B1369" s="234" t="str">
        <f>IF(ISBLANK(INDEX('Policy Characteristics'!B:B,MATCH($C1369,'Policy Characteristics'!$C:$C,0))),"",INDEX('Policy Characteristics'!B:B,MATCH($C1369,'Policy Characteristics'!$C:$C,0)))</f>
        <v>Industry Energy Efficiency Standards</v>
      </c>
      <c r="C1369" s="226" t="str">
        <f t="shared" si="49"/>
        <v>Percentage Improvement in Eqpt Efficiency Standards above BAU</v>
      </c>
      <c r="D1369" s="6" t="s">
        <v>852</v>
      </c>
      <c r="E1369" s="45" t="s">
        <v>919</v>
      </c>
      <c r="F1369" t="s">
        <v>853</v>
      </c>
      <c r="G1369" s="45" t="s">
        <v>920</v>
      </c>
      <c r="H1369" s="43">
        <v>1012</v>
      </c>
      <c r="I1369" s="261" t="s">
        <v>728</v>
      </c>
      <c r="J1369" s="227" t="str">
        <f>IF(ISBLANK(INDEX('Policy Characteristics'!D:D,MATCH($C1369,'Policy Characteristics'!$C:$C,0))),"",INDEX('Policy Characteristics'!D:D,MATCH($C1369,'Policy Characteristics'!$C:$C,0)))</f>
        <v>Industry Energy Efficiency Standards</v>
      </c>
      <c r="K1369" s="226" t="str">
        <f>IF(ISBLANK(INDEX('Policy Characteristics'!E:E,MATCH($C1369,'Policy Characteristics'!$C:$C,0))),"",INDEX('Policy Characteristics'!E:E,MATCH($C1369,'Policy Characteristics'!$C:$C,0)))</f>
        <v>indst efficiency standards</v>
      </c>
      <c r="L1369" s="233">
        <f>IF(ISBLANK(INDEX('Policy Characteristics'!F:F,MATCH($C1369,'Policy Characteristics'!$C:$C,0))),"",INDEX('Policy Characteristics'!F:F,MATCH($C1369,'Policy Characteristics'!$C:$C,0)))</f>
        <v>0</v>
      </c>
      <c r="M1369" s="233">
        <f>IF(ISBLANK(INDEX('Policy Characteristics'!G:G,MATCH($C1369,'Policy Characteristics'!$C:$C,0))),"",INDEX('Policy Characteristics'!G:G,MATCH($C1369,'Policy Characteristics'!$C:$C,0)))</f>
        <v>0.25</v>
      </c>
      <c r="N1369" s="233">
        <f>IF(ISBLANK(INDEX('Policy Characteristics'!H:H,MATCH($C1369,'Policy Characteristics'!$C:$C,0))),"",INDEX('Policy Characteristics'!H:H,MATCH($C1369,'Policy Characteristics'!$C:$C,0)))</f>
        <v>0.01</v>
      </c>
      <c r="O1369" s="226" t="str">
        <f>IF(ISBLANK(INDEX('Policy Characteristics'!I:I,MATCH($C1369,'Policy Characteristics'!$C:$C,0))),"",INDEX('Policy Characteristics'!I:I,MATCH($C1369,'Policy Characteristics'!$C:$C,0)))</f>
        <v>% reduction in energy use</v>
      </c>
      <c r="P1369" s="22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69" s="226" t="str">
        <f>IF(ISBLANK(INDEX('Policy Characteristics'!K:K,MATCH($C1369,'Policy Characteristics'!$C:$C,0))),"",INDEX('Policy Characteristics'!K:K,MATCH($C1369,'Policy Characteristics'!$C:$C,0)))</f>
        <v>industry-ag-main.html#eff-stds</v>
      </c>
      <c r="R1369" s="226" t="str">
        <f>IF(ISBLANK(INDEX('Policy Characteristics'!L:L,MATCH($C1369,'Policy Characteristics'!$C:$C,0))),"",INDEX('Policy Characteristics'!L:L,MATCH($C1369,'Policy Characteristics'!$C:$C,0)))</f>
        <v>industry-energy-efficiency-standards.html</v>
      </c>
    </row>
    <row r="1370" spans="1:18" s="4" customFormat="1">
      <c r="A1370" s="226" t="str">
        <f>IF(ISBLANK(INDEX('Policy Characteristics'!A:A,MATCH($C1370,'Policy Characteristics'!$C:$C,0))),"",INDEX('Policy Characteristics'!A:A,MATCH($C1370,'Policy Characteristics'!$C:$C,0)))</f>
        <v>Industry</v>
      </c>
      <c r="B1370" s="234" t="str">
        <f>IF(ISBLANK(INDEX('Policy Characteristics'!B:B,MATCH($C1370,'Policy Characteristics'!$C:$C,0))),"",INDEX('Policy Characteristics'!B:B,MATCH($C1370,'Policy Characteristics'!$C:$C,0)))</f>
        <v>Industry Energy Efficiency Standards</v>
      </c>
      <c r="C1370" s="226" t="str">
        <f t="shared" si="49"/>
        <v>Percentage Improvement in Eqpt Efficiency Standards above BAU</v>
      </c>
      <c r="D1370" s="6" t="s">
        <v>852</v>
      </c>
      <c r="E1370" s="45" t="s">
        <v>921</v>
      </c>
      <c r="F1370" t="s">
        <v>853</v>
      </c>
      <c r="G1370" s="45" t="s">
        <v>922</v>
      </c>
      <c r="H1370" s="43">
        <v>1013</v>
      </c>
      <c r="I1370" s="261" t="s">
        <v>738</v>
      </c>
      <c r="J1370" s="227" t="str">
        <f>IF(ISBLANK(INDEX('Policy Characteristics'!D:D,MATCH($C1370,'Policy Characteristics'!$C:$C,0))),"",INDEX('Policy Characteristics'!D:D,MATCH($C1370,'Policy Characteristics'!$C:$C,0)))</f>
        <v>Industry Energy Efficiency Standards</v>
      </c>
      <c r="K1370" s="226" t="str">
        <f>IF(ISBLANK(INDEX('Policy Characteristics'!E:E,MATCH($C1370,'Policy Characteristics'!$C:$C,0))),"",INDEX('Policy Characteristics'!E:E,MATCH($C1370,'Policy Characteristics'!$C:$C,0)))</f>
        <v>indst efficiency standards</v>
      </c>
      <c r="L1370" s="233">
        <f>IF(ISBLANK(INDEX('Policy Characteristics'!F:F,MATCH($C1370,'Policy Characteristics'!$C:$C,0))),"",INDEX('Policy Characteristics'!F:F,MATCH($C1370,'Policy Characteristics'!$C:$C,0)))</f>
        <v>0</v>
      </c>
      <c r="M1370" s="233">
        <f>IF(ISBLANK(INDEX('Policy Characteristics'!G:G,MATCH($C1370,'Policy Characteristics'!$C:$C,0))),"",INDEX('Policy Characteristics'!G:G,MATCH($C1370,'Policy Characteristics'!$C:$C,0)))</f>
        <v>0.25</v>
      </c>
      <c r="N1370" s="233">
        <f>IF(ISBLANK(INDEX('Policy Characteristics'!H:H,MATCH($C1370,'Policy Characteristics'!$C:$C,0))),"",INDEX('Policy Characteristics'!H:H,MATCH($C1370,'Policy Characteristics'!$C:$C,0)))</f>
        <v>0.01</v>
      </c>
      <c r="O1370" s="226" t="str">
        <f>IF(ISBLANK(INDEX('Policy Characteristics'!I:I,MATCH($C1370,'Policy Characteristics'!$C:$C,0))),"",INDEX('Policy Characteristics'!I:I,MATCH($C1370,'Policy Characteristics'!$C:$C,0)))</f>
        <v>% reduction in energy use</v>
      </c>
      <c r="P1370" s="22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0" s="226" t="str">
        <f>IF(ISBLANK(INDEX('Policy Characteristics'!K:K,MATCH($C1370,'Policy Characteristics'!$C:$C,0))),"",INDEX('Policy Characteristics'!K:K,MATCH($C1370,'Policy Characteristics'!$C:$C,0)))</f>
        <v>industry-ag-main.html#eff-stds</v>
      </c>
      <c r="R1370" s="226" t="str">
        <f>IF(ISBLANK(INDEX('Policy Characteristics'!L:L,MATCH($C1370,'Policy Characteristics'!$C:$C,0))),"",INDEX('Policy Characteristics'!L:L,MATCH($C1370,'Policy Characteristics'!$C:$C,0)))</f>
        <v>industry-energy-efficiency-standards.html</v>
      </c>
    </row>
    <row r="1371" spans="1:18" s="4" customFormat="1">
      <c r="A1371" s="226" t="str">
        <f>IF(ISBLANK(INDEX('Policy Characteristics'!A:A,MATCH($C1371,'Policy Characteristics'!$C:$C,0))),"",INDEX('Policy Characteristics'!A:A,MATCH($C1371,'Policy Characteristics'!$C:$C,0)))</f>
        <v>Industry</v>
      </c>
      <c r="B1371" s="234" t="str">
        <f>IF(ISBLANK(INDEX('Policy Characteristics'!B:B,MATCH($C1371,'Policy Characteristics'!$C:$C,0))),"",INDEX('Policy Characteristics'!B:B,MATCH($C1371,'Policy Characteristics'!$C:$C,0)))</f>
        <v>Industry Energy Efficiency Standards</v>
      </c>
      <c r="C1371" s="226" t="str">
        <f t="shared" si="49"/>
        <v>Percentage Improvement in Eqpt Efficiency Standards above BAU</v>
      </c>
      <c r="D1371" s="6" t="s">
        <v>852</v>
      </c>
      <c r="E1371" s="45" t="s">
        <v>923</v>
      </c>
      <c r="F1371" t="s">
        <v>853</v>
      </c>
      <c r="G1371" s="45" t="s">
        <v>924</v>
      </c>
      <c r="H1371" s="43">
        <v>1014</v>
      </c>
      <c r="I1371" s="261" t="s">
        <v>738</v>
      </c>
      <c r="J1371" s="227" t="str">
        <f>IF(ISBLANK(INDEX('Policy Characteristics'!D:D,MATCH($C1371,'Policy Characteristics'!$C:$C,0))),"",INDEX('Policy Characteristics'!D:D,MATCH($C1371,'Policy Characteristics'!$C:$C,0)))</f>
        <v>Industry Energy Efficiency Standards</v>
      </c>
      <c r="K1371" s="226" t="str">
        <f>IF(ISBLANK(INDEX('Policy Characteristics'!E:E,MATCH($C1371,'Policy Characteristics'!$C:$C,0))),"",INDEX('Policy Characteristics'!E:E,MATCH($C1371,'Policy Characteristics'!$C:$C,0)))</f>
        <v>indst efficiency standards</v>
      </c>
      <c r="L1371" s="233">
        <f>IF(ISBLANK(INDEX('Policy Characteristics'!F:F,MATCH($C1371,'Policy Characteristics'!$C:$C,0))),"",INDEX('Policy Characteristics'!F:F,MATCH($C1371,'Policy Characteristics'!$C:$C,0)))</f>
        <v>0</v>
      </c>
      <c r="M1371" s="233">
        <f>IF(ISBLANK(INDEX('Policy Characteristics'!G:G,MATCH($C1371,'Policy Characteristics'!$C:$C,0))),"",INDEX('Policy Characteristics'!G:G,MATCH($C1371,'Policy Characteristics'!$C:$C,0)))</f>
        <v>0.25</v>
      </c>
      <c r="N1371" s="233">
        <f>IF(ISBLANK(INDEX('Policy Characteristics'!H:H,MATCH($C1371,'Policy Characteristics'!$C:$C,0))),"",INDEX('Policy Characteristics'!H:H,MATCH($C1371,'Policy Characteristics'!$C:$C,0)))</f>
        <v>0.01</v>
      </c>
      <c r="O1371" s="226" t="str">
        <f>IF(ISBLANK(INDEX('Policy Characteristics'!I:I,MATCH($C1371,'Policy Characteristics'!$C:$C,0))),"",INDEX('Policy Characteristics'!I:I,MATCH($C1371,'Policy Characteristics'!$C:$C,0)))</f>
        <v>% reduction in energy use</v>
      </c>
      <c r="P1371" s="22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1" s="226" t="str">
        <f>IF(ISBLANK(INDEX('Policy Characteristics'!K:K,MATCH($C1371,'Policy Characteristics'!$C:$C,0))),"",INDEX('Policy Characteristics'!K:K,MATCH($C1371,'Policy Characteristics'!$C:$C,0)))</f>
        <v>industry-ag-main.html#eff-stds</v>
      </c>
      <c r="R1371" s="226" t="str">
        <f>IF(ISBLANK(INDEX('Policy Characteristics'!L:L,MATCH($C1371,'Policy Characteristics'!$C:$C,0))),"",INDEX('Policy Characteristics'!L:L,MATCH($C1371,'Policy Characteristics'!$C:$C,0)))</f>
        <v>industry-energy-efficiency-standards.html</v>
      </c>
    </row>
    <row r="1372" spans="1:18" s="4" customFormat="1">
      <c r="A1372" s="226" t="str">
        <f>IF(ISBLANK(INDEX('Policy Characteristics'!A:A,MATCH($C1372,'Policy Characteristics'!$C:$C,0))),"",INDEX('Policy Characteristics'!A:A,MATCH($C1372,'Policy Characteristics'!$C:$C,0)))</f>
        <v>Industry</v>
      </c>
      <c r="B1372" s="234" t="str">
        <f>IF(ISBLANK(INDEX('Policy Characteristics'!B:B,MATCH($C1372,'Policy Characteristics'!$C:$C,0))),"",INDEX('Policy Characteristics'!B:B,MATCH($C1372,'Policy Characteristics'!$C:$C,0)))</f>
        <v>Industry Energy Efficiency Standards</v>
      </c>
      <c r="C1372" s="226" t="str">
        <f t="shared" si="49"/>
        <v>Percentage Improvement in Eqpt Efficiency Standards above BAU</v>
      </c>
      <c r="D1372" s="6" t="s">
        <v>852</v>
      </c>
      <c r="E1372" s="45" t="s">
        <v>925</v>
      </c>
      <c r="F1372" t="s">
        <v>853</v>
      </c>
      <c r="G1372" s="45" t="s">
        <v>926</v>
      </c>
      <c r="H1372" s="43">
        <v>1015</v>
      </c>
      <c r="I1372" s="261" t="s">
        <v>728</v>
      </c>
      <c r="J1372" s="227" t="str">
        <f>IF(ISBLANK(INDEX('Policy Characteristics'!D:D,MATCH($C1372,'Policy Characteristics'!$C:$C,0))),"",INDEX('Policy Characteristics'!D:D,MATCH($C1372,'Policy Characteristics'!$C:$C,0)))</f>
        <v>Industry Energy Efficiency Standards</v>
      </c>
      <c r="K1372" s="226" t="str">
        <f>IF(ISBLANK(INDEX('Policy Characteristics'!E:E,MATCH($C1372,'Policy Characteristics'!$C:$C,0))),"",INDEX('Policy Characteristics'!E:E,MATCH($C1372,'Policy Characteristics'!$C:$C,0)))</f>
        <v>indst efficiency standards</v>
      </c>
      <c r="L1372" s="233">
        <f>IF(ISBLANK(INDEX('Policy Characteristics'!F:F,MATCH($C1372,'Policy Characteristics'!$C:$C,0))),"",INDEX('Policy Characteristics'!F:F,MATCH($C1372,'Policy Characteristics'!$C:$C,0)))</f>
        <v>0</v>
      </c>
      <c r="M1372" s="233">
        <f>IF(ISBLANK(INDEX('Policy Characteristics'!G:G,MATCH($C1372,'Policy Characteristics'!$C:$C,0))),"",INDEX('Policy Characteristics'!G:G,MATCH($C1372,'Policy Characteristics'!$C:$C,0)))</f>
        <v>0.25</v>
      </c>
      <c r="N1372" s="233">
        <f>IF(ISBLANK(INDEX('Policy Characteristics'!H:H,MATCH($C1372,'Policy Characteristics'!$C:$C,0))),"",INDEX('Policy Characteristics'!H:H,MATCH($C1372,'Policy Characteristics'!$C:$C,0)))</f>
        <v>0.01</v>
      </c>
      <c r="O1372" s="226" t="str">
        <f>IF(ISBLANK(INDEX('Policy Characteristics'!I:I,MATCH($C1372,'Policy Characteristics'!$C:$C,0))),"",INDEX('Policy Characteristics'!I:I,MATCH($C1372,'Policy Characteristics'!$C:$C,0)))</f>
        <v>% reduction in energy use</v>
      </c>
      <c r="P1372" s="22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2" s="226" t="str">
        <f>IF(ISBLANK(INDEX('Policy Characteristics'!K:K,MATCH($C1372,'Policy Characteristics'!$C:$C,0))),"",INDEX('Policy Characteristics'!K:K,MATCH($C1372,'Policy Characteristics'!$C:$C,0)))</f>
        <v>industry-ag-main.html#eff-stds</v>
      </c>
      <c r="R1372" s="226" t="str">
        <f>IF(ISBLANK(INDEX('Policy Characteristics'!L:L,MATCH($C1372,'Policy Characteristics'!$C:$C,0))),"",INDEX('Policy Characteristics'!L:L,MATCH($C1372,'Policy Characteristics'!$C:$C,0)))</f>
        <v>industry-energy-efficiency-standards.html</v>
      </c>
    </row>
    <row r="1373" spans="1:18" s="4" customFormat="1">
      <c r="A1373" s="226" t="str">
        <f>IF(ISBLANK(INDEX('Policy Characteristics'!A:A,MATCH($C1373,'Policy Characteristics'!$C:$C,0))),"",INDEX('Policy Characteristics'!A:A,MATCH($C1373,'Policy Characteristics'!$C:$C,0)))</f>
        <v>Industry</v>
      </c>
      <c r="B1373" s="234" t="str">
        <f>IF(ISBLANK(INDEX('Policy Characteristics'!B:B,MATCH($C1373,'Policy Characteristics'!$C:$C,0))),"",INDEX('Policy Characteristics'!B:B,MATCH($C1373,'Policy Characteristics'!$C:$C,0)))</f>
        <v>Industry Energy Efficiency Standards</v>
      </c>
      <c r="C1373" s="226" t="str">
        <f t="shared" si="49"/>
        <v>Percentage Improvement in Eqpt Efficiency Standards above BAU</v>
      </c>
      <c r="D1373" s="6" t="s">
        <v>852</v>
      </c>
      <c r="E1373" s="45" t="s">
        <v>927</v>
      </c>
      <c r="F1373" t="s">
        <v>853</v>
      </c>
      <c r="G1373" s="45" t="s">
        <v>928</v>
      </c>
      <c r="H1373" s="43">
        <v>1016</v>
      </c>
      <c r="I1373" s="261" t="s">
        <v>728</v>
      </c>
      <c r="J1373" s="227" t="str">
        <f>IF(ISBLANK(INDEX('Policy Characteristics'!D:D,MATCH($C1373,'Policy Characteristics'!$C:$C,0))),"",INDEX('Policy Characteristics'!D:D,MATCH($C1373,'Policy Characteristics'!$C:$C,0)))</f>
        <v>Industry Energy Efficiency Standards</v>
      </c>
      <c r="K1373" s="226" t="str">
        <f>IF(ISBLANK(INDEX('Policy Characteristics'!E:E,MATCH($C1373,'Policy Characteristics'!$C:$C,0))),"",INDEX('Policy Characteristics'!E:E,MATCH($C1373,'Policy Characteristics'!$C:$C,0)))</f>
        <v>indst efficiency standards</v>
      </c>
      <c r="L1373" s="233">
        <f>IF(ISBLANK(INDEX('Policy Characteristics'!F:F,MATCH($C1373,'Policy Characteristics'!$C:$C,0))),"",INDEX('Policy Characteristics'!F:F,MATCH($C1373,'Policy Characteristics'!$C:$C,0)))</f>
        <v>0</v>
      </c>
      <c r="M1373" s="233">
        <f>IF(ISBLANK(INDEX('Policy Characteristics'!G:G,MATCH($C1373,'Policy Characteristics'!$C:$C,0))),"",INDEX('Policy Characteristics'!G:G,MATCH($C1373,'Policy Characteristics'!$C:$C,0)))</f>
        <v>0.25</v>
      </c>
      <c r="N1373" s="233">
        <f>IF(ISBLANK(INDEX('Policy Characteristics'!H:H,MATCH($C1373,'Policy Characteristics'!$C:$C,0))),"",INDEX('Policy Characteristics'!H:H,MATCH($C1373,'Policy Characteristics'!$C:$C,0)))</f>
        <v>0.01</v>
      </c>
      <c r="O1373" s="226" t="str">
        <f>IF(ISBLANK(INDEX('Policy Characteristics'!I:I,MATCH($C1373,'Policy Characteristics'!$C:$C,0))),"",INDEX('Policy Characteristics'!I:I,MATCH($C1373,'Policy Characteristics'!$C:$C,0)))</f>
        <v>% reduction in energy use</v>
      </c>
      <c r="P1373" s="22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3" s="226" t="str">
        <f>IF(ISBLANK(INDEX('Policy Characteristics'!K:K,MATCH($C1373,'Policy Characteristics'!$C:$C,0))),"",INDEX('Policy Characteristics'!K:K,MATCH($C1373,'Policy Characteristics'!$C:$C,0)))</f>
        <v>industry-ag-main.html#eff-stds</v>
      </c>
      <c r="R1373" s="226" t="str">
        <f>IF(ISBLANK(INDEX('Policy Characteristics'!L:L,MATCH($C1373,'Policy Characteristics'!$C:$C,0))),"",INDEX('Policy Characteristics'!L:L,MATCH($C1373,'Policy Characteristics'!$C:$C,0)))</f>
        <v>industry-energy-efficiency-standards.html</v>
      </c>
    </row>
    <row r="1374" spans="1:18" s="4" customFormat="1">
      <c r="A1374" s="226" t="str">
        <f>IF(ISBLANK(INDEX('Policy Characteristics'!A:A,MATCH($C1374,'Policy Characteristics'!$C:$C,0))),"",INDEX('Policy Characteristics'!A:A,MATCH($C1374,'Policy Characteristics'!$C:$C,0)))</f>
        <v>Industry</v>
      </c>
      <c r="B1374" s="234" t="str">
        <f>IF(ISBLANK(INDEX('Policy Characteristics'!B:B,MATCH($C1374,'Policy Characteristics'!$C:$C,0))),"",INDEX('Policy Characteristics'!B:B,MATCH($C1374,'Policy Characteristics'!$C:$C,0)))</f>
        <v>Industry Energy Efficiency Standards</v>
      </c>
      <c r="C1374" s="226" t="str">
        <f t="shared" si="49"/>
        <v>Percentage Improvement in Eqpt Efficiency Standards above BAU</v>
      </c>
      <c r="D1374" s="6" t="s">
        <v>852</v>
      </c>
      <c r="E1374" s="45" t="s">
        <v>929</v>
      </c>
      <c r="F1374" t="s">
        <v>853</v>
      </c>
      <c r="G1374" s="45" t="s">
        <v>930</v>
      </c>
      <c r="H1374" s="43">
        <v>1017</v>
      </c>
      <c r="I1374" s="261" t="s">
        <v>738</v>
      </c>
      <c r="J1374" s="227" t="str">
        <f>IF(ISBLANK(INDEX('Policy Characteristics'!D:D,MATCH($C1374,'Policy Characteristics'!$C:$C,0))),"",INDEX('Policy Characteristics'!D:D,MATCH($C1374,'Policy Characteristics'!$C:$C,0)))</f>
        <v>Industry Energy Efficiency Standards</v>
      </c>
      <c r="K1374" s="226" t="str">
        <f>IF(ISBLANK(INDEX('Policy Characteristics'!E:E,MATCH($C1374,'Policy Characteristics'!$C:$C,0))),"",INDEX('Policy Characteristics'!E:E,MATCH($C1374,'Policy Characteristics'!$C:$C,0)))</f>
        <v>indst efficiency standards</v>
      </c>
      <c r="L1374" s="233">
        <f>IF(ISBLANK(INDEX('Policy Characteristics'!F:F,MATCH($C1374,'Policy Characteristics'!$C:$C,0))),"",INDEX('Policy Characteristics'!F:F,MATCH($C1374,'Policy Characteristics'!$C:$C,0)))</f>
        <v>0</v>
      </c>
      <c r="M1374" s="233">
        <f>IF(ISBLANK(INDEX('Policy Characteristics'!G:G,MATCH($C1374,'Policy Characteristics'!$C:$C,0))),"",INDEX('Policy Characteristics'!G:G,MATCH($C1374,'Policy Characteristics'!$C:$C,0)))</f>
        <v>0.25</v>
      </c>
      <c r="N1374" s="233">
        <f>IF(ISBLANK(INDEX('Policy Characteristics'!H:H,MATCH($C1374,'Policy Characteristics'!$C:$C,0))),"",INDEX('Policy Characteristics'!H:H,MATCH($C1374,'Policy Characteristics'!$C:$C,0)))</f>
        <v>0.01</v>
      </c>
      <c r="O1374" s="226" t="str">
        <f>IF(ISBLANK(INDEX('Policy Characteristics'!I:I,MATCH($C1374,'Policy Characteristics'!$C:$C,0))),"",INDEX('Policy Characteristics'!I:I,MATCH($C1374,'Policy Characteristics'!$C:$C,0)))</f>
        <v>% reduction in energy use</v>
      </c>
      <c r="P1374" s="22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4" s="226" t="str">
        <f>IF(ISBLANK(INDEX('Policy Characteristics'!K:K,MATCH($C1374,'Policy Characteristics'!$C:$C,0))),"",INDEX('Policy Characteristics'!K:K,MATCH($C1374,'Policy Characteristics'!$C:$C,0)))</f>
        <v>industry-ag-main.html#eff-stds</v>
      </c>
      <c r="R1374" s="226" t="str">
        <f>IF(ISBLANK(INDEX('Policy Characteristics'!L:L,MATCH($C1374,'Policy Characteristics'!$C:$C,0))),"",INDEX('Policy Characteristics'!L:L,MATCH($C1374,'Policy Characteristics'!$C:$C,0)))</f>
        <v>industry-energy-efficiency-standards.html</v>
      </c>
    </row>
    <row r="1375" spans="1:18" s="4" customFormat="1">
      <c r="A1375" s="226" t="str">
        <f>IF(ISBLANK(INDEX('Policy Characteristics'!A:A,MATCH($C1375,'Policy Characteristics'!$C:$C,0))),"",INDEX('Policy Characteristics'!A:A,MATCH($C1375,'Policy Characteristics'!$C:$C,0)))</f>
        <v>Industry</v>
      </c>
      <c r="B1375" s="234" t="str">
        <f>IF(ISBLANK(INDEX('Policy Characteristics'!B:B,MATCH($C1375,'Policy Characteristics'!$C:$C,0))),"",INDEX('Policy Characteristics'!B:B,MATCH($C1375,'Policy Characteristics'!$C:$C,0)))</f>
        <v>Industry Energy Efficiency Standards</v>
      </c>
      <c r="C1375" s="226" t="str">
        <f t="shared" si="49"/>
        <v>Percentage Improvement in Eqpt Efficiency Standards above BAU</v>
      </c>
      <c r="D1375" s="6" t="s">
        <v>854</v>
      </c>
      <c r="E1375" s="45" t="s">
        <v>911</v>
      </c>
      <c r="F1375" t="s">
        <v>855</v>
      </c>
      <c r="G1375" s="45" t="s">
        <v>912</v>
      </c>
      <c r="H1375" s="43">
        <v>1018</v>
      </c>
      <c r="I1375" s="261" t="s">
        <v>728</v>
      </c>
      <c r="J1375" s="227" t="str">
        <f>IF(ISBLANK(INDEX('Policy Characteristics'!D:D,MATCH($C1375,'Policy Characteristics'!$C:$C,0))),"",INDEX('Policy Characteristics'!D:D,MATCH($C1375,'Policy Characteristics'!$C:$C,0)))</f>
        <v>Industry Energy Efficiency Standards</v>
      </c>
      <c r="K1375" s="226" t="str">
        <f>IF(ISBLANK(INDEX('Policy Characteristics'!E:E,MATCH($C1375,'Policy Characteristics'!$C:$C,0))),"",INDEX('Policy Characteristics'!E:E,MATCH($C1375,'Policy Characteristics'!$C:$C,0)))</f>
        <v>indst efficiency standards</v>
      </c>
      <c r="L1375" s="233">
        <f>IF(ISBLANK(INDEX('Policy Characteristics'!F:F,MATCH($C1375,'Policy Characteristics'!$C:$C,0))),"",INDEX('Policy Characteristics'!F:F,MATCH($C1375,'Policy Characteristics'!$C:$C,0)))</f>
        <v>0</v>
      </c>
      <c r="M1375" s="233">
        <f>IF(ISBLANK(INDEX('Policy Characteristics'!G:G,MATCH($C1375,'Policy Characteristics'!$C:$C,0))),"",INDEX('Policy Characteristics'!G:G,MATCH($C1375,'Policy Characteristics'!$C:$C,0)))</f>
        <v>0.25</v>
      </c>
      <c r="N1375" s="233">
        <f>IF(ISBLANK(INDEX('Policy Characteristics'!H:H,MATCH($C1375,'Policy Characteristics'!$C:$C,0))),"",INDEX('Policy Characteristics'!H:H,MATCH($C1375,'Policy Characteristics'!$C:$C,0)))</f>
        <v>0.01</v>
      </c>
      <c r="O1375" s="226" t="str">
        <f>IF(ISBLANK(INDEX('Policy Characteristics'!I:I,MATCH($C1375,'Policy Characteristics'!$C:$C,0))),"",INDEX('Policy Characteristics'!I:I,MATCH($C1375,'Policy Characteristics'!$C:$C,0)))</f>
        <v>% reduction in energy use</v>
      </c>
      <c r="P1375" s="22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5" s="226" t="str">
        <f>IF(ISBLANK(INDEX('Policy Characteristics'!K:K,MATCH($C1375,'Policy Characteristics'!$C:$C,0))),"",INDEX('Policy Characteristics'!K:K,MATCH($C1375,'Policy Characteristics'!$C:$C,0)))</f>
        <v>industry-ag-main.html#eff-stds</v>
      </c>
      <c r="R1375" s="226" t="str">
        <f>IF(ISBLANK(INDEX('Policy Characteristics'!L:L,MATCH($C1375,'Policy Characteristics'!$C:$C,0))),"",INDEX('Policy Characteristics'!L:L,MATCH($C1375,'Policy Characteristics'!$C:$C,0)))</f>
        <v>industry-energy-efficiency-standards.html</v>
      </c>
    </row>
    <row r="1376" spans="1:18" s="4" customFormat="1">
      <c r="A1376" s="226" t="str">
        <f>IF(ISBLANK(INDEX('Policy Characteristics'!A:A,MATCH($C1376,'Policy Characteristics'!$C:$C,0))),"",INDEX('Policy Characteristics'!A:A,MATCH($C1376,'Policy Characteristics'!$C:$C,0)))</f>
        <v>Industry</v>
      </c>
      <c r="B1376" s="234" t="str">
        <f>IF(ISBLANK(INDEX('Policy Characteristics'!B:B,MATCH($C1376,'Policy Characteristics'!$C:$C,0))),"",INDEX('Policy Characteristics'!B:B,MATCH($C1376,'Policy Characteristics'!$C:$C,0)))</f>
        <v>Industry Energy Efficiency Standards</v>
      </c>
      <c r="C1376" s="226" t="str">
        <f t="shared" si="49"/>
        <v>Percentage Improvement in Eqpt Efficiency Standards above BAU</v>
      </c>
      <c r="D1376" s="6" t="s">
        <v>854</v>
      </c>
      <c r="E1376" s="45" t="s">
        <v>913</v>
      </c>
      <c r="F1376" t="s">
        <v>855</v>
      </c>
      <c r="G1376" s="45" t="s">
        <v>914</v>
      </c>
      <c r="H1376" s="43">
        <v>1019</v>
      </c>
      <c r="I1376" s="261" t="s">
        <v>728</v>
      </c>
      <c r="J1376" s="227" t="str">
        <f>IF(ISBLANK(INDEX('Policy Characteristics'!D:D,MATCH($C1376,'Policy Characteristics'!$C:$C,0))),"",INDEX('Policy Characteristics'!D:D,MATCH($C1376,'Policy Characteristics'!$C:$C,0)))</f>
        <v>Industry Energy Efficiency Standards</v>
      </c>
      <c r="K1376" s="226" t="str">
        <f>IF(ISBLANK(INDEX('Policy Characteristics'!E:E,MATCH($C1376,'Policy Characteristics'!$C:$C,0))),"",INDEX('Policy Characteristics'!E:E,MATCH($C1376,'Policy Characteristics'!$C:$C,0)))</f>
        <v>indst efficiency standards</v>
      </c>
      <c r="L1376" s="233">
        <f>IF(ISBLANK(INDEX('Policy Characteristics'!F:F,MATCH($C1376,'Policy Characteristics'!$C:$C,0))),"",INDEX('Policy Characteristics'!F:F,MATCH($C1376,'Policy Characteristics'!$C:$C,0)))</f>
        <v>0</v>
      </c>
      <c r="M1376" s="233">
        <f>IF(ISBLANK(INDEX('Policy Characteristics'!G:G,MATCH($C1376,'Policy Characteristics'!$C:$C,0))),"",INDEX('Policy Characteristics'!G:G,MATCH($C1376,'Policy Characteristics'!$C:$C,0)))</f>
        <v>0.25</v>
      </c>
      <c r="N1376" s="233">
        <f>IF(ISBLANK(INDEX('Policy Characteristics'!H:H,MATCH($C1376,'Policy Characteristics'!$C:$C,0))),"",INDEX('Policy Characteristics'!H:H,MATCH($C1376,'Policy Characteristics'!$C:$C,0)))</f>
        <v>0.01</v>
      </c>
      <c r="O1376" s="226" t="str">
        <f>IF(ISBLANK(INDEX('Policy Characteristics'!I:I,MATCH($C1376,'Policy Characteristics'!$C:$C,0))),"",INDEX('Policy Characteristics'!I:I,MATCH($C1376,'Policy Characteristics'!$C:$C,0)))</f>
        <v>% reduction in energy use</v>
      </c>
      <c r="P1376" s="22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6" s="226" t="str">
        <f>IF(ISBLANK(INDEX('Policy Characteristics'!K:K,MATCH($C1376,'Policy Characteristics'!$C:$C,0))),"",INDEX('Policy Characteristics'!K:K,MATCH($C1376,'Policy Characteristics'!$C:$C,0)))</f>
        <v>industry-ag-main.html#eff-stds</v>
      </c>
      <c r="R1376" s="226" t="str">
        <f>IF(ISBLANK(INDEX('Policy Characteristics'!L:L,MATCH($C1376,'Policy Characteristics'!$C:$C,0))),"",INDEX('Policy Characteristics'!L:L,MATCH($C1376,'Policy Characteristics'!$C:$C,0)))</f>
        <v>industry-energy-efficiency-standards.html</v>
      </c>
    </row>
    <row r="1377" spans="1:18" s="4" customFormat="1">
      <c r="A1377" s="226" t="str">
        <f>IF(ISBLANK(INDEX('Policy Characteristics'!A:A,MATCH($C1377,'Policy Characteristics'!$C:$C,0))),"",INDEX('Policy Characteristics'!A:A,MATCH($C1377,'Policy Characteristics'!$C:$C,0)))</f>
        <v>Industry</v>
      </c>
      <c r="B1377" s="234" t="str">
        <f>IF(ISBLANK(INDEX('Policy Characteristics'!B:B,MATCH($C1377,'Policy Characteristics'!$C:$C,0))),"",INDEX('Policy Characteristics'!B:B,MATCH($C1377,'Policy Characteristics'!$C:$C,0)))</f>
        <v>Industry Energy Efficiency Standards</v>
      </c>
      <c r="C1377" s="226" t="str">
        <f t="shared" si="49"/>
        <v>Percentage Improvement in Eqpt Efficiency Standards above BAU</v>
      </c>
      <c r="D1377" s="6" t="s">
        <v>854</v>
      </c>
      <c r="E1377" s="45" t="s">
        <v>915</v>
      </c>
      <c r="F1377" t="s">
        <v>855</v>
      </c>
      <c r="G1377" s="45" t="s">
        <v>916</v>
      </c>
      <c r="H1377" s="43">
        <v>1020</v>
      </c>
      <c r="I1377" s="261" t="s">
        <v>728</v>
      </c>
      <c r="J1377" s="227" t="str">
        <f>IF(ISBLANK(INDEX('Policy Characteristics'!D:D,MATCH($C1377,'Policy Characteristics'!$C:$C,0))),"",INDEX('Policy Characteristics'!D:D,MATCH($C1377,'Policy Characteristics'!$C:$C,0)))</f>
        <v>Industry Energy Efficiency Standards</v>
      </c>
      <c r="K1377" s="226" t="str">
        <f>IF(ISBLANK(INDEX('Policy Characteristics'!E:E,MATCH($C1377,'Policy Characteristics'!$C:$C,0))),"",INDEX('Policy Characteristics'!E:E,MATCH($C1377,'Policy Characteristics'!$C:$C,0)))</f>
        <v>indst efficiency standards</v>
      </c>
      <c r="L1377" s="233">
        <f>IF(ISBLANK(INDEX('Policy Characteristics'!F:F,MATCH($C1377,'Policy Characteristics'!$C:$C,0))),"",INDEX('Policy Characteristics'!F:F,MATCH($C1377,'Policy Characteristics'!$C:$C,0)))</f>
        <v>0</v>
      </c>
      <c r="M1377" s="233">
        <f>IF(ISBLANK(INDEX('Policy Characteristics'!G:G,MATCH($C1377,'Policy Characteristics'!$C:$C,0))),"",INDEX('Policy Characteristics'!G:G,MATCH($C1377,'Policy Characteristics'!$C:$C,0)))</f>
        <v>0.25</v>
      </c>
      <c r="N1377" s="233">
        <f>IF(ISBLANK(INDEX('Policy Characteristics'!H:H,MATCH($C1377,'Policy Characteristics'!$C:$C,0))),"",INDEX('Policy Characteristics'!H:H,MATCH($C1377,'Policy Characteristics'!$C:$C,0)))</f>
        <v>0.01</v>
      </c>
      <c r="O1377" s="226" t="str">
        <f>IF(ISBLANK(INDEX('Policy Characteristics'!I:I,MATCH($C1377,'Policy Characteristics'!$C:$C,0))),"",INDEX('Policy Characteristics'!I:I,MATCH($C1377,'Policy Characteristics'!$C:$C,0)))</f>
        <v>% reduction in energy use</v>
      </c>
      <c r="P1377" s="22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7" s="226" t="str">
        <f>IF(ISBLANK(INDEX('Policy Characteristics'!K:K,MATCH($C1377,'Policy Characteristics'!$C:$C,0))),"",INDEX('Policy Characteristics'!K:K,MATCH($C1377,'Policy Characteristics'!$C:$C,0)))</f>
        <v>industry-ag-main.html#eff-stds</v>
      </c>
      <c r="R1377" s="226" t="str">
        <f>IF(ISBLANK(INDEX('Policy Characteristics'!L:L,MATCH($C1377,'Policy Characteristics'!$C:$C,0))),"",INDEX('Policy Characteristics'!L:L,MATCH($C1377,'Policy Characteristics'!$C:$C,0)))</f>
        <v>industry-energy-efficiency-standards.html</v>
      </c>
    </row>
    <row r="1378" spans="1:18" s="4" customFormat="1">
      <c r="A1378" s="226" t="str">
        <f>IF(ISBLANK(INDEX('Policy Characteristics'!A:A,MATCH($C1378,'Policy Characteristics'!$C:$C,0))),"",INDEX('Policy Characteristics'!A:A,MATCH($C1378,'Policy Characteristics'!$C:$C,0)))</f>
        <v>Industry</v>
      </c>
      <c r="B1378" s="234" t="str">
        <f>IF(ISBLANK(INDEX('Policy Characteristics'!B:B,MATCH($C1378,'Policy Characteristics'!$C:$C,0))),"",INDEX('Policy Characteristics'!B:B,MATCH($C1378,'Policy Characteristics'!$C:$C,0)))</f>
        <v>Industry Energy Efficiency Standards</v>
      </c>
      <c r="C1378" s="226" t="str">
        <f t="shared" si="49"/>
        <v>Percentage Improvement in Eqpt Efficiency Standards above BAU</v>
      </c>
      <c r="D1378" s="6" t="s">
        <v>854</v>
      </c>
      <c r="E1378" s="45" t="s">
        <v>917</v>
      </c>
      <c r="F1378" t="s">
        <v>855</v>
      </c>
      <c r="G1378" s="45" t="s">
        <v>918</v>
      </c>
      <c r="H1378" s="43">
        <v>1021</v>
      </c>
      <c r="I1378" s="261" t="s">
        <v>738</v>
      </c>
      <c r="J1378" s="227" t="str">
        <f>IF(ISBLANK(INDEX('Policy Characteristics'!D:D,MATCH($C1378,'Policy Characteristics'!$C:$C,0))),"",INDEX('Policy Characteristics'!D:D,MATCH($C1378,'Policy Characteristics'!$C:$C,0)))</f>
        <v>Industry Energy Efficiency Standards</v>
      </c>
      <c r="K1378" s="226" t="str">
        <f>IF(ISBLANK(INDEX('Policy Characteristics'!E:E,MATCH($C1378,'Policy Characteristics'!$C:$C,0))),"",INDEX('Policy Characteristics'!E:E,MATCH($C1378,'Policy Characteristics'!$C:$C,0)))</f>
        <v>indst efficiency standards</v>
      </c>
      <c r="L1378" s="233">
        <f>IF(ISBLANK(INDEX('Policy Characteristics'!F:F,MATCH($C1378,'Policy Characteristics'!$C:$C,0))),"",INDEX('Policy Characteristics'!F:F,MATCH($C1378,'Policy Characteristics'!$C:$C,0)))</f>
        <v>0</v>
      </c>
      <c r="M1378" s="233">
        <f>IF(ISBLANK(INDEX('Policy Characteristics'!G:G,MATCH($C1378,'Policy Characteristics'!$C:$C,0))),"",INDEX('Policy Characteristics'!G:G,MATCH($C1378,'Policy Characteristics'!$C:$C,0)))</f>
        <v>0.25</v>
      </c>
      <c r="N1378" s="233">
        <f>IF(ISBLANK(INDEX('Policy Characteristics'!H:H,MATCH($C1378,'Policy Characteristics'!$C:$C,0))),"",INDEX('Policy Characteristics'!H:H,MATCH($C1378,'Policy Characteristics'!$C:$C,0)))</f>
        <v>0.01</v>
      </c>
      <c r="O1378" s="226" t="str">
        <f>IF(ISBLANK(INDEX('Policy Characteristics'!I:I,MATCH($C1378,'Policy Characteristics'!$C:$C,0))),"",INDEX('Policy Characteristics'!I:I,MATCH($C1378,'Policy Characteristics'!$C:$C,0)))</f>
        <v>% reduction in energy use</v>
      </c>
      <c r="P1378" s="22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8" s="226" t="str">
        <f>IF(ISBLANK(INDEX('Policy Characteristics'!K:K,MATCH($C1378,'Policy Characteristics'!$C:$C,0))),"",INDEX('Policy Characteristics'!K:K,MATCH($C1378,'Policy Characteristics'!$C:$C,0)))</f>
        <v>industry-ag-main.html#eff-stds</v>
      </c>
      <c r="R1378" s="226" t="str">
        <f>IF(ISBLANK(INDEX('Policy Characteristics'!L:L,MATCH($C1378,'Policy Characteristics'!$C:$C,0))),"",INDEX('Policy Characteristics'!L:L,MATCH($C1378,'Policy Characteristics'!$C:$C,0)))</f>
        <v>industry-energy-efficiency-standards.html</v>
      </c>
    </row>
    <row r="1379" spans="1:18" s="4" customFormat="1">
      <c r="A1379" s="226" t="str">
        <f>IF(ISBLANK(INDEX('Policy Characteristics'!A:A,MATCH($C1379,'Policy Characteristics'!$C:$C,0))),"",INDEX('Policy Characteristics'!A:A,MATCH($C1379,'Policy Characteristics'!$C:$C,0)))</f>
        <v>Industry</v>
      </c>
      <c r="B1379" s="234" t="str">
        <f>IF(ISBLANK(INDEX('Policy Characteristics'!B:B,MATCH($C1379,'Policy Characteristics'!$C:$C,0))),"",INDEX('Policy Characteristics'!B:B,MATCH($C1379,'Policy Characteristics'!$C:$C,0)))</f>
        <v>Industry Energy Efficiency Standards</v>
      </c>
      <c r="C1379" s="226" t="str">
        <f t="shared" si="49"/>
        <v>Percentage Improvement in Eqpt Efficiency Standards above BAU</v>
      </c>
      <c r="D1379" s="6" t="s">
        <v>854</v>
      </c>
      <c r="E1379" s="45" t="s">
        <v>919</v>
      </c>
      <c r="F1379" t="s">
        <v>855</v>
      </c>
      <c r="G1379" s="45" t="s">
        <v>920</v>
      </c>
      <c r="H1379" s="43">
        <v>1022</v>
      </c>
      <c r="I1379" s="261" t="s">
        <v>728</v>
      </c>
      <c r="J1379" s="227" t="str">
        <f>IF(ISBLANK(INDEX('Policy Characteristics'!D:D,MATCH($C1379,'Policy Characteristics'!$C:$C,0))),"",INDEX('Policy Characteristics'!D:D,MATCH($C1379,'Policy Characteristics'!$C:$C,0)))</f>
        <v>Industry Energy Efficiency Standards</v>
      </c>
      <c r="K1379" s="226" t="str">
        <f>IF(ISBLANK(INDEX('Policy Characteristics'!E:E,MATCH($C1379,'Policy Characteristics'!$C:$C,0))),"",INDEX('Policy Characteristics'!E:E,MATCH($C1379,'Policy Characteristics'!$C:$C,0)))</f>
        <v>indst efficiency standards</v>
      </c>
      <c r="L1379" s="233">
        <f>IF(ISBLANK(INDEX('Policy Characteristics'!F:F,MATCH($C1379,'Policy Characteristics'!$C:$C,0))),"",INDEX('Policy Characteristics'!F:F,MATCH($C1379,'Policy Characteristics'!$C:$C,0)))</f>
        <v>0</v>
      </c>
      <c r="M1379" s="233">
        <f>IF(ISBLANK(INDEX('Policy Characteristics'!G:G,MATCH($C1379,'Policy Characteristics'!$C:$C,0))),"",INDEX('Policy Characteristics'!G:G,MATCH($C1379,'Policy Characteristics'!$C:$C,0)))</f>
        <v>0.25</v>
      </c>
      <c r="N1379" s="233">
        <f>IF(ISBLANK(INDEX('Policy Characteristics'!H:H,MATCH($C1379,'Policy Characteristics'!$C:$C,0))),"",INDEX('Policy Characteristics'!H:H,MATCH($C1379,'Policy Characteristics'!$C:$C,0)))</f>
        <v>0.01</v>
      </c>
      <c r="O1379" s="226" t="str">
        <f>IF(ISBLANK(INDEX('Policy Characteristics'!I:I,MATCH($C1379,'Policy Characteristics'!$C:$C,0))),"",INDEX('Policy Characteristics'!I:I,MATCH($C1379,'Policy Characteristics'!$C:$C,0)))</f>
        <v>% reduction in energy use</v>
      </c>
      <c r="P1379" s="22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79" s="226" t="str">
        <f>IF(ISBLANK(INDEX('Policy Characteristics'!K:K,MATCH($C1379,'Policy Characteristics'!$C:$C,0))),"",INDEX('Policy Characteristics'!K:K,MATCH($C1379,'Policy Characteristics'!$C:$C,0)))</f>
        <v>industry-ag-main.html#eff-stds</v>
      </c>
      <c r="R1379" s="226" t="str">
        <f>IF(ISBLANK(INDEX('Policy Characteristics'!L:L,MATCH($C1379,'Policy Characteristics'!$C:$C,0))),"",INDEX('Policy Characteristics'!L:L,MATCH($C1379,'Policy Characteristics'!$C:$C,0)))</f>
        <v>industry-energy-efficiency-standards.html</v>
      </c>
    </row>
    <row r="1380" spans="1:18" s="4" customFormat="1">
      <c r="A1380" s="226" t="str">
        <f>IF(ISBLANK(INDEX('Policy Characteristics'!A:A,MATCH($C1380,'Policy Characteristics'!$C:$C,0))),"",INDEX('Policy Characteristics'!A:A,MATCH($C1380,'Policy Characteristics'!$C:$C,0)))</f>
        <v>Industry</v>
      </c>
      <c r="B1380" s="234" t="str">
        <f>IF(ISBLANK(INDEX('Policy Characteristics'!B:B,MATCH($C1380,'Policy Characteristics'!$C:$C,0))),"",INDEX('Policy Characteristics'!B:B,MATCH($C1380,'Policy Characteristics'!$C:$C,0)))</f>
        <v>Industry Energy Efficiency Standards</v>
      </c>
      <c r="C1380" s="226" t="str">
        <f t="shared" ref="C1380:C1443" si="50">C$1315</f>
        <v>Percentage Improvement in Eqpt Efficiency Standards above BAU</v>
      </c>
      <c r="D1380" s="6" t="s">
        <v>854</v>
      </c>
      <c r="E1380" s="45" t="s">
        <v>921</v>
      </c>
      <c r="F1380" t="s">
        <v>855</v>
      </c>
      <c r="G1380" s="45" t="s">
        <v>922</v>
      </c>
      <c r="H1380" s="43">
        <v>1023</v>
      </c>
      <c r="I1380" s="261" t="s">
        <v>738</v>
      </c>
      <c r="J1380" s="227" t="str">
        <f>IF(ISBLANK(INDEX('Policy Characteristics'!D:D,MATCH($C1380,'Policy Characteristics'!$C:$C,0))),"",INDEX('Policy Characteristics'!D:D,MATCH($C1380,'Policy Characteristics'!$C:$C,0)))</f>
        <v>Industry Energy Efficiency Standards</v>
      </c>
      <c r="K1380" s="226" t="str">
        <f>IF(ISBLANK(INDEX('Policy Characteristics'!E:E,MATCH($C1380,'Policy Characteristics'!$C:$C,0))),"",INDEX('Policy Characteristics'!E:E,MATCH($C1380,'Policy Characteristics'!$C:$C,0)))</f>
        <v>indst efficiency standards</v>
      </c>
      <c r="L1380" s="233">
        <f>IF(ISBLANK(INDEX('Policy Characteristics'!F:F,MATCH($C1380,'Policy Characteristics'!$C:$C,0))),"",INDEX('Policy Characteristics'!F:F,MATCH($C1380,'Policy Characteristics'!$C:$C,0)))</f>
        <v>0</v>
      </c>
      <c r="M1380" s="233">
        <f>IF(ISBLANK(INDEX('Policy Characteristics'!G:G,MATCH($C1380,'Policy Characteristics'!$C:$C,0))),"",INDEX('Policy Characteristics'!G:G,MATCH($C1380,'Policy Characteristics'!$C:$C,0)))</f>
        <v>0.25</v>
      </c>
      <c r="N1380" s="233">
        <f>IF(ISBLANK(INDEX('Policy Characteristics'!H:H,MATCH($C1380,'Policy Characteristics'!$C:$C,0))),"",INDEX('Policy Characteristics'!H:H,MATCH($C1380,'Policy Characteristics'!$C:$C,0)))</f>
        <v>0.01</v>
      </c>
      <c r="O1380" s="226" t="str">
        <f>IF(ISBLANK(INDEX('Policy Characteristics'!I:I,MATCH($C1380,'Policy Characteristics'!$C:$C,0))),"",INDEX('Policy Characteristics'!I:I,MATCH($C1380,'Policy Characteristics'!$C:$C,0)))</f>
        <v>% reduction in energy use</v>
      </c>
      <c r="P1380" s="22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0" s="226" t="str">
        <f>IF(ISBLANK(INDEX('Policy Characteristics'!K:K,MATCH($C1380,'Policy Characteristics'!$C:$C,0))),"",INDEX('Policy Characteristics'!K:K,MATCH($C1380,'Policy Characteristics'!$C:$C,0)))</f>
        <v>industry-ag-main.html#eff-stds</v>
      </c>
      <c r="R1380" s="226" t="str">
        <f>IF(ISBLANK(INDEX('Policy Characteristics'!L:L,MATCH($C1380,'Policy Characteristics'!$C:$C,0))),"",INDEX('Policy Characteristics'!L:L,MATCH($C1380,'Policy Characteristics'!$C:$C,0)))</f>
        <v>industry-energy-efficiency-standards.html</v>
      </c>
    </row>
    <row r="1381" spans="1:18" s="4" customFormat="1">
      <c r="A1381" s="226" t="str">
        <f>IF(ISBLANK(INDEX('Policy Characteristics'!A:A,MATCH($C1381,'Policy Characteristics'!$C:$C,0))),"",INDEX('Policy Characteristics'!A:A,MATCH($C1381,'Policy Characteristics'!$C:$C,0)))</f>
        <v>Industry</v>
      </c>
      <c r="B1381" s="234" t="str">
        <f>IF(ISBLANK(INDEX('Policy Characteristics'!B:B,MATCH($C1381,'Policy Characteristics'!$C:$C,0))),"",INDEX('Policy Characteristics'!B:B,MATCH($C1381,'Policy Characteristics'!$C:$C,0)))</f>
        <v>Industry Energy Efficiency Standards</v>
      </c>
      <c r="C1381" s="226" t="str">
        <f t="shared" si="50"/>
        <v>Percentage Improvement in Eqpt Efficiency Standards above BAU</v>
      </c>
      <c r="D1381" s="6" t="s">
        <v>854</v>
      </c>
      <c r="E1381" s="45" t="s">
        <v>923</v>
      </c>
      <c r="F1381" t="s">
        <v>855</v>
      </c>
      <c r="G1381" s="45" t="s">
        <v>924</v>
      </c>
      <c r="H1381" s="43">
        <v>1024</v>
      </c>
      <c r="I1381" s="261" t="s">
        <v>738</v>
      </c>
      <c r="J1381" s="227" t="str">
        <f>IF(ISBLANK(INDEX('Policy Characteristics'!D:D,MATCH($C1381,'Policy Characteristics'!$C:$C,0))),"",INDEX('Policy Characteristics'!D:D,MATCH($C1381,'Policy Characteristics'!$C:$C,0)))</f>
        <v>Industry Energy Efficiency Standards</v>
      </c>
      <c r="K1381" s="226" t="str">
        <f>IF(ISBLANK(INDEX('Policy Characteristics'!E:E,MATCH($C1381,'Policy Characteristics'!$C:$C,0))),"",INDEX('Policy Characteristics'!E:E,MATCH($C1381,'Policy Characteristics'!$C:$C,0)))</f>
        <v>indst efficiency standards</v>
      </c>
      <c r="L1381" s="233">
        <f>IF(ISBLANK(INDEX('Policy Characteristics'!F:F,MATCH($C1381,'Policy Characteristics'!$C:$C,0))),"",INDEX('Policy Characteristics'!F:F,MATCH($C1381,'Policy Characteristics'!$C:$C,0)))</f>
        <v>0</v>
      </c>
      <c r="M1381" s="233">
        <f>IF(ISBLANK(INDEX('Policy Characteristics'!G:G,MATCH($C1381,'Policy Characteristics'!$C:$C,0))),"",INDEX('Policy Characteristics'!G:G,MATCH($C1381,'Policy Characteristics'!$C:$C,0)))</f>
        <v>0.25</v>
      </c>
      <c r="N1381" s="233">
        <f>IF(ISBLANK(INDEX('Policy Characteristics'!H:H,MATCH($C1381,'Policy Characteristics'!$C:$C,0))),"",INDEX('Policy Characteristics'!H:H,MATCH($C1381,'Policy Characteristics'!$C:$C,0)))</f>
        <v>0.01</v>
      </c>
      <c r="O1381" s="226" t="str">
        <f>IF(ISBLANK(INDEX('Policy Characteristics'!I:I,MATCH($C1381,'Policy Characteristics'!$C:$C,0))),"",INDEX('Policy Characteristics'!I:I,MATCH($C1381,'Policy Characteristics'!$C:$C,0)))</f>
        <v>% reduction in energy use</v>
      </c>
      <c r="P1381" s="22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1" s="226" t="str">
        <f>IF(ISBLANK(INDEX('Policy Characteristics'!K:K,MATCH($C1381,'Policy Characteristics'!$C:$C,0))),"",INDEX('Policy Characteristics'!K:K,MATCH($C1381,'Policy Characteristics'!$C:$C,0)))</f>
        <v>industry-ag-main.html#eff-stds</v>
      </c>
      <c r="R1381" s="226" t="str">
        <f>IF(ISBLANK(INDEX('Policy Characteristics'!L:L,MATCH($C1381,'Policy Characteristics'!$C:$C,0))),"",INDEX('Policy Characteristics'!L:L,MATCH($C1381,'Policy Characteristics'!$C:$C,0)))</f>
        <v>industry-energy-efficiency-standards.html</v>
      </c>
    </row>
    <row r="1382" spans="1:18" s="4" customFormat="1">
      <c r="A1382" s="226" t="str">
        <f>IF(ISBLANK(INDEX('Policy Characteristics'!A:A,MATCH($C1382,'Policy Characteristics'!$C:$C,0))),"",INDEX('Policy Characteristics'!A:A,MATCH($C1382,'Policy Characteristics'!$C:$C,0)))</f>
        <v>Industry</v>
      </c>
      <c r="B1382" s="234" t="str">
        <f>IF(ISBLANK(INDEX('Policy Characteristics'!B:B,MATCH($C1382,'Policy Characteristics'!$C:$C,0))),"",INDEX('Policy Characteristics'!B:B,MATCH($C1382,'Policy Characteristics'!$C:$C,0)))</f>
        <v>Industry Energy Efficiency Standards</v>
      </c>
      <c r="C1382" s="226" t="str">
        <f t="shared" si="50"/>
        <v>Percentage Improvement in Eqpt Efficiency Standards above BAU</v>
      </c>
      <c r="D1382" s="6" t="s">
        <v>854</v>
      </c>
      <c r="E1382" s="45" t="s">
        <v>925</v>
      </c>
      <c r="F1382" t="s">
        <v>855</v>
      </c>
      <c r="G1382" s="45" t="s">
        <v>926</v>
      </c>
      <c r="H1382" s="43">
        <v>1025</v>
      </c>
      <c r="I1382" s="261" t="s">
        <v>728</v>
      </c>
      <c r="J1382" s="227" t="str">
        <f>IF(ISBLANK(INDEX('Policy Characteristics'!D:D,MATCH($C1382,'Policy Characteristics'!$C:$C,0))),"",INDEX('Policy Characteristics'!D:D,MATCH($C1382,'Policy Characteristics'!$C:$C,0)))</f>
        <v>Industry Energy Efficiency Standards</v>
      </c>
      <c r="K1382" s="226" t="str">
        <f>IF(ISBLANK(INDEX('Policy Characteristics'!E:E,MATCH($C1382,'Policy Characteristics'!$C:$C,0))),"",INDEX('Policy Characteristics'!E:E,MATCH($C1382,'Policy Characteristics'!$C:$C,0)))</f>
        <v>indst efficiency standards</v>
      </c>
      <c r="L1382" s="233">
        <f>IF(ISBLANK(INDEX('Policy Characteristics'!F:F,MATCH($C1382,'Policy Characteristics'!$C:$C,0))),"",INDEX('Policy Characteristics'!F:F,MATCH($C1382,'Policy Characteristics'!$C:$C,0)))</f>
        <v>0</v>
      </c>
      <c r="M1382" s="233">
        <f>IF(ISBLANK(INDEX('Policy Characteristics'!G:G,MATCH($C1382,'Policy Characteristics'!$C:$C,0))),"",INDEX('Policy Characteristics'!G:G,MATCH($C1382,'Policy Characteristics'!$C:$C,0)))</f>
        <v>0.25</v>
      </c>
      <c r="N1382" s="233">
        <f>IF(ISBLANK(INDEX('Policy Characteristics'!H:H,MATCH($C1382,'Policy Characteristics'!$C:$C,0))),"",INDEX('Policy Characteristics'!H:H,MATCH($C1382,'Policy Characteristics'!$C:$C,0)))</f>
        <v>0.01</v>
      </c>
      <c r="O1382" s="226" t="str">
        <f>IF(ISBLANK(INDEX('Policy Characteristics'!I:I,MATCH($C1382,'Policy Characteristics'!$C:$C,0))),"",INDEX('Policy Characteristics'!I:I,MATCH($C1382,'Policy Characteristics'!$C:$C,0)))</f>
        <v>% reduction in energy use</v>
      </c>
      <c r="P1382" s="22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2" s="226" t="str">
        <f>IF(ISBLANK(INDEX('Policy Characteristics'!K:K,MATCH($C1382,'Policy Characteristics'!$C:$C,0))),"",INDEX('Policy Characteristics'!K:K,MATCH($C1382,'Policy Characteristics'!$C:$C,0)))</f>
        <v>industry-ag-main.html#eff-stds</v>
      </c>
      <c r="R1382" s="226" t="str">
        <f>IF(ISBLANK(INDEX('Policy Characteristics'!L:L,MATCH($C1382,'Policy Characteristics'!$C:$C,0))),"",INDEX('Policy Characteristics'!L:L,MATCH($C1382,'Policy Characteristics'!$C:$C,0)))</f>
        <v>industry-energy-efficiency-standards.html</v>
      </c>
    </row>
    <row r="1383" spans="1:18" s="4" customFormat="1">
      <c r="A1383" s="226" t="str">
        <f>IF(ISBLANK(INDEX('Policy Characteristics'!A:A,MATCH($C1383,'Policy Characteristics'!$C:$C,0))),"",INDEX('Policy Characteristics'!A:A,MATCH($C1383,'Policy Characteristics'!$C:$C,0)))</f>
        <v>Industry</v>
      </c>
      <c r="B1383" s="234" t="str">
        <f>IF(ISBLANK(INDEX('Policy Characteristics'!B:B,MATCH($C1383,'Policy Characteristics'!$C:$C,0))),"",INDEX('Policy Characteristics'!B:B,MATCH($C1383,'Policy Characteristics'!$C:$C,0)))</f>
        <v>Industry Energy Efficiency Standards</v>
      </c>
      <c r="C1383" s="226" t="str">
        <f t="shared" si="50"/>
        <v>Percentage Improvement in Eqpt Efficiency Standards above BAU</v>
      </c>
      <c r="D1383" s="6" t="s">
        <v>854</v>
      </c>
      <c r="E1383" s="45" t="s">
        <v>927</v>
      </c>
      <c r="F1383" t="s">
        <v>855</v>
      </c>
      <c r="G1383" s="45" t="s">
        <v>928</v>
      </c>
      <c r="H1383" s="43">
        <v>1026</v>
      </c>
      <c r="I1383" s="261" t="s">
        <v>728</v>
      </c>
      <c r="J1383" s="227" t="str">
        <f>IF(ISBLANK(INDEX('Policy Characteristics'!D:D,MATCH($C1383,'Policy Characteristics'!$C:$C,0))),"",INDEX('Policy Characteristics'!D:D,MATCH($C1383,'Policy Characteristics'!$C:$C,0)))</f>
        <v>Industry Energy Efficiency Standards</v>
      </c>
      <c r="K1383" s="226" t="str">
        <f>IF(ISBLANK(INDEX('Policy Characteristics'!E:E,MATCH($C1383,'Policy Characteristics'!$C:$C,0))),"",INDEX('Policy Characteristics'!E:E,MATCH($C1383,'Policy Characteristics'!$C:$C,0)))</f>
        <v>indst efficiency standards</v>
      </c>
      <c r="L1383" s="233">
        <f>IF(ISBLANK(INDEX('Policy Characteristics'!F:F,MATCH($C1383,'Policy Characteristics'!$C:$C,0))),"",INDEX('Policy Characteristics'!F:F,MATCH($C1383,'Policy Characteristics'!$C:$C,0)))</f>
        <v>0</v>
      </c>
      <c r="M1383" s="233">
        <f>IF(ISBLANK(INDEX('Policy Characteristics'!G:G,MATCH($C1383,'Policy Characteristics'!$C:$C,0))),"",INDEX('Policy Characteristics'!G:G,MATCH($C1383,'Policy Characteristics'!$C:$C,0)))</f>
        <v>0.25</v>
      </c>
      <c r="N1383" s="233">
        <f>IF(ISBLANK(INDEX('Policy Characteristics'!H:H,MATCH($C1383,'Policy Characteristics'!$C:$C,0))),"",INDEX('Policy Characteristics'!H:H,MATCH($C1383,'Policy Characteristics'!$C:$C,0)))</f>
        <v>0.01</v>
      </c>
      <c r="O1383" s="226" t="str">
        <f>IF(ISBLANK(INDEX('Policy Characteristics'!I:I,MATCH($C1383,'Policy Characteristics'!$C:$C,0))),"",INDEX('Policy Characteristics'!I:I,MATCH($C1383,'Policy Characteristics'!$C:$C,0)))</f>
        <v>% reduction in energy use</v>
      </c>
      <c r="P1383" s="22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3" s="226" t="str">
        <f>IF(ISBLANK(INDEX('Policy Characteristics'!K:K,MATCH($C1383,'Policy Characteristics'!$C:$C,0))),"",INDEX('Policy Characteristics'!K:K,MATCH($C1383,'Policy Characteristics'!$C:$C,0)))</f>
        <v>industry-ag-main.html#eff-stds</v>
      </c>
      <c r="R1383" s="226" t="str">
        <f>IF(ISBLANK(INDEX('Policy Characteristics'!L:L,MATCH($C1383,'Policy Characteristics'!$C:$C,0))),"",INDEX('Policy Characteristics'!L:L,MATCH($C1383,'Policy Characteristics'!$C:$C,0)))</f>
        <v>industry-energy-efficiency-standards.html</v>
      </c>
    </row>
    <row r="1384" spans="1:18" s="4" customFormat="1">
      <c r="A1384" s="226" t="str">
        <f>IF(ISBLANK(INDEX('Policy Characteristics'!A:A,MATCH($C1384,'Policy Characteristics'!$C:$C,0))),"",INDEX('Policy Characteristics'!A:A,MATCH($C1384,'Policy Characteristics'!$C:$C,0)))</f>
        <v>Industry</v>
      </c>
      <c r="B1384" s="234" t="str">
        <f>IF(ISBLANK(INDEX('Policy Characteristics'!B:B,MATCH($C1384,'Policy Characteristics'!$C:$C,0))),"",INDEX('Policy Characteristics'!B:B,MATCH($C1384,'Policy Characteristics'!$C:$C,0)))</f>
        <v>Industry Energy Efficiency Standards</v>
      </c>
      <c r="C1384" s="226" t="str">
        <f t="shared" si="50"/>
        <v>Percentage Improvement in Eqpt Efficiency Standards above BAU</v>
      </c>
      <c r="D1384" s="6" t="s">
        <v>854</v>
      </c>
      <c r="E1384" s="45" t="s">
        <v>929</v>
      </c>
      <c r="F1384" t="s">
        <v>855</v>
      </c>
      <c r="G1384" s="45" t="s">
        <v>930</v>
      </c>
      <c r="H1384" s="43">
        <v>1027</v>
      </c>
      <c r="I1384" s="261" t="s">
        <v>738</v>
      </c>
      <c r="J1384" s="227" t="str">
        <f>IF(ISBLANK(INDEX('Policy Characteristics'!D:D,MATCH($C1384,'Policy Characteristics'!$C:$C,0))),"",INDEX('Policy Characteristics'!D:D,MATCH($C1384,'Policy Characteristics'!$C:$C,0)))</f>
        <v>Industry Energy Efficiency Standards</v>
      </c>
      <c r="K1384" s="226" t="str">
        <f>IF(ISBLANK(INDEX('Policy Characteristics'!E:E,MATCH($C1384,'Policy Characteristics'!$C:$C,0))),"",INDEX('Policy Characteristics'!E:E,MATCH($C1384,'Policy Characteristics'!$C:$C,0)))</f>
        <v>indst efficiency standards</v>
      </c>
      <c r="L1384" s="233">
        <f>IF(ISBLANK(INDEX('Policy Characteristics'!F:F,MATCH($C1384,'Policy Characteristics'!$C:$C,0))),"",INDEX('Policy Characteristics'!F:F,MATCH($C1384,'Policy Characteristics'!$C:$C,0)))</f>
        <v>0</v>
      </c>
      <c r="M1384" s="233">
        <f>IF(ISBLANK(INDEX('Policy Characteristics'!G:G,MATCH($C1384,'Policy Characteristics'!$C:$C,0))),"",INDEX('Policy Characteristics'!G:G,MATCH($C1384,'Policy Characteristics'!$C:$C,0)))</f>
        <v>0.25</v>
      </c>
      <c r="N1384" s="233">
        <f>IF(ISBLANK(INDEX('Policy Characteristics'!H:H,MATCH($C1384,'Policy Characteristics'!$C:$C,0))),"",INDEX('Policy Characteristics'!H:H,MATCH($C1384,'Policy Characteristics'!$C:$C,0)))</f>
        <v>0.01</v>
      </c>
      <c r="O1384" s="226" t="str">
        <f>IF(ISBLANK(INDEX('Policy Characteristics'!I:I,MATCH($C1384,'Policy Characteristics'!$C:$C,0))),"",INDEX('Policy Characteristics'!I:I,MATCH($C1384,'Policy Characteristics'!$C:$C,0)))</f>
        <v>% reduction in energy use</v>
      </c>
      <c r="P1384" s="22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4" s="226" t="str">
        <f>IF(ISBLANK(INDEX('Policy Characteristics'!K:K,MATCH($C1384,'Policy Characteristics'!$C:$C,0))),"",INDEX('Policy Characteristics'!K:K,MATCH($C1384,'Policy Characteristics'!$C:$C,0)))</f>
        <v>industry-ag-main.html#eff-stds</v>
      </c>
      <c r="R1384" s="226" t="str">
        <f>IF(ISBLANK(INDEX('Policy Characteristics'!L:L,MATCH($C1384,'Policy Characteristics'!$C:$C,0))),"",INDEX('Policy Characteristics'!L:L,MATCH($C1384,'Policy Characteristics'!$C:$C,0)))</f>
        <v>industry-energy-efficiency-standards.html</v>
      </c>
    </row>
    <row r="1385" spans="1:18" s="4" customFormat="1">
      <c r="A1385" s="226" t="str">
        <f>IF(ISBLANK(INDEX('Policy Characteristics'!A:A,MATCH($C1385,'Policy Characteristics'!$C:$C,0))),"",INDEX('Policy Characteristics'!A:A,MATCH($C1385,'Policy Characteristics'!$C:$C,0)))</f>
        <v>Industry</v>
      </c>
      <c r="B1385" s="234" t="str">
        <f>IF(ISBLANK(INDEX('Policy Characteristics'!B:B,MATCH($C1385,'Policy Characteristics'!$C:$C,0))),"",INDEX('Policy Characteristics'!B:B,MATCH($C1385,'Policy Characteristics'!$C:$C,0)))</f>
        <v>Industry Energy Efficiency Standards</v>
      </c>
      <c r="C1385" s="226" t="str">
        <f t="shared" si="50"/>
        <v>Percentage Improvement in Eqpt Efficiency Standards above BAU</v>
      </c>
      <c r="D1385" s="6" t="s">
        <v>856</v>
      </c>
      <c r="E1385" s="45" t="s">
        <v>911</v>
      </c>
      <c r="F1385" t="s">
        <v>857</v>
      </c>
      <c r="G1385" s="45" t="s">
        <v>912</v>
      </c>
      <c r="H1385" s="43">
        <v>1028</v>
      </c>
      <c r="I1385" s="261" t="s">
        <v>728</v>
      </c>
      <c r="J1385" s="227" t="str">
        <f>IF(ISBLANK(INDEX('Policy Characteristics'!D:D,MATCH($C1385,'Policy Characteristics'!$C:$C,0))),"",INDEX('Policy Characteristics'!D:D,MATCH($C1385,'Policy Characteristics'!$C:$C,0)))</f>
        <v>Industry Energy Efficiency Standards</v>
      </c>
      <c r="K1385" s="226" t="str">
        <f>IF(ISBLANK(INDEX('Policy Characteristics'!E:E,MATCH($C1385,'Policy Characteristics'!$C:$C,0))),"",INDEX('Policy Characteristics'!E:E,MATCH($C1385,'Policy Characteristics'!$C:$C,0)))</f>
        <v>indst efficiency standards</v>
      </c>
      <c r="L1385" s="233">
        <f>IF(ISBLANK(INDEX('Policy Characteristics'!F:F,MATCH($C1385,'Policy Characteristics'!$C:$C,0))),"",INDEX('Policy Characteristics'!F:F,MATCH($C1385,'Policy Characteristics'!$C:$C,0)))</f>
        <v>0</v>
      </c>
      <c r="M1385" s="233">
        <f>IF(ISBLANK(INDEX('Policy Characteristics'!G:G,MATCH($C1385,'Policy Characteristics'!$C:$C,0))),"",INDEX('Policy Characteristics'!G:G,MATCH($C1385,'Policy Characteristics'!$C:$C,0)))</f>
        <v>0.25</v>
      </c>
      <c r="N1385" s="233">
        <f>IF(ISBLANK(INDEX('Policy Characteristics'!H:H,MATCH($C1385,'Policy Characteristics'!$C:$C,0))),"",INDEX('Policy Characteristics'!H:H,MATCH($C1385,'Policy Characteristics'!$C:$C,0)))</f>
        <v>0.01</v>
      </c>
      <c r="O1385" s="226" t="str">
        <f>IF(ISBLANK(INDEX('Policy Characteristics'!I:I,MATCH($C1385,'Policy Characteristics'!$C:$C,0))),"",INDEX('Policy Characteristics'!I:I,MATCH($C1385,'Policy Characteristics'!$C:$C,0)))</f>
        <v>% reduction in energy use</v>
      </c>
      <c r="P1385" s="22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5" s="226" t="str">
        <f>IF(ISBLANK(INDEX('Policy Characteristics'!K:K,MATCH($C1385,'Policy Characteristics'!$C:$C,0))),"",INDEX('Policy Characteristics'!K:K,MATCH($C1385,'Policy Characteristics'!$C:$C,0)))</f>
        <v>industry-ag-main.html#eff-stds</v>
      </c>
      <c r="R1385" s="226" t="str">
        <f>IF(ISBLANK(INDEX('Policy Characteristics'!L:L,MATCH($C1385,'Policy Characteristics'!$C:$C,0))),"",INDEX('Policy Characteristics'!L:L,MATCH($C1385,'Policy Characteristics'!$C:$C,0)))</f>
        <v>industry-energy-efficiency-standards.html</v>
      </c>
    </row>
    <row r="1386" spans="1:18" s="4" customFormat="1">
      <c r="A1386" s="226" t="str">
        <f>IF(ISBLANK(INDEX('Policy Characteristics'!A:A,MATCH($C1386,'Policy Characteristics'!$C:$C,0))),"",INDEX('Policy Characteristics'!A:A,MATCH($C1386,'Policy Characteristics'!$C:$C,0)))</f>
        <v>Industry</v>
      </c>
      <c r="B1386" s="234" t="str">
        <f>IF(ISBLANK(INDEX('Policy Characteristics'!B:B,MATCH($C1386,'Policy Characteristics'!$C:$C,0))),"",INDEX('Policy Characteristics'!B:B,MATCH($C1386,'Policy Characteristics'!$C:$C,0)))</f>
        <v>Industry Energy Efficiency Standards</v>
      </c>
      <c r="C1386" s="226" t="str">
        <f t="shared" si="50"/>
        <v>Percentage Improvement in Eqpt Efficiency Standards above BAU</v>
      </c>
      <c r="D1386" s="6" t="s">
        <v>856</v>
      </c>
      <c r="E1386" s="45" t="s">
        <v>913</v>
      </c>
      <c r="F1386" t="s">
        <v>857</v>
      </c>
      <c r="G1386" s="45" t="s">
        <v>914</v>
      </c>
      <c r="H1386" s="43">
        <v>1029</v>
      </c>
      <c r="I1386" s="261" t="s">
        <v>728</v>
      </c>
      <c r="J1386" s="227" t="str">
        <f>IF(ISBLANK(INDEX('Policy Characteristics'!D:D,MATCH($C1386,'Policy Characteristics'!$C:$C,0))),"",INDEX('Policy Characteristics'!D:D,MATCH($C1386,'Policy Characteristics'!$C:$C,0)))</f>
        <v>Industry Energy Efficiency Standards</v>
      </c>
      <c r="K1386" s="226" t="str">
        <f>IF(ISBLANK(INDEX('Policy Characteristics'!E:E,MATCH($C1386,'Policy Characteristics'!$C:$C,0))),"",INDEX('Policy Characteristics'!E:E,MATCH($C1386,'Policy Characteristics'!$C:$C,0)))</f>
        <v>indst efficiency standards</v>
      </c>
      <c r="L1386" s="233">
        <f>IF(ISBLANK(INDEX('Policy Characteristics'!F:F,MATCH($C1386,'Policy Characteristics'!$C:$C,0))),"",INDEX('Policy Characteristics'!F:F,MATCH($C1386,'Policy Characteristics'!$C:$C,0)))</f>
        <v>0</v>
      </c>
      <c r="M1386" s="233">
        <f>IF(ISBLANK(INDEX('Policy Characteristics'!G:G,MATCH($C1386,'Policy Characteristics'!$C:$C,0))),"",INDEX('Policy Characteristics'!G:G,MATCH($C1386,'Policy Characteristics'!$C:$C,0)))</f>
        <v>0.25</v>
      </c>
      <c r="N1386" s="233">
        <f>IF(ISBLANK(INDEX('Policy Characteristics'!H:H,MATCH($C1386,'Policy Characteristics'!$C:$C,0))),"",INDEX('Policy Characteristics'!H:H,MATCH($C1386,'Policy Characteristics'!$C:$C,0)))</f>
        <v>0.01</v>
      </c>
      <c r="O1386" s="226" t="str">
        <f>IF(ISBLANK(INDEX('Policy Characteristics'!I:I,MATCH($C1386,'Policy Characteristics'!$C:$C,0))),"",INDEX('Policy Characteristics'!I:I,MATCH($C1386,'Policy Characteristics'!$C:$C,0)))</f>
        <v>% reduction in energy use</v>
      </c>
      <c r="P1386" s="22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6" s="226" t="str">
        <f>IF(ISBLANK(INDEX('Policy Characteristics'!K:K,MATCH($C1386,'Policy Characteristics'!$C:$C,0))),"",INDEX('Policy Characteristics'!K:K,MATCH($C1386,'Policy Characteristics'!$C:$C,0)))</f>
        <v>industry-ag-main.html#eff-stds</v>
      </c>
      <c r="R1386" s="226" t="str">
        <f>IF(ISBLANK(INDEX('Policy Characteristics'!L:L,MATCH($C1386,'Policy Characteristics'!$C:$C,0))),"",INDEX('Policy Characteristics'!L:L,MATCH($C1386,'Policy Characteristics'!$C:$C,0)))</f>
        <v>industry-energy-efficiency-standards.html</v>
      </c>
    </row>
    <row r="1387" spans="1:18" s="4" customFormat="1">
      <c r="A1387" s="226" t="str">
        <f>IF(ISBLANK(INDEX('Policy Characteristics'!A:A,MATCH($C1387,'Policy Characteristics'!$C:$C,0))),"",INDEX('Policy Characteristics'!A:A,MATCH($C1387,'Policy Characteristics'!$C:$C,0)))</f>
        <v>Industry</v>
      </c>
      <c r="B1387" s="234" t="str">
        <f>IF(ISBLANK(INDEX('Policy Characteristics'!B:B,MATCH($C1387,'Policy Characteristics'!$C:$C,0))),"",INDEX('Policy Characteristics'!B:B,MATCH($C1387,'Policy Characteristics'!$C:$C,0)))</f>
        <v>Industry Energy Efficiency Standards</v>
      </c>
      <c r="C1387" s="226" t="str">
        <f t="shared" si="50"/>
        <v>Percentage Improvement in Eqpt Efficiency Standards above BAU</v>
      </c>
      <c r="D1387" s="6" t="s">
        <v>856</v>
      </c>
      <c r="E1387" s="45" t="s">
        <v>915</v>
      </c>
      <c r="F1387" t="s">
        <v>857</v>
      </c>
      <c r="G1387" s="45" t="s">
        <v>916</v>
      </c>
      <c r="H1387" s="43">
        <v>1030</v>
      </c>
      <c r="I1387" s="261" t="s">
        <v>728</v>
      </c>
      <c r="J1387" s="227" t="str">
        <f>IF(ISBLANK(INDEX('Policy Characteristics'!D:D,MATCH($C1387,'Policy Characteristics'!$C:$C,0))),"",INDEX('Policy Characteristics'!D:D,MATCH($C1387,'Policy Characteristics'!$C:$C,0)))</f>
        <v>Industry Energy Efficiency Standards</v>
      </c>
      <c r="K1387" s="226" t="str">
        <f>IF(ISBLANK(INDEX('Policy Characteristics'!E:E,MATCH($C1387,'Policy Characteristics'!$C:$C,0))),"",INDEX('Policy Characteristics'!E:E,MATCH($C1387,'Policy Characteristics'!$C:$C,0)))</f>
        <v>indst efficiency standards</v>
      </c>
      <c r="L1387" s="233">
        <f>IF(ISBLANK(INDEX('Policy Characteristics'!F:F,MATCH($C1387,'Policy Characteristics'!$C:$C,0))),"",INDEX('Policy Characteristics'!F:F,MATCH($C1387,'Policy Characteristics'!$C:$C,0)))</f>
        <v>0</v>
      </c>
      <c r="M1387" s="233">
        <f>IF(ISBLANK(INDEX('Policy Characteristics'!G:G,MATCH($C1387,'Policy Characteristics'!$C:$C,0))),"",INDEX('Policy Characteristics'!G:G,MATCH($C1387,'Policy Characteristics'!$C:$C,0)))</f>
        <v>0.25</v>
      </c>
      <c r="N1387" s="233">
        <f>IF(ISBLANK(INDEX('Policy Characteristics'!H:H,MATCH($C1387,'Policy Characteristics'!$C:$C,0))),"",INDEX('Policy Characteristics'!H:H,MATCH($C1387,'Policy Characteristics'!$C:$C,0)))</f>
        <v>0.01</v>
      </c>
      <c r="O1387" s="226" t="str">
        <f>IF(ISBLANK(INDEX('Policy Characteristics'!I:I,MATCH($C1387,'Policy Characteristics'!$C:$C,0))),"",INDEX('Policy Characteristics'!I:I,MATCH($C1387,'Policy Characteristics'!$C:$C,0)))</f>
        <v>% reduction in energy use</v>
      </c>
      <c r="P1387" s="22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7" s="226" t="str">
        <f>IF(ISBLANK(INDEX('Policy Characteristics'!K:K,MATCH($C1387,'Policy Characteristics'!$C:$C,0))),"",INDEX('Policy Characteristics'!K:K,MATCH($C1387,'Policy Characteristics'!$C:$C,0)))</f>
        <v>industry-ag-main.html#eff-stds</v>
      </c>
      <c r="R1387" s="226" t="str">
        <f>IF(ISBLANK(INDEX('Policy Characteristics'!L:L,MATCH($C1387,'Policy Characteristics'!$C:$C,0))),"",INDEX('Policy Characteristics'!L:L,MATCH($C1387,'Policy Characteristics'!$C:$C,0)))</f>
        <v>industry-energy-efficiency-standards.html</v>
      </c>
    </row>
    <row r="1388" spans="1:18" s="4" customFormat="1">
      <c r="A1388" s="226" t="str">
        <f>IF(ISBLANK(INDEX('Policy Characteristics'!A:A,MATCH($C1388,'Policy Characteristics'!$C:$C,0))),"",INDEX('Policy Characteristics'!A:A,MATCH($C1388,'Policy Characteristics'!$C:$C,0)))</f>
        <v>Industry</v>
      </c>
      <c r="B1388" s="234" t="str">
        <f>IF(ISBLANK(INDEX('Policy Characteristics'!B:B,MATCH($C1388,'Policy Characteristics'!$C:$C,0))),"",INDEX('Policy Characteristics'!B:B,MATCH($C1388,'Policy Characteristics'!$C:$C,0)))</f>
        <v>Industry Energy Efficiency Standards</v>
      </c>
      <c r="C1388" s="226" t="str">
        <f t="shared" si="50"/>
        <v>Percentage Improvement in Eqpt Efficiency Standards above BAU</v>
      </c>
      <c r="D1388" s="6" t="s">
        <v>856</v>
      </c>
      <c r="E1388" s="45" t="s">
        <v>917</v>
      </c>
      <c r="F1388" t="s">
        <v>857</v>
      </c>
      <c r="G1388" s="45" t="s">
        <v>918</v>
      </c>
      <c r="H1388" s="43">
        <v>1031</v>
      </c>
      <c r="I1388" s="261" t="s">
        <v>738</v>
      </c>
      <c r="J1388" s="227" t="str">
        <f>IF(ISBLANK(INDEX('Policy Characteristics'!D:D,MATCH($C1388,'Policy Characteristics'!$C:$C,0))),"",INDEX('Policy Characteristics'!D:D,MATCH($C1388,'Policy Characteristics'!$C:$C,0)))</f>
        <v>Industry Energy Efficiency Standards</v>
      </c>
      <c r="K1388" s="226" t="str">
        <f>IF(ISBLANK(INDEX('Policy Characteristics'!E:E,MATCH($C1388,'Policy Characteristics'!$C:$C,0))),"",INDEX('Policy Characteristics'!E:E,MATCH($C1388,'Policy Characteristics'!$C:$C,0)))</f>
        <v>indst efficiency standards</v>
      </c>
      <c r="L1388" s="233">
        <f>IF(ISBLANK(INDEX('Policy Characteristics'!F:F,MATCH($C1388,'Policy Characteristics'!$C:$C,0))),"",INDEX('Policy Characteristics'!F:F,MATCH($C1388,'Policy Characteristics'!$C:$C,0)))</f>
        <v>0</v>
      </c>
      <c r="M1388" s="233">
        <f>IF(ISBLANK(INDEX('Policy Characteristics'!G:G,MATCH($C1388,'Policy Characteristics'!$C:$C,0))),"",INDEX('Policy Characteristics'!G:G,MATCH($C1388,'Policy Characteristics'!$C:$C,0)))</f>
        <v>0.25</v>
      </c>
      <c r="N1388" s="233">
        <f>IF(ISBLANK(INDEX('Policy Characteristics'!H:H,MATCH($C1388,'Policy Characteristics'!$C:$C,0))),"",INDEX('Policy Characteristics'!H:H,MATCH($C1388,'Policy Characteristics'!$C:$C,0)))</f>
        <v>0.01</v>
      </c>
      <c r="O1388" s="226" t="str">
        <f>IF(ISBLANK(INDEX('Policy Characteristics'!I:I,MATCH($C1388,'Policy Characteristics'!$C:$C,0))),"",INDEX('Policy Characteristics'!I:I,MATCH($C1388,'Policy Characteristics'!$C:$C,0)))</f>
        <v>% reduction in energy use</v>
      </c>
      <c r="P1388" s="22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8" s="226" t="str">
        <f>IF(ISBLANK(INDEX('Policy Characteristics'!K:K,MATCH($C1388,'Policy Characteristics'!$C:$C,0))),"",INDEX('Policy Characteristics'!K:K,MATCH($C1388,'Policy Characteristics'!$C:$C,0)))</f>
        <v>industry-ag-main.html#eff-stds</v>
      </c>
      <c r="R1388" s="226" t="str">
        <f>IF(ISBLANK(INDEX('Policy Characteristics'!L:L,MATCH($C1388,'Policy Characteristics'!$C:$C,0))),"",INDEX('Policy Characteristics'!L:L,MATCH($C1388,'Policy Characteristics'!$C:$C,0)))</f>
        <v>industry-energy-efficiency-standards.html</v>
      </c>
    </row>
    <row r="1389" spans="1:18" s="4" customFormat="1">
      <c r="A1389" s="226" t="str">
        <f>IF(ISBLANK(INDEX('Policy Characteristics'!A:A,MATCH($C1389,'Policy Characteristics'!$C:$C,0))),"",INDEX('Policy Characteristics'!A:A,MATCH($C1389,'Policy Characteristics'!$C:$C,0)))</f>
        <v>Industry</v>
      </c>
      <c r="B1389" s="234" t="str">
        <f>IF(ISBLANK(INDEX('Policy Characteristics'!B:B,MATCH($C1389,'Policy Characteristics'!$C:$C,0))),"",INDEX('Policy Characteristics'!B:B,MATCH($C1389,'Policy Characteristics'!$C:$C,0)))</f>
        <v>Industry Energy Efficiency Standards</v>
      </c>
      <c r="C1389" s="226" t="str">
        <f t="shared" si="50"/>
        <v>Percentage Improvement in Eqpt Efficiency Standards above BAU</v>
      </c>
      <c r="D1389" s="6" t="s">
        <v>856</v>
      </c>
      <c r="E1389" s="45" t="s">
        <v>919</v>
      </c>
      <c r="F1389" t="s">
        <v>857</v>
      </c>
      <c r="G1389" s="45" t="s">
        <v>920</v>
      </c>
      <c r="H1389" s="43">
        <v>1032</v>
      </c>
      <c r="I1389" s="261" t="s">
        <v>728</v>
      </c>
      <c r="J1389" s="227" t="str">
        <f>IF(ISBLANK(INDEX('Policy Characteristics'!D:D,MATCH($C1389,'Policy Characteristics'!$C:$C,0))),"",INDEX('Policy Characteristics'!D:D,MATCH($C1389,'Policy Characteristics'!$C:$C,0)))</f>
        <v>Industry Energy Efficiency Standards</v>
      </c>
      <c r="K1389" s="226" t="str">
        <f>IF(ISBLANK(INDEX('Policy Characteristics'!E:E,MATCH($C1389,'Policy Characteristics'!$C:$C,0))),"",INDEX('Policy Characteristics'!E:E,MATCH($C1389,'Policy Characteristics'!$C:$C,0)))</f>
        <v>indst efficiency standards</v>
      </c>
      <c r="L1389" s="233">
        <f>IF(ISBLANK(INDEX('Policy Characteristics'!F:F,MATCH($C1389,'Policy Characteristics'!$C:$C,0))),"",INDEX('Policy Characteristics'!F:F,MATCH($C1389,'Policy Characteristics'!$C:$C,0)))</f>
        <v>0</v>
      </c>
      <c r="M1389" s="233">
        <f>IF(ISBLANK(INDEX('Policy Characteristics'!G:G,MATCH($C1389,'Policy Characteristics'!$C:$C,0))),"",INDEX('Policy Characteristics'!G:G,MATCH($C1389,'Policy Characteristics'!$C:$C,0)))</f>
        <v>0.25</v>
      </c>
      <c r="N1389" s="233">
        <f>IF(ISBLANK(INDEX('Policy Characteristics'!H:H,MATCH($C1389,'Policy Characteristics'!$C:$C,0))),"",INDEX('Policy Characteristics'!H:H,MATCH($C1389,'Policy Characteristics'!$C:$C,0)))</f>
        <v>0.01</v>
      </c>
      <c r="O1389" s="226" t="str">
        <f>IF(ISBLANK(INDEX('Policy Characteristics'!I:I,MATCH($C1389,'Policy Characteristics'!$C:$C,0))),"",INDEX('Policy Characteristics'!I:I,MATCH($C1389,'Policy Characteristics'!$C:$C,0)))</f>
        <v>% reduction in energy use</v>
      </c>
      <c r="P1389" s="22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89" s="226" t="str">
        <f>IF(ISBLANK(INDEX('Policy Characteristics'!K:K,MATCH($C1389,'Policy Characteristics'!$C:$C,0))),"",INDEX('Policy Characteristics'!K:K,MATCH($C1389,'Policy Characteristics'!$C:$C,0)))</f>
        <v>industry-ag-main.html#eff-stds</v>
      </c>
      <c r="R1389" s="226" t="str">
        <f>IF(ISBLANK(INDEX('Policy Characteristics'!L:L,MATCH($C1389,'Policy Characteristics'!$C:$C,0))),"",INDEX('Policy Characteristics'!L:L,MATCH($C1389,'Policy Characteristics'!$C:$C,0)))</f>
        <v>industry-energy-efficiency-standards.html</v>
      </c>
    </row>
    <row r="1390" spans="1:18" s="4" customFormat="1">
      <c r="A1390" s="226" t="str">
        <f>IF(ISBLANK(INDEX('Policy Characteristics'!A:A,MATCH($C1390,'Policy Characteristics'!$C:$C,0))),"",INDEX('Policy Characteristics'!A:A,MATCH($C1390,'Policy Characteristics'!$C:$C,0)))</f>
        <v>Industry</v>
      </c>
      <c r="B1390" s="234" t="str">
        <f>IF(ISBLANK(INDEX('Policy Characteristics'!B:B,MATCH($C1390,'Policy Characteristics'!$C:$C,0))),"",INDEX('Policy Characteristics'!B:B,MATCH($C1390,'Policy Characteristics'!$C:$C,0)))</f>
        <v>Industry Energy Efficiency Standards</v>
      </c>
      <c r="C1390" s="226" t="str">
        <f t="shared" si="50"/>
        <v>Percentage Improvement in Eqpt Efficiency Standards above BAU</v>
      </c>
      <c r="D1390" s="6" t="s">
        <v>856</v>
      </c>
      <c r="E1390" s="45" t="s">
        <v>921</v>
      </c>
      <c r="F1390" t="s">
        <v>857</v>
      </c>
      <c r="G1390" s="45" t="s">
        <v>922</v>
      </c>
      <c r="H1390" s="43">
        <v>1033</v>
      </c>
      <c r="I1390" s="261" t="s">
        <v>738</v>
      </c>
      <c r="J1390" s="227" t="str">
        <f>IF(ISBLANK(INDEX('Policy Characteristics'!D:D,MATCH($C1390,'Policy Characteristics'!$C:$C,0))),"",INDEX('Policy Characteristics'!D:D,MATCH($C1390,'Policy Characteristics'!$C:$C,0)))</f>
        <v>Industry Energy Efficiency Standards</v>
      </c>
      <c r="K1390" s="226" t="str">
        <f>IF(ISBLANK(INDEX('Policy Characteristics'!E:E,MATCH($C1390,'Policy Characteristics'!$C:$C,0))),"",INDEX('Policy Characteristics'!E:E,MATCH($C1390,'Policy Characteristics'!$C:$C,0)))</f>
        <v>indst efficiency standards</v>
      </c>
      <c r="L1390" s="233">
        <f>IF(ISBLANK(INDEX('Policy Characteristics'!F:F,MATCH($C1390,'Policy Characteristics'!$C:$C,0))),"",INDEX('Policy Characteristics'!F:F,MATCH($C1390,'Policy Characteristics'!$C:$C,0)))</f>
        <v>0</v>
      </c>
      <c r="M1390" s="233">
        <f>IF(ISBLANK(INDEX('Policy Characteristics'!G:G,MATCH($C1390,'Policy Characteristics'!$C:$C,0))),"",INDEX('Policy Characteristics'!G:G,MATCH($C1390,'Policy Characteristics'!$C:$C,0)))</f>
        <v>0.25</v>
      </c>
      <c r="N1390" s="233">
        <f>IF(ISBLANK(INDEX('Policy Characteristics'!H:H,MATCH($C1390,'Policy Characteristics'!$C:$C,0))),"",INDEX('Policy Characteristics'!H:H,MATCH($C1390,'Policy Characteristics'!$C:$C,0)))</f>
        <v>0.01</v>
      </c>
      <c r="O1390" s="226" t="str">
        <f>IF(ISBLANK(INDEX('Policy Characteristics'!I:I,MATCH($C1390,'Policy Characteristics'!$C:$C,0))),"",INDEX('Policy Characteristics'!I:I,MATCH($C1390,'Policy Characteristics'!$C:$C,0)))</f>
        <v>% reduction in energy use</v>
      </c>
      <c r="P1390" s="22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0" s="226" t="str">
        <f>IF(ISBLANK(INDEX('Policy Characteristics'!K:K,MATCH($C1390,'Policy Characteristics'!$C:$C,0))),"",INDEX('Policy Characteristics'!K:K,MATCH($C1390,'Policy Characteristics'!$C:$C,0)))</f>
        <v>industry-ag-main.html#eff-stds</v>
      </c>
      <c r="R1390" s="226" t="str">
        <f>IF(ISBLANK(INDEX('Policy Characteristics'!L:L,MATCH($C1390,'Policy Characteristics'!$C:$C,0))),"",INDEX('Policy Characteristics'!L:L,MATCH($C1390,'Policy Characteristics'!$C:$C,0)))</f>
        <v>industry-energy-efficiency-standards.html</v>
      </c>
    </row>
    <row r="1391" spans="1:18" s="4" customFormat="1">
      <c r="A1391" s="226" t="str">
        <f>IF(ISBLANK(INDEX('Policy Characteristics'!A:A,MATCH($C1391,'Policy Characteristics'!$C:$C,0))),"",INDEX('Policy Characteristics'!A:A,MATCH($C1391,'Policy Characteristics'!$C:$C,0)))</f>
        <v>Industry</v>
      </c>
      <c r="B1391" s="234" t="str">
        <f>IF(ISBLANK(INDEX('Policy Characteristics'!B:B,MATCH($C1391,'Policy Characteristics'!$C:$C,0))),"",INDEX('Policy Characteristics'!B:B,MATCH($C1391,'Policy Characteristics'!$C:$C,0)))</f>
        <v>Industry Energy Efficiency Standards</v>
      </c>
      <c r="C1391" s="226" t="str">
        <f t="shared" si="50"/>
        <v>Percentage Improvement in Eqpt Efficiency Standards above BAU</v>
      </c>
      <c r="D1391" s="6" t="s">
        <v>856</v>
      </c>
      <c r="E1391" s="45" t="s">
        <v>923</v>
      </c>
      <c r="F1391" t="s">
        <v>857</v>
      </c>
      <c r="G1391" s="45" t="s">
        <v>924</v>
      </c>
      <c r="H1391" s="43">
        <v>1034</v>
      </c>
      <c r="I1391" s="261" t="s">
        <v>738</v>
      </c>
      <c r="J1391" s="227" t="str">
        <f>IF(ISBLANK(INDEX('Policy Characteristics'!D:D,MATCH($C1391,'Policy Characteristics'!$C:$C,0))),"",INDEX('Policy Characteristics'!D:D,MATCH($C1391,'Policy Characteristics'!$C:$C,0)))</f>
        <v>Industry Energy Efficiency Standards</v>
      </c>
      <c r="K1391" s="226" t="str">
        <f>IF(ISBLANK(INDEX('Policy Characteristics'!E:E,MATCH($C1391,'Policy Characteristics'!$C:$C,0))),"",INDEX('Policy Characteristics'!E:E,MATCH($C1391,'Policy Characteristics'!$C:$C,0)))</f>
        <v>indst efficiency standards</v>
      </c>
      <c r="L1391" s="233">
        <f>IF(ISBLANK(INDEX('Policy Characteristics'!F:F,MATCH($C1391,'Policy Characteristics'!$C:$C,0))),"",INDEX('Policy Characteristics'!F:F,MATCH($C1391,'Policy Characteristics'!$C:$C,0)))</f>
        <v>0</v>
      </c>
      <c r="M1391" s="233">
        <f>IF(ISBLANK(INDEX('Policy Characteristics'!G:G,MATCH($C1391,'Policy Characteristics'!$C:$C,0))),"",INDEX('Policy Characteristics'!G:G,MATCH($C1391,'Policy Characteristics'!$C:$C,0)))</f>
        <v>0.25</v>
      </c>
      <c r="N1391" s="233">
        <f>IF(ISBLANK(INDEX('Policy Characteristics'!H:H,MATCH($C1391,'Policy Characteristics'!$C:$C,0))),"",INDEX('Policy Characteristics'!H:H,MATCH($C1391,'Policy Characteristics'!$C:$C,0)))</f>
        <v>0.01</v>
      </c>
      <c r="O1391" s="226" t="str">
        <f>IF(ISBLANK(INDEX('Policy Characteristics'!I:I,MATCH($C1391,'Policy Characteristics'!$C:$C,0))),"",INDEX('Policy Characteristics'!I:I,MATCH($C1391,'Policy Characteristics'!$C:$C,0)))</f>
        <v>% reduction in energy use</v>
      </c>
      <c r="P1391" s="22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1" s="226" t="str">
        <f>IF(ISBLANK(INDEX('Policy Characteristics'!K:K,MATCH($C1391,'Policy Characteristics'!$C:$C,0))),"",INDEX('Policy Characteristics'!K:K,MATCH($C1391,'Policy Characteristics'!$C:$C,0)))</f>
        <v>industry-ag-main.html#eff-stds</v>
      </c>
      <c r="R1391" s="226" t="str">
        <f>IF(ISBLANK(INDEX('Policy Characteristics'!L:L,MATCH($C1391,'Policy Characteristics'!$C:$C,0))),"",INDEX('Policy Characteristics'!L:L,MATCH($C1391,'Policy Characteristics'!$C:$C,0)))</f>
        <v>industry-energy-efficiency-standards.html</v>
      </c>
    </row>
    <row r="1392" spans="1:18" s="4" customFormat="1">
      <c r="A1392" s="226" t="str">
        <f>IF(ISBLANK(INDEX('Policy Characteristics'!A:A,MATCH($C1392,'Policy Characteristics'!$C:$C,0))),"",INDEX('Policy Characteristics'!A:A,MATCH($C1392,'Policy Characteristics'!$C:$C,0)))</f>
        <v>Industry</v>
      </c>
      <c r="B1392" s="234" t="str">
        <f>IF(ISBLANK(INDEX('Policy Characteristics'!B:B,MATCH($C1392,'Policy Characteristics'!$C:$C,0))),"",INDEX('Policy Characteristics'!B:B,MATCH($C1392,'Policy Characteristics'!$C:$C,0)))</f>
        <v>Industry Energy Efficiency Standards</v>
      </c>
      <c r="C1392" s="226" t="str">
        <f t="shared" si="50"/>
        <v>Percentage Improvement in Eqpt Efficiency Standards above BAU</v>
      </c>
      <c r="D1392" s="6" t="s">
        <v>856</v>
      </c>
      <c r="E1392" s="45" t="s">
        <v>925</v>
      </c>
      <c r="F1392" t="s">
        <v>857</v>
      </c>
      <c r="G1392" s="45" t="s">
        <v>926</v>
      </c>
      <c r="H1392" s="43">
        <v>1035</v>
      </c>
      <c r="I1392" s="261" t="s">
        <v>728</v>
      </c>
      <c r="J1392" s="227" t="str">
        <f>IF(ISBLANK(INDEX('Policy Characteristics'!D:D,MATCH($C1392,'Policy Characteristics'!$C:$C,0))),"",INDEX('Policy Characteristics'!D:D,MATCH($C1392,'Policy Characteristics'!$C:$C,0)))</f>
        <v>Industry Energy Efficiency Standards</v>
      </c>
      <c r="K1392" s="226" t="str">
        <f>IF(ISBLANK(INDEX('Policy Characteristics'!E:E,MATCH($C1392,'Policy Characteristics'!$C:$C,0))),"",INDEX('Policy Characteristics'!E:E,MATCH($C1392,'Policy Characteristics'!$C:$C,0)))</f>
        <v>indst efficiency standards</v>
      </c>
      <c r="L1392" s="233">
        <f>IF(ISBLANK(INDEX('Policy Characteristics'!F:F,MATCH($C1392,'Policy Characteristics'!$C:$C,0))),"",INDEX('Policy Characteristics'!F:F,MATCH($C1392,'Policy Characteristics'!$C:$C,0)))</f>
        <v>0</v>
      </c>
      <c r="M1392" s="233">
        <f>IF(ISBLANK(INDEX('Policy Characteristics'!G:G,MATCH($C1392,'Policy Characteristics'!$C:$C,0))),"",INDEX('Policy Characteristics'!G:G,MATCH($C1392,'Policy Characteristics'!$C:$C,0)))</f>
        <v>0.25</v>
      </c>
      <c r="N1392" s="233">
        <f>IF(ISBLANK(INDEX('Policy Characteristics'!H:H,MATCH($C1392,'Policy Characteristics'!$C:$C,0))),"",INDEX('Policy Characteristics'!H:H,MATCH($C1392,'Policy Characteristics'!$C:$C,0)))</f>
        <v>0.01</v>
      </c>
      <c r="O1392" s="226" t="str">
        <f>IF(ISBLANK(INDEX('Policy Characteristics'!I:I,MATCH($C1392,'Policy Characteristics'!$C:$C,0))),"",INDEX('Policy Characteristics'!I:I,MATCH($C1392,'Policy Characteristics'!$C:$C,0)))</f>
        <v>% reduction in energy use</v>
      </c>
      <c r="P1392" s="22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2" s="226" t="str">
        <f>IF(ISBLANK(INDEX('Policy Characteristics'!K:K,MATCH($C1392,'Policy Characteristics'!$C:$C,0))),"",INDEX('Policy Characteristics'!K:K,MATCH($C1392,'Policy Characteristics'!$C:$C,0)))</f>
        <v>industry-ag-main.html#eff-stds</v>
      </c>
      <c r="R1392" s="226" t="str">
        <f>IF(ISBLANK(INDEX('Policy Characteristics'!L:L,MATCH($C1392,'Policy Characteristics'!$C:$C,0))),"",INDEX('Policy Characteristics'!L:L,MATCH($C1392,'Policy Characteristics'!$C:$C,0)))</f>
        <v>industry-energy-efficiency-standards.html</v>
      </c>
    </row>
    <row r="1393" spans="1:18" s="4" customFormat="1">
      <c r="A1393" s="226" t="str">
        <f>IF(ISBLANK(INDEX('Policy Characteristics'!A:A,MATCH($C1393,'Policy Characteristics'!$C:$C,0))),"",INDEX('Policy Characteristics'!A:A,MATCH($C1393,'Policy Characteristics'!$C:$C,0)))</f>
        <v>Industry</v>
      </c>
      <c r="B1393" s="234" t="str">
        <f>IF(ISBLANK(INDEX('Policy Characteristics'!B:B,MATCH($C1393,'Policy Characteristics'!$C:$C,0))),"",INDEX('Policy Characteristics'!B:B,MATCH($C1393,'Policy Characteristics'!$C:$C,0)))</f>
        <v>Industry Energy Efficiency Standards</v>
      </c>
      <c r="C1393" s="226" t="str">
        <f t="shared" si="50"/>
        <v>Percentage Improvement in Eqpt Efficiency Standards above BAU</v>
      </c>
      <c r="D1393" s="6" t="s">
        <v>856</v>
      </c>
      <c r="E1393" s="45" t="s">
        <v>927</v>
      </c>
      <c r="F1393" t="s">
        <v>857</v>
      </c>
      <c r="G1393" s="45" t="s">
        <v>928</v>
      </c>
      <c r="H1393" s="43">
        <v>1036</v>
      </c>
      <c r="I1393" s="261" t="s">
        <v>728</v>
      </c>
      <c r="J1393" s="227" t="str">
        <f>IF(ISBLANK(INDEX('Policy Characteristics'!D:D,MATCH($C1393,'Policy Characteristics'!$C:$C,0))),"",INDEX('Policy Characteristics'!D:D,MATCH($C1393,'Policy Characteristics'!$C:$C,0)))</f>
        <v>Industry Energy Efficiency Standards</v>
      </c>
      <c r="K1393" s="226" t="str">
        <f>IF(ISBLANK(INDEX('Policy Characteristics'!E:E,MATCH($C1393,'Policy Characteristics'!$C:$C,0))),"",INDEX('Policy Characteristics'!E:E,MATCH($C1393,'Policy Characteristics'!$C:$C,0)))</f>
        <v>indst efficiency standards</v>
      </c>
      <c r="L1393" s="233">
        <f>IF(ISBLANK(INDEX('Policy Characteristics'!F:F,MATCH($C1393,'Policy Characteristics'!$C:$C,0))),"",INDEX('Policy Characteristics'!F:F,MATCH($C1393,'Policy Characteristics'!$C:$C,0)))</f>
        <v>0</v>
      </c>
      <c r="M1393" s="233">
        <f>IF(ISBLANK(INDEX('Policy Characteristics'!G:G,MATCH($C1393,'Policy Characteristics'!$C:$C,0))),"",INDEX('Policy Characteristics'!G:G,MATCH($C1393,'Policy Characteristics'!$C:$C,0)))</f>
        <v>0.25</v>
      </c>
      <c r="N1393" s="233">
        <f>IF(ISBLANK(INDEX('Policy Characteristics'!H:H,MATCH($C1393,'Policy Characteristics'!$C:$C,0))),"",INDEX('Policy Characteristics'!H:H,MATCH($C1393,'Policy Characteristics'!$C:$C,0)))</f>
        <v>0.01</v>
      </c>
      <c r="O1393" s="226" t="str">
        <f>IF(ISBLANK(INDEX('Policy Characteristics'!I:I,MATCH($C1393,'Policy Characteristics'!$C:$C,0))),"",INDEX('Policy Characteristics'!I:I,MATCH($C1393,'Policy Characteristics'!$C:$C,0)))</f>
        <v>% reduction in energy use</v>
      </c>
      <c r="P1393" s="22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3" s="226" t="str">
        <f>IF(ISBLANK(INDEX('Policy Characteristics'!K:K,MATCH($C1393,'Policy Characteristics'!$C:$C,0))),"",INDEX('Policy Characteristics'!K:K,MATCH($C1393,'Policy Characteristics'!$C:$C,0)))</f>
        <v>industry-ag-main.html#eff-stds</v>
      </c>
      <c r="R1393" s="226" t="str">
        <f>IF(ISBLANK(INDEX('Policy Characteristics'!L:L,MATCH($C1393,'Policy Characteristics'!$C:$C,0))),"",INDEX('Policy Characteristics'!L:L,MATCH($C1393,'Policy Characteristics'!$C:$C,0)))</f>
        <v>industry-energy-efficiency-standards.html</v>
      </c>
    </row>
    <row r="1394" spans="1:18" s="4" customFormat="1">
      <c r="A1394" s="226" t="str">
        <f>IF(ISBLANK(INDEX('Policy Characteristics'!A:A,MATCH($C1394,'Policy Characteristics'!$C:$C,0))),"",INDEX('Policy Characteristics'!A:A,MATCH($C1394,'Policy Characteristics'!$C:$C,0)))</f>
        <v>Industry</v>
      </c>
      <c r="B1394" s="234" t="str">
        <f>IF(ISBLANK(INDEX('Policy Characteristics'!B:B,MATCH($C1394,'Policy Characteristics'!$C:$C,0))),"",INDEX('Policy Characteristics'!B:B,MATCH($C1394,'Policy Characteristics'!$C:$C,0)))</f>
        <v>Industry Energy Efficiency Standards</v>
      </c>
      <c r="C1394" s="226" t="str">
        <f t="shared" si="50"/>
        <v>Percentage Improvement in Eqpt Efficiency Standards above BAU</v>
      </c>
      <c r="D1394" s="6" t="s">
        <v>856</v>
      </c>
      <c r="E1394" s="45" t="s">
        <v>929</v>
      </c>
      <c r="F1394" t="s">
        <v>857</v>
      </c>
      <c r="G1394" s="45" t="s">
        <v>930</v>
      </c>
      <c r="H1394" s="43">
        <v>1037</v>
      </c>
      <c r="I1394" s="261" t="s">
        <v>738</v>
      </c>
      <c r="J1394" s="227" t="str">
        <f>IF(ISBLANK(INDEX('Policy Characteristics'!D:D,MATCH($C1394,'Policy Characteristics'!$C:$C,0))),"",INDEX('Policy Characteristics'!D:D,MATCH($C1394,'Policy Characteristics'!$C:$C,0)))</f>
        <v>Industry Energy Efficiency Standards</v>
      </c>
      <c r="K1394" s="226" t="str">
        <f>IF(ISBLANK(INDEX('Policy Characteristics'!E:E,MATCH($C1394,'Policy Characteristics'!$C:$C,0))),"",INDEX('Policy Characteristics'!E:E,MATCH($C1394,'Policy Characteristics'!$C:$C,0)))</f>
        <v>indst efficiency standards</v>
      </c>
      <c r="L1394" s="233">
        <f>IF(ISBLANK(INDEX('Policy Characteristics'!F:F,MATCH($C1394,'Policy Characteristics'!$C:$C,0))),"",INDEX('Policy Characteristics'!F:F,MATCH($C1394,'Policy Characteristics'!$C:$C,0)))</f>
        <v>0</v>
      </c>
      <c r="M1394" s="233">
        <f>IF(ISBLANK(INDEX('Policy Characteristics'!G:G,MATCH($C1394,'Policy Characteristics'!$C:$C,0))),"",INDEX('Policy Characteristics'!G:G,MATCH($C1394,'Policy Characteristics'!$C:$C,0)))</f>
        <v>0.25</v>
      </c>
      <c r="N1394" s="233">
        <f>IF(ISBLANK(INDEX('Policy Characteristics'!H:H,MATCH($C1394,'Policy Characteristics'!$C:$C,0))),"",INDEX('Policy Characteristics'!H:H,MATCH($C1394,'Policy Characteristics'!$C:$C,0)))</f>
        <v>0.01</v>
      </c>
      <c r="O1394" s="226" t="str">
        <f>IF(ISBLANK(INDEX('Policy Characteristics'!I:I,MATCH($C1394,'Policy Characteristics'!$C:$C,0))),"",INDEX('Policy Characteristics'!I:I,MATCH($C1394,'Policy Characteristics'!$C:$C,0)))</f>
        <v>% reduction in energy use</v>
      </c>
      <c r="P1394" s="22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4" s="226" t="str">
        <f>IF(ISBLANK(INDEX('Policy Characteristics'!K:K,MATCH($C1394,'Policy Characteristics'!$C:$C,0))),"",INDEX('Policy Characteristics'!K:K,MATCH($C1394,'Policy Characteristics'!$C:$C,0)))</f>
        <v>industry-ag-main.html#eff-stds</v>
      </c>
      <c r="R1394" s="226" t="str">
        <f>IF(ISBLANK(INDEX('Policy Characteristics'!L:L,MATCH($C1394,'Policy Characteristics'!$C:$C,0))),"",INDEX('Policy Characteristics'!L:L,MATCH($C1394,'Policy Characteristics'!$C:$C,0)))</f>
        <v>industry-energy-efficiency-standards.html</v>
      </c>
    </row>
    <row r="1395" spans="1:18" s="4" customFormat="1">
      <c r="A1395" s="226" t="str">
        <f>IF(ISBLANK(INDEX('Policy Characteristics'!A:A,MATCH($C1395,'Policy Characteristics'!$C:$C,0))),"",INDEX('Policy Characteristics'!A:A,MATCH($C1395,'Policy Characteristics'!$C:$C,0)))</f>
        <v>Industry</v>
      </c>
      <c r="B1395" s="234" t="str">
        <f>IF(ISBLANK(INDEX('Policy Characteristics'!B:B,MATCH($C1395,'Policy Characteristics'!$C:$C,0))),"",INDEX('Policy Characteristics'!B:B,MATCH($C1395,'Policy Characteristics'!$C:$C,0)))</f>
        <v>Industry Energy Efficiency Standards</v>
      </c>
      <c r="C1395" s="226" t="str">
        <f t="shared" si="50"/>
        <v>Percentage Improvement in Eqpt Efficiency Standards above BAU</v>
      </c>
      <c r="D1395" s="6" t="s">
        <v>858</v>
      </c>
      <c r="E1395" s="45" t="s">
        <v>911</v>
      </c>
      <c r="F1395" t="s">
        <v>859</v>
      </c>
      <c r="G1395" s="45" t="s">
        <v>912</v>
      </c>
      <c r="H1395" s="43">
        <v>1038</v>
      </c>
      <c r="I1395" s="261" t="s">
        <v>728</v>
      </c>
      <c r="J1395" s="227" t="str">
        <f>IF(ISBLANK(INDEX('Policy Characteristics'!D:D,MATCH($C1395,'Policy Characteristics'!$C:$C,0))),"",INDEX('Policy Characteristics'!D:D,MATCH($C1395,'Policy Characteristics'!$C:$C,0)))</f>
        <v>Industry Energy Efficiency Standards</v>
      </c>
      <c r="K1395" s="226" t="str">
        <f>IF(ISBLANK(INDEX('Policy Characteristics'!E:E,MATCH($C1395,'Policy Characteristics'!$C:$C,0))),"",INDEX('Policy Characteristics'!E:E,MATCH($C1395,'Policy Characteristics'!$C:$C,0)))</f>
        <v>indst efficiency standards</v>
      </c>
      <c r="L1395" s="233">
        <f>IF(ISBLANK(INDEX('Policy Characteristics'!F:F,MATCH($C1395,'Policy Characteristics'!$C:$C,0))),"",INDEX('Policy Characteristics'!F:F,MATCH($C1395,'Policy Characteristics'!$C:$C,0)))</f>
        <v>0</v>
      </c>
      <c r="M1395" s="233">
        <f>IF(ISBLANK(INDEX('Policy Characteristics'!G:G,MATCH($C1395,'Policy Characteristics'!$C:$C,0))),"",INDEX('Policy Characteristics'!G:G,MATCH($C1395,'Policy Characteristics'!$C:$C,0)))</f>
        <v>0.25</v>
      </c>
      <c r="N1395" s="233">
        <f>IF(ISBLANK(INDEX('Policy Characteristics'!H:H,MATCH($C1395,'Policy Characteristics'!$C:$C,0))),"",INDEX('Policy Characteristics'!H:H,MATCH($C1395,'Policy Characteristics'!$C:$C,0)))</f>
        <v>0.01</v>
      </c>
      <c r="O1395" s="226" t="str">
        <f>IF(ISBLANK(INDEX('Policy Characteristics'!I:I,MATCH($C1395,'Policy Characteristics'!$C:$C,0))),"",INDEX('Policy Characteristics'!I:I,MATCH($C1395,'Policy Characteristics'!$C:$C,0)))</f>
        <v>% reduction in energy use</v>
      </c>
      <c r="P1395" s="22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5" s="226" t="str">
        <f>IF(ISBLANK(INDEX('Policy Characteristics'!K:K,MATCH($C1395,'Policy Characteristics'!$C:$C,0))),"",INDEX('Policy Characteristics'!K:K,MATCH($C1395,'Policy Characteristics'!$C:$C,0)))</f>
        <v>industry-ag-main.html#eff-stds</v>
      </c>
      <c r="R1395" s="226" t="str">
        <f>IF(ISBLANK(INDEX('Policy Characteristics'!L:L,MATCH($C1395,'Policy Characteristics'!$C:$C,0))),"",INDEX('Policy Characteristics'!L:L,MATCH($C1395,'Policy Characteristics'!$C:$C,0)))</f>
        <v>industry-energy-efficiency-standards.html</v>
      </c>
    </row>
    <row r="1396" spans="1:18" s="4" customFormat="1">
      <c r="A1396" s="226" t="str">
        <f>IF(ISBLANK(INDEX('Policy Characteristics'!A:A,MATCH($C1396,'Policy Characteristics'!$C:$C,0))),"",INDEX('Policy Characteristics'!A:A,MATCH($C1396,'Policy Characteristics'!$C:$C,0)))</f>
        <v>Industry</v>
      </c>
      <c r="B1396" s="234" t="str">
        <f>IF(ISBLANK(INDEX('Policy Characteristics'!B:B,MATCH($C1396,'Policy Characteristics'!$C:$C,0))),"",INDEX('Policy Characteristics'!B:B,MATCH($C1396,'Policy Characteristics'!$C:$C,0)))</f>
        <v>Industry Energy Efficiency Standards</v>
      </c>
      <c r="C1396" s="226" t="str">
        <f t="shared" si="50"/>
        <v>Percentage Improvement in Eqpt Efficiency Standards above BAU</v>
      </c>
      <c r="D1396" s="6" t="s">
        <v>858</v>
      </c>
      <c r="E1396" s="45" t="s">
        <v>913</v>
      </c>
      <c r="F1396" t="s">
        <v>859</v>
      </c>
      <c r="G1396" s="45" t="s">
        <v>914</v>
      </c>
      <c r="H1396" s="43">
        <v>1039</v>
      </c>
      <c r="I1396" s="261" t="s">
        <v>728</v>
      </c>
      <c r="J1396" s="227" t="str">
        <f>IF(ISBLANK(INDEX('Policy Characteristics'!D:D,MATCH($C1396,'Policy Characteristics'!$C:$C,0))),"",INDEX('Policy Characteristics'!D:D,MATCH($C1396,'Policy Characteristics'!$C:$C,0)))</f>
        <v>Industry Energy Efficiency Standards</v>
      </c>
      <c r="K1396" s="226" t="str">
        <f>IF(ISBLANK(INDEX('Policy Characteristics'!E:E,MATCH($C1396,'Policy Characteristics'!$C:$C,0))),"",INDEX('Policy Characteristics'!E:E,MATCH($C1396,'Policy Characteristics'!$C:$C,0)))</f>
        <v>indst efficiency standards</v>
      </c>
      <c r="L1396" s="233">
        <f>IF(ISBLANK(INDEX('Policy Characteristics'!F:F,MATCH($C1396,'Policy Characteristics'!$C:$C,0))),"",INDEX('Policy Characteristics'!F:F,MATCH($C1396,'Policy Characteristics'!$C:$C,0)))</f>
        <v>0</v>
      </c>
      <c r="M1396" s="233">
        <f>IF(ISBLANK(INDEX('Policy Characteristics'!G:G,MATCH($C1396,'Policy Characteristics'!$C:$C,0))),"",INDEX('Policy Characteristics'!G:G,MATCH($C1396,'Policy Characteristics'!$C:$C,0)))</f>
        <v>0.25</v>
      </c>
      <c r="N1396" s="233">
        <f>IF(ISBLANK(INDEX('Policy Characteristics'!H:H,MATCH($C1396,'Policy Characteristics'!$C:$C,0))),"",INDEX('Policy Characteristics'!H:H,MATCH($C1396,'Policy Characteristics'!$C:$C,0)))</f>
        <v>0.01</v>
      </c>
      <c r="O1396" s="226" t="str">
        <f>IF(ISBLANK(INDEX('Policy Characteristics'!I:I,MATCH($C1396,'Policy Characteristics'!$C:$C,0))),"",INDEX('Policy Characteristics'!I:I,MATCH($C1396,'Policy Characteristics'!$C:$C,0)))</f>
        <v>% reduction in energy use</v>
      </c>
      <c r="P1396" s="22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6" s="226" t="str">
        <f>IF(ISBLANK(INDEX('Policy Characteristics'!K:K,MATCH($C1396,'Policy Characteristics'!$C:$C,0))),"",INDEX('Policy Characteristics'!K:K,MATCH($C1396,'Policy Characteristics'!$C:$C,0)))</f>
        <v>industry-ag-main.html#eff-stds</v>
      </c>
      <c r="R1396" s="226" t="str">
        <f>IF(ISBLANK(INDEX('Policy Characteristics'!L:L,MATCH($C1396,'Policy Characteristics'!$C:$C,0))),"",INDEX('Policy Characteristics'!L:L,MATCH($C1396,'Policy Characteristics'!$C:$C,0)))</f>
        <v>industry-energy-efficiency-standards.html</v>
      </c>
    </row>
    <row r="1397" spans="1:18" s="4" customFormat="1">
      <c r="A1397" s="226" t="str">
        <f>IF(ISBLANK(INDEX('Policy Characteristics'!A:A,MATCH($C1397,'Policy Characteristics'!$C:$C,0))),"",INDEX('Policy Characteristics'!A:A,MATCH($C1397,'Policy Characteristics'!$C:$C,0)))</f>
        <v>Industry</v>
      </c>
      <c r="B1397" s="234" t="str">
        <f>IF(ISBLANK(INDEX('Policy Characteristics'!B:B,MATCH($C1397,'Policy Characteristics'!$C:$C,0))),"",INDEX('Policy Characteristics'!B:B,MATCH($C1397,'Policy Characteristics'!$C:$C,0)))</f>
        <v>Industry Energy Efficiency Standards</v>
      </c>
      <c r="C1397" s="226" t="str">
        <f t="shared" si="50"/>
        <v>Percentage Improvement in Eqpt Efficiency Standards above BAU</v>
      </c>
      <c r="D1397" s="6" t="s">
        <v>858</v>
      </c>
      <c r="E1397" s="45" t="s">
        <v>915</v>
      </c>
      <c r="F1397" t="s">
        <v>859</v>
      </c>
      <c r="G1397" s="45" t="s">
        <v>916</v>
      </c>
      <c r="H1397" s="43">
        <v>1040</v>
      </c>
      <c r="I1397" s="261" t="s">
        <v>728</v>
      </c>
      <c r="J1397" s="227" t="str">
        <f>IF(ISBLANK(INDEX('Policy Characteristics'!D:D,MATCH($C1397,'Policy Characteristics'!$C:$C,0))),"",INDEX('Policy Characteristics'!D:D,MATCH($C1397,'Policy Characteristics'!$C:$C,0)))</f>
        <v>Industry Energy Efficiency Standards</v>
      </c>
      <c r="K1397" s="226" t="str">
        <f>IF(ISBLANK(INDEX('Policy Characteristics'!E:E,MATCH($C1397,'Policy Characteristics'!$C:$C,0))),"",INDEX('Policy Characteristics'!E:E,MATCH($C1397,'Policy Characteristics'!$C:$C,0)))</f>
        <v>indst efficiency standards</v>
      </c>
      <c r="L1397" s="233">
        <f>IF(ISBLANK(INDEX('Policy Characteristics'!F:F,MATCH($C1397,'Policy Characteristics'!$C:$C,0))),"",INDEX('Policy Characteristics'!F:F,MATCH($C1397,'Policy Characteristics'!$C:$C,0)))</f>
        <v>0</v>
      </c>
      <c r="M1397" s="233">
        <f>IF(ISBLANK(INDEX('Policy Characteristics'!G:G,MATCH($C1397,'Policy Characteristics'!$C:$C,0))),"",INDEX('Policy Characteristics'!G:G,MATCH($C1397,'Policy Characteristics'!$C:$C,0)))</f>
        <v>0.25</v>
      </c>
      <c r="N1397" s="233">
        <f>IF(ISBLANK(INDEX('Policy Characteristics'!H:H,MATCH($C1397,'Policy Characteristics'!$C:$C,0))),"",INDEX('Policy Characteristics'!H:H,MATCH($C1397,'Policy Characteristics'!$C:$C,0)))</f>
        <v>0.01</v>
      </c>
      <c r="O1397" s="226" t="str">
        <f>IF(ISBLANK(INDEX('Policy Characteristics'!I:I,MATCH($C1397,'Policy Characteristics'!$C:$C,0))),"",INDEX('Policy Characteristics'!I:I,MATCH($C1397,'Policy Characteristics'!$C:$C,0)))</f>
        <v>% reduction in energy use</v>
      </c>
      <c r="P1397" s="22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7" s="226" t="str">
        <f>IF(ISBLANK(INDEX('Policy Characteristics'!K:K,MATCH($C1397,'Policy Characteristics'!$C:$C,0))),"",INDEX('Policy Characteristics'!K:K,MATCH($C1397,'Policy Characteristics'!$C:$C,0)))</f>
        <v>industry-ag-main.html#eff-stds</v>
      </c>
      <c r="R1397" s="226" t="str">
        <f>IF(ISBLANK(INDEX('Policy Characteristics'!L:L,MATCH($C1397,'Policy Characteristics'!$C:$C,0))),"",INDEX('Policy Characteristics'!L:L,MATCH($C1397,'Policy Characteristics'!$C:$C,0)))</f>
        <v>industry-energy-efficiency-standards.html</v>
      </c>
    </row>
    <row r="1398" spans="1:18" s="4" customFormat="1">
      <c r="A1398" s="226" t="str">
        <f>IF(ISBLANK(INDEX('Policy Characteristics'!A:A,MATCH($C1398,'Policy Characteristics'!$C:$C,0))),"",INDEX('Policy Characteristics'!A:A,MATCH($C1398,'Policy Characteristics'!$C:$C,0)))</f>
        <v>Industry</v>
      </c>
      <c r="B1398" s="234" t="str">
        <f>IF(ISBLANK(INDEX('Policy Characteristics'!B:B,MATCH($C1398,'Policy Characteristics'!$C:$C,0))),"",INDEX('Policy Characteristics'!B:B,MATCH($C1398,'Policy Characteristics'!$C:$C,0)))</f>
        <v>Industry Energy Efficiency Standards</v>
      </c>
      <c r="C1398" s="226" t="str">
        <f t="shared" si="50"/>
        <v>Percentage Improvement in Eqpt Efficiency Standards above BAU</v>
      </c>
      <c r="D1398" s="6" t="s">
        <v>858</v>
      </c>
      <c r="E1398" s="45" t="s">
        <v>917</v>
      </c>
      <c r="F1398" t="s">
        <v>859</v>
      </c>
      <c r="G1398" s="45" t="s">
        <v>918</v>
      </c>
      <c r="H1398" s="43">
        <v>1041</v>
      </c>
      <c r="I1398" s="261" t="s">
        <v>728</v>
      </c>
      <c r="J1398" s="227" t="str">
        <f>IF(ISBLANK(INDEX('Policy Characteristics'!D:D,MATCH($C1398,'Policy Characteristics'!$C:$C,0))),"",INDEX('Policy Characteristics'!D:D,MATCH($C1398,'Policy Characteristics'!$C:$C,0)))</f>
        <v>Industry Energy Efficiency Standards</v>
      </c>
      <c r="K1398" s="226" t="str">
        <f>IF(ISBLANK(INDEX('Policy Characteristics'!E:E,MATCH($C1398,'Policy Characteristics'!$C:$C,0))),"",INDEX('Policy Characteristics'!E:E,MATCH($C1398,'Policy Characteristics'!$C:$C,0)))</f>
        <v>indst efficiency standards</v>
      </c>
      <c r="L1398" s="233">
        <f>IF(ISBLANK(INDEX('Policy Characteristics'!F:F,MATCH($C1398,'Policy Characteristics'!$C:$C,0))),"",INDEX('Policy Characteristics'!F:F,MATCH($C1398,'Policy Characteristics'!$C:$C,0)))</f>
        <v>0</v>
      </c>
      <c r="M1398" s="233">
        <f>IF(ISBLANK(INDEX('Policy Characteristics'!G:G,MATCH($C1398,'Policy Characteristics'!$C:$C,0))),"",INDEX('Policy Characteristics'!G:G,MATCH($C1398,'Policy Characteristics'!$C:$C,0)))</f>
        <v>0.25</v>
      </c>
      <c r="N1398" s="233">
        <f>IF(ISBLANK(INDEX('Policy Characteristics'!H:H,MATCH($C1398,'Policy Characteristics'!$C:$C,0))),"",INDEX('Policy Characteristics'!H:H,MATCH($C1398,'Policy Characteristics'!$C:$C,0)))</f>
        <v>0.01</v>
      </c>
      <c r="O1398" s="226" t="str">
        <f>IF(ISBLANK(INDEX('Policy Characteristics'!I:I,MATCH($C1398,'Policy Characteristics'!$C:$C,0))),"",INDEX('Policy Characteristics'!I:I,MATCH($C1398,'Policy Characteristics'!$C:$C,0)))</f>
        <v>% reduction in energy use</v>
      </c>
      <c r="P1398" s="22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8" s="226" t="str">
        <f>IF(ISBLANK(INDEX('Policy Characteristics'!K:K,MATCH($C1398,'Policy Characteristics'!$C:$C,0))),"",INDEX('Policy Characteristics'!K:K,MATCH($C1398,'Policy Characteristics'!$C:$C,0)))</f>
        <v>industry-ag-main.html#eff-stds</v>
      </c>
      <c r="R1398" s="226" t="str">
        <f>IF(ISBLANK(INDEX('Policy Characteristics'!L:L,MATCH($C1398,'Policy Characteristics'!$C:$C,0))),"",INDEX('Policy Characteristics'!L:L,MATCH($C1398,'Policy Characteristics'!$C:$C,0)))</f>
        <v>industry-energy-efficiency-standards.html</v>
      </c>
    </row>
    <row r="1399" spans="1:18" s="4" customFormat="1">
      <c r="A1399" s="226" t="str">
        <f>IF(ISBLANK(INDEX('Policy Characteristics'!A:A,MATCH($C1399,'Policy Characteristics'!$C:$C,0))),"",INDEX('Policy Characteristics'!A:A,MATCH($C1399,'Policy Characteristics'!$C:$C,0)))</f>
        <v>Industry</v>
      </c>
      <c r="B1399" s="234" t="str">
        <f>IF(ISBLANK(INDEX('Policy Characteristics'!B:B,MATCH($C1399,'Policy Characteristics'!$C:$C,0))),"",INDEX('Policy Characteristics'!B:B,MATCH($C1399,'Policy Characteristics'!$C:$C,0)))</f>
        <v>Industry Energy Efficiency Standards</v>
      </c>
      <c r="C1399" s="226" t="str">
        <f t="shared" si="50"/>
        <v>Percentage Improvement in Eqpt Efficiency Standards above BAU</v>
      </c>
      <c r="D1399" s="6" t="s">
        <v>858</v>
      </c>
      <c r="E1399" s="45" t="s">
        <v>919</v>
      </c>
      <c r="F1399" t="s">
        <v>859</v>
      </c>
      <c r="G1399" s="45" t="s">
        <v>920</v>
      </c>
      <c r="H1399" s="43">
        <v>1042</v>
      </c>
      <c r="I1399" s="261" t="s">
        <v>738</v>
      </c>
      <c r="J1399" s="227" t="str">
        <f>IF(ISBLANK(INDEX('Policy Characteristics'!D:D,MATCH($C1399,'Policy Characteristics'!$C:$C,0))),"",INDEX('Policy Characteristics'!D:D,MATCH($C1399,'Policy Characteristics'!$C:$C,0)))</f>
        <v>Industry Energy Efficiency Standards</v>
      </c>
      <c r="K1399" s="226" t="str">
        <f>IF(ISBLANK(INDEX('Policy Characteristics'!E:E,MATCH($C1399,'Policy Characteristics'!$C:$C,0))),"",INDEX('Policy Characteristics'!E:E,MATCH($C1399,'Policy Characteristics'!$C:$C,0)))</f>
        <v>indst efficiency standards</v>
      </c>
      <c r="L1399" s="233">
        <f>IF(ISBLANK(INDEX('Policy Characteristics'!F:F,MATCH($C1399,'Policy Characteristics'!$C:$C,0))),"",INDEX('Policy Characteristics'!F:F,MATCH($C1399,'Policy Characteristics'!$C:$C,0)))</f>
        <v>0</v>
      </c>
      <c r="M1399" s="233">
        <f>IF(ISBLANK(INDEX('Policy Characteristics'!G:G,MATCH($C1399,'Policy Characteristics'!$C:$C,0))),"",INDEX('Policy Characteristics'!G:G,MATCH($C1399,'Policy Characteristics'!$C:$C,0)))</f>
        <v>0.25</v>
      </c>
      <c r="N1399" s="233">
        <f>IF(ISBLANK(INDEX('Policy Characteristics'!H:H,MATCH($C1399,'Policy Characteristics'!$C:$C,0))),"",INDEX('Policy Characteristics'!H:H,MATCH($C1399,'Policy Characteristics'!$C:$C,0)))</f>
        <v>0.01</v>
      </c>
      <c r="O1399" s="226" t="str">
        <f>IF(ISBLANK(INDEX('Policy Characteristics'!I:I,MATCH($C1399,'Policy Characteristics'!$C:$C,0))),"",INDEX('Policy Characteristics'!I:I,MATCH($C1399,'Policy Characteristics'!$C:$C,0)))</f>
        <v>% reduction in energy use</v>
      </c>
      <c r="P1399" s="22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399" s="226" t="str">
        <f>IF(ISBLANK(INDEX('Policy Characteristics'!K:K,MATCH($C1399,'Policy Characteristics'!$C:$C,0))),"",INDEX('Policy Characteristics'!K:K,MATCH($C1399,'Policy Characteristics'!$C:$C,0)))</f>
        <v>industry-ag-main.html#eff-stds</v>
      </c>
      <c r="R1399" s="226" t="str">
        <f>IF(ISBLANK(INDEX('Policy Characteristics'!L:L,MATCH($C1399,'Policy Characteristics'!$C:$C,0))),"",INDEX('Policy Characteristics'!L:L,MATCH($C1399,'Policy Characteristics'!$C:$C,0)))</f>
        <v>industry-energy-efficiency-standards.html</v>
      </c>
    </row>
    <row r="1400" spans="1:18" s="4" customFormat="1">
      <c r="A1400" s="226" t="str">
        <f>IF(ISBLANK(INDEX('Policy Characteristics'!A:A,MATCH($C1400,'Policy Characteristics'!$C:$C,0))),"",INDEX('Policy Characteristics'!A:A,MATCH($C1400,'Policy Characteristics'!$C:$C,0)))</f>
        <v>Industry</v>
      </c>
      <c r="B1400" s="234" t="str">
        <f>IF(ISBLANK(INDEX('Policy Characteristics'!B:B,MATCH($C1400,'Policy Characteristics'!$C:$C,0))),"",INDEX('Policy Characteristics'!B:B,MATCH($C1400,'Policy Characteristics'!$C:$C,0)))</f>
        <v>Industry Energy Efficiency Standards</v>
      </c>
      <c r="C1400" s="226" t="str">
        <f t="shared" si="50"/>
        <v>Percentage Improvement in Eqpt Efficiency Standards above BAU</v>
      </c>
      <c r="D1400" s="6" t="s">
        <v>858</v>
      </c>
      <c r="E1400" s="45" t="s">
        <v>921</v>
      </c>
      <c r="F1400" t="s">
        <v>859</v>
      </c>
      <c r="G1400" s="45" t="s">
        <v>922</v>
      </c>
      <c r="H1400" s="43">
        <v>1043</v>
      </c>
      <c r="I1400" s="261" t="s">
        <v>738</v>
      </c>
      <c r="J1400" s="227" t="str">
        <f>IF(ISBLANK(INDEX('Policy Characteristics'!D:D,MATCH($C1400,'Policy Characteristics'!$C:$C,0))),"",INDEX('Policy Characteristics'!D:D,MATCH($C1400,'Policy Characteristics'!$C:$C,0)))</f>
        <v>Industry Energy Efficiency Standards</v>
      </c>
      <c r="K1400" s="226" t="str">
        <f>IF(ISBLANK(INDEX('Policy Characteristics'!E:E,MATCH($C1400,'Policy Characteristics'!$C:$C,0))),"",INDEX('Policy Characteristics'!E:E,MATCH($C1400,'Policy Characteristics'!$C:$C,0)))</f>
        <v>indst efficiency standards</v>
      </c>
      <c r="L1400" s="233">
        <f>IF(ISBLANK(INDEX('Policy Characteristics'!F:F,MATCH($C1400,'Policy Characteristics'!$C:$C,0))),"",INDEX('Policy Characteristics'!F:F,MATCH($C1400,'Policy Characteristics'!$C:$C,0)))</f>
        <v>0</v>
      </c>
      <c r="M1400" s="233">
        <f>IF(ISBLANK(INDEX('Policy Characteristics'!G:G,MATCH($C1400,'Policy Characteristics'!$C:$C,0))),"",INDEX('Policy Characteristics'!G:G,MATCH($C1400,'Policy Characteristics'!$C:$C,0)))</f>
        <v>0.25</v>
      </c>
      <c r="N1400" s="233">
        <f>IF(ISBLANK(INDEX('Policy Characteristics'!H:H,MATCH($C1400,'Policy Characteristics'!$C:$C,0))),"",INDEX('Policy Characteristics'!H:H,MATCH($C1400,'Policy Characteristics'!$C:$C,0)))</f>
        <v>0.01</v>
      </c>
      <c r="O1400" s="226" t="str">
        <f>IF(ISBLANK(INDEX('Policy Characteristics'!I:I,MATCH($C1400,'Policy Characteristics'!$C:$C,0))),"",INDEX('Policy Characteristics'!I:I,MATCH($C1400,'Policy Characteristics'!$C:$C,0)))</f>
        <v>% reduction in energy use</v>
      </c>
      <c r="P1400" s="22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0" s="226" t="str">
        <f>IF(ISBLANK(INDEX('Policy Characteristics'!K:K,MATCH($C1400,'Policy Characteristics'!$C:$C,0))),"",INDEX('Policy Characteristics'!K:K,MATCH($C1400,'Policy Characteristics'!$C:$C,0)))</f>
        <v>industry-ag-main.html#eff-stds</v>
      </c>
      <c r="R1400" s="226" t="str">
        <f>IF(ISBLANK(INDEX('Policy Characteristics'!L:L,MATCH($C1400,'Policy Characteristics'!$C:$C,0))),"",INDEX('Policy Characteristics'!L:L,MATCH($C1400,'Policy Characteristics'!$C:$C,0)))</f>
        <v>industry-energy-efficiency-standards.html</v>
      </c>
    </row>
    <row r="1401" spans="1:18" s="4" customFormat="1">
      <c r="A1401" s="226" t="str">
        <f>IF(ISBLANK(INDEX('Policy Characteristics'!A:A,MATCH($C1401,'Policy Characteristics'!$C:$C,0))),"",INDEX('Policy Characteristics'!A:A,MATCH($C1401,'Policy Characteristics'!$C:$C,0)))</f>
        <v>Industry</v>
      </c>
      <c r="B1401" s="234" t="str">
        <f>IF(ISBLANK(INDEX('Policy Characteristics'!B:B,MATCH($C1401,'Policy Characteristics'!$C:$C,0))),"",INDEX('Policy Characteristics'!B:B,MATCH($C1401,'Policy Characteristics'!$C:$C,0)))</f>
        <v>Industry Energy Efficiency Standards</v>
      </c>
      <c r="C1401" s="226" t="str">
        <f t="shared" si="50"/>
        <v>Percentage Improvement in Eqpt Efficiency Standards above BAU</v>
      </c>
      <c r="D1401" s="6" t="s">
        <v>858</v>
      </c>
      <c r="E1401" s="45" t="s">
        <v>923</v>
      </c>
      <c r="F1401" t="s">
        <v>859</v>
      </c>
      <c r="G1401" s="45" t="s">
        <v>924</v>
      </c>
      <c r="H1401" s="43">
        <v>1044</v>
      </c>
      <c r="I1401" s="261" t="s">
        <v>728</v>
      </c>
      <c r="J1401" s="227" t="str">
        <f>IF(ISBLANK(INDEX('Policy Characteristics'!D:D,MATCH($C1401,'Policy Characteristics'!$C:$C,0))),"",INDEX('Policy Characteristics'!D:D,MATCH($C1401,'Policy Characteristics'!$C:$C,0)))</f>
        <v>Industry Energy Efficiency Standards</v>
      </c>
      <c r="K1401" s="226" t="str">
        <f>IF(ISBLANK(INDEX('Policy Characteristics'!E:E,MATCH($C1401,'Policy Characteristics'!$C:$C,0))),"",INDEX('Policy Characteristics'!E:E,MATCH($C1401,'Policy Characteristics'!$C:$C,0)))</f>
        <v>indst efficiency standards</v>
      </c>
      <c r="L1401" s="233">
        <f>IF(ISBLANK(INDEX('Policy Characteristics'!F:F,MATCH($C1401,'Policy Characteristics'!$C:$C,0))),"",INDEX('Policy Characteristics'!F:F,MATCH($C1401,'Policy Characteristics'!$C:$C,0)))</f>
        <v>0</v>
      </c>
      <c r="M1401" s="233">
        <f>IF(ISBLANK(INDEX('Policy Characteristics'!G:G,MATCH($C1401,'Policy Characteristics'!$C:$C,0))),"",INDEX('Policy Characteristics'!G:G,MATCH($C1401,'Policy Characteristics'!$C:$C,0)))</f>
        <v>0.25</v>
      </c>
      <c r="N1401" s="233">
        <f>IF(ISBLANK(INDEX('Policy Characteristics'!H:H,MATCH($C1401,'Policy Characteristics'!$C:$C,0))),"",INDEX('Policy Characteristics'!H:H,MATCH($C1401,'Policy Characteristics'!$C:$C,0)))</f>
        <v>0.01</v>
      </c>
      <c r="O1401" s="226" t="str">
        <f>IF(ISBLANK(INDEX('Policy Characteristics'!I:I,MATCH($C1401,'Policy Characteristics'!$C:$C,0))),"",INDEX('Policy Characteristics'!I:I,MATCH($C1401,'Policy Characteristics'!$C:$C,0)))</f>
        <v>% reduction in energy use</v>
      </c>
      <c r="P1401" s="22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1" s="226" t="str">
        <f>IF(ISBLANK(INDEX('Policy Characteristics'!K:K,MATCH($C1401,'Policy Characteristics'!$C:$C,0))),"",INDEX('Policy Characteristics'!K:K,MATCH($C1401,'Policy Characteristics'!$C:$C,0)))</f>
        <v>industry-ag-main.html#eff-stds</v>
      </c>
      <c r="R1401" s="226" t="str">
        <f>IF(ISBLANK(INDEX('Policy Characteristics'!L:L,MATCH($C1401,'Policy Characteristics'!$C:$C,0))),"",INDEX('Policy Characteristics'!L:L,MATCH($C1401,'Policy Characteristics'!$C:$C,0)))</f>
        <v>industry-energy-efficiency-standards.html</v>
      </c>
    </row>
    <row r="1402" spans="1:18" s="4" customFormat="1">
      <c r="A1402" s="226" t="str">
        <f>IF(ISBLANK(INDEX('Policy Characteristics'!A:A,MATCH($C1402,'Policy Characteristics'!$C:$C,0))),"",INDEX('Policy Characteristics'!A:A,MATCH($C1402,'Policy Characteristics'!$C:$C,0)))</f>
        <v>Industry</v>
      </c>
      <c r="B1402" s="234" t="str">
        <f>IF(ISBLANK(INDEX('Policy Characteristics'!B:B,MATCH($C1402,'Policy Characteristics'!$C:$C,0))),"",INDEX('Policy Characteristics'!B:B,MATCH($C1402,'Policy Characteristics'!$C:$C,0)))</f>
        <v>Industry Energy Efficiency Standards</v>
      </c>
      <c r="C1402" s="226" t="str">
        <f t="shared" si="50"/>
        <v>Percentage Improvement in Eqpt Efficiency Standards above BAU</v>
      </c>
      <c r="D1402" s="6" t="s">
        <v>858</v>
      </c>
      <c r="E1402" s="45" t="s">
        <v>925</v>
      </c>
      <c r="F1402" t="s">
        <v>859</v>
      </c>
      <c r="G1402" s="45" t="s">
        <v>926</v>
      </c>
      <c r="H1402" s="43">
        <v>1045</v>
      </c>
      <c r="I1402" s="261" t="s">
        <v>738</v>
      </c>
      <c r="J1402" s="227" t="str">
        <f>IF(ISBLANK(INDEX('Policy Characteristics'!D:D,MATCH($C1402,'Policy Characteristics'!$C:$C,0))),"",INDEX('Policy Characteristics'!D:D,MATCH($C1402,'Policy Characteristics'!$C:$C,0)))</f>
        <v>Industry Energy Efficiency Standards</v>
      </c>
      <c r="K1402" s="226" t="str">
        <f>IF(ISBLANK(INDEX('Policy Characteristics'!E:E,MATCH($C1402,'Policy Characteristics'!$C:$C,0))),"",INDEX('Policy Characteristics'!E:E,MATCH($C1402,'Policy Characteristics'!$C:$C,0)))</f>
        <v>indst efficiency standards</v>
      </c>
      <c r="L1402" s="233">
        <f>IF(ISBLANK(INDEX('Policy Characteristics'!F:F,MATCH($C1402,'Policy Characteristics'!$C:$C,0))),"",INDEX('Policy Characteristics'!F:F,MATCH($C1402,'Policy Characteristics'!$C:$C,0)))</f>
        <v>0</v>
      </c>
      <c r="M1402" s="233">
        <f>IF(ISBLANK(INDEX('Policy Characteristics'!G:G,MATCH($C1402,'Policy Characteristics'!$C:$C,0))),"",INDEX('Policy Characteristics'!G:G,MATCH($C1402,'Policy Characteristics'!$C:$C,0)))</f>
        <v>0.25</v>
      </c>
      <c r="N1402" s="233">
        <f>IF(ISBLANK(INDEX('Policy Characteristics'!H:H,MATCH($C1402,'Policy Characteristics'!$C:$C,0))),"",INDEX('Policy Characteristics'!H:H,MATCH($C1402,'Policy Characteristics'!$C:$C,0)))</f>
        <v>0.01</v>
      </c>
      <c r="O1402" s="226" t="str">
        <f>IF(ISBLANK(INDEX('Policy Characteristics'!I:I,MATCH($C1402,'Policy Characteristics'!$C:$C,0))),"",INDEX('Policy Characteristics'!I:I,MATCH($C1402,'Policy Characteristics'!$C:$C,0)))</f>
        <v>% reduction in energy use</v>
      </c>
      <c r="P1402" s="22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2" s="226" t="str">
        <f>IF(ISBLANK(INDEX('Policy Characteristics'!K:K,MATCH($C1402,'Policy Characteristics'!$C:$C,0))),"",INDEX('Policy Characteristics'!K:K,MATCH($C1402,'Policy Characteristics'!$C:$C,0)))</f>
        <v>industry-ag-main.html#eff-stds</v>
      </c>
      <c r="R1402" s="226" t="str">
        <f>IF(ISBLANK(INDEX('Policy Characteristics'!L:L,MATCH($C1402,'Policy Characteristics'!$C:$C,0))),"",INDEX('Policy Characteristics'!L:L,MATCH($C1402,'Policy Characteristics'!$C:$C,0)))</f>
        <v>industry-energy-efficiency-standards.html</v>
      </c>
    </row>
    <row r="1403" spans="1:18" s="4" customFormat="1">
      <c r="A1403" s="226" t="str">
        <f>IF(ISBLANK(INDEX('Policy Characteristics'!A:A,MATCH($C1403,'Policy Characteristics'!$C:$C,0))),"",INDEX('Policy Characteristics'!A:A,MATCH($C1403,'Policy Characteristics'!$C:$C,0)))</f>
        <v>Industry</v>
      </c>
      <c r="B1403" s="234" t="str">
        <f>IF(ISBLANK(INDEX('Policy Characteristics'!B:B,MATCH($C1403,'Policy Characteristics'!$C:$C,0))),"",INDEX('Policy Characteristics'!B:B,MATCH($C1403,'Policy Characteristics'!$C:$C,0)))</f>
        <v>Industry Energy Efficiency Standards</v>
      </c>
      <c r="C1403" s="226" t="str">
        <f t="shared" si="50"/>
        <v>Percentage Improvement in Eqpt Efficiency Standards above BAU</v>
      </c>
      <c r="D1403" s="6" t="s">
        <v>858</v>
      </c>
      <c r="E1403" s="45" t="s">
        <v>927</v>
      </c>
      <c r="F1403" t="s">
        <v>859</v>
      </c>
      <c r="G1403" s="45" t="s">
        <v>928</v>
      </c>
      <c r="H1403" s="43">
        <v>1046</v>
      </c>
      <c r="I1403" s="261" t="s">
        <v>738</v>
      </c>
      <c r="J1403" s="227" t="str">
        <f>IF(ISBLANK(INDEX('Policy Characteristics'!D:D,MATCH($C1403,'Policy Characteristics'!$C:$C,0))),"",INDEX('Policy Characteristics'!D:D,MATCH($C1403,'Policy Characteristics'!$C:$C,0)))</f>
        <v>Industry Energy Efficiency Standards</v>
      </c>
      <c r="K1403" s="226" t="str">
        <f>IF(ISBLANK(INDEX('Policy Characteristics'!E:E,MATCH($C1403,'Policy Characteristics'!$C:$C,0))),"",INDEX('Policy Characteristics'!E:E,MATCH($C1403,'Policy Characteristics'!$C:$C,0)))</f>
        <v>indst efficiency standards</v>
      </c>
      <c r="L1403" s="233">
        <f>IF(ISBLANK(INDEX('Policy Characteristics'!F:F,MATCH($C1403,'Policy Characteristics'!$C:$C,0))),"",INDEX('Policy Characteristics'!F:F,MATCH($C1403,'Policy Characteristics'!$C:$C,0)))</f>
        <v>0</v>
      </c>
      <c r="M1403" s="233">
        <f>IF(ISBLANK(INDEX('Policy Characteristics'!G:G,MATCH($C1403,'Policy Characteristics'!$C:$C,0))),"",INDEX('Policy Characteristics'!G:G,MATCH($C1403,'Policy Characteristics'!$C:$C,0)))</f>
        <v>0.25</v>
      </c>
      <c r="N1403" s="233">
        <f>IF(ISBLANK(INDEX('Policy Characteristics'!H:H,MATCH($C1403,'Policy Characteristics'!$C:$C,0))),"",INDEX('Policy Characteristics'!H:H,MATCH($C1403,'Policy Characteristics'!$C:$C,0)))</f>
        <v>0.01</v>
      </c>
      <c r="O1403" s="226" t="str">
        <f>IF(ISBLANK(INDEX('Policy Characteristics'!I:I,MATCH($C1403,'Policy Characteristics'!$C:$C,0))),"",INDEX('Policy Characteristics'!I:I,MATCH($C1403,'Policy Characteristics'!$C:$C,0)))</f>
        <v>% reduction in energy use</v>
      </c>
      <c r="P1403" s="22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3" s="226" t="str">
        <f>IF(ISBLANK(INDEX('Policy Characteristics'!K:K,MATCH($C1403,'Policy Characteristics'!$C:$C,0))),"",INDEX('Policy Characteristics'!K:K,MATCH($C1403,'Policy Characteristics'!$C:$C,0)))</f>
        <v>industry-ag-main.html#eff-stds</v>
      </c>
      <c r="R1403" s="226" t="str">
        <f>IF(ISBLANK(INDEX('Policy Characteristics'!L:L,MATCH($C1403,'Policy Characteristics'!$C:$C,0))),"",INDEX('Policy Characteristics'!L:L,MATCH($C1403,'Policy Characteristics'!$C:$C,0)))</f>
        <v>industry-energy-efficiency-standards.html</v>
      </c>
    </row>
    <row r="1404" spans="1:18" s="4" customFormat="1">
      <c r="A1404" s="226" t="str">
        <f>IF(ISBLANK(INDEX('Policy Characteristics'!A:A,MATCH($C1404,'Policy Characteristics'!$C:$C,0))),"",INDEX('Policy Characteristics'!A:A,MATCH($C1404,'Policy Characteristics'!$C:$C,0)))</f>
        <v>Industry</v>
      </c>
      <c r="B1404" s="234" t="str">
        <f>IF(ISBLANK(INDEX('Policy Characteristics'!B:B,MATCH($C1404,'Policy Characteristics'!$C:$C,0))),"",INDEX('Policy Characteristics'!B:B,MATCH($C1404,'Policy Characteristics'!$C:$C,0)))</f>
        <v>Industry Energy Efficiency Standards</v>
      </c>
      <c r="C1404" s="226" t="str">
        <f t="shared" si="50"/>
        <v>Percentage Improvement in Eqpt Efficiency Standards above BAU</v>
      </c>
      <c r="D1404" s="6" t="s">
        <v>858</v>
      </c>
      <c r="E1404" s="45" t="s">
        <v>929</v>
      </c>
      <c r="F1404" t="s">
        <v>859</v>
      </c>
      <c r="G1404" s="45" t="s">
        <v>930</v>
      </c>
      <c r="H1404" s="43">
        <v>1047</v>
      </c>
      <c r="I1404" s="261" t="s">
        <v>738</v>
      </c>
      <c r="J1404" s="227" t="str">
        <f>IF(ISBLANK(INDEX('Policy Characteristics'!D:D,MATCH($C1404,'Policy Characteristics'!$C:$C,0))),"",INDEX('Policy Characteristics'!D:D,MATCH($C1404,'Policy Characteristics'!$C:$C,0)))</f>
        <v>Industry Energy Efficiency Standards</v>
      </c>
      <c r="K1404" s="226" t="str">
        <f>IF(ISBLANK(INDEX('Policy Characteristics'!E:E,MATCH($C1404,'Policy Characteristics'!$C:$C,0))),"",INDEX('Policy Characteristics'!E:E,MATCH($C1404,'Policy Characteristics'!$C:$C,0)))</f>
        <v>indst efficiency standards</v>
      </c>
      <c r="L1404" s="233">
        <f>IF(ISBLANK(INDEX('Policy Characteristics'!F:F,MATCH($C1404,'Policy Characteristics'!$C:$C,0))),"",INDEX('Policy Characteristics'!F:F,MATCH($C1404,'Policy Characteristics'!$C:$C,0)))</f>
        <v>0</v>
      </c>
      <c r="M1404" s="233">
        <f>IF(ISBLANK(INDEX('Policy Characteristics'!G:G,MATCH($C1404,'Policy Characteristics'!$C:$C,0))),"",INDEX('Policy Characteristics'!G:G,MATCH($C1404,'Policy Characteristics'!$C:$C,0)))</f>
        <v>0.25</v>
      </c>
      <c r="N1404" s="233">
        <f>IF(ISBLANK(INDEX('Policy Characteristics'!H:H,MATCH($C1404,'Policy Characteristics'!$C:$C,0))),"",INDEX('Policy Characteristics'!H:H,MATCH($C1404,'Policy Characteristics'!$C:$C,0)))</f>
        <v>0.01</v>
      </c>
      <c r="O1404" s="226" t="str">
        <f>IF(ISBLANK(INDEX('Policy Characteristics'!I:I,MATCH($C1404,'Policy Characteristics'!$C:$C,0))),"",INDEX('Policy Characteristics'!I:I,MATCH($C1404,'Policy Characteristics'!$C:$C,0)))</f>
        <v>% reduction in energy use</v>
      </c>
      <c r="P1404" s="22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4" s="226" t="str">
        <f>IF(ISBLANK(INDEX('Policy Characteristics'!K:K,MATCH($C1404,'Policy Characteristics'!$C:$C,0))),"",INDEX('Policy Characteristics'!K:K,MATCH($C1404,'Policy Characteristics'!$C:$C,0)))</f>
        <v>industry-ag-main.html#eff-stds</v>
      </c>
      <c r="R1404" s="226" t="str">
        <f>IF(ISBLANK(INDEX('Policy Characteristics'!L:L,MATCH($C1404,'Policy Characteristics'!$C:$C,0))),"",INDEX('Policy Characteristics'!L:L,MATCH($C1404,'Policy Characteristics'!$C:$C,0)))</f>
        <v>industry-energy-efficiency-standards.html</v>
      </c>
    </row>
    <row r="1405" spans="1:18" s="4" customFormat="1">
      <c r="A1405" s="226" t="str">
        <f>IF(ISBLANK(INDEX('Policy Characteristics'!A:A,MATCH($C1405,'Policy Characteristics'!$C:$C,0))),"",INDEX('Policy Characteristics'!A:A,MATCH($C1405,'Policy Characteristics'!$C:$C,0)))</f>
        <v>Industry</v>
      </c>
      <c r="B1405" s="234" t="str">
        <f>IF(ISBLANK(INDEX('Policy Characteristics'!B:B,MATCH($C1405,'Policy Characteristics'!$C:$C,0))),"",INDEX('Policy Characteristics'!B:B,MATCH($C1405,'Policy Characteristics'!$C:$C,0)))</f>
        <v>Industry Energy Efficiency Standards</v>
      </c>
      <c r="C1405" s="226" t="str">
        <f t="shared" si="50"/>
        <v>Percentage Improvement in Eqpt Efficiency Standards above BAU</v>
      </c>
      <c r="D1405" s="6" t="s">
        <v>860</v>
      </c>
      <c r="E1405" s="45" t="s">
        <v>911</v>
      </c>
      <c r="F1405" t="s">
        <v>861</v>
      </c>
      <c r="G1405" s="45" t="s">
        <v>912</v>
      </c>
      <c r="H1405" s="43">
        <v>1048</v>
      </c>
      <c r="I1405" s="261" t="s">
        <v>728</v>
      </c>
      <c r="J1405" s="227" t="str">
        <f>IF(ISBLANK(INDEX('Policy Characteristics'!D:D,MATCH($C1405,'Policy Characteristics'!$C:$C,0))),"",INDEX('Policy Characteristics'!D:D,MATCH($C1405,'Policy Characteristics'!$C:$C,0)))</f>
        <v>Industry Energy Efficiency Standards</v>
      </c>
      <c r="K1405" s="226" t="str">
        <f>IF(ISBLANK(INDEX('Policy Characteristics'!E:E,MATCH($C1405,'Policy Characteristics'!$C:$C,0))),"",INDEX('Policy Characteristics'!E:E,MATCH($C1405,'Policy Characteristics'!$C:$C,0)))</f>
        <v>indst efficiency standards</v>
      </c>
      <c r="L1405" s="233">
        <f>IF(ISBLANK(INDEX('Policy Characteristics'!F:F,MATCH($C1405,'Policy Characteristics'!$C:$C,0))),"",INDEX('Policy Characteristics'!F:F,MATCH($C1405,'Policy Characteristics'!$C:$C,0)))</f>
        <v>0</v>
      </c>
      <c r="M1405" s="233">
        <f>IF(ISBLANK(INDEX('Policy Characteristics'!G:G,MATCH($C1405,'Policy Characteristics'!$C:$C,0))),"",INDEX('Policy Characteristics'!G:G,MATCH($C1405,'Policy Characteristics'!$C:$C,0)))</f>
        <v>0.25</v>
      </c>
      <c r="N1405" s="233">
        <f>IF(ISBLANK(INDEX('Policy Characteristics'!H:H,MATCH($C1405,'Policy Characteristics'!$C:$C,0))),"",INDEX('Policy Characteristics'!H:H,MATCH($C1405,'Policy Characteristics'!$C:$C,0)))</f>
        <v>0.01</v>
      </c>
      <c r="O1405" s="226" t="str">
        <f>IF(ISBLANK(INDEX('Policy Characteristics'!I:I,MATCH($C1405,'Policy Characteristics'!$C:$C,0))),"",INDEX('Policy Characteristics'!I:I,MATCH($C1405,'Policy Characteristics'!$C:$C,0)))</f>
        <v>% reduction in energy use</v>
      </c>
      <c r="P1405" s="22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5" s="226" t="str">
        <f>IF(ISBLANK(INDEX('Policy Characteristics'!K:K,MATCH($C1405,'Policy Characteristics'!$C:$C,0))),"",INDEX('Policy Characteristics'!K:K,MATCH($C1405,'Policy Characteristics'!$C:$C,0)))</f>
        <v>industry-ag-main.html#eff-stds</v>
      </c>
      <c r="R1405" s="226" t="str">
        <f>IF(ISBLANK(INDEX('Policy Characteristics'!L:L,MATCH($C1405,'Policy Characteristics'!$C:$C,0))),"",INDEX('Policy Characteristics'!L:L,MATCH($C1405,'Policy Characteristics'!$C:$C,0)))</f>
        <v>industry-energy-efficiency-standards.html</v>
      </c>
    </row>
    <row r="1406" spans="1:18" s="4" customFormat="1">
      <c r="A1406" s="226" t="str">
        <f>IF(ISBLANK(INDEX('Policy Characteristics'!A:A,MATCH($C1406,'Policy Characteristics'!$C:$C,0))),"",INDEX('Policy Characteristics'!A:A,MATCH($C1406,'Policy Characteristics'!$C:$C,0)))</f>
        <v>Industry</v>
      </c>
      <c r="B1406" s="234" t="str">
        <f>IF(ISBLANK(INDEX('Policy Characteristics'!B:B,MATCH($C1406,'Policy Characteristics'!$C:$C,0))),"",INDEX('Policy Characteristics'!B:B,MATCH($C1406,'Policy Characteristics'!$C:$C,0)))</f>
        <v>Industry Energy Efficiency Standards</v>
      </c>
      <c r="C1406" s="226" t="str">
        <f t="shared" si="50"/>
        <v>Percentage Improvement in Eqpt Efficiency Standards above BAU</v>
      </c>
      <c r="D1406" s="6" t="s">
        <v>860</v>
      </c>
      <c r="E1406" s="45" t="s">
        <v>913</v>
      </c>
      <c r="F1406" t="s">
        <v>861</v>
      </c>
      <c r="G1406" s="45" t="s">
        <v>914</v>
      </c>
      <c r="H1406" s="43">
        <v>1049</v>
      </c>
      <c r="I1406" s="261" t="s">
        <v>728</v>
      </c>
      <c r="J1406" s="227" t="str">
        <f>IF(ISBLANK(INDEX('Policy Characteristics'!D:D,MATCH($C1406,'Policy Characteristics'!$C:$C,0))),"",INDEX('Policy Characteristics'!D:D,MATCH($C1406,'Policy Characteristics'!$C:$C,0)))</f>
        <v>Industry Energy Efficiency Standards</v>
      </c>
      <c r="K1406" s="226" t="str">
        <f>IF(ISBLANK(INDEX('Policy Characteristics'!E:E,MATCH($C1406,'Policy Characteristics'!$C:$C,0))),"",INDEX('Policy Characteristics'!E:E,MATCH($C1406,'Policy Characteristics'!$C:$C,0)))</f>
        <v>indst efficiency standards</v>
      </c>
      <c r="L1406" s="233">
        <f>IF(ISBLANK(INDEX('Policy Characteristics'!F:F,MATCH($C1406,'Policy Characteristics'!$C:$C,0))),"",INDEX('Policy Characteristics'!F:F,MATCH($C1406,'Policy Characteristics'!$C:$C,0)))</f>
        <v>0</v>
      </c>
      <c r="M1406" s="233">
        <f>IF(ISBLANK(INDEX('Policy Characteristics'!G:G,MATCH($C1406,'Policy Characteristics'!$C:$C,0))),"",INDEX('Policy Characteristics'!G:G,MATCH($C1406,'Policy Characteristics'!$C:$C,0)))</f>
        <v>0.25</v>
      </c>
      <c r="N1406" s="233">
        <f>IF(ISBLANK(INDEX('Policy Characteristics'!H:H,MATCH($C1406,'Policy Characteristics'!$C:$C,0))),"",INDEX('Policy Characteristics'!H:H,MATCH($C1406,'Policy Characteristics'!$C:$C,0)))</f>
        <v>0.01</v>
      </c>
      <c r="O1406" s="226" t="str">
        <f>IF(ISBLANK(INDEX('Policy Characteristics'!I:I,MATCH($C1406,'Policy Characteristics'!$C:$C,0))),"",INDEX('Policy Characteristics'!I:I,MATCH($C1406,'Policy Characteristics'!$C:$C,0)))</f>
        <v>% reduction in energy use</v>
      </c>
      <c r="P1406" s="22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6" s="226" t="str">
        <f>IF(ISBLANK(INDEX('Policy Characteristics'!K:K,MATCH($C1406,'Policy Characteristics'!$C:$C,0))),"",INDEX('Policy Characteristics'!K:K,MATCH($C1406,'Policy Characteristics'!$C:$C,0)))</f>
        <v>industry-ag-main.html#eff-stds</v>
      </c>
      <c r="R1406" s="226" t="str">
        <f>IF(ISBLANK(INDEX('Policy Characteristics'!L:L,MATCH($C1406,'Policy Characteristics'!$C:$C,0))),"",INDEX('Policy Characteristics'!L:L,MATCH($C1406,'Policy Characteristics'!$C:$C,0)))</f>
        <v>industry-energy-efficiency-standards.html</v>
      </c>
    </row>
    <row r="1407" spans="1:18" s="4" customFormat="1">
      <c r="A1407" s="226" t="str">
        <f>IF(ISBLANK(INDEX('Policy Characteristics'!A:A,MATCH($C1407,'Policy Characteristics'!$C:$C,0))),"",INDEX('Policy Characteristics'!A:A,MATCH($C1407,'Policy Characteristics'!$C:$C,0)))</f>
        <v>Industry</v>
      </c>
      <c r="B1407" s="234" t="str">
        <f>IF(ISBLANK(INDEX('Policy Characteristics'!B:B,MATCH($C1407,'Policy Characteristics'!$C:$C,0))),"",INDEX('Policy Characteristics'!B:B,MATCH($C1407,'Policy Characteristics'!$C:$C,0)))</f>
        <v>Industry Energy Efficiency Standards</v>
      </c>
      <c r="C1407" s="226" t="str">
        <f t="shared" si="50"/>
        <v>Percentage Improvement in Eqpt Efficiency Standards above BAU</v>
      </c>
      <c r="D1407" s="6" t="s">
        <v>860</v>
      </c>
      <c r="E1407" s="45" t="s">
        <v>915</v>
      </c>
      <c r="F1407" t="s">
        <v>861</v>
      </c>
      <c r="G1407" s="45" t="s">
        <v>916</v>
      </c>
      <c r="H1407" s="43">
        <v>1050</v>
      </c>
      <c r="I1407" s="261" t="s">
        <v>728</v>
      </c>
      <c r="J1407" s="227" t="str">
        <f>IF(ISBLANK(INDEX('Policy Characteristics'!D:D,MATCH($C1407,'Policy Characteristics'!$C:$C,0))),"",INDEX('Policy Characteristics'!D:D,MATCH($C1407,'Policy Characteristics'!$C:$C,0)))</f>
        <v>Industry Energy Efficiency Standards</v>
      </c>
      <c r="K1407" s="226" t="str">
        <f>IF(ISBLANK(INDEX('Policy Characteristics'!E:E,MATCH($C1407,'Policy Characteristics'!$C:$C,0))),"",INDEX('Policy Characteristics'!E:E,MATCH($C1407,'Policy Characteristics'!$C:$C,0)))</f>
        <v>indst efficiency standards</v>
      </c>
      <c r="L1407" s="233">
        <f>IF(ISBLANK(INDEX('Policy Characteristics'!F:F,MATCH($C1407,'Policy Characteristics'!$C:$C,0))),"",INDEX('Policy Characteristics'!F:F,MATCH($C1407,'Policy Characteristics'!$C:$C,0)))</f>
        <v>0</v>
      </c>
      <c r="M1407" s="233">
        <f>IF(ISBLANK(INDEX('Policy Characteristics'!G:G,MATCH($C1407,'Policy Characteristics'!$C:$C,0))),"",INDEX('Policy Characteristics'!G:G,MATCH($C1407,'Policy Characteristics'!$C:$C,0)))</f>
        <v>0.25</v>
      </c>
      <c r="N1407" s="233">
        <f>IF(ISBLANK(INDEX('Policy Characteristics'!H:H,MATCH($C1407,'Policy Characteristics'!$C:$C,0))),"",INDEX('Policy Characteristics'!H:H,MATCH($C1407,'Policy Characteristics'!$C:$C,0)))</f>
        <v>0.01</v>
      </c>
      <c r="O1407" s="226" t="str">
        <f>IF(ISBLANK(INDEX('Policy Characteristics'!I:I,MATCH($C1407,'Policy Characteristics'!$C:$C,0))),"",INDEX('Policy Characteristics'!I:I,MATCH($C1407,'Policy Characteristics'!$C:$C,0)))</f>
        <v>% reduction in energy use</v>
      </c>
      <c r="P1407" s="22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7" s="226" t="str">
        <f>IF(ISBLANK(INDEX('Policy Characteristics'!K:K,MATCH($C1407,'Policy Characteristics'!$C:$C,0))),"",INDEX('Policy Characteristics'!K:K,MATCH($C1407,'Policy Characteristics'!$C:$C,0)))</f>
        <v>industry-ag-main.html#eff-stds</v>
      </c>
      <c r="R1407" s="226" t="str">
        <f>IF(ISBLANK(INDEX('Policy Characteristics'!L:L,MATCH($C1407,'Policy Characteristics'!$C:$C,0))),"",INDEX('Policy Characteristics'!L:L,MATCH($C1407,'Policy Characteristics'!$C:$C,0)))</f>
        <v>industry-energy-efficiency-standards.html</v>
      </c>
    </row>
    <row r="1408" spans="1:18" s="4" customFormat="1">
      <c r="A1408" s="226" t="str">
        <f>IF(ISBLANK(INDEX('Policy Characteristics'!A:A,MATCH($C1408,'Policy Characteristics'!$C:$C,0))),"",INDEX('Policy Characteristics'!A:A,MATCH($C1408,'Policy Characteristics'!$C:$C,0)))</f>
        <v>Industry</v>
      </c>
      <c r="B1408" s="234" t="str">
        <f>IF(ISBLANK(INDEX('Policy Characteristics'!B:B,MATCH($C1408,'Policy Characteristics'!$C:$C,0))),"",INDEX('Policy Characteristics'!B:B,MATCH($C1408,'Policy Characteristics'!$C:$C,0)))</f>
        <v>Industry Energy Efficiency Standards</v>
      </c>
      <c r="C1408" s="226" t="str">
        <f t="shared" si="50"/>
        <v>Percentage Improvement in Eqpt Efficiency Standards above BAU</v>
      </c>
      <c r="D1408" s="6" t="s">
        <v>860</v>
      </c>
      <c r="E1408" s="45" t="s">
        <v>917</v>
      </c>
      <c r="F1408" t="s">
        <v>861</v>
      </c>
      <c r="G1408" s="45" t="s">
        <v>918</v>
      </c>
      <c r="H1408" s="43">
        <v>1051</v>
      </c>
      <c r="I1408" s="261" t="s">
        <v>738</v>
      </c>
      <c r="J1408" s="227" t="str">
        <f>IF(ISBLANK(INDEX('Policy Characteristics'!D:D,MATCH($C1408,'Policy Characteristics'!$C:$C,0))),"",INDEX('Policy Characteristics'!D:D,MATCH($C1408,'Policy Characteristics'!$C:$C,0)))</f>
        <v>Industry Energy Efficiency Standards</v>
      </c>
      <c r="K1408" s="226" t="str">
        <f>IF(ISBLANK(INDEX('Policy Characteristics'!E:E,MATCH($C1408,'Policy Characteristics'!$C:$C,0))),"",INDEX('Policy Characteristics'!E:E,MATCH($C1408,'Policy Characteristics'!$C:$C,0)))</f>
        <v>indst efficiency standards</v>
      </c>
      <c r="L1408" s="233">
        <f>IF(ISBLANK(INDEX('Policy Characteristics'!F:F,MATCH($C1408,'Policy Characteristics'!$C:$C,0))),"",INDEX('Policy Characteristics'!F:F,MATCH($C1408,'Policy Characteristics'!$C:$C,0)))</f>
        <v>0</v>
      </c>
      <c r="M1408" s="233">
        <f>IF(ISBLANK(INDEX('Policy Characteristics'!G:G,MATCH($C1408,'Policy Characteristics'!$C:$C,0))),"",INDEX('Policy Characteristics'!G:G,MATCH($C1408,'Policy Characteristics'!$C:$C,0)))</f>
        <v>0.25</v>
      </c>
      <c r="N1408" s="233">
        <f>IF(ISBLANK(INDEX('Policy Characteristics'!H:H,MATCH($C1408,'Policy Characteristics'!$C:$C,0))),"",INDEX('Policy Characteristics'!H:H,MATCH($C1408,'Policy Characteristics'!$C:$C,0)))</f>
        <v>0.01</v>
      </c>
      <c r="O1408" s="226" t="str">
        <f>IF(ISBLANK(INDEX('Policy Characteristics'!I:I,MATCH($C1408,'Policy Characteristics'!$C:$C,0))),"",INDEX('Policy Characteristics'!I:I,MATCH($C1408,'Policy Characteristics'!$C:$C,0)))</f>
        <v>% reduction in energy use</v>
      </c>
      <c r="P1408" s="22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8" s="226" t="str">
        <f>IF(ISBLANK(INDEX('Policy Characteristics'!K:K,MATCH($C1408,'Policy Characteristics'!$C:$C,0))),"",INDEX('Policy Characteristics'!K:K,MATCH($C1408,'Policy Characteristics'!$C:$C,0)))</f>
        <v>industry-ag-main.html#eff-stds</v>
      </c>
      <c r="R1408" s="226" t="str">
        <f>IF(ISBLANK(INDEX('Policy Characteristics'!L:L,MATCH($C1408,'Policy Characteristics'!$C:$C,0))),"",INDEX('Policy Characteristics'!L:L,MATCH($C1408,'Policy Characteristics'!$C:$C,0)))</f>
        <v>industry-energy-efficiency-standards.html</v>
      </c>
    </row>
    <row r="1409" spans="1:18" s="4" customFormat="1">
      <c r="A1409" s="226" t="str">
        <f>IF(ISBLANK(INDEX('Policy Characteristics'!A:A,MATCH($C1409,'Policy Characteristics'!$C:$C,0))),"",INDEX('Policy Characteristics'!A:A,MATCH($C1409,'Policy Characteristics'!$C:$C,0)))</f>
        <v>Industry</v>
      </c>
      <c r="B1409" s="234" t="str">
        <f>IF(ISBLANK(INDEX('Policy Characteristics'!B:B,MATCH($C1409,'Policy Characteristics'!$C:$C,0))),"",INDEX('Policy Characteristics'!B:B,MATCH($C1409,'Policy Characteristics'!$C:$C,0)))</f>
        <v>Industry Energy Efficiency Standards</v>
      </c>
      <c r="C1409" s="226" t="str">
        <f t="shared" si="50"/>
        <v>Percentage Improvement in Eqpt Efficiency Standards above BAU</v>
      </c>
      <c r="D1409" s="6" t="s">
        <v>860</v>
      </c>
      <c r="E1409" s="45" t="s">
        <v>919</v>
      </c>
      <c r="F1409" t="s">
        <v>861</v>
      </c>
      <c r="G1409" s="45" t="s">
        <v>920</v>
      </c>
      <c r="H1409" s="43">
        <v>1052</v>
      </c>
      <c r="I1409" s="261" t="s">
        <v>728</v>
      </c>
      <c r="J1409" s="227" t="str">
        <f>IF(ISBLANK(INDEX('Policy Characteristics'!D:D,MATCH($C1409,'Policy Characteristics'!$C:$C,0))),"",INDEX('Policy Characteristics'!D:D,MATCH($C1409,'Policy Characteristics'!$C:$C,0)))</f>
        <v>Industry Energy Efficiency Standards</v>
      </c>
      <c r="K1409" s="226" t="str">
        <f>IF(ISBLANK(INDEX('Policy Characteristics'!E:E,MATCH($C1409,'Policy Characteristics'!$C:$C,0))),"",INDEX('Policy Characteristics'!E:E,MATCH($C1409,'Policy Characteristics'!$C:$C,0)))</f>
        <v>indst efficiency standards</v>
      </c>
      <c r="L1409" s="233">
        <f>IF(ISBLANK(INDEX('Policy Characteristics'!F:F,MATCH($C1409,'Policy Characteristics'!$C:$C,0))),"",INDEX('Policy Characteristics'!F:F,MATCH($C1409,'Policy Characteristics'!$C:$C,0)))</f>
        <v>0</v>
      </c>
      <c r="M1409" s="233">
        <f>IF(ISBLANK(INDEX('Policy Characteristics'!G:G,MATCH($C1409,'Policy Characteristics'!$C:$C,0))),"",INDEX('Policy Characteristics'!G:G,MATCH($C1409,'Policy Characteristics'!$C:$C,0)))</f>
        <v>0.25</v>
      </c>
      <c r="N1409" s="233">
        <f>IF(ISBLANK(INDEX('Policy Characteristics'!H:H,MATCH($C1409,'Policy Characteristics'!$C:$C,0))),"",INDEX('Policy Characteristics'!H:H,MATCH($C1409,'Policy Characteristics'!$C:$C,0)))</f>
        <v>0.01</v>
      </c>
      <c r="O1409" s="226" t="str">
        <f>IF(ISBLANK(INDEX('Policy Characteristics'!I:I,MATCH($C1409,'Policy Characteristics'!$C:$C,0))),"",INDEX('Policy Characteristics'!I:I,MATCH($C1409,'Policy Characteristics'!$C:$C,0)))</f>
        <v>% reduction in energy use</v>
      </c>
      <c r="P1409" s="22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09" s="226" t="str">
        <f>IF(ISBLANK(INDEX('Policy Characteristics'!K:K,MATCH($C1409,'Policy Characteristics'!$C:$C,0))),"",INDEX('Policy Characteristics'!K:K,MATCH($C1409,'Policy Characteristics'!$C:$C,0)))</f>
        <v>industry-ag-main.html#eff-stds</v>
      </c>
      <c r="R1409" s="226" t="str">
        <f>IF(ISBLANK(INDEX('Policy Characteristics'!L:L,MATCH($C1409,'Policy Characteristics'!$C:$C,0))),"",INDEX('Policy Characteristics'!L:L,MATCH($C1409,'Policy Characteristics'!$C:$C,0)))</f>
        <v>industry-energy-efficiency-standards.html</v>
      </c>
    </row>
    <row r="1410" spans="1:18" s="4" customFormat="1">
      <c r="A1410" s="226" t="str">
        <f>IF(ISBLANK(INDEX('Policy Characteristics'!A:A,MATCH($C1410,'Policy Characteristics'!$C:$C,0))),"",INDEX('Policy Characteristics'!A:A,MATCH($C1410,'Policy Characteristics'!$C:$C,0)))</f>
        <v>Industry</v>
      </c>
      <c r="B1410" s="234" t="str">
        <f>IF(ISBLANK(INDEX('Policy Characteristics'!B:B,MATCH($C1410,'Policy Characteristics'!$C:$C,0))),"",INDEX('Policy Characteristics'!B:B,MATCH($C1410,'Policy Characteristics'!$C:$C,0)))</f>
        <v>Industry Energy Efficiency Standards</v>
      </c>
      <c r="C1410" s="226" t="str">
        <f t="shared" si="50"/>
        <v>Percentage Improvement in Eqpt Efficiency Standards above BAU</v>
      </c>
      <c r="D1410" s="6" t="s">
        <v>860</v>
      </c>
      <c r="E1410" s="45" t="s">
        <v>921</v>
      </c>
      <c r="F1410" t="s">
        <v>861</v>
      </c>
      <c r="G1410" s="45" t="s">
        <v>922</v>
      </c>
      <c r="H1410" s="43">
        <v>1053</v>
      </c>
      <c r="I1410" s="261" t="s">
        <v>738</v>
      </c>
      <c r="J1410" s="227" t="str">
        <f>IF(ISBLANK(INDEX('Policy Characteristics'!D:D,MATCH($C1410,'Policy Characteristics'!$C:$C,0))),"",INDEX('Policy Characteristics'!D:D,MATCH($C1410,'Policy Characteristics'!$C:$C,0)))</f>
        <v>Industry Energy Efficiency Standards</v>
      </c>
      <c r="K1410" s="226" t="str">
        <f>IF(ISBLANK(INDEX('Policy Characteristics'!E:E,MATCH($C1410,'Policy Characteristics'!$C:$C,0))),"",INDEX('Policy Characteristics'!E:E,MATCH($C1410,'Policy Characteristics'!$C:$C,0)))</f>
        <v>indst efficiency standards</v>
      </c>
      <c r="L1410" s="233">
        <f>IF(ISBLANK(INDEX('Policy Characteristics'!F:F,MATCH($C1410,'Policy Characteristics'!$C:$C,0))),"",INDEX('Policy Characteristics'!F:F,MATCH($C1410,'Policy Characteristics'!$C:$C,0)))</f>
        <v>0</v>
      </c>
      <c r="M1410" s="233">
        <f>IF(ISBLANK(INDEX('Policy Characteristics'!G:G,MATCH($C1410,'Policy Characteristics'!$C:$C,0))),"",INDEX('Policy Characteristics'!G:G,MATCH($C1410,'Policy Characteristics'!$C:$C,0)))</f>
        <v>0.25</v>
      </c>
      <c r="N1410" s="233">
        <f>IF(ISBLANK(INDEX('Policy Characteristics'!H:H,MATCH($C1410,'Policy Characteristics'!$C:$C,0))),"",INDEX('Policy Characteristics'!H:H,MATCH($C1410,'Policy Characteristics'!$C:$C,0)))</f>
        <v>0.01</v>
      </c>
      <c r="O1410" s="226" t="str">
        <f>IF(ISBLANK(INDEX('Policy Characteristics'!I:I,MATCH($C1410,'Policy Characteristics'!$C:$C,0))),"",INDEX('Policy Characteristics'!I:I,MATCH($C1410,'Policy Characteristics'!$C:$C,0)))</f>
        <v>% reduction in energy use</v>
      </c>
      <c r="P1410" s="22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0" s="226" t="str">
        <f>IF(ISBLANK(INDEX('Policy Characteristics'!K:K,MATCH($C1410,'Policy Characteristics'!$C:$C,0))),"",INDEX('Policy Characteristics'!K:K,MATCH($C1410,'Policy Characteristics'!$C:$C,0)))</f>
        <v>industry-ag-main.html#eff-stds</v>
      </c>
      <c r="R1410" s="226" t="str">
        <f>IF(ISBLANK(INDEX('Policy Characteristics'!L:L,MATCH($C1410,'Policy Characteristics'!$C:$C,0))),"",INDEX('Policy Characteristics'!L:L,MATCH($C1410,'Policy Characteristics'!$C:$C,0)))</f>
        <v>industry-energy-efficiency-standards.html</v>
      </c>
    </row>
    <row r="1411" spans="1:18" s="4" customFormat="1">
      <c r="A1411" s="226" t="str">
        <f>IF(ISBLANK(INDEX('Policy Characteristics'!A:A,MATCH($C1411,'Policy Characteristics'!$C:$C,0))),"",INDEX('Policy Characteristics'!A:A,MATCH($C1411,'Policy Characteristics'!$C:$C,0)))</f>
        <v>Industry</v>
      </c>
      <c r="B1411" s="234" t="str">
        <f>IF(ISBLANK(INDEX('Policy Characteristics'!B:B,MATCH($C1411,'Policy Characteristics'!$C:$C,0))),"",INDEX('Policy Characteristics'!B:B,MATCH($C1411,'Policy Characteristics'!$C:$C,0)))</f>
        <v>Industry Energy Efficiency Standards</v>
      </c>
      <c r="C1411" s="226" t="str">
        <f t="shared" si="50"/>
        <v>Percentage Improvement in Eqpt Efficiency Standards above BAU</v>
      </c>
      <c r="D1411" s="6" t="s">
        <v>860</v>
      </c>
      <c r="E1411" s="45" t="s">
        <v>923</v>
      </c>
      <c r="F1411" t="s">
        <v>861</v>
      </c>
      <c r="G1411" s="45" t="s">
        <v>924</v>
      </c>
      <c r="H1411" s="43">
        <v>1054</v>
      </c>
      <c r="I1411" s="261" t="s">
        <v>738</v>
      </c>
      <c r="J1411" s="227" t="str">
        <f>IF(ISBLANK(INDEX('Policy Characteristics'!D:D,MATCH($C1411,'Policy Characteristics'!$C:$C,0))),"",INDEX('Policy Characteristics'!D:D,MATCH($C1411,'Policy Characteristics'!$C:$C,0)))</f>
        <v>Industry Energy Efficiency Standards</v>
      </c>
      <c r="K1411" s="226" t="str">
        <f>IF(ISBLANK(INDEX('Policy Characteristics'!E:E,MATCH($C1411,'Policy Characteristics'!$C:$C,0))),"",INDEX('Policy Characteristics'!E:E,MATCH($C1411,'Policy Characteristics'!$C:$C,0)))</f>
        <v>indst efficiency standards</v>
      </c>
      <c r="L1411" s="233">
        <f>IF(ISBLANK(INDEX('Policy Characteristics'!F:F,MATCH($C1411,'Policy Characteristics'!$C:$C,0))),"",INDEX('Policy Characteristics'!F:F,MATCH($C1411,'Policy Characteristics'!$C:$C,0)))</f>
        <v>0</v>
      </c>
      <c r="M1411" s="233">
        <f>IF(ISBLANK(INDEX('Policy Characteristics'!G:G,MATCH($C1411,'Policy Characteristics'!$C:$C,0))),"",INDEX('Policy Characteristics'!G:G,MATCH($C1411,'Policy Characteristics'!$C:$C,0)))</f>
        <v>0.25</v>
      </c>
      <c r="N1411" s="233">
        <f>IF(ISBLANK(INDEX('Policy Characteristics'!H:H,MATCH($C1411,'Policy Characteristics'!$C:$C,0))),"",INDEX('Policy Characteristics'!H:H,MATCH($C1411,'Policy Characteristics'!$C:$C,0)))</f>
        <v>0.01</v>
      </c>
      <c r="O1411" s="226" t="str">
        <f>IF(ISBLANK(INDEX('Policy Characteristics'!I:I,MATCH($C1411,'Policy Characteristics'!$C:$C,0))),"",INDEX('Policy Characteristics'!I:I,MATCH($C1411,'Policy Characteristics'!$C:$C,0)))</f>
        <v>% reduction in energy use</v>
      </c>
      <c r="P1411" s="22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1" s="226" t="str">
        <f>IF(ISBLANK(INDEX('Policy Characteristics'!K:K,MATCH($C1411,'Policy Characteristics'!$C:$C,0))),"",INDEX('Policy Characteristics'!K:K,MATCH($C1411,'Policy Characteristics'!$C:$C,0)))</f>
        <v>industry-ag-main.html#eff-stds</v>
      </c>
      <c r="R1411" s="226" t="str">
        <f>IF(ISBLANK(INDEX('Policy Characteristics'!L:L,MATCH($C1411,'Policy Characteristics'!$C:$C,0))),"",INDEX('Policy Characteristics'!L:L,MATCH($C1411,'Policy Characteristics'!$C:$C,0)))</f>
        <v>industry-energy-efficiency-standards.html</v>
      </c>
    </row>
    <row r="1412" spans="1:18" s="4" customFormat="1">
      <c r="A1412" s="226" t="str">
        <f>IF(ISBLANK(INDEX('Policy Characteristics'!A:A,MATCH($C1412,'Policy Characteristics'!$C:$C,0))),"",INDEX('Policy Characteristics'!A:A,MATCH($C1412,'Policy Characteristics'!$C:$C,0)))</f>
        <v>Industry</v>
      </c>
      <c r="B1412" s="234" t="str">
        <f>IF(ISBLANK(INDEX('Policy Characteristics'!B:B,MATCH($C1412,'Policy Characteristics'!$C:$C,0))),"",INDEX('Policy Characteristics'!B:B,MATCH($C1412,'Policy Characteristics'!$C:$C,0)))</f>
        <v>Industry Energy Efficiency Standards</v>
      </c>
      <c r="C1412" s="226" t="str">
        <f t="shared" si="50"/>
        <v>Percentage Improvement in Eqpt Efficiency Standards above BAU</v>
      </c>
      <c r="D1412" s="6" t="s">
        <v>860</v>
      </c>
      <c r="E1412" s="45" t="s">
        <v>925</v>
      </c>
      <c r="F1412" t="s">
        <v>861</v>
      </c>
      <c r="G1412" s="45" t="s">
        <v>926</v>
      </c>
      <c r="H1412" s="43">
        <v>1055</v>
      </c>
      <c r="I1412" s="261" t="s">
        <v>728</v>
      </c>
      <c r="J1412" s="227" t="str">
        <f>IF(ISBLANK(INDEX('Policy Characteristics'!D:D,MATCH($C1412,'Policy Characteristics'!$C:$C,0))),"",INDEX('Policy Characteristics'!D:D,MATCH($C1412,'Policy Characteristics'!$C:$C,0)))</f>
        <v>Industry Energy Efficiency Standards</v>
      </c>
      <c r="K1412" s="226" t="str">
        <f>IF(ISBLANK(INDEX('Policy Characteristics'!E:E,MATCH($C1412,'Policy Characteristics'!$C:$C,0))),"",INDEX('Policy Characteristics'!E:E,MATCH($C1412,'Policy Characteristics'!$C:$C,0)))</f>
        <v>indst efficiency standards</v>
      </c>
      <c r="L1412" s="233">
        <f>IF(ISBLANK(INDEX('Policy Characteristics'!F:F,MATCH($C1412,'Policy Characteristics'!$C:$C,0))),"",INDEX('Policy Characteristics'!F:F,MATCH($C1412,'Policy Characteristics'!$C:$C,0)))</f>
        <v>0</v>
      </c>
      <c r="M1412" s="233">
        <f>IF(ISBLANK(INDEX('Policy Characteristics'!G:G,MATCH($C1412,'Policy Characteristics'!$C:$C,0))),"",INDEX('Policy Characteristics'!G:G,MATCH($C1412,'Policy Characteristics'!$C:$C,0)))</f>
        <v>0.25</v>
      </c>
      <c r="N1412" s="233">
        <f>IF(ISBLANK(INDEX('Policy Characteristics'!H:H,MATCH($C1412,'Policy Characteristics'!$C:$C,0))),"",INDEX('Policy Characteristics'!H:H,MATCH($C1412,'Policy Characteristics'!$C:$C,0)))</f>
        <v>0.01</v>
      </c>
      <c r="O1412" s="226" t="str">
        <f>IF(ISBLANK(INDEX('Policy Characteristics'!I:I,MATCH($C1412,'Policy Characteristics'!$C:$C,0))),"",INDEX('Policy Characteristics'!I:I,MATCH($C1412,'Policy Characteristics'!$C:$C,0)))</f>
        <v>% reduction in energy use</v>
      </c>
      <c r="P1412" s="22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2" s="226" t="str">
        <f>IF(ISBLANK(INDEX('Policy Characteristics'!K:K,MATCH($C1412,'Policy Characteristics'!$C:$C,0))),"",INDEX('Policy Characteristics'!K:K,MATCH($C1412,'Policy Characteristics'!$C:$C,0)))</f>
        <v>industry-ag-main.html#eff-stds</v>
      </c>
      <c r="R1412" s="226" t="str">
        <f>IF(ISBLANK(INDEX('Policy Characteristics'!L:L,MATCH($C1412,'Policy Characteristics'!$C:$C,0))),"",INDEX('Policy Characteristics'!L:L,MATCH($C1412,'Policy Characteristics'!$C:$C,0)))</f>
        <v>industry-energy-efficiency-standards.html</v>
      </c>
    </row>
    <row r="1413" spans="1:18" s="4" customFormat="1">
      <c r="A1413" s="226" t="str">
        <f>IF(ISBLANK(INDEX('Policy Characteristics'!A:A,MATCH($C1413,'Policy Characteristics'!$C:$C,0))),"",INDEX('Policy Characteristics'!A:A,MATCH($C1413,'Policy Characteristics'!$C:$C,0)))</f>
        <v>Industry</v>
      </c>
      <c r="B1413" s="234" t="str">
        <f>IF(ISBLANK(INDEX('Policy Characteristics'!B:B,MATCH($C1413,'Policy Characteristics'!$C:$C,0))),"",INDEX('Policy Characteristics'!B:B,MATCH($C1413,'Policy Characteristics'!$C:$C,0)))</f>
        <v>Industry Energy Efficiency Standards</v>
      </c>
      <c r="C1413" s="226" t="str">
        <f t="shared" si="50"/>
        <v>Percentage Improvement in Eqpt Efficiency Standards above BAU</v>
      </c>
      <c r="D1413" s="6" t="s">
        <v>860</v>
      </c>
      <c r="E1413" s="45" t="s">
        <v>927</v>
      </c>
      <c r="F1413" t="s">
        <v>861</v>
      </c>
      <c r="G1413" s="45" t="s">
        <v>928</v>
      </c>
      <c r="H1413" s="43">
        <v>1056</v>
      </c>
      <c r="I1413" s="261" t="s">
        <v>728</v>
      </c>
      <c r="J1413" s="227" t="str">
        <f>IF(ISBLANK(INDEX('Policy Characteristics'!D:D,MATCH($C1413,'Policy Characteristics'!$C:$C,0))),"",INDEX('Policy Characteristics'!D:D,MATCH($C1413,'Policy Characteristics'!$C:$C,0)))</f>
        <v>Industry Energy Efficiency Standards</v>
      </c>
      <c r="K1413" s="226" t="str">
        <f>IF(ISBLANK(INDEX('Policy Characteristics'!E:E,MATCH($C1413,'Policy Characteristics'!$C:$C,0))),"",INDEX('Policy Characteristics'!E:E,MATCH($C1413,'Policy Characteristics'!$C:$C,0)))</f>
        <v>indst efficiency standards</v>
      </c>
      <c r="L1413" s="233">
        <f>IF(ISBLANK(INDEX('Policy Characteristics'!F:F,MATCH($C1413,'Policy Characteristics'!$C:$C,0))),"",INDEX('Policy Characteristics'!F:F,MATCH($C1413,'Policy Characteristics'!$C:$C,0)))</f>
        <v>0</v>
      </c>
      <c r="M1413" s="233">
        <f>IF(ISBLANK(INDEX('Policy Characteristics'!G:G,MATCH($C1413,'Policy Characteristics'!$C:$C,0))),"",INDEX('Policy Characteristics'!G:G,MATCH($C1413,'Policy Characteristics'!$C:$C,0)))</f>
        <v>0.25</v>
      </c>
      <c r="N1413" s="233">
        <f>IF(ISBLANK(INDEX('Policy Characteristics'!H:H,MATCH($C1413,'Policy Characteristics'!$C:$C,0))),"",INDEX('Policy Characteristics'!H:H,MATCH($C1413,'Policy Characteristics'!$C:$C,0)))</f>
        <v>0.01</v>
      </c>
      <c r="O1413" s="226" t="str">
        <f>IF(ISBLANK(INDEX('Policy Characteristics'!I:I,MATCH($C1413,'Policy Characteristics'!$C:$C,0))),"",INDEX('Policy Characteristics'!I:I,MATCH($C1413,'Policy Characteristics'!$C:$C,0)))</f>
        <v>% reduction in energy use</v>
      </c>
      <c r="P1413" s="22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3" s="226" t="str">
        <f>IF(ISBLANK(INDEX('Policy Characteristics'!K:K,MATCH($C1413,'Policy Characteristics'!$C:$C,0))),"",INDEX('Policy Characteristics'!K:K,MATCH($C1413,'Policy Characteristics'!$C:$C,0)))</f>
        <v>industry-ag-main.html#eff-stds</v>
      </c>
      <c r="R1413" s="226" t="str">
        <f>IF(ISBLANK(INDEX('Policy Characteristics'!L:L,MATCH($C1413,'Policy Characteristics'!$C:$C,0))),"",INDEX('Policy Characteristics'!L:L,MATCH($C1413,'Policy Characteristics'!$C:$C,0)))</f>
        <v>industry-energy-efficiency-standards.html</v>
      </c>
    </row>
    <row r="1414" spans="1:18" s="4" customFormat="1">
      <c r="A1414" s="226" t="str">
        <f>IF(ISBLANK(INDEX('Policy Characteristics'!A:A,MATCH($C1414,'Policy Characteristics'!$C:$C,0))),"",INDEX('Policy Characteristics'!A:A,MATCH($C1414,'Policy Characteristics'!$C:$C,0)))</f>
        <v>Industry</v>
      </c>
      <c r="B1414" s="234" t="str">
        <f>IF(ISBLANK(INDEX('Policy Characteristics'!B:B,MATCH($C1414,'Policy Characteristics'!$C:$C,0))),"",INDEX('Policy Characteristics'!B:B,MATCH($C1414,'Policy Characteristics'!$C:$C,0)))</f>
        <v>Industry Energy Efficiency Standards</v>
      </c>
      <c r="C1414" s="226" t="str">
        <f t="shared" si="50"/>
        <v>Percentage Improvement in Eqpt Efficiency Standards above BAU</v>
      </c>
      <c r="D1414" s="6" t="s">
        <v>860</v>
      </c>
      <c r="E1414" s="45" t="s">
        <v>929</v>
      </c>
      <c r="F1414" t="s">
        <v>861</v>
      </c>
      <c r="G1414" s="45" t="s">
        <v>930</v>
      </c>
      <c r="H1414" s="43">
        <v>1057</v>
      </c>
      <c r="I1414" s="261" t="s">
        <v>738</v>
      </c>
      <c r="J1414" s="227" t="str">
        <f>IF(ISBLANK(INDEX('Policy Characteristics'!D:D,MATCH($C1414,'Policy Characteristics'!$C:$C,0))),"",INDEX('Policy Characteristics'!D:D,MATCH($C1414,'Policy Characteristics'!$C:$C,0)))</f>
        <v>Industry Energy Efficiency Standards</v>
      </c>
      <c r="K1414" s="226" t="str">
        <f>IF(ISBLANK(INDEX('Policy Characteristics'!E:E,MATCH($C1414,'Policy Characteristics'!$C:$C,0))),"",INDEX('Policy Characteristics'!E:E,MATCH($C1414,'Policy Characteristics'!$C:$C,0)))</f>
        <v>indst efficiency standards</v>
      </c>
      <c r="L1414" s="233">
        <f>IF(ISBLANK(INDEX('Policy Characteristics'!F:F,MATCH($C1414,'Policy Characteristics'!$C:$C,0))),"",INDEX('Policy Characteristics'!F:F,MATCH($C1414,'Policy Characteristics'!$C:$C,0)))</f>
        <v>0</v>
      </c>
      <c r="M1414" s="233">
        <f>IF(ISBLANK(INDEX('Policy Characteristics'!G:G,MATCH($C1414,'Policy Characteristics'!$C:$C,0))),"",INDEX('Policy Characteristics'!G:G,MATCH($C1414,'Policy Characteristics'!$C:$C,0)))</f>
        <v>0.25</v>
      </c>
      <c r="N1414" s="233">
        <f>IF(ISBLANK(INDEX('Policy Characteristics'!H:H,MATCH($C1414,'Policy Characteristics'!$C:$C,0))),"",INDEX('Policy Characteristics'!H:H,MATCH($C1414,'Policy Characteristics'!$C:$C,0)))</f>
        <v>0.01</v>
      </c>
      <c r="O1414" s="226" t="str">
        <f>IF(ISBLANK(INDEX('Policy Characteristics'!I:I,MATCH($C1414,'Policy Characteristics'!$C:$C,0))),"",INDEX('Policy Characteristics'!I:I,MATCH($C1414,'Policy Characteristics'!$C:$C,0)))</f>
        <v>% reduction in energy use</v>
      </c>
      <c r="P1414" s="22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4" s="226" t="str">
        <f>IF(ISBLANK(INDEX('Policy Characteristics'!K:K,MATCH($C1414,'Policy Characteristics'!$C:$C,0))),"",INDEX('Policy Characteristics'!K:K,MATCH($C1414,'Policy Characteristics'!$C:$C,0)))</f>
        <v>industry-ag-main.html#eff-stds</v>
      </c>
      <c r="R1414" s="226" t="str">
        <f>IF(ISBLANK(INDEX('Policy Characteristics'!L:L,MATCH($C1414,'Policy Characteristics'!$C:$C,0))),"",INDEX('Policy Characteristics'!L:L,MATCH($C1414,'Policy Characteristics'!$C:$C,0)))</f>
        <v>industry-energy-efficiency-standards.html</v>
      </c>
    </row>
    <row r="1415" spans="1:18" s="4" customFormat="1">
      <c r="A1415" s="226" t="str">
        <f>IF(ISBLANK(INDEX('Policy Characteristics'!A:A,MATCH($C1415,'Policy Characteristics'!$C:$C,0))),"",INDEX('Policy Characteristics'!A:A,MATCH($C1415,'Policy Characteristics'!$C:$C,0)))</f>
        <v>Industry</v>
      </c>
      <c r="B1415" s="234" t="str">
        <f>IF(ISBLANK(INDEX('Policy Characteristics'!B:B,MATCH($C1415,'Policy Characteristics'!$C:$C,0))),"",INDEX('Policy Characteristics'!B:B,MATCH($C1415,'Policy Characteristics'!$C:$C,0)))</f>
        <v>Industry Energy Efficiency Standards</v>
      </c>
      <c r="C1415" s="226" t="str">
        <f t="shared" si="50"/>
        <v>Percentage Improvement in Eqpt Efficiency Standards above BAU</v>
      </c>
      <c r="D1415" s="6" t="s">
        <v>862</v>
      </c>
      <c r="E1415" s="45" t="s">
        <v>911</v>
      </c>
      <c r="F1415" t="s">
        <v>863</v>
      </c>
      <c r="G1415" s="45" t="s">
        <v>912</v>
      </c>
      <c r="H1415" s="43">
        <v>1058</v>
      </c>
      <c r="I1415" s="261" t="s">
        <v>728</v>
      </c>
      <c r="J1415" s="227" t="str">
        <f>IF(ISBLANK(INDEX('Policy Characteristics'!D:D,MATCH($C1415,'Policy Characteristics'!$C:$C,0))),"",INDEX('Policy Characteristics'!D:D,MATCH($C1415,'Policy Characteristics'!$C:$C,0)))</f>
        <v>Industry Energy Efficiency Standards</v>
      </c>
      <c r="K1415" s="226" t="str">
        <f>IF(ISBLANK(INDEX('Policy Characteristics'!E:E,MATCH($C1415,'Policy Characteristics'!$C:$C,0))),"",INDEX('Policy Characteristics'!E:E,MATCH($C1415,'Policy Characteristics'!$C:$C,0)))</f>
        <v>indst efficiency standards</v>
      </c>
      <c r="L1415" s="233">
        <f>IF(ISBLANK(INDEX('Policy Characteristics'!F:F,MATCH($C1415,'Policy Characteristics'!$C:$C,0))),"",INDEX('Policy Characteristics'!F:F,MATCH($C1415,'Policy Characteristics'!$C:$C,0)))</f>
        <v>0</v>
      </c>
      <c r="M1415" s="233">
        <f>IF(ISBLANK(INDEX('Policy Characteristics'!G:G,MATCH($C1415,'Policy Characteristics'!$C:$C,0))),"",INDEX('Policy Characteristics'!G:G,MATCH($C1415,'Policy Characteristics'!$C:$C,0)))</f>
        <v>0.25</v>
      </c>
      <c r="N1415" s="233">
        <f>IF(ISBLANK(INDEX('Policy Characteristics'!H:H,MATCH($C1415,'Policy Characteristics'!$C:$C,0))),"",INDEX('Policy Characteristics'!H:H,MATCH($C1415,'Policy Characteristics'!$C:$C,0)))</f>
        <v>0.01</v>
      </c>
      <c r="O1415" s="226" t="str">
        <f>IF(ISBLANK(INDEX('Policy Characteristics'!I:I,MATCH($C1415,'Policy Characteristics'!$C:$C,0))),"",INDEX('Policy Characteristics'!I:I,MATCH($C1415,'Policy Characteristics'!$C:$C,0)))</f>
        <v>% reduction in energy use</v>
      </c>
      <c r="P1415" s="22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5" s="226" t="str">
        <f>IF(ISBLANK(INDEX('Policy Characteristics'!K:K,MATCH($C1415,'Policy Characteristics'!$C:$C,0))),"",INDEX('Policy Characteristics'!K:K,MATCH($C1415,'Policy Characteristics'!$C:$C,0)))</f>
        <v>industry-ag-main.html#eff-stds</v>
      </c>
      <c r="R1415" s="226" t="str">
        <f>IF(ISBLANK(INDEX('Policy Characteristics'!L:L,MATCH($C1415,'Policy Characteristics'!$C:$C,0))),"",INDEX('Policy Characteristics'!L:L,MATCH($C1415,'Policy Characteristics'!$C:$C,0)))</f>
        <v>industry-energy-efficiency-standards.html</v>
      </c>
    </row>
    <row r="1416" spans="1:18" s="4" customFormat="1">
      <c r="A1416" s="226" t="str">
        <f>IF(ISBLANK(INDEX('Policy Characteristics'!A:A,MATCH($C1416,'Policy Characteristics'!$C:$C,0))),"",INDEX('Policy Characteristics'!A:A,MATCH($C1416,'Policy Characteristics'!$C:$C,0)))</f>
        <v>Industry</v>
      </c>
      <c r="B1416" s="234" t="str">
        <f>IF(ISBLANK(INDEX('Policy Characteristics'!B:B,MATCH($C1416,'Policy Characteristics'!$C:$C,0))),"",INDEX('Policy Characteristics'!B:B,MATCH($C1416,'Policy Characteristics'!$C:$C,0)))</f>
        <v>Industry Energy Efficiency Standards</v>
      </c>
      <c r="C1416" s="226" t="str">
        <f t="shared" si="50"/>
        <v>Percentage Improvement in Eqpt Efficiency Standards above BAU</v>
      </c>
      <c r="D1416" s="6" t="s">
        <v>862</v>
      </c>
      <c r="E1416" s="45" t="s">
        <v>913</v>
      </c>
      <c r="F1416" t="s">
        <v>863</v>
      </c>
      <c r="G1416" s="45" t="s">
        <v>914</v>
      </c>
      <c r="H1416" s="43">
        <v>1059</v>
      </c>
      <c r="I1416" s="261" t="s">
        <v>728</v>
      </c>
      <c r="J1416" s="227" t="str">
        <f>IF(ISBLANK(INDEX('Policy Characteristics'!D:D,MATCH($C1416,'Policy Characteristics'!$C:$C,0))),"",INDEX('Policy Characteristics'!D:D,MATCH($C1416,'Policy Characteristics'!$C:$C,0)))</f>
        <v>Industry Energy Efficiency Standards</v>
      </c>
      <c r="K1416" s="226" t="str">
        <f>IF(ISBLANK(INDEX('Policy Characteristics'!E:E,MATCH($C1416,'Policy Characteristics'!$C:$C,0))),"",INDEX('Policy Characteristics'!E:E,MATCH($C1416,'Policy Characteristics'!$C:$C,0)))</f>
        <v>indst efficiency standards</v>
      </c>
      <c r="L1416" s="233">
        <f>IF(ISBLANK(INDEX('Policy Characteristics'!F:F,MATCH($C1416,'Policy Characteristics'!$C:$C,0))),"",INDEX('Policy Characteristics'!F:F,MATCH($C1416,'Policy Characteristics'!$C:$C,0)))</f>
        <v>0</v>
      </c>
      <c r="M1416" s="233">
        <f>IF(ISBLANK(INDEX('Policy Characteristics'!G:G,MATCH($C1416,'Policy Characteristics'!$C:$C,0))),"",INDEX('Policy Characteristics'!G:G,MATCH($C1416,'Policy Characteristics'!$C:$C,0)))</f>
        <v>0.25</v>
      </c>
      <c r="N1416" s="233">
        <f>IF(ISBLANK(INDEX('Policy Characteristics'!H:H,MATCH($C1416,'Policy Characteristics'!$C:$C,0))),"",INDEX('Policy Characteristics'!H:H,MATCH($C1416,'Policy Characteristics'!$C:$C,0)))</f>
        <v>0.01</v>
      </c>
      <c r="O1416" s="226" t="str">
        <f>IF(ISBLANK(INDEX('Policy Characteristics'!I:I,MATCH($C1416,'Policy Characteristics'!$C:$C,0))),"",INDEX('Policy Characteristics'!I:I,MATCH($C1416,'Policy Characteristics'!$C:$C,0)))</f>
        <v>% reduction in energy use</v>
      </c>
      <c r="P1416" s="22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6" s="226" t="str">
        <f>IF(ISBLANK(INDEX('Policy Characteristics'!K:K,MATCH($C1416,'Policy Characteristics'!$C:$C,0))),"",INDEX('Policy Characteristics'!K:K,MATCH($C1416,'Policy Characteristics'!$C:$C,0)))</f>
        <v>industry-ag-main.html#eff-stds</v>
      </c>
      <c r="R1416" s="226" t="str">
        <f>IF(ISBLANK(INDEX('Policy Characteristics'!L:L,MATCH($C1416,'Policy Characteristics'!$C:$C,0))),"",INDEX('Policy Characteristics'!L:L,MATCH($C1416,'Policy Characteristics'!$C:$C,0)))</f>
        <v>industry-energy-efficiency-standards.html</v>
      </c>
    </row>
    <row r="1417" spans="1:18" s="4" customFormat="1">
      <c r="A1417" s="226" t="str">
        <f>IF(ISBLANK(INDEX('Policy Characteristics'!A:A,MATCH($C1417,'Policy Characteristics'!$C:$C,0))),"",INDEX('Policy Characteristics'!A:A,MATCH($C1417,'Policy Characteristics'!$C:$C,0)))</f>
        <v>Industry</v>
      </c>
      <c r="B1417" s="234" t="str">
        <f>IF(ISBLANK(INDEX('Policy Characteristics'!B:B,MATCH($C1417,'Policy Characteristics'!$C:$C,0))),"",INDEX('Policy Characteristics'!B:B,MATCH($C1417,'Policy Characteristics'!$C:$C,0)))</f>
        <v>Industry Energy Efficiency Standards</v>
      </c>
      <c r="C1417" s="226" t="str">
        <f t="shared" si="50"/>
        <v>Percentage Improvement in Eqpt Efficiency Standards above BAU</v>
      </c>
      <c r="D1417" s="6" t="s">
        <v>862</v>
      </c>
      <c r="E1417" s="45" t="s">
        <v>915</v>
      </c>
      <c r="F1417" t="s">
        <v>863</v>
      </c>
      <c r="G1417" s="45" t="s">
        <v>916</v>
      </c>
      <c r="H1417" s="43">
        <v>1060</v>
      </c>
      <c r="I1417" s="261" t="s">
        <v>728</v>
      </c>
      <c r="J1417" s="227" t="str">
        <f>IF(ISBLANK(INDEX('Policy Characteristics'!D:D,MATCH($C1417,'Policy Characteristics'!$C:$C,0))),"",INDEX('Policy Characteristics'!D:D,MATCH($C1417,'Policy Characteristics'!$C:$C,0)))</f>
        <v>Industry Energy Efficiency Standards</v>
      </c>
      <c r="K1417" s="226" t="str">
        <f>IF(ISBLANK(INDEX('Policy Characteristics'!E:E,MATCH($C1417,'Policy Characteristics'!$C:$C,0))),"",INDEX('Policy Characteristics'!E:E,MATCH($C1417,'Policy Characteristics'!$C:$C,0)))</f>
        <v>indst efficiency standards</v>
      </c>
      <c r="L1417" s="233">
        <f>IF(ISBLANK(INDEX('Policy Characteristics'!F:F,MATCH($C1417,'Policy Characteristics'!$C:$C,0))),"",INDEX('Policy Characteristics'!F:F,MATCH($C1417,'Policy Characteristics'!$C:$C,0)))</f>
        <v>0</v>
      </c>
      <c r="M1417" s="233">
        <f>IF(ISBLANK(INDEX('Policy Characteristics'!G:G,MATCH($C1417,'Policy Characteristics'!$C:$C,0))),"",INDEX('Policy Characteristics'!G:G,MATCH($C1417,'Policy Characteristics'!$C:$C,0)))</f>
        <v>0.25</v>
      </c>
      <c r="N1417" s="233">
        <f>IF(ISBLANK(INDEX('Policy Characteristics'!H:H,MATCH($C1417,'Policy Characteristics'!$C:$C,0))),"",INDEX('Policy Characteristics'!H:H,MATCH($C1417,'Policy Characteristics'!$C:$C,0)))</f>
        <v>0.01</v>
      </c>
      <c r="O1417" s="226" t="str">
        <f>IF(ISBLANK(INDEX('Policy Characteristics'!I:I,MATCH($C1417,'Policy Characteristics'!$C:$C,0))),"",INDEX('Policy Characteristics'!I:I,MATCH($C1417,'Policy Characteristics'!$C:$C,0)))</f>
        <v>% reduction in energy use</v>
      </c>
      <c r="P1417" s="22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7" s="226" t="str">
        <f>IF(ISBLANK(INDEX('Policy Characteristics'!K:K,MATCH($C1417,'Policy Characteristics'!$C:$C,0))),"",INDEX('Policy Characteristics'!K:K,MATCH($C1417,'Policy Characteristics'!$C:$C,0)))</f>
        <v>industry-ag-main.html#eff-stds</v>
      </c>
      <c r="R1417" s="226" t="str">
        <f>IF(ISBLANK(INDEX('Policy Characteristics'!L:L,MATCH($C1417,'Policy Characteristics'!$C:$C,0))),"",INDEX('Policy Characteristics'!L:L,MATCH($C1417,'Policy Characteristics'!$C:$C,0)))</f>
        <v>industry-energy-efficiency-standards.html</v>
      </c>
    </row>
    <row r="1418" spans="1:18" s="4" customFormat="1">
      <c r="A1418" s="226" t="str">
        <f>IF(ISBLANK(INDEX('Policy Characteristics'!A:A,MATCH($C1418,'Policy Characteristics'!$C:$C,0))),"",INDEX('Policy Characteristics'!A:A,MATCH($C1418,'Policy Characteristics'!$C:$C,0)))</f>
        <v>Industry</v>
      </c>
      <c r="B1418" s="234" t="str">
        <f>IF(ISBLANK(INDEX('Policy Characteristics'!B:B,MATCH($C1418,'Policy Characteristics'!$C:$C,0))),"",INDEX('Policy Characteristics'!B:B,MATCH($C1418,'Policy Characteristics'!$C:$C,0)))</f>
        <v>Industry Energy Efficiency Standards</v>
      </c>
      <c r="C1418" s="226" t="str">
        <f t="shared" si="50"/>
        <v>Percentage Improvement in Eqpt Efficiency Standards above BAU</v>
      </c>
      <c r="D1418" s="6" t="s">
        <v>862</v>
      </c>
      <c r="E1418" s="45" t="s">
        <v>917</v>
      </c>
      <c r="F1418" t="s">
        <v>863</v>
      </c>
      <c r="G1418" s="45" t="s">
        <v>918</v>
      </c>
      <c r="H1418" s="43">
        <v>1061</v>
      </c>
      <c r="I1418" s="261" t="s">
        <v>738</v>
      </c>
      <c r="J1418" s="227" t="str">
        <f>IF(ISBLANK(INDEX('Policy Characteristics'!D:D,MATCH($C1418,'Policy Characteristics'!$C:$C,0))),"",INDEX('Policy Characteristics'!D:D,MATCH($C1418,'Policy Characteristics'!$C:$C,0)))</f>
        <v>Industry Energy Efficiency Standards</v>
      </c>
      <c r="K1418" s="226" t="str">
        <f>IF(ISBLANK(INDEX('Policy Characteristics'!E:E,MATCH($C1418,'Policy Characteristics'!$C:$C,0))),"",INDEX('Policy Characteristics'!E:E,MATCH($C1418,'Policy Characteristics'!$C:$C,0)))</f>
        <v>indst efficiency standards</v>
      </c>
      <c r="L1418" s="233">
        <f>IF(ISBLANK(INDEX('Policy Characteristics'!F:F,MATCH($C1418,'Policy Characteristics'!$C:$C,0))),"",INDEX('Policy Characteristics'!F:F,MATCH($C1418,'Policy Characteristics'!$C:$C,0)))</f>
        <v>0</v>
      </c>
      <c r="M1418" s="233">
        <f>IF(ISBLANK(INDEX('Policy Characteristics'!G:G,MATCH($C1418,'Policy Characteristics'!$C:$C,0))),"",INDEX('Policy Characteristics'!G:G,MATCH($C1418,'Policy Characteristics'!$C:$C,0)))</f>
        <v>0.25</v>
      </c>
      <c r="N1418" s="233">
        <f>IF(ISBLANK(INDEX('Policy Characteristics'!H:H,MATCH($C1418,'Policy Characteristics'!$C:$C,0))),"",INDEX('Policy Characteristics'!H:H,MATCH($C1418,'Policy Characteristics'!$C:$C,0)))</f>
        <v>0.01</v>
      </c>
      <c r="O1418" s="226" t="str">
        <f>IF(ISBLANK(INDEX('Policy Characteristics'!I:I,MATCH($C1418,'Policy Characteristics'!$C:$C,0))),"",INDEX('Policy Characteristics'!I:I,MATCH($C1418,'Policy Characteristics'!$C:$C,0)))</f>
        <v>% reduction in energy use</v>
      </c>
      <c r="P1418" s="22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8" s="226" t="str">
        <f>IF(ISBLANK(INDEX('Policy Characteristics'!K:K,MATCH($C1418,'Policy Characteristics'!$C:$C,0))),"",INDEX('Policy Characteristics'!K:K,MATCH($C1418,'Policy Characteristics'!$C:$C,0)))</f>
        <v>industry-ag-main.html#eff-stds</v>
      </c>
      <c r="R1418" s="226" t="str">
        <f>IF(ISBLANK(INDEX('Policy Characteristics'!L:L,MATCH($C1418,'Policy Characteristics'!$C:$C,0))),"",INDEX('Policy Characteristics'!L:L,MATCH($C1418,'Policy Characteristics'!$C:$C,0)))</f>
        <v>industry-energy-efficiency-standards.html</v>
      </c>
    </row>
    <row r="1419" spans="1:18" s="4" customFormat="1">
      <c r="A1419" s="226" t="str">
        <f>IF(ISBLANK(INDEX('Policy Characteristics'!A:A,MATCH($C1419,'Policy Characteristics'!$C:$C,0))),"",INDEX('Policy Characteristics'!A:A,MATCH($C1419,'Policy Characteristics'!$C:$C,0)))</f>
        <v>Industry</v>
      </c>
      <c r="B1419" s="234" t="str">
        <f>IF(ISBLANK(INDEX('Policy Characteristics'!B:B,MATCH($C1419,'Policy Characteristics'!$C:$C,0))),"",INDEX('Policy Characteristics'!B:B,MATCH($C1419,'Policy Characteristics'!$C:$C,0)))</f>
        <v>Industry Energy Efficiency Standards</v>
      </c>
      <c r="C1419" s="226" t="str">
        <f t="shared" si="50"/>
        <v>Percentage Improvement in Eqpt Efficiency Standards above BAU</v>
      </c>
      <c r="D1419" s="6" t="s">
        <v>862</v>
      </c>
      <c r="E1419" s="45" t="s">
        <v>919</v>
      </c>
      <c r="F1419" t="s">
        <v>863</v>
      </c>
      <c r="G1419" s="45" t="s">
        <v>920</v>
      </c>
      <c r="H1419" s="43">
        <v>1062</v>
      </c>
      <c r="I1419" s="261" t="s">
        <v>728</v>
      </c>
      <c r="J1419" s="227" t="str">
        <f>IF(ISBLANK(INDEX('Policy Characteristics'!D:D,MATCH($C1419,'Policy Characteristics'!$C:$C,0))),"",INDEX('Policy Characteristics'!D:D,MATCH($C1419,'Policy Characteristics'!$C:$C,0)))</f>
        <v>Industry Energy Efficiency Standards</v>
      </c>
      <c r="K1419" s="226" t="str">
        <f>IF(ISBLANK(INDEX('Policy Characteristics'!E:E,MATCH($C1419,'Policy Characteristics'!$C:$C,0))),"",INDEX('Policy Characteristics'!E:E,MATCH($C1419,'Policy Characteristics'!$C:$C,0)))</f>
        <v>indst efficiency standards</v>
      </c>
      <c r="L1419" s="233">
        <f>IF(ISBLANK(INDEX('Policy Characteristics'!F:F,MATCH($C1419,'Policy Characteristics'!$C:$C,0))),"",INDEX('Policy Characteristics'!F:F,MATCH($C1419,'Policy Characteristics'!$C:$C,0)))</f>
        <v>0</v>
      </c>
      <c r="M1419" s="233">
        <f>IF(ISBLANK(INDEX('Policy Characteristics'!G:G,MATCH($C1419,'Policy Characteristics'!$C:$C,0))),"",INDEX('Policy Characteristics'!G:G,MATCH($C1419,'Policy Characteristics'!$C:$C,0)))</f>
        <v>0.25</v>
      </c>
      <c r="N1419" s="233">
        <f>IF(ISBLANK(INDEX('Policy Characteristics'!H:H,MATCH($C1419,'Policy Characteristics'!$C:$C,0))),"",INDEX('Policy Characteristics'!H:H,MATCH($C1419,'Policy Characteristics'!$C:$C,0)))</f>
        <v>0.01</v>
      </c>
      <c r="O1419" s="226" t="str">
        <f>IF(ISBLANK(INDEX('Policy Characteristics'!I:I,MATCH($C1419,'Policy Characteristics'!$C:$C,0))),"",INDEX('Policy Characteristics'!I:I,MATCH($C1419,'Policy Characteristics'!$C:$C,0)))</f>
        <v>% reduction in energy use</v>
      </c>
      <c r="P1419" s="22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19" s="226" t="str">
        <f>IF(ISBLANK(INDEX('Policy Characteristics'!K:K,MATCH($C1419,'Policy Characteristics'!$C:$C,0))),"",INDEX('Policy Characteristics'!K:K,MATCH($C1419,'Policy Characteristics'!$C:$C,0)))</f>
        <v>industry-ag-main.html#eff-stds</v>
      </c>
      <c r="R1419" s="226" t="str">
        <f>IF(ISBLANK(INDEX('Policy Characteristics'!L:L,MATCH($C1419,'Policy Characteristics'!$C:$C,0))),"",INDEX('Policy Characteristics'!L:L,MATCH($C1419,'Policy Characteristics'!$C:$C,0)))</f>
        <v>industry-energy-efficiency-standards.html</v>
      </c>
    </row>
    <row r="1420" spans="1:18" s="4" customFormat="1">
      <c r="A1420" s="226" t="str">
        <f>IF(ISBLANK(INDEX('Policy Characteristics'!A:A,MATCH($C1420,'Policy Characteristics'!$C:$C,0))),"",INDEX('Policy Characteristics'!A:A,MATCH($C1420,'Policy Characteristics'!$C:$C,0)))</f>
        <v>Industry</v>
      </c>
      <c r="B1420" s="234" t="str">
        <f>IF(ISBLANK(INDEX('Policy Characteristics'!B:B,MATCH($C1420,'Policy Characteristics'!$C:$C,0))),"",INDEX('Policy Characteristics'!B:B,MATCH($C1420,'Policy Characteristics'!$C:$C,0)))</f>
        <v>Industry Energy Efficiency Standards</v>
      </c>
      <c r="C1420" s="226" t="str">
        <f t="shared" si="50"/>
        <v>Percentage Improvement in Eqpt Efficiency Standards above BAU</v>
      </c>
      <c r="D1420" s="6" t="s">
        <v>862</v>
      </c>
      <c r="E1420" s="45" t="s">
        <v>921</v>
      </c>
      <c r="F1420" t="s">
        <v>863</v>
      </c>
      <c r="G1420" s="45" t="s">
        <v>922</v>
      </c>
      <c r="H1420" s="43">
        <v>1063</v>
      </c>
      <c r="I1420" s="261" t="s">
        <v>738</v>
      </c>
      <c r="J1420" s="227" t="str">
        <f>IF(ISBLANK(INDEX('Policy Characteristics'!D:D,MATCH($C1420,'Policy Characteristics'!$C:$C,0))),"",INDEX('Policy Characteristics'!D:D,MATCH($C1420,'Policy Characteristics'!$C:$C,0)))</f>
        <v>Industry Energy Efficiency Standards</v>
      </c>
      <c r="K1420" s="226" t="str">
        <f>IF(ISBLANK(INDEX('Policy Characteristics'!E:E,MATCH($C1420,'Policy Characteristics'!$C:$C,0))),"",INDEX('Policy Characteristics'!E:E,MATCH($C1420,'Policy Characteristics'!$C:$C,0)))</f>
        <v>indst efficiency standards</v>
      </c>
      <c r="L1420" s="233">
        <f>IF(ISBLANK(INDEX('Policy Characteristics'!F:F,MATCH($C1420,'Policy Characteristics'!$C:$C,0))),"",INDEX('Policy Characteristics'!F:F,MATCH($C1420,'Policy Characteristics'!$C:$C,0)))</f>
        <v>0</v>
      </c>
      <c r="M1420" s="233">
        <f>IF(ISBLANK(INDEX('Policy Characteristics'!G:G,MATCH($C1420,'Policy Characteristics'!$C:$C,0))),"",INDEX('Policy Characteristics'!G:G,MATCH($C1420,'Policy Characteristics'!$C:$C,0)))</f>
        <v>0.25</v>
      </c>
      <c r="N1420" s="233">
        <f>IF(ISBLANK(INDEX('Policy Characteristics'!H:H,MATCH($C1420,'Policy Characteristics'!$C:$C,0))),"",INDEX('Policy Characteristics'!H:H,MATCH($C1420,'Policy Characteristics'!$C:$C,0)))</f>
        <v>0.01</v>
      </c>
      <c r="O1420" s="226" t="str">
        <f>IF(ISBLANK(INDEX('Policy Characteristics'!I:I,MATCH($C1420,'Policy Characteristics'!$C:$C,0))),"",INDEX('Policy Characteristics'!I:I,MATCH($C1420,'Policy Characteristics'!$C:$C,0)))</f>
        <v>% reduction in energy use</v>
      </c>
      <c r="P1420" s="22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0" s="226" t="str">
        <f>IF(ISBLANK(INDEX('Policy Characteristics'!K:K,MATCH($C1420,'Policy Characteristics'!$C:$C,0))),"",INDEX('Policy Characteristics'!K:K,MATCH($C1420,'Policy Characteristics'!$C:$C,0)))</f>
        <v>industry-ag-main.html#eff-stds</v>
      </c>
      <c r="R1420" s="226" t="str">
        <f>IF(ISBLANK(INDEX('Policy Characteristics'!L:L,MATCH($C1420,'Policy Characteristics'!$C:$C,0))),"",INDEX('Policy Characteristics'!L:L,MATCH($C1420,'Policy Characteristics'!$C:$C,0)))</f>
        <v>industry-energy-efficiency-standards.html</v>
      </c>
    </row>
    <row r="1421" spans="1:18" s="4" customFormat="1">
      <c r="A1421" s="226" t="str">
        <f>IF(ISBLANK(INDEX('Policy Characteristics'!A:A,MATCH($C1421,'Policy Characteristics'!$C:$C,0))),"",INDEX('Policy Characteristics'!A:A,MATCH($C1421,'Policy Characteristics'!$C:$C,0)))</f>
        <v>Industry</v>
      </c>
      <c r="B1421" s="234" t="str">
        <f>IF(ISBLANK(INDEX('Policy Characteristics'!B:B,MATCH($C1421,'Policy Characteristics'!$C:$C,0))),"",INDEX('Policy Characteristics'!B:B,MATCH($C1421,'Policy Characteristics'!$C:$C,0)))</f>
        <v>Industry Energy Efficiency Standards</v>
      </c>
      <c r="C1421" s="226" t="str">
        <f t="shared" si="50"/>
        <v>Percentage Improvement in Eqpt Efficiency Standards above BAU</v>
      </c>
      <c r="D1421" s="6" t="s">
        <v>862</v>
      </c>
      <c r="E1421" s="45" t="s">
        <v>923</v>
      </c>
      <c r="F1421" t="s">
        <v>863</v>
      </c>
      <c r="G1421" s="45" t="s">
        <v>924</v>
      </c>
      <c r="H1421" s="43">
        <v>1064</v>
      </c>
      <c r="I1421" s="261" t="s">
        <v>738</v>
      </c>
      <c r="J1421" s="227" t="str">
        <f>IF(ISBLANK(INDEX('Policy Characteristics'!D:D,MATCH($C1421,'Policy Characteristics'!$C:$C,0))),"",INDEX('Policy Characteristics'!D:D,MATCH($C1421,'Policy Characteristics'!$C:$C,0)))</f>
        <v>Industry Energy Efficiency Standards</v>
      </c>
      <c r="K1421" s="226" t="str">
        <f>IF(ISBLANK(INDEX('Policy Characteristics'!E:E,MATCH($C1421,'Policy Characteristics'!$C:$C,0))),"",INDEX('Policy Characteristics'!E:E,MATCH($C1421,'Policy Characteristics'!$C:$C,0)))</f>
        <v>indst efficiency standards</v>
      </c>
      <c r="L1421" s="233">
        <f>IF(ISBLANK(INDEX('Policy Characteristics'!F:F,MATCH($C1421,'Policy Characteristics'!$C:$C,0))),"",INDEX('Policy Characteristics'!F:F,MATCH($C1421,'Policy Characteristics'!$C:$C,0)))</f>
        <v>0</v>
      </c>
      <c r="M1421" s="233">
        <f>IF(ISBLANK(INDEX('Policy Characteristics'!G:G,MATCH($C1421,'Policy Characteristics'!$C:$C,0))),"",INDEX('Policy Characteristics'!G:G,MATCH($C1421,'Policy Characteristics'!$C:$C,0)))</f>
        <v>0.25</v>
      </c>
      <c r="N1421" s="233">
        <f>IF(ISBLANK(INDEX('Policy Characteristics'!H:H,MATCH($C1421,'Policy Characteristics'!$C:$C,0))),"",INDEX('Policy Characteristics'!H:H,MATCH($C1421,'Policy Characteristics'!$C:$C,0)))</f>
        <v>0.01</v>
      </c>
      <c r="O1421" s="226" t="str">
        <f>IF(ISBLANK(INDEX('Policy Characteristics'!I:I,MATCH($C1421,'Policy Characteristics'!$C:$C,0))),"",INDEX('Policy Characteristics'!I:I,MATCH($C1421,'Policy Characteristics'!$C:$C,0)))</f>
        <v>% reduction in energy use</v>
      </c>
      <c r="P1421" s="22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1" s="226" t="str">
        <f>IF(ISBLANK(INDEX('Policy Characteristics'!K:K,MATCH($C1421,'Policy Characteristics'!$C:$C,0))),"",INDEX('Policy Characteristics'!K:K,MATCH($C1421,'Policy Characteristics'!$C:$C,0)))</f>
        <v>industry-ag-main.html#eff-stds</v>
      </c>
      <c r="R1421" s="226" t="str">
        <f>IF(ISBLANK(INDEX('Policy Characteristics'!L:L,MATCH($C1421,'Policy Characteristics'!$C:$C,0))),"",INDEX('Policy Characteristics'!L:L,MATCH($C1421,'Policy Characteristics'!$C:$C,0)))</f>
        <v>industry-energy-efficiency-standards.html</v>
      </c>
    </row>
    <row r="1422" spans="1:18" s="4" customFormat="1">
      <c r="A1422" s="226" t="str">
        <f>IF(ISBLANK(INDEX('Policy Characteristics'!A:A,MATCH($C1422,'Policy Characteristics'!$C:$C,0))),"",INDEX('Policy Characteristics'!A:A,MATCH($C1422,'Policy Characteristics'!$C:$C,0)))</f>
        <v>Industry</v>
      </c>
      <c r="B1422" s="234" t="str">
        <f>IF(ISBLANK(INDEX('Policy Characteristics'!B:B,MATCH($C1422,'Policy Characteristics'!$C:$C,0))),"",INDEX('Policy Characteristics'!B:B,MATCH($C1422,'Policy Characteristics'!$C:$C,0)))</f>
        <v>Industry Energy Efficiency Standards</v>
      </c>
      <c r="C1422" s="226" t="str">
        <f t="shared" si="50"/>
        <v>Percentage Improvement in Eqpt Efficiency Standards above BAU</v>
      </c>
      <c r="D1422" s="6" t="s">
        <v>862</v>
      </c>
      <c r="E1422" s="45" t="s">
        <v>925</v>
      </c>
      <c r="F1422" t="s">
        <v>863</v>
      </c>
      <c r="G1422" s="45" t="s">
        <v>926</v>
      </c>
      <c r="H1422" s="43">
        <v>1065</v>
      </c>
      <c r="I1422" s="261" t="s">
        <v>738</v>
      </c>
      <c r="J1422" s="227" t="str">
        <f>IF(ISBLANK(INDEX('Policy Characteristics'!D:D,MATCH($C1422,'Policy Characteristics'!$C:$C,0))),"",INDEX('Policy Characteristics'!D:D,MATCH($C1422,'Policy Characteristics'!$C:$C,0)))</f>
        <v>Industry Energy Efficiency Standards</v>
      </c>
      <c r="K1422" s="226" t="str">
        <f>IF(ISBLANK(INDEX('Policy Characteristics'!E:E,MATCH($C1422,'Policy Characteristics'!$C:$C,0))),"",INDEX('Policy Characteristics'!E:E,MATCH($C1422,'Policy Characteristics'!$C:$C,0)))</f>
        <v>indst efficiency standards</v>
      </c>
      <c r="L1422" s="233">
        <f>IF(ISBLANK(INDEX('Policy Characteristics'!F:F,MATCH($C1422,'Policy Characteristics'!$C:$C,0))),"",INDEX('Policy Characteristics'!F:F,MATCH($C1422,'Policy Characteristics'!$C:$C,0)))</f>
        <v>0</v>
      </c>
      <c r="M1422" s="233">
        <f>IF(ISBLANK(INDEX('Policy Characteristics'!G:G,MATCH($C1422,'Policy Characteristics'!$C:$C,0))),"",INDEX('Policy Characteristics'!G:G,MATCH($C1422,'Policy Characteristics'!$C:$C,0)))</f>
        <v>0.25</v>
      </c>
      <c r="N1422" s="233">
        <f>IF(ISBLANK(INDEX('Policy Characteristics'!H:H,MATCH($C1422,'Policy Characteristics'!$C:$C,0))),"",INDEX('Policy Characteristics'!H:H,MATCH($C1422,'Policy Characteristics'!$C:$C,0)))</f>
        <v>0.01</v>
      </c>
      <c r="O1422" s="226" t="str">
        <f>IF(ISBLANK(INDEX('Policy Characteristics'!I:I,MATCH($C1422,'Policy Characteristics'!$C:$C,0))),"",INDEX('Policy Characteristics'!I:I,MATCH($C1422,'Policy Characteristics'!$C:$C,0)))</f>
        <v>% reduction in energy use</v>
      </c>
      <c r="P1422" s="22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2" s="226" t="str">
        <f>IF(ISBLANK(INDEX('Policy Characteristics'!K:K,MATCH($C1422,'Policy Characteristics'!$C:$C,0))),"",INDEX('Policy Characteristics'!K:K,MATCH($C1422,'Policy Characteristics'!$C:$C,0)))</f>
        <v>industry-ag-main.html#eff-stds</v>
      </c>
      <c r="R1422" s="226" t="str">
        <f>IF(ISBLANK(INDEX('Policy Characteristics'!L:L,MATCH($C1422,'Policy Characteristics'!$C:$C,0))),"",INDEX('Policy Characteristics'!L:L,MATCH($C1422,'Policy Characteristics'!$C:$C,0)))</f>
        <v>industry-energy-efficiency-standards.html</v>
      </c>
    </row>
    <row r="1423" spans="1:18" s="4" customFormat="1">
      <c r="A1423" s="226" t="str">
        <f>IF(ISBLANK(INDEX('Policy Characteristics'!A:A,MATCH($C1423,'Policy Characteristics'!$C:$C,0))),"",INDEX('Policy Characteristics'!A:A,MATCH($C1423,'Policy Characteristics'!$C:$C,0)))</f>
        <v>Industry</v>
      </c>
      <c r="B1423" s="234" t="str">
        <f>IF(ISBLANK(INDEX('Policy Characteristics'!B:B,MATCH($C1423,'Policy Characteristics'!$C:$C,0))),"",INDEX('Policy Characteristics'!B:B,MATCH($C1423,'Policy Characteristics'!$C:$C,0)))</f>
        <v>Industry Energy Efficiency Standards</v>
      </c>
      <c r="C1423" s="226" t="str">
        <f t="shared" si="50"/>
        <v>Percentage Improvement in Eqpt Efficiency Standards above BAU</v>
      </c>
      <c r="D1423" s="6" t="s">
        <v>862</v>
      </c>
      <c r="E1423" s="45" t="s">
        <v>927</v>
      </c>
      <c r="F1423" t="s">
        <v>863</v>
      </c>
      <c r="G1423" s="45" t="s">
        <v>928</v>
      </c>
      <c r="H1423" s="43">
        <v>1066</v>
      </c>
      <c r="I1423" s="261" t="s">
        <v>728</v>
      </c>
      <c r="J1423" s="227" t="str">
        <f>IF(ISBLANK(INDEX('Policy Characteristics'!D:D,MATCH($C1423,'Policy Characteristics'!$C:$C,0))),"",INDEX('Policy Characteristics'!D:D,MATCH($C1423,'Policy Characteristics'!$C:$C,0)))</f>
        <v>Industry Energy Efficiency Standards</v>
      </c>
      <c r="K1423" s="226" t="str">
        <f>IF(ISBLANK(INDEX('Policy Characteristics'!E:E,MATCH($C1423,'Policy Characteristics'!$C:$C,0))),"",INDEX('Policy Characteristics'!E:E,MATCH($C1423,'Policy Characteristics'!$C:$C,0)))</f>
        <v>indst efficiency standards</v>
      </c>
      <c r="L1423" s="233">
        <f>IF(ISBLANK(INDEX('Policy Characteristics'!F:F,MATCH($C1423,'Policy Characteristics'!$C:$C,0))),"",INDEX('Policy Characteristics'!F:F,MATCH($C1423,'Policy Characteristics'!$C:$C,0)))</f>
        <v>0</v>
      </c>
      <c r="M1423" s="233">
        <f>IF(ISBLANK(INDEX('Policy Characteristics'!G:G,MATCH($C1423,'Policy Characteristics'!$C:$C,0))),"",INDEX('Policy Characteristics'!G:G,MATCH($C1423,'Policy Characteristics'!$C:$C,0)))</f>
        <v>0.25</v>
      </c>
      <c r="N1423" s="233">
        <f>IF(ISBLANK(INDEX('Policy Characteristics'!H:H,MATCH($C1423,'Policy Characteristics'!$C:$C,0))),"",INDEX('Policy Characteristics'!H:H,MATCH($C1423,'Policy Characteristics'!$C:$C,0)))</f>
        <v>0.01</v>
      </c>
      <c r="O1423" s="226" t="str">
        <f>IF(ISBLANK(INDEX('Policy Characteristics'!I:I,MATCH($C1423,'Policy Characteristics'!$C:$C,0))),"",INDEX('Policy Characteristics'!I:I,MATCH($C1423,'Policy Characteristics'!$C:$C,0)))</f>
        <v>% reduction in energy use</v>
      </c>
      <c r="P1423" s="22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3" s="226" t="str">
        <f>IF(ISBLANK(INDEX('Policy Characteristics'!K:K,MATCH($C1423,'Policy Characteristics'!$C:$C,0))),"",INDEX('Policy Characteristics'!K:K,MATCH($C1423,'Policy Characteristics'!$C:$C,0)))</f>
        <v>industry-ag-main.html#eff-stds</v>
      </c>
      <c r="R1423" s="226" t="str">
        <f>IF(ISBLANK(INDEX('Policy Characteristics'!L:L,MATCH($C1423,'Policy Characteristics'!$C:$C,0))),"",INDEX('Policy Characteristics'!L:L,MATCH($C1423,'Policy Characteristics'!$C:$C,0)))</f>
        <v>industry-energy-efficiency-standards.html</v>
      </c>
    </row>
    <row r="1424" spans="1:18" s="4" customFormat="1">
      <c r="A1424" s="226" t="str">
        <f>IF(ISBLANK(INDEX('Policy Characteristics'!A:A,MATCH($C1424,'Policy Characteristics'!$C:$C,0))),"",INDEX('Policy Characteristics'!A:A,MATCH($C1424,'Policy Characteristics'!$C:$C,0)))</f>
        <v>Industry</v>
      </c>
      <c r="B1424" s="234" t="str">
        <f>IF(ISBLANK(INDEX('Policy Characteristics'!B:B,MATCH($C1424,'Policy Characteristics'!$C:$C,0))),"",INDEX('Policy Characteristics'!B:B,MATCH($C1424,'Policy Characteristics'!$C:$C,0)))</f>
        <v>Industry Energy Efficiency Standards</v>
      </c>
      <c r="C1424" s="226" t="str">
        <f t="shared" si="50"/>
        <v>Percentage Improvement in Eqpt Efficiency Standards above BAU</v>
      </c>
      <c r="D1424" s="6" t="s">
        <v>862</v>
      </c>
      <c r="E1424" s="45" t="s">
        <v>929</v>
      </c>
      <c r="F1424" t="s">
        <v>863</v>
      </c>
      <c r="G1424" s="45" t="s">
        <v>930</v>
      </c>
      <c r="H1424" s="43">
        <v>1067</v>
      </c>
      <c r="I1424" s="261" t="s">
        <v>738</v>
      </c>
      <c r="J1424" s="227" t="str">
        <f>IF(ISBLANK(INDEX('Policy Characteristics'!D:D,MATCH($C1424,'Policy Characteristics'!$C:$C,0))),"",INDEX('Policy Characteristics'!D:D,MATCH($C1424,'Policy Characteristics'!$C:$C,0)))</f>
        <v>Industry Energy Efficiency Standards</v>
      </c>
      <c r="K1424" s="226" t="str">
        <f>IF(ISBLANK(INDEX('Policy Characteristics'!E:E,MATCH($C1424,'Policy Characteristics'!$C:$C,0))),"",INDEX('Policy Characteristics'!E:E,MATCH($C1424,'Policy Characteristics'!$C:$C,0)))</f>
        <v>indst efficiency standards</v>
      </c>
      <c r="L1424" s="233">
        <f>IF(ISBLANK(INDEX('Policy Characteristics'!F:F,MATCH($C1424,'Policy Characteristics'!$C:$C,0))),"",INDEX('Policy Characteristics'!F:F,MATCH($C1424,'Policy Characteristics'!$C:$C,0)))</f>
        <v>0</v>
      </c>
      <c r="M1424" s="233">
        <f>IF(ISBLANK(INDEX('Policy Characteristics'!G:G,MATCH($C1424,'Policy Characteristics'!$C:$C,0))),"",INDEX('Policy Characteristics'!G:G,MATCH($C1424,'Policy Characteristics'!$C:$C,0)))</f>
        <v>0.25</v>
      </c>
      <c r="N1424" s="233">
        <f>IF(ISBLANK(INDEX('Policy Characteristics'!H:H,MATCH($C1424,'Policy Characteristics'!$C:$C,0))),"",INDEX('Policy Characteristics'!H:H,MATCH($C1424,'Policy Characteristics'!$C:$C,0)))</f>
        <v>0.01</v>
      </c>
      <c r="O1424" s="226" t="str">
        <f>IF(ISBLANK(INDEX('Policy Characteristics'!I:I,MATCH($C1424,'Policy Characteristics'!$C:$C,0))),"",INDEX('Policy Characteristics'!I:I,MATCH($C1424,'Policy Characteristics'!$C:$C,0)))</f>
        <v>% reduction in energy use</v>
      </c>
      <c r="P1424" s="22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4" s="226" t="str">
        <f>IF(ISBLANK(INDEX('Policy Characteristics'!K:K,MATCH($C1424,'Policy Characteristics'!$C:$C,0))),"",INDEX('Policy Characteristics'!K:K,MATCH($C1424,'Policy Characteristics'!$C:$C,0)))</f>
        <v>industry-ag-main.html#eff-stds</v>
      </c>
      <c r="R1424" s="226" t="str">
        <f>IF(ISBLANK(INDEX('Policy Characteristics'!L:L,MATCH($C1424,'Policy Characteristics'!$C:$C,0))),"",INDEX('Policy Characteristics'!L:L,MATCH($C1424,'Policy Characteristics'!$C:$C,0)))</f>
        <v>industry-energy-efficiency-standards.html</v>
      </c>
    </row>
    <row r="1425" spans="1:18" s="4" customFormat="1">
      <c r="A1425" s="226" t="str">
        <f>IF(ISBLANK(INDEX('Policy Characteristics'!A:A,MATCH($C1425,'Policy Characteristics'!$C:$C,0))),"",INDEX('Policy Characteristics'!A:A,MATCH($C1425,'Policy Characteristics'!$C:$C,0)))</f>
        <v>Industry</v>
      </c>
      <c r="B1425" s="234" t="str">
        <f>IF(ISBLANK(INDEX('Policy Characteristics'!B:B,MATCH($C1425,'Policy Characteristics'!$C:$C,0))),"",INDEX('Policy Characteristics'!B:B,MATCH($C1425,'Policy Characteristics'!$C:$C,0)))</f>
        <v>Industry Energy Efficiency Standards</v>
      </c>
      <c r="C1425" s="226" t="str">
        <f t="shared" si="50"/>
        <v>Percentage Improvement in Eqpt Efficiency Standards above BAU</v>
      </c>
      <c r="D1425" s="6" t="s">
        <v>864</v>
      </c>
      <c r="E1425" s="45" t="s">
        <v>911</v>
      </c>
      <c r="F1425" t="s">
        <v>865</v>
      </c>
      <c r="G1425" s="45" t="s">
        <v>912</v>
      </c>
      <c r="H1425" s="43">
        <v>1068</v>
      </c>
      <c r="I1425" s="261" t="s">
        <v>728</v>
      </c>
      <c r="J1425" s="227" t="str">
        <f>IF(ISBLANK(INDEX('Policy Characteristics'!D:D,MATCH($C1425,'Policy Characteristics'!$C:$C,0))),"",INDEX('Policy Characteristics'!D:D,MATCH($C1425,'Policy Characteristics'!$C:$C,0)))</f>
        <v>Industry Energy Efficiency Standards</v>
      </c>
      <c r="K1425" s="226" t="str">
        <f>IF(ISBLANK(INDEX('Policy Characteristics'!E:E,MATCH($C1425,'Policy Characteristics'!$C:$C,0))),"",INDEX('Policy Characteristics'!E:E,MATCH($C1425,'Policy Characteristics'!$C:$C,0)))</f>
        <v>indst efficiency standards</v>
      </c>
      <c r="L1425" s="233">
        <f>IF(ISBLANK(INDEX('Policy Characteristics'!F:F,MATCH($C1425,'Policy Characteristics'!$C:$C,0))),"",INDEX('Policy Characteristics'!F:F,MATCH($C1425,'Policy Characteristics'!$C:$C,0)))</f>
        <v>0</v>
      </c>
      <c r="M1425" s="233">
        <f>IF(ISBLANK(INDEX('Policy Characteristics'!G:G,MATCH($C1425,'Policy Characteristics'!$C:$C,0))),"",INDEX('Policy Characteristics'!G:G,MATCH($C1425,'Policy Characteristics'!$C:$C,0)))</f>
        <v>0.25</v>
      </c>
      <c r="N1425" s="233">
        <f>IF(ISBLANK(INDEX('Policy Characteristics'!H:H,MATCH($C1425,'Policy Characteristics'!$C:$C,0))),"",INDEX('Policy Characteristics'!H:H,MATCH($C1425,'Policy Characteristics'!$C:$C,0)))</f>
        <v>0.01</v>
      </c>
      <c r="O1425" s="226" t="str">
        <f>IF(ISBLANK(INDEX('Policy Characteristics'!I:I,MATCH($C1425,'Policy Characteristics'!$C:$C,0))),"",INDEX('Policy Characteristics'!I:I,MATCH($C1425,'Policy Characteristics'!$C:$C,0)))</f>
        <v>% reduction in energy use</v>
      </c>
      <c r="P1425" s="22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5" s="226" t="str">
        <f>IF(ISBLANK(INDEX('Policy Characteristics'!K:K,MATCH($C1425,'Policy Characteristics'!$C:$C,0))),"",INDEX('Policy Characteristics'!K:K,MATCH($C1425,'Policy Characteristics'!$C:$C,0)))</f>
        <v>industry-ag-main.html#eff-stds</v>
      </c>
      <c r="R1425" s="226" t="str">
        <f>IF(ISBLANK(INDEX('Policy Characteristics'!L:L,MATCH($C1425,'Policy Characteristics'!$C:$C,0))),"",INDEX('Policy Characteristics'!L:L,MATCH($C1425,'Policy Characteristics'!$C:$C,0)))</f>
        <v>industry-energy-efficiency-standards.html</v>
      </c>
    </row>
    <row r="1426" spans="1:18" s="4" customFormat="1">
      <c r="A1426" s="226" t="str">
        <f>IF(ISBLANK(INDEX('Policy Characteristics'!A:A,MATCH($C1426,'Policy Characteristics'!$C:$C,0))),"",INDEX('Policy Characteristics'!A:A,MATCH($C1426,'Policy Characteristics'!$C:$C,0)))</f>
        <v>Industry</v>
      </c>
      <c r="B1426" s="234" t="str">
        <f>IF(ISBLANK(INDEX('Policy Characteristics'!B:B,MATCH($C1426,'Policy Characteristics'!$C:$C,0))),"",INDEX('Policy Characteristics'!B:B,MATCH($C1426,'Policy Characteristics'!$C:$C,0)))</f>
        <v>Industry Energy Efficiency Standards</v>
      </c>
      <c r="C1426" s="226" t="str">
        <f t="shared" si="50"/>
        <v>Percentage Improvement in Eqpt Efficiency Standards above BAU</v>
      </c>
      <c r="D1426" s="6" t="s">
        <v>864</v>
      </c>
      <c r="E1426" s="45" t="s">
        <v>913</v>
      </c>
      <c r="F1426" t="s">
        <v>865</v>
      </c>
      <c r="G1426" s="45" t="s">
        <v>914</v>
      </c>
      <c r="H1426" s="43">
        <v>1069</v>
      </c>
      <c r="I1426" s="261" t="s">
        <v>738</v>
      </c>
      <c r="J1426" s="227" t="str">
        <f>IF(ISBLANK(INDEX('Policy Characteristics'!D:D,MATCH($C1426,'Policy Characteristics'!$C:$C,0))),"",INDEX('Policy Characteristics'!D:D,MATCH($C1426,'Policy Characteristics'!$C:$C,0)))</f>
        <v>Industry Energy Efficiency Standards</v>
      </c>
      <c r="K1426" s="226" t="str">
        <f>IF(ISBLANK(INDEX('Policy Characteristics'!E:E,MATCH($C1426,'Policy Characteristics'!$C:$C,0))),"",INDEX('Policy Characteristics'!E:E,MATCH($C1426,'Policy Characteristics'!$C:$C,0)))</f>
        <v>indst efficiency standards</v>
      </c>
      <c r="L1426" s="233">
        <f>IF(ISBLANK(INDEX('Policy Characteristics'!F:F,MATCH($C1426,'Policy Characteristics'!$C:$C,0))),"",INDEX('Policy Characteristics'!F:F,MATCH($C1426,'Policy Characteristics'!$C:$C,0)))</f>
        <v>0</v>
      </c>
      <c r="M1426" s="233">
        <f>IF(ISBLANK(INDEX('Policy Characteristics'!G:G,MATCH($C1426,'Policy Characteristics'!$C:$C,0))),"",INDEX('Policy Characteristics'!G:G,MATCH($C1426,'Policy Characteristics'!$C:$C,0)))</f>
        <v>0.25</v>
      </c>
      <c r="N1426" s="233">
        <f>IF(ISBLANK(INDEX('Policy Characteristics'!H:H,MATCH($C1426,'Policy Characteristics'!$C:$C,0))),"",INDEX('Policy Characteristics'!H:H,MATCH($C1426,'Policy Characteristics'!$C:$C,0)))</f>
        <v>0.01</v>
      </c>
      <c r="O1426" s="226" t="str">
        <f>IF(ISBLANK(INDEX('Policy Characteristics'!I:I,MATCH($C1426,'Policy Characteristics'!$C:$C,0))),"",INDEX('Policy Characteristics'!I:I,MATCH($C1426,'Policy Characteristics'!$C:$C,0)))</f>
        <v>% reduction in energy use</v>
      </c>
      <c r="P1426" s="22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6" s="226" t="str">
        <f>IF(ISBLANK(INDEX('Policy Characteristics'!K:K,MATCH($C1426,'Policy Characteristics'!$C:$C,0))),"",INDEX('Policy Characteristics'!K:K,MATCH($C1426,'Policy Characteristics'!$C:$C,0)))</f>
        <v>industry-ag-main.html#eff-stds</v>
      </c>
      <c r="R1426" s="226" t="str">
        <f>IF(ISBLANK(INDEX('Policy Characteristics'!L:L,MATCH($C1426,'Policy Characteristics'!$C:$C,0))),"",INDEX('Policy Characteristics'!L:L,MATCH($C1426,'Policy Characteristics'!$C:$C,0)))</f>
        <v>industry-energy-efficiency-standards.html</v>
      </c>
    </row>
    <row r="1427" spans="1:18" s="4" customFormat="1">
      <c r="A1427" s="226" t="str">
        <f>IF(ISBLANK(INDEX('Policy Characteristics'!A:A,MATCH($C1427,'Policy Characteristics'!$C:$C,0))),"",INDEX('Policy Characteristics'!A:A,MATCH($C1427,'Policy Characteristics'!$C:$C,0)))</f>
        <v>Industry</v>
      </c>
      <c r="B1427" s="234" t="str">
        <f>IF(ISBLANK(INDEX('Policy Characteristics'!B:B,MATCH($C1427,'Policy Characteristics'!$C:$C,0))),"",INDEX('Policy Characteristics'!B:B,MATCH($C1427,'Policy Characteristics'!$C:$C,0)))</f>
        <v>Industry Energy Efficiency Standards</v>
      </c>
      <c r="C1427" s="226" t="str">
        <f t="shared" si="50"/>
        <v>Percentage Improvement in Eqpt Efficiency Standards above BAU</v>
      </c>
      <c r="D1427" s="6" t="s">
        <v>864</v>
      </c>
      <c r="E1427" s="45" t="s">
        <v>915</v>
      </c>
      <c r="F1427" t="s">
        <v>865</v>
      </c>
      <c r="G1427" s="45" t="s">
        <v>916</v>
      </c>
      <c r="H1427" s="43">
        <v>1070</v>
      </c>
      <c r="I1427" s="261" t="s">
        <v>728</v>
      </c>
      <c r="J1427" s="227" t="str">
        <f>IF(ISBLANK(INDEX('Policy Characteristics'!D:D,MATCH($C1427,'Policy Characteristics'!$C:$C,0))),"",INDEX('Policy Characteristics'!D:D,MATCH($C1427,'Policy Characteristics'!$C:$C,0)))</f>
        <v>Industry Energy Efficiency Standards</v>
      </c>
      <c r="K1427" s="226" t="str">
        <f>IF(ISBLANK(INDEX('Policy Characteristics'!E:E,MATCH($C1427,'Policy Characteristics'!$C:$C,0))),"",INDEX('Policy Characteristics'!E:E,MATCH($C1427,'Policy Characteristics'!$C:$C,0)))</f>
        <v>indst efficiency standards</v>
      </c>
      <c r="L1427" s="233">
        <f>IF(ISBLANK(INDEX('Policy Characteristics'!F:F,MATCH($C1427,'Policy Characteristics'!$C:$C,0))),"",INDEX('Policy Characteristics'!F:F,MATCH($C1427,'Policy Characteristics'!$C:$C,0)))</f>
        <v>0</v>
      </c>
      <c r="M1427" s="233">
        <f>IF(ISBLANK(INDEX('Policy Characteristics'!G:G,MATCH($C1427,'Policy Characteristics'!$C:$C,0))),"",INDEX('Policy Characteristics'!G:G,MATCH($C1427,'Policy Characteristics'!$C:$C,0)))</f>
        <v>0.25</v>
      </c>
      <c r="N1427" s="233">
        <f>IF(ISBLANK(INDEX('Policy Characteristics'!H:H,MATCH($C1427,'Policy Characteristics'!$C:$C,0))),"",INDEX('Policy Characteristics'!H:H,MATCH($C1427,'Policy Characteristics'!$C:$C,0)))</f>
        <v>0.01</v>
      </c>
      <c r="O1427" s="226" t="str">
        <f>IF(ISBLANK(INDEX('Policy Characteristics'!I:I,MATCH($C1427,'Policy Characteristics'!$C:$C,0))),"",INDEX('Policy Characteristics'!I:I,MATCH($C1427,'Policy Characteristics'!$C:$C,0)))</f>
        <v>% reduction in energy use</v>
      </c>
      <c r="P1427" s="22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7" s="226" t="str">
        <f>IF(ISBLANK(INDEX('Policy Characteristics'!K:K,MATCH($C1427,'Policy Characteristics'!$C:$C,0))),"",INDEX('Policy Characteristics'!K:K,MATCH($C1427,'Policy Characteristics'!$C:$C,0)))</f>
        <v>industry-ag-main.html#eff-stds</v>
      </c>
      <c r="R1427" s="226" t="str">
        <f>IF(ISBLANK(INDEX('Policy Characteristics'!L:L,MATCH($C1427,'Policy Characteristics'!$C:$C,0))),"",INDEX('Policy Characteristics'!L:L,MATCH($C1427,'Policy Characteristics'!$C:$C,0)))</f>
        <v>industry-energy-efficiency-standards.html</v>
      </c>
    </row>
    <row r="1428" spans="1:18" s="4" customFormat="1">
      <c r="A1428" s="226" t="str">
        <f>IF(ISBLANK(INDEX('Policy Characteristics'!A:A,MATCH($C1428,'Policy Characteristics'!$C:$C,0))),"",INDEX('Policy Characteristics'!A:A,MATCH($C1428,'Policy Characteristics'!$C:$C,0)))</f>
        <v>Industry</v>
      </c>
      <c r="B1428" s="234" t="str">
        <f>IF(ISBLANK(INDEX('Policy Characteristics'!B:B,MATCH($C1428,'Policy Characteristics'!$C:$C,0))),"",INDEX('Policy Characteristics'!B:B,MATCH($C1428,'Policy Characteristics'!$C:$C,0)))</f>
        <v>Industry Energy Efficiency Standards</v>
      </c>
      <c r="C1428" s="226" t="str">
        <f t="shared" si="50"/>
        <v>Percentage Improvement in Eqpt Efficiency Standards above BAU</v>
      </c>
      <c r="D1428" s="6" t="s">
        <v>864</v>
      </c>
      <c r="E1428" s="45" t="s">
        <v>917</v>
      </c>
      <c r="F1428" t="s">
        <v>865</v>
      </c>
      <c r="G1428" s="45" t="s">
        <v>918</v>
      </c>
      <c r="H1428" s="43">
        <v>1071</v>
      </c>
      <c r="I1428" s="261" t="s">
        <v>738</v>
      </c>
      <c r="J1428" s="227" t="str">
        <f>IF(ISBLANK(INDEX('Policy Characteristics'!D:D,MATCH($C1428,'Policy Characteristics'!$C:$C,0))),"",INDEX('Policy Characteristics'!D:D,MATCH($C1428,'Policy Characteristics'!$C:$C,0)))</f>
        <v>Industry Energy Efficiency Standards</v>
      </c>
      <c r="K1428" s="226" t="str">
        <f>IF(ISBLANK(INDEX('Policy Characteristics'!E:E,MATCH($C1428,'Policy Characteristics'!$C:$C,0))),"",INDEX('Policy Characteristics'!E:E,MATCH($C1428,'Policy Characteristics'!$C:$C,0)))</f>
        <v>indst efficiency standards</v>
      </c>
      <c r="L1428" s="233">
        <f>IF(ISBLANK(INDEX('Policy Characteristics'!F:F,MATCH($C1428,'Policy Characteristics'!$C:$C,0))),"",INDEX('Policy Characteristics'!F:F,MATCH($C1428,'Policy Characteristics'!$C:$C,0)))</f>
        <v>0</v>
      </c>
      <c r="M1428" s="233">
        <f>IF(ISBLANK(INDEX('Policy Characteristics'!G:G,MATCH($C1428,'Policy Characteristics'!$C:$C,0))),"",INDEX('Policy Characteristics'!G:G,MATCH($C1428,'Policy Characteristics'!$C:$C,0)))</f>
        <v>0.25</v>
      </c>
      <c r="N1428" s="233">
        <f>IF(ISBLANK(INDEX('Policy Characteristics'!H:H,MATCH($C1428,'Policy Characteristics'!$C:$C,0))),"",INDEX('Policy Characteristics'!H:H,MATCH($C1428,'Policy Characteristics'!$C:$C,0)))</f>
        <v>0.01</v>
      </c>
      <c r="O1428" s="226" t="str">
        <f>IF(ISBLANK(INDEX('Policy Characteristics'!I:I,MATCH($C1428,'Policy Characteristics'!$C:$C,0))),"",INDEX('Policy Characteristics'!I:I,MATCH($C1428,'Policy Characteristics'!$C:$C,0)))</f>
        <v>% reduction in energy use</v>
      </c>
      <c r="P1428" s="22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8" s="226" t="str">
        <f>IF(ISBLANK(INDEX('Policy Characteristics'!K:K,MATCH($C1428,'Policy Characteristics'!$C:$C,0))),"",INDEX('Policy Characteristics'!K:K,MATCH($C1428,'Policy Characteristics'!$C:$C,0)))</f>
        <v>industry-ag-main.html#eff-stds</v>
      </c>
      <c r="R1428" s="226" t="str">
        <f>IF(ISBLANK(INDEX('Policy Characteristics'!L:L,MATCH($C1428,'Policy Characteristics'!$C:$C,0))),"",INDEX('Policy Characteristics'!L:L,MATCH($C1428,'Policy Characteristics'!$C:$C,0)))</f>
        <v>industry-energy-efficiency-standards.html</v>
      </c>
    </row>
    <row r="1429" spans="1:18" s="4" customFormat="1">
      <c r="A1429" s="226" t="str">
        <f>IF(ISBLANK(INDEX('Policy Characteristics'!A:A,MATCH($C1429,'Policy Characteristics'!$C:$C,0))),"",INDEX('Policy Characteristics'!A:A,MATCH($C1429,'Policy Characteristics'!$C:$C,0)))</f>
        <v>Industry</v>
      </c>
      <c r="B1429" s="234" t="str">
        <f>IF(ISBLANK(INDEX('Policy Characteristics'!B:B,MATCH($C1429,'Policy Characteristics'!$C:$C,0))),"",INDEX('Policy Characteristics'!B:B,MATCH($C1429,'Policy Characteristics'!$C:$C,0)))</f>
        <v>Industry Energy Efficiency Standards</v>
      </c>
      <c r="C1429" s="226" t="str">
        <f t="shared" si="50"/>
        <v>Percentage Improvement in Eqpt Efficiency Standards above BAU</v>
      </c>
      <c r="D1429" s="6" t="s">
        <v>864</v>
      </c>
      <c r="E1429" s="45" t="s">
        <v>919</v>
      </c>
      <c r="F1429" t="s">
        <v>865</v>
      </c>
      <c r="G1429" s="45" t="s">
        <v>920</v>
      </c>
      <c r="H1429" s="43">
        <v>1072</v>
      </c>
      <c r="I1429" s="261" t="s">
        <v>728</v>
      </c>
      <c r="J1429" s="227" t="str">
        <f>IF(ISBLANK(INDEX('Policy Characteristics'!D:D,MATCH($C1429,'Policy Characteristics'!$C:$C,0))),"",INDEX('Policy Characteristics'!D:D,MATCH($C1429,'Policy Characteristics'!$C:$C,0)))</f>
        <v>Industry Energy Efficiency Standards</v>
      </c>
      <c r="K1429" s="226" t="str">
        <f>IF(ISBLANK(INDEX('Policy Characteristics'!E:E,MATCH($C1429,'Policy Characteristics'!$C:$C,0))),"",INDEX('Policy Characteristics'!E:E,MATCH($C1429,'Policy Characteristics'!$C:$C,0)))</f>
        <v>indst efficiency standards</v>
      </c>
      <c r="L1429" s="233">
        <f>IF(ISBLANK(INDEX('Policy Characteristics'!F:F,MATCH($C1429,'Policy Characteristics'!$C:$C,0))),"",INDEX('Policy Characteristics'!F:F,MATCH($C1429,'Policy Characteristics'!$C:$C,0)))</f>
        <v>0</v>
      </c>
      <c r="M1429" s="233">
        <f>IF(ISBLANK(INDEX('Policy Characteristics'!G:G,MATCH($C1429,'Policy Characteristics'!$C:$C,0))),"",INDEX('Policy Characteristics'!G:G,MATCH($C1429,'Policy Characteristics'!$C:$C,0)))</f>
        <v>0.25</v>
      </c>
      <c r="N1429" s="233">
        <f>IF(ISBLANK(INDEX('Policy Characteristics'!H:H,MATCH($C1429,'Policy Characteristics'!$C:$C,0))),"",INDEX('Policy Characteristics'!H:H,MATCH($C1429,'Policy Characteristics'!$C:$C,0)))</f>
        <v>0.01</v>
      </c>
      <c r="O1429" s="226" t="str">
        <f>IF(ISBLANK(INDEX('Policy Characteristics'!I:I,MATCH($C1429,'Policy Characteristics'!$C:$C,0))),"",INDEX('Policy Characteristics'!I:I,MATCH($C1429,'Policy Characteristics'!$C:$C,0)))</f>
        <v>% reduction in energy use</v>
      </c>
      <c r="P1429" s="22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29" s="226" t="str">
        <f>IF(ISBLANK(INDEX('Policy Characteristics'!K:K,MATCH($C1429,'Policy Characteristics'!$C:$C,0))),"",INDEX('Policy Characteristics'!K:K,MATCH($C1429,'Policy Characteristics'!$C:$C,0)))</f>
        <v>industry-ag-main.html#eff-stds</v>
      </c>
      <c r="R1429" s="226" t="str">
        <f>IF(ISBLANK(INDEX('Policy Characteristics'!L:L,MATCH($C1429,'Policy Characteristics'!$C:$C,0))),"",INDEX('Policy Characteristics'!L:L,MATCH($C1429,'Policy Characteristics'!$C:$C,0)))</f>
        <v>industry-energy-efficiency-standards.html</v>
      </c>
    </row>
    <row r="1430" spans="1:18" s="4" customFormat="1">
      <c r="A1430" s="226" t="str">
        <f>IF(ISBLANK(INDEX('Policy Characteristics'!A:A,MATCH($C1430,'Policy Characteristics'!$C:$C,0))),"",INDEX('Policy Characteristics'!A:A,MATCH($C1430,'Policy Characteristics'!$C:$C,0)))</f>
        <v>Industry</v>
      </c>
      <c r="B1430" s="234" t="str">
        <f>IF(ISBLANK(INDEX('Policy Characteristics'!B:B,MATCH($C1430,'Policy Characteristics'!$C:$C,0))),"",INDEX('Policy Characteristics'!B:B,MATCH($C1430,'Policy Characteristics'!$C:$C,0)))</f>
        <v>Industry Energy Efficiency Standards</v>
      </c>
      <c r="C1430" s="226" t="str">
        <f t="shared" si="50"/>
        <v>Percentage Improvement in Eqpt Efficiency Standards above BAU</v>
      </c>
      <c r="D1430" s="6" t="s">
        <v>864</v>
      </c>
      <c r="E1430" s="45" t="s">
        <v>921</v>
      </c>
      <c r="F1430" t="s">
        <v>865</v>
      </c>
      <c r="G1430" s="45" t="s">
        <v>922</v>
      </c>
      <c r="H1430" s="43">
        <v>1073</v>
      </c>
      <c r="I1430" s="261" t="s">
        <v>738</v>
      </c>
      <c r="J1430" s="227" t="str">
        <f>IF(ISBLANK(INDEX('Policy Characteristics'!D:D,MATCH($C1430,'Policy Characteristics'!$C:$C,0))),"",INDEX('Policy Characteristics'!D:D,MATCH($C1430,'Policy Characteristics'!$C:$C,0)))</f>
        <v>Industry Energy Efficiency Standards</v>
      </c>
      <c r="K1430" s="226" t="str">
        <f>IF(ISBLANK(INDEX('Policy Characteristics'!E:E,MATCH($C1430,'Policy Characteristics'!$C:$C,0))),"",INDEX('Policy Characteristics'!E:E,MATCH($C1430,'Policy Characteristics'!$C:$C,0)))</f>
        <v>indst efficiency standards</v>
      </c>
      <c r="L1430" s="233">
        <f>IF(ISBLANK(INDEX('Policy Characteristics'!F:F,MATCH($C1430,'Policy Characteristics'!$C:$C,0))),"",INDEX('Policy Characteristics'!F:F,MATCH($C1430,'Policy Characteristics'!$C:$C,0)))</f>
        <v>0</v>
      </c>
      <c r="M1430" s="233">
        <f>IF(ISBLANK(INDEX('Policy Characteristics'!G:G,MATCH($C1430,'Policy Characteristics'!$C:$C,0))),"",INDEX('Policy Characteristics'!G:G,MATCH($C1430,'Policy Characteristics'!$C:$C,0)))</f>
        <v>0.25</v>
      </c>
      <c r="N1430" s="233">
        <f>IF(ISBLANK(INDEX('Policy Characteristics'!H:H,MATCH($C1430,'Policy Characteristics'!$C:$C,0))),"",INDEX('Policy Characteristics'!H:H,MATCH($C1430,'Policy Characteristics'!$C:$C,0)))</f>
        <v>0.01</v>
      </c>
      <c r="O1430" s="226" t="str">
        <f>IF(ISBLANK(INDEX('Policy Characteristics'!I:I,MATCH($C1430,'Policy Characteristics'!$C:$C,0))),"",INDEX('Policy Characteristics'!I:I,MATCH($C1430,'Policy Characteristics'!$C:$C,0)))</f>
        <v>% reduction in energy use</v>
      </c>
      <c r="P1430" s="22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0" s="226" t="str">
        <f>IF(ISBLANK(INDEX('Policy Characteristics'!K:K,MATCH($C1430,'Policy Characteristics'!$C:$C,0))),"",INDEX('Policy Characteristics'!K:K,MATCH($C1430,'Policy Characteristics'!$C:$C,0)))</f>
        <v>industry-ag-main.html#eff-stds</v>
      </c>
      <c r="R1430" s="226" t="str">
        <f>IF(ISBLANK(INDEX('Policy Characteristics'!L:L,MATCH($C1430,'Policy Characteristics'!$C:$C,0))),"",INDEX('Policy Characteristics'!L:L,MATCH($C1430,'Policy Characteristics'!$C:$C,0)))</f>
        <v>industry-energy-efficiency-standards.html</v>
      </c>
    </row>
    <row r="1431" spans="1:18" s="4" customFormat="1">
      <c r="A1431" s="226" t="str">
        <f>IF(ISBLANK(INDEX('Policy Characteristics'!A:A,MATCH($C1431,'Policy Characteristics'!$C:$C,0))),"",INDEX('Policy Characteristics'!A:A,MATCH($C1431,'Policy Characteristics'!$C:$C,0)))</f>
        <v>Industry</v>
      </c>
      <c r="B1431" s="234" t="str">
        <f>IF(ISBLANK(INDEX('Policy Characteristics'!B:B,MATCH($C1431,'Policy Characteristics'!$C:$C,0))),"",INDEX('Policy Characteristics'!B:B,MATCH($C1431,'Policy Characteristics'!$C:$C,0)))</f>
        <v>Industry Energy Efficiency Standards</v>
      </c>
      <c r="C1431" s="226" t="str">
        <f t="shared" si="50"/>
        <v>Percentage Improvement in Eqpt Efficiency Standards above BAU</v>
      </c>
      <c r="D1431" s="6" t="s">
        <v>864</v>
      </c>
      <c r="E1431" s="45" t="s">
        <v>923</v>
      </c>
      <c r="F1431" t="s">
        <v>865</v>
      </c>
      <c r="G1431" s="45" t="s">
        <v>924</v>
      </c>
      <c r="H1431" s="43">
        <v>1074</v>
      </c>
      <c r="I1431" s="261" t="s">
        <v>738</v>
      </c>
      <c r="J1431" s="227" t="str">
        <f>IF(ISBLANK(INDEX('Policy Characteristics'!D:D,MATCH($C1431,'Policy Characteristics'!$C:$C,0))),"",INDEX('Policy Characteristics'!D:D,MATCH($C1431,'Policy Characteristics'!$C:$C,0)))</f>
        <v>Industry Energy Efficiency Standards</v>
      </c>
      <c r="K1431" s="226" t="str">
        <f>IF(ISBLANK(INDEX('Policy Characteristics'!E:E,MATCH($C1431,'Policy Characteristics'!$C:$C,0))),"",INDEX('Policy Characteristics'!E:E,MATCH($C1431,'Policy Characteristics'!$C:$C,0)))</f>
        <v>indst efficiency standards</v>
      </c>
      <c r="L1431" s="233">
        <f>IF(ISBLANK(INDEX('Policy Characteristics'!F:F,MATCH($C1431,'Policy Characteristics'!$C:$C,0))),"",INDEX('Policy Characteristics'!F:F,MATCH($C1431,'Policy Characteristics'!$C:$C,0)))</f>
        <v>0</v>
      </c>
      <c r="M1431" s="233">
        <f>IF(ISBLANK(INDEX('Policy Characteristics'!G:G,MATCH($C1431,'Policy Characteristics'!$C:$C,0))),"",INDEX('Policy Characteristics'!G:G,MATCH($C1431,'Policy Characteristics'!$C:$C,0)))</f>
        <v>0.25</v>
      </c>
      <c r="N1431" s="233">
        <f>IF(ISBLANK(INDEX('Policy Characteristics'!H:H,MATCH($C1431,'Policy Characteristics'!$C:$C,0))),"",INDEX('Policy Characteristics'!H:H,MATCH($C1431,'Policy Characteristics'!$C:$C,0)))</f>
        <v>0.01</v>
      </c>
      <c r="O1431" s="226" t="str">
        <f>IF(ISBLANK(INDEX('Policy Characteristics'!I:I,MATCH($C1431,'Policy Characteristics'!$C:$C,0))),"",INDEX('Policy Characteristics'!I:I,MATCH($C1431,'Policy Characteristics'!$C:$C,0)))</f>
        <v>% reduction in energy use</v>
      </c>
      <c r="P1431" s="22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1" s="226" t="str">
        <f>IF(ISBLANK(INDEX('Policy Characteristics'!K:K,MATCH($C1431,'Policy Characteristics'!$C:$C,0))),"",INDEX('Policy Characteristics'!K:K,MATCH($C1431,'Policy Characteristics'!$C:$C,0)))</f>
        <v>industry-ag-main.html#eff-stds</v>
      </c>
      <c r="R1431" s="226" t="str">
        <f>IF(ISBLANK(INDEX('Policy Characteristics'!L:L,MATCH($C1431,'Policy Characteristics'!$C:$C,0))),"",INDEX('Policy Characteristics'!L:L,MATCH($C1431,'Policy Characteristics'!$C:$C,0)))</f>
        <v>industry-energy-efficiency-standards.html</v>
      </c>
    </row>
    <row r="1432" spans="1:18" s="4" customFormat="1">
      <c r="A1432" s="226" t="str">
        <f>IF(ISBLANK(INDEX('Policy Characteristics'!A:A,MATCH($C1432,'Policy Characteristics'!$C:$C,0))),"",INDEX('Policy Characteristics'!A:A,MATCH($C1432,'Policy Characteristics'!$C:$C,0)))</f>
        <v>Industry</v>
      </c>
      <c r="B1432" s="234" t="str">
        <f>IF(ISBLANK(INDEX('Policy Characteristics'!B:B,MATCH($C1432,'Policy Characteristics'!$C:$C,0))),"",INDEX('Policy Characteristics'!B:B,MATCH($C1432,'Policy Characteristics'!$C:$C,0)))</f>
        <v>Industry Energy Efficiency Standards</v>
      </c>
      <c r="C1432" s="226" t="str">
        <f t="shared" si="50"/>
        <v>Percentage Improvement in Eqpt Efficiency Standards above BAU</v>
      </c>
      <c r="D1432" s="6" t="s">
        <v>864</v>
      </c>
      <c r="E1432" s="45" t="s">
        <v>925</v>
      </c>
      <c r="F1432" t="s">
        <v>865</v>
      </c>
      <c r="G1432" s="45" t="s">
        <v>926</v>
      </c>
      <c r="H1432" s="43">
        <v>1075</v>
      </c>
      <c r="I1432" s="261" t="s">
        <v>738</v>
      </c>
      <c r="J1432" s="227" t="str">
        <f>IF(ISBLANK(INDEX('Policy Characteristics'!D:D,MATCH($C1432,'Policy Characteristics'!$C:$C,0))),"",INDEX('Policy Characteristics'!D:D,MATCH($C1432,'Policy Characteristics'!$C:$C,0)))</f>
        <v>Industry Energy Efficiency Standards</v>
      </c>
      <c r="K1432" s="226" t="str">
        <f>IF(ISBLANK(INDEX('Policy Characteristics'!E:E,MATCH($C1432,'Policy Characteristics'!$C:$C,0))),"",INDEX('Policy Characteristics'!E:E,MATCH($C1432,'Policy Characteristics'!$C:$C,0)))</f>
        <v>indst efficiency standards</v>
      </c>
      <c r="L1432" s="233">
        <f>IF(ISBLANK(INDEX('Policy Characteristics'!F:F,MATCH($C1432,'Policy Characteristics'!$C:$C,0))),"",INDEX('Policy Characteristics'!F:F,MATCH($C1432,'Policy Characteristics'!$C:$C,0)))</f>
        <v>0</v>
      </c>
      <c r="M1432" s="233">
        <f>IF(ISBLANK(INDEX('Policy Characteristics'!G:G,MATCH($C1432,'Policy Characteristics'!$C:$C,0))),"",INDEX('Policy Characteristics'!G:G,MATCH($C1432,'Policy Characteristics'!$C:$C,0)))</f>
        <v>0.25</v>
      </c>
      <c r="N1432" s="233">
        <f>IF(ISBLANK(INDEX('Policy Characteristics'!H:H,MATCH($C1432,'Policy Characteristics'!$C:$C,0))),"",INDEX('Policy Characteristics'!H:H,MATCH($C1432,'Policy Characteristics'!$C:$C,0)))</f>
        <v>0.01</v>
      </c>
      <c r="O1432" s="226" t="str">
        <f>IF(ISBLANK(INDEX('Policy Characteristics'!I:I,MATCH($C1432,'Policy Characteristics'!$C:$C,0))),"",INDEX('Policy Characteristics'!I:I,MATCH($C1432,'Policy Characteristics'!$C:$C,0)))</f>
        <v>% reduction in energy use</v>
      </c>
      <c r="P1432" s="22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2" s="226" t="str">
        <f>IF(ISBLANK(INDEX('Policy Characteristics'!K:K,MATCH($C1432,'Policy Characteristics'!$C:$C,0))),"",INDEX('Policy Characteristics'!K:K,MATCH($C1432,'Policy Characteristics'!$C:$C,0)))</f>
        <v>industry-ag-main.html#eff-stds</v>
      </c>
      <c r="R1432" s="226" t="str">
        <f>IF(ISBLANK(INDEX('Policy Characteristics'!L:L,MATCH($C1432,'Policy Characteristics'!$C:$C,0))),"",INDEX('Policy Characteristics'!L:L,MATCH($C1432,'Policy Characteristics'!$C:$C,0)))</f>
        <v>industry-energy-efficiency-standards.html</v>
      </c>
    </row>
    <row r="1433" spans="1:18" s="4" customFormat="1">
      <c r="A1433" s="226" t="str">
        <f>IF(ISBLANK(INDEX('Policy Characteristics'!A:A,MATCH($C1433,'Policy Characteristics'!$C:$C,0))),"",INDEX('Policy Characteristics'!A:A,MATCH($C1433,'Policy Characteristics'!$C:$C,0)))</f>
        <v>Industry</v>
      </c>
      <c r="B1433" s="234" t="str">
        <f>IF(ISBLANK(INDEX('Policy Characteristics'!B:B,MATCH($C1433,'Policy Characteristics'!$C:$C,0))),"",INDEX('Policy Characteristics'!B:B,MATCH($C1433,'Policy Characteristics'!$C:$C,0)))</f>
        <v>Industry Energy Efficiency Standards</v>
      </c>
      <c r="C1433" s="226" t="str">
        <f t="shared" si="50"/>
        <v>Percentage Improvement in Eqpt Efficiency Standards above BAU</v>
      </c>
      <c r="D1433" s="6" t="s">
        <v>864</v>
      </c>
      <c r="E1433" s="45" t="s">
        <v>927</v>
      </c>
      <c r="F1433" t="s">
        <v>865</v>
      </c>
      <c r="G1433" s="45" t="s">
        <v>928</v>
      </c>
      <c r="H1433" s="43">
        <v>1076</v>
      </c>
      <c r="I1433" s="261" t="s">
        <v>728</v>
      </c>
      <c r="J1433" s="227" t="str">
        <f>IF(ISBLANK(INDEX('Policy Characteristics'!D:D,MATCH($C1433,'Policy Characteristics'!$C:$C,0))),"",INDEX('Policy Characteristics'!D:D,MATCH($C1433,'Policy Characteristics'!$C:$C,0)))</f>
        <v>Industry Energy Efficiency Standards</v>
      </c>
      <c r="K1433" s="226" t="str">
        <f>IF(ISBLANK(INDEX('Policy Characteristics'!E:E,MATCH($C1433,'Policy Characteristics'!$C:$C,0))),"",INDEX('Policy Characteristics'!E:E,MATCH($C1433,'Policy Characteristics'!$C:$C,0)))</f>
        <v>indst efficiency standards</v>
      </c>
      <c r="L1433" s="233">
        <f>IF(ISBLANK(INDEX('Policy Characteristics'!F:F,MATCH($C1433,'Policy Characteristics'!$C:$C,0))),"",INDEX('Policy Characteristics'!F:F,MATCH($C1433,'Policy Characteristics'!$C:$C,0)))</f>
        <v>0</v>
      </c>
      <c r="M1433" s="233">
        <f>IF(ISBLANK(INDEX('Policy Characteristics'!G:G,MATCH($C1433,'Policy Characteristics'!$C:$C,0))),"",INDEX('Policy Characteristics'!G:G,MATCH($C1433,'Policy Characteristics'!$C:$C,0)))</f>
        <v>0.25</v>
      </c>
      <c r="N1433" s="233">
        <f>IF(ISBLANK(INDEX('Policy Characteristics'!H:H,MATCH($C1433,'Policy Characteristics'!$C:$C,0))),"",INDEX('Policy Characteristics'!H:H,MATCH($C1433,'Policy Characteristics'!$C:$C,0)))</f>
        <v>0.01</v>
      </c>
      <c r="O1433" s="226" t="str">
        <f>IF(ISBLANK(INDEX('Policy Characteristics'!I:I,MATCH($C1433,'Policy Characteristics'!$C:$C,0))),"",INDEX('Policy Characteristics'!I:I,MATCH($C1433,'Policy Characteristics'!$C:$C,0)))</f>
        <v>% reduction in energy use</v>
      </c>
      <c r="P1433" s="22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3" s="226" t="str">
        <f>IF(ISBLANK(INDEX('Policy Characteristics'!K:K,MATCH($C1433,'Policy Characteristics'!$C:$C,0))),"",INDEX('Policy Characteristics'!K:K,MATCH($C1433,'Policy Characteristics'!$C:$C,0)))</f>
        <v>industry-ag-main.html#eff-stds</v>
      </c>
      <c r="R1433" s="226" t="str">
        <f>IF(ISBLANK(INDEX('Policy Characteristics'!L:L,MATCH($C1433,'Policy Characteristics'!$C:$C,0))),"",INDEX('Policy Characteristics'!L:L,MATCH($C1433,'Policy Characteristics'!$C:$C,0)))</f>
        <v>industry-energy-efficiency-standards.html</v>
      </c>
    </row>
    <row r="1434" spans="1:18" s="4" customFormat="1">
      <c r="A1434" s="226" t="str">
        <f>IF(ISBLANK(INDEX('Policy Characteristics'!A:A,MATCH($C1434,'Policy Characteristics'!$C:$C,0))),"",INDEX('Policy Characteristics'!A:A,MATCH($C1434,'Policy Characteristics'!$C:$C,0)))</f>
        <v>Industry</v>
      </c>
      <c r="B1434" s="234" t="str">
        <f>IF(ISBLANK(INDEX('Policy Characteristics'!B:B,MATCH($C1434,'Policy Characteristics'!$C:$C,0))),"",INDEX('Policy Characteristics'!B:B,MATCH($C1434,'Policy Characteristics'!$C:$C,0)))</f>
        <v>Industry Energy Efficiency Standards</v>
      </c>
      <c r="C1434" s="226" t="str">
        <f t="shared" si="50"/>
        <v>Percentage Improvement in Eqpt Efficiency Standards above BAU</v>
      </c>
      <c r="D1434" s="6" t="s">
        <v>864</v>
      </c>
      <c r="E1434" s="45" t="s">
        <v>929</v>
      </c>
      <c r="F1434" t="s">
        <v>865</v>
      </c>
      <c r="G1434" s="45" t="s">
        <v>930</v>
      </c>
      <c r="H1434" s="43">
        <v>1077</v>
      </c>
      <c r="I1434" s="261" t="s">
        <v>738</v>
      </c>
      <c r="J1434" s="227" t="str">
        <f>IF(ISBLANK(INDEX('Policy Characteristics'!D:D,MATCH($C1434,'Policy Characteristics'!$C:$C,0))),"",INDEX('Policy Characteristics'!D:D,MATCH($C1434,'Policy Characteristics'!$C:$C,0)))</f>
        <v>Industry Energy Efficiency Standards</v>
      </c>
      <c r="K1434" s="226" t="str">
        <f>IF(ISBLANK(INDEX('Policy Characteristics'!E:E,MATCH($C1434,'Policy Characteristics'!$C:$C,0))),"",INDEX('Policy Characteristics'!E:E,MATCH($C1434,'Policy Characteristics'!$C:$C,0)))</f>
        <v>indst efficiency standards</v>
      </c>
      <c r="L1434" s="233">
        <f>IF(ISBLANK(INDEX('Policy Characteristics'!F:F,MATCH($C1434,'Policy Characteristics'!$C:$C,0))),"",INDEX('Policy Characteristics'!F:F,MATCH($C1434,'Policy Characteristics'!$C:$C,0)))</f>
        <v>0</v>
      </c>
      <c r="M1434" s="233">
        <f>IF(ISBLANK(INDEX('Policy Characteristics'!G:G,MATCH($C1434,'Policy Characteristics'!$C:$C,0))),"",INDEX('Policy Characteristics'!G:G,MATCH($C1434,'Policy Characteristics'!$C:$C,0)))</f>
        <v>0.25</v>
      </c>
      <c r="N1434" s="233">
        <f>IF(ISBLANK(INDEX('Policy Characteristics'!H:H,MATCH($C1434,'Policy Characteristics'!$C:$C,0))),"",INDEX('Policy Characteristics'!H:H,MATCH($C1434,'Policy Characteristics'!$C:$C,0)))</f>
        <v>0.01</v>
      </c>
      <c r="O1434" s="226" t="str">
        <f>IF(ISBLANK(INDEX('Policy Characteristics'!I:I,MATCH($C1434,'Policy Characteristics'!$C:$C,0))),"",INDEX('Policy Characteristics'!I:I,MATCH($C1434,'Policy Characteristics'!$C:$C,0)))</f>
        <v>% reduction in energy use</v>
      </c>
      <c r="P1434" s="22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4" s="226" t="str">
        <f>IF(ISBLANK(INDEX('Policy Characteristics'!K:K,MATCH($C1434,'Policy Characteristics'!$C:$C,0))),"",INDEX('Policy Characteristics'!K:K,MATCH($C1434,'Policy Characteristics'!$C:$C,0)))</f>
        <v>industry-ag-main.html#eff-stds</v>
      </c>
      <c r="R1434" s="226" t="str">
        <f>IF(ISBLANK(INDEX('Policy Characteristics'!L:L,MATCH($C1434,'Policy Characteristics'!$C:$C,0))),"",INDEX('Policy Characteristics'!L:L,MATCH($C1434,'Policy Characteristics'!$C:$C,0)))</f>
        <v>industry-energy-efficiency-standards.html</v>
      </c>
    </row>
    <row r="1435" spans="1:18" s="4" customFormat="1">
      <c r="A1435" s="226" t="str">
        <f>IF(ISBLANK(INDEX('Policy Characteristics'!A:A,MATCH($C1435,'Policy Characteristics'!$C:$C,0))),"",INDEX('Policy Characteristics'!A:A,MATCH($C1435,'Policy Characteristics'!$C:$C,0)))</f>
        <v>Industry</v>
      </c>
      <c r="B1435" s="234" t="str">
        <f>IF(ISBLANK(INDEX('Policy Characteristics'!B:B,MATCH($C1435,'Policy Characteristics'!$C:$C,0))),"",INDEX('Policy Characteristics'!B:B,MATCH($C1435,'Policy Characteristics'!$C:$C,0)))</f>
        <v>Industry Energy Efficiency Standards</v>
      </c>
      <c r="C1435" s="226" t="str">
        <f t="shared" si="50"/>
        <v>Percentage Improvement in Eqpt Efficiency Standards above BAU</v>
      </c>
      <c r="D1435" s="6" t="s">
        <v>866</v>
      </c>
      <c r="E1435" s="45" t="s">
        <v>911</v>
      </c>
      <c r="F1435" t="s">
        <v>867</v>
      </c>
      <c r="G1435" s="45" t="s">
        <v>912</v>
      </c>
      <c r="H1435" s="43">
        <v>1078</v>
      </c>
      <c r="I1435" s="261" t="s">
        <v>728</v>
      </c>
      <c r="J1435" s="227" t="str">
        <f>IF(ISBLANK(INDEX('Policy Characteristics'!D:D,MATCH($C1435,'Policy Characteristics'!$C:$C,0))),"",INDEX('Policy Characteristics'!D:D,MATCH($C1435,'Policy Characteristics'!$C:$C,0)))</f>
        <v>Industry Energy Efficiency Standards</v>
      </c>
      <c r="K1435" s="226" t="str">
        <f>IF(ISBLANK(INDEX('Policy Characteristics'!E:E,MATCH($C1435,'Policy Characteristics'!$C:$C,0))),"",INDEX('Policy Characteristics'!E:E,MATCH($C1435,'Policy Characteristics'!$C:$C,0)))</f>
        <v>indst efficiency standards</v>
      </c>
      <c r="L1435" s="233">
        <f>IF(ISBLANK(INDEX('Policy Characteristics'!F:F,MATCH($C1435,'Policy Characteristics'!$C:$C,0))),"",INDEX('Policy Characteristics'!F:F,MATCH($C1435,'Policy Characteristics'!$C:$C,0)))</f>
        <v>0</v>
      </c>
      <c r="M1435" s="233">
        <f>IF(ISBLANK(INDEX('Policy Characteristics'!G:G,MATCH($C1435,'Policy Characteristics'!$C:$C,0))),"",INDEX('Policy Characteristics'!G:G,MATCH($C1435,'Policy Characteristics'!$C:$C,0)))</f>
        <v>0.25</v>
      </c>
      <c r="N1435" s="233">
        <f>IF(ISBLANK(INDEX('Policy Characteristics'!H:H,MATCH($C1435,'Policy Characteristics'!$C:$C,0))),"",INDEX('Policy Characteristics'!H:H,MATCH($C1435,'Policy Characteristics'!$C:$C,0)))</f>
        <v>0.01</v>
      </c>
      <c r="O1435" s="226" t="str">
        <f>IF(ISBLANK(INDEX('Policy Characteristics'!I:I,MATCH($C1435,'Policy Characteristics'!$C:$C,0))),"",INDEX('Policy Characteristics'!I:I,MATCH($C1435,'Policy Characteristics'!$C:$C,0)))</f>
        <v>% reduction in energy use</v>
      </c>
      <c r="P1435" s="22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5" s="226" t="str">
        <f>IF(ISBLANK(INDEX('Policy Characteristics'!K:K,MATCH($C1435,'Policy Characteristics'!$C:$C,0))),"",INDEX('Policy Characteristics'!K:K,MATCH($C1435,'Policy Characteristics'!$C:$C,0)))</f>
        <v>industry-ag-main.html#eff-stds</v>
      </c>
      <c r="R1435" s="226" t="str">
        <f>IF(ISBLANK(INDEX('Policy Characteristics'!L:L,MATCH($C1435,'Policy Characteristics'!$C:$C,0))),"",INDEX('Policy Characteristics'!L:L,MATCH($C1435,'Policy Characteristics'!$C:$C,0)))</f>
        <v>industry-energy-efficiency-standards.html</v>
      </c>
    </row>
    <row r="1436" spans="1:18" s="4" customFormat="1">
      <c r="A1436" s="226" t="str">
        <f>IF(ISBLANK(INDEX('Policy Characteristics'!A:A,MATCH($C1436,'Policy Characteristics'!$C:$C,0))),"",INDEX('Policy Characteristics'!A:A,MATCH($C1436,'Policy Characteristics'!$C:$C,0)))</f>
        <v>Industry</v>
      </c>
      <c r="B1436" s="234" t="str">
        <f>IF(ISBLANK(INDEX('Policy Characteristics'!B:B,MATCH($C1436,'Policy Characteristics'!$C:$C,0))),"",INDEX('Policy Characteristics'!B:B,MATCH($C1436,'Policy Characteristics'!$C:$C,0)))</f>
        <v>Industry Energy Efficiency Standards</v>
      </c>
      <c r="C1436" s="226" t="str">
        <f t="shared" si="50"/>
        <v>Percentage Improvement in Eqpt Efficiency Standards above BAU</v>
      </c>
      <c r="D1436" s="6" t="s">
        <v>866</v>
      </c>
      <c r="E1436" s="45" t="s">
        <v>913</v>
      </c>
      <c r="F1436" t="s">
        <v>867</v>
      </c>
      <c r="G1436" s="45" t="s">
        <v>914</v>
      </c>
      <c r="H1436" s="43">
        <v>1079</v>
      </c>
      <c r="I1436" s="261" t="s">
        <v>728</v>
      </c>
      <c r="J1436" s="227" t="str">
        <f>IF(ISBLANK(INDEX('Policy Characteristics'!D:D,MATCH($C1436,'Policy Characteristics'!$C:$C,0))),"",INDEX('Policy Characteristics'!D:D,MATCH($C1436,'Policy Characteristics'!$C:$C,0)))</f>
        <v>Industry Energy Efficiency Standards</v>
      </c>
      <c r="K1436" s="226" t="str">
        <f>IF(ISBLANK(INDEX('Policy Characteristics'!E:E,MATCH($C1436,'Policy Characteristics'!$C:$C,0))),"",INDEX('Policy Characteristics'!E:E,MATCH($C1436,'Policy Characteristics'!$C:$C,0)))</f>
        <v>indst efficiency standards</v>
      </c>
      <c r="L1436" s="233">
        <f>IF(ISBLANK(INDEX('Policy Characteristics'!F:F,MATCH($C1436,'Policy Characteristics'!$C:$C,0))),"",INDEX('Policy Characteristics'!F:F,MATCH($C1436,'Policy Characteristics'!$C:$C,0)))</f>
        <v>0</v>
      </c>
      <c r="M1436" s="233">
        <f>IF(ISBLANK(INDEX('Policy Characteristics'!G:G,MATCH($C1436,'Policy Characteristics'!$C:$C,0))),"",INDEX('Policy Characteristics'!G:G,MATCH($C1436,'Policy Characteristics'!$C:$C,0)))</f>
        <v>0.25</v>
      </c>
      <c r="N1436" s="233">
        <f>IF(ISBLANK(INDEX('Policy Characteristics'!H:H,MATCH($C1436,'Policy Characteristics'!$C:$C,0))),"",INDEX('Policy Characteristics'!H:H,MATCH($C1436,'Policy Characteristics'!$C:$C,0)))</f>
        <v>0.01</v>
      </c>
      <c r="O1436" s="226" t="str">
        <f>IF(ISBLANK(INDEX('Policy Characteristics'!I:I,MATCH($C1436,'Policy Characteristics'!$C:$C,0))),"",INDEX('Policy Characteristics'!I:I,MATCH($C1436,'Policy Characteristics'!$C:$C,0)))</f>
        <v>% reduction in energy use</v>
      </c>
      <c r="P1436" s="22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6" s="226" t="str">
        <f>IF(ISBLANK(INDEX('Policy Characteristics'!K:K,MATCH($C1436,'Policy Characteristics'!$C:$C,0))),"",INDEX('Policy Characteristics'!K:K,MATCH($C1436,'Policy Characteristics'!$C:$C,0)))</f>
        <v>industry-ag-main.html#eff-stds</v>
      </c>
      <c r="R1436" s="226" t="str">
        <f>IF(ISBLANK(INDEX('Policy Characteristics'!L:L,MATCH($C1436,'Policy Characteristics'!$C:$C,0))),"",INDEX('Policy Characteristics'!L:L,MATCH($C1436,'Policy Characteristics'!$C:$C,0)))</f>
        <v>industry-energy-efficiency-standards.html</v>
      </c>
    </row>
    <row r="1437" spans="1:18" s="4" customFormat="1">
      <c r="A1437" s="226" t="str">
        <f>IF(ISBLANK(INDEX('Policy Characteristics'!A:A,MATCH($C1437,'Policy Characteristics'!$C:$C,0))),"",INDEX('Policy Characteristics'!A:A,MATCH($C1437,'Policy Characteristics'!$C:$C,0)))</f>
        <v>Industry</v>
      </c>
      <c r="B1437" s="234" t="str">
        <f>IF(ISBLANK(INDEX('Policy Characteristics'!B:B,MATCH($C1437,'Policy Characteristics'!$C:$C,0))),"",INDEX('Policy Characteristics'!B:B,MATCH($C1437,'Policy Characteristics'!$C:$C,0)))</f>
        <v>Industry Energy Efficiency Standards</v>
      </c>
      <c r="C1437" s="226" t="str">
        <f t="shared" si="50"/>
        <v>Percentage Improvement in Eqpt Efficiency Standards above BAU</v>
      </c>
      <c r="D1437" s="6" t="s">
        <v>866</v>
      </c>
      <c r="E1437" s="45" t="s">
        <v>915</v>
      </c>
      <c r="F1437" t="s">
        <v>867</v>
      </c>
      <c r="G1437" s="45" t="s">
        <v>916</v>
      </c>
      <c r="H1437" s="43">
        <v>1080</v>
      </c>
      <c r="I1437" s="261" t="s">
        <v>728</v>
      </c>
      <c r="J1437" s="227" t="str">
        <f>IF(ISBLANK(INDEX('Policy Characteristics'!D:D,MATCH($C1437,'Policy Characteristics'!$C:$C,0))),"",INDEX('Policy Characteristics'!D:D,MATCH($C1437,'Policy Characteristics'!$C:$C,0)))</f>
        <v>Industry Energy Efficiency Standards</v>
      </c>
      <c r="K1437" s="226" t="str">
        <f>IF(ISBLANK(INDEX('Policy Characteristics'!E:E,MATCH($C1437,'Policy Characteristics'!$C:$C,0))),"",INDEX('Policy Characteristics'!E:E,MATCH($C1437,'Policy Characteristics'!$C:$C,0)))</f>
        <v>indst efficiency standards</v>
      </c>
      <c r="L1437" s="233">
        <f>IF(ISBLANK(INDEX('Policy Characteristics'!F:F,MATCH($C1437,'Policy Characteristics'!$C:$C,0))),"",INDEX('Policy Characteristics'!F:F,MATCH($C1437,'Policy Characteristics'!$C:$C,0)))</f>
        <v>0</v>
      </c>
      <c r="M1437" s="233">
        <f>IF(ISBLANK(INDEX('Policy Characteristics'!G:G,MATCH($C1437,'Policy Characteristics'!$C:$C,0))),"",INDEX('Policy Characteristics'!G:G,MATCH($C1437,'Policy Characteristics'!$C:$C,0)))</f>
        <v>0.25</v>
      </c>
      <c r="N1437" s="233">
        <f>IF(ISBLANK(INDEX('Policy Characteristics'!H:H,MATCH($C1437,'Policy Characteristics'!$C:$C,0))),"",INDEX('Policy Characteristics'!H:H,MATCH($C1437,'Policy Characteristics'!$C:$C,0)))</f>
        <v>0.01</v>
      </c>
      <c r="O1437" s="226" t="str">
        <f>IF(ISBLANK(INDEX('Policy Characteristics'!I:I,MATCH($C1437,'Policy Characteristics'!$C:$C,0))),"",INDEX('Policy Characteristics'!I:I,MATCH($C1437,'Policy Characteristics'!$C:$C,0)))</f>
        <v>% reduction in energy use</v>
      </c>
      <c r="P1437" s="22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7" s="226" t="str">
        <f>IF(ISBLANK(INDEX('Policy Characteristics'!K:K,MATCH($C1437,'Policy Characteristics'!$C:$C,0))),"",INDEX('Policy Characteristics'!K:K,MATCH($C1437,'Policy Characteristics'!$C:$C,0)))</f>
        <v>industry-ag-main.html#eff-stds</v>
      </c>
      <c r="R1437" s="226" t="str">
        <f>IF(ISBLANK(INDEX('Policy Characteristics'!L:L,MATCH($C1437,'Policy Characteristics'!$C:$C,0))),"",INDEX('Policy Characteristics'!L:L,MATCH($C1437,'Policy Characteristics'!$C:$C,0)))</f>
        <v>industry-energy-efficiency-standards.html</v>
      </c>
    </row>
    <row r="1438" spans="1:18" s="4" customFormat="1">
      <c r="A1438" s="226" t="str">
        <f>IF(ISBLANK(INDEX('Policy Characteristics'!A:A,MATCH($C1438,'Policy Characteristics'!$C:$C,0))),"",INDEX('Policy Characteristics'!A:A,MATCH($C1438,'Policy Characteristics'!$C:$C,0)))</f>
        <v>Industry</v>
      </c>
      <c r="B1438" s="234" t="str">
        <f>IF(ISBLANK(INDEX('Policy Characteristics'!B:B,MATCH($C1438,'Policy Characteristics'!$C:$C,0))),"",INDEX('Policy Characteristics'!B:B,MATCH($C1438,'Policy Characteristics'!$C:$C,0)))</f>
        <v>Industry Energy Efficiency Standards</v>
      </c>
      <c r="C1438" s="226" t="str">
        <f t="shared" si="50"/>
        <v>Percentage Improvement in Eqpt Efficiency Standards above BAU</v>
      </c>
      <c r="D1438" s="6" t="s">
        <v>866</v>
      </c>
      <c r="E1438" s="45" t="s">
        <v>917</v>
      </c>
      <c r="F1438" t="s">
        <v>867</v>
      </c>
      <c r="G1438" s="45" t="s">
        <v>918</v>
      </c>
      <c r="H1438" s="43">
        <v>1081</v>
      </c>
      <c r="I1438" s="261" t="s">
        <v>738</v>
      </c>
      <c r="J1438" s="227" t="str">
        <f>IF(ISBLANK(INDEX('Policy Characteristics'!D:D,MATCH($C1438,'Policy Characteristics'!$C:$C,0))),"",INDEX('Policy Characteristics'!D:D,MATCH($C1438,'Policy Characteristics'!$C:$C,0)))</f>
        <v>Industry Energy Efficiency Standards</v>
      </c>
      <c r="K1438" s="226" t="str">
        <f>IF(ISBLANK(INDEX('Policy Characteristics'!E:E,MATCH($C1438,'Policy Characteristics'!$C:$C,0))),"",INDEX('Policy Characteristics'!E:E,MATCH($C1438,'Policy Characteristics'!$C:$C,0)))</f>
        <v>indst efficiency standards</v>
      </c>
      <c r="L1438" s="233">
        <f>IF(ISBLANK(INDEX('Policy Characteristics'!F:F,MATCH($C1438,'Policy Characteristics'!$C:$C,0))),"",INDEX('Policy Characteristics'!F:F,MATCH($C1438,'Policy Characteristics'!$C:$C,0)))</f>
        <v>0</v>
      </c>
      <c r="M1438" s="233">
        <f>IF(ISBLANK(INDEX('Policy Characteristics'!G:G,MATCH($C1438,'Policy Characteristics'!$C:$C,0))),"",INDEX('Policy Characteristics'!G:G,MATCH($C1438,'Policy Characteristics'!$C:$C,0)))</f>
        <v>0.25</v>
      </c>
      <c r="N1438" s="233">
        <f>IF(ISBLANK(INDEX('Policy Characteristics'!H:H,MATCH($C1438,'Policy Characteristics'!$C:$C,0))),"",INDEX('Policy Characteristics'!H:H,MATCH($C1438,'Policy Characteristics'!$C:$C,0)))</f>
        <v>0.01</v>
      </c>
      <c r="O1438" s="226" t="str">
        <f>IF(ISBLANK(INDEX('Policy Characteristics'!I:I,MATCH($C1438,'Policy Characteristics'!$C:$C,0))),"",INDEX('Policy Characteristics'!I:I,MATCH($C1438,'Policy Characteristics'!$C:$C,0)))</f>
        <v>% reduction in energy use</v>
      </c>
      <c r="P1438" s="22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8" s="226" t="str">
        <f>IF(ISBLANK(INDEX('Policy Characteristics'!K:K,MATCH($C1438,'Policy Characteristics'!$C:$C,0))),"",INDEX('Policy Characteristics'!K:K,MATCH($C1438,'Policy Characteristics'!$C:$C,0)))</f>
        <v>industry-ag-main.html#eff-stds</v>
      </c>
      <c r="R1438" s="226" t="str">
        <f>IF(ISBLANK(INDEX('Policy Characteristics'!L:L,MATCH($C1438,'Policy Characteristics'!$C:$C,0))),"",INDEX('Policy Characteristics'!L:L,MATCH($C1438,'Policy Characteristics'!$C:$C,0)))</f>
        <v>industry-energy-efficiency-standards.html</v>
      </c>
    </row>
    <row r="1439" spans="1:18" s="4" customFormat="1">
      <c r="A1439" s="226" t="str">
        <f>IF(ISBLANK(INDEX('Policy Characteristics'!A:A,MATCH($C1439,'Policy Characteristics'!$C:$C,0))),"",INDEX('Policy Characteristics'!A:A,MATCH($C1439,'Policy Characteristics'!$C:$C,0)))</f>
        <v>Industry</v>
      </c>
      <c r="B1439" s="234" t="str">
        <f>IF(ISBLANK(INDEX('Policy Characteristics'!B:B,MATCH($C1439,'Policy Characteristics'!$C:$C,0))),"",INDEX('Policy Characteristics'!B:B,MATCH($C1439,'Policy Characteristics'!$C:$C,0)))</f>
        <v>Industry Energy Efficiency Standards</v>
      </c>
      <c r="C1439" s="226" t="str">
        <f t="shared" si="50"/>
        <v>Percentage Improvement in Eqpt Efficiency Standards above BAU</v>
      </c>
      <c r="D1439" s="6" t="s">
        <v>866</v>
      </c>
      <c r="E1439" s="45" t="s">
        <v>919</v>
      </c>
      <c r="F1439" t="s">
        <v>867</v>
      </c>
      <c r="G1439" s="45" t="s">
        <v>920</v>
      </c>
      <c r="H1439" s="43">
        <v>1082</v>
      </c>
      <c r="I1439" s="261" t="s">
        <v>728</v>
      </c>
      <c r="J1439" s="227" t="str">
        <f>IF(ISBLANK(INDEX('Policy Characteristics'!D:D,MATCH($C1439,'Policy Characteristics'!$C:$C,0))),"",INDEX('Policy Characteristics'!D:D,MATCH($C1439,'Policy Characteristics'!$C:$C,0)))</f>
        <v>Industry Energy Efficiency Standards</v>
      </c>
      <c r="K1439" s="226" t="str">
        <f>IF(ISBLANK(INDEX('Policy Characteristics'!E:E,MATCH($C1439,'Policy Characteristics'!$C:$C,0))),"",INDEX('Policy Characteristics'!E:E,MATCH($C1439,'Policy Characteristics'!$C:$C,0)))</f>
        <v>indst efficiency standards</v>
      </c>
      <c r="L1439" s="233">
        <f>IF(ISBLANK(INDEX('Policy Characteristics'!F:F,MATCH($C1439,'Policy Characteristics'!$C:$C,0))),"",INDEX('Policy Characteristics'!F:F,MATCH($C1439,'Policy Characteristics'!$C:$C,0)))</f>
        <v>0</v>
      </c>
      <c r="M1439" s="233">
        <f>IF(ISBLANK(INDEX('Policy Characteristics'!G:G,MATCH($C1439,'Policy Characteristics'!$C:$C,0))),"",INDEX('Policy Characteristics'!G:G,MATCH($C1439,'Policy Characteristics'!$C:$C,0)))</f>
        <v>0.25</v>
      </c>
      <c r="N1439" s="233">
        <f>IF(ISBLANK(INDEX('Policy Characteristics'!H:H,MATCH($C1439,'Policy Characteristics'!$C:$C,0))),"",INDEX('Policy Characteristics'!H:H,MATCH($C1439,'Policy Characteristics'!$C:$C,0)))</f>
        <v>0.01</v>
      </c>
      <c r="O1439" s="226" t="str">
        <f>IF(ISBLANK(INDEX('Policy Characteristics'!I:I,MATCH($C1439,'Policy Characteristics'!$C:$C,0))),"",INDEX('Policy Characteristics'!I:I,MATCH($C1439,'Policy Characteristics'!$C:$C,0)))</f>
        <v>% reduction in energy use</v>
      </c>
      <c r="P1439" s="22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39" s="226" t="str">
        <f>IF(ISBLANK(INDEX('Policy Characteristics'!K:K,MATCH($C1439,'Policy Characteristics'!$C:$C,0))),"",INDEX('Policy Characteristics'!K:K,MATCH($C1439,'Policy Characteristics'!$C:$C,0)))</f>
        <v>industry-ag-main.html#eff-stds</v>
      </c>
      <c r="R1439" s="226" t="str">
        <f>IF(ISBLANK(INDEX('Policy Characteristics'!L:L,MATCH($C1439,'Policy Characteristics'!$C:$C,0))),"",INDEX('Policy Characteristics'!L:L,MATCH($C1439,'Policy Characteristics'!$C:$C,0)))</f>
        <v>industry-energy-efficiency-standards.html</v>
      </c>
    </row>
    <row r="1440" spans="1:18" s="4" customFormat="1">
      <c r="A1440" s="226" t="str">
        <f>IF(ISBLANK(INDEX('Policy Characteristics'!A:A,MATCH($C1440,'Policy Characteristics'!$C:$C,0))),"",INDEX('Policy Characteristics'!A:A,MATCH($C1440,'Policy Characteristics'!$C:$C,0)))</f>
        <v>Industry</v>
      </c>
      <c r="B1440" s="234" t="str">
        <f>IF(ISBLANK(INDEX('Policy Characteristics'!B:B,MATCH($C1440,'Policy Characteristics'!$C:$C,0))),"",INDEX('Policy Characteristics'!B:B,MATCH($C1440,'Policy Characteristics'!$C:$C,0)))</f>
        <v>Industry Energy Efficiency Standards</v>
      </c>
      <c r="C1440" s="226" t="str">
        <f t="shared" si="50"/>
        <v>Percentage Improvement in Eqpt Efficiency Standards above BAU</v>
      </c>
      <c r="D1440" s="6" t="s">
        <v>866</v>
      </c>
      <c r="E1440" s="45" t="s">
        <v>921</v>
      </c>
      <c r="F1440" t="s">
        <v>867</v>
      </c>
      <c r="G1440" s="45" t="s">
        <v>922</v>
      </c>
      <c r="H1440" s="43">
        <v>1083</v>
      </c>
      <c r="I1440" s="261" t="s">
        <v>738</v>
      </c>
      <c r="J1440" s="227" t="str">
        <f>IF(ISBLANK(INDEX('Policy Characteristics'!D:D,MATCH($C1440,'Policy Characteristics'!$C:$C,0))),"",INDEX('Policy Characteristics'!D:D,MATCH($C1440,'Policy Characteristics'!$C:$C,0)))</f>
        <v>Industry Energy Efficiency Standards</v>
      </c>
      <c r="K1440" s="226" t="str">
        <f>IF(ISBLANK(INDEX('Policy Characteristics'!E:E,MATCH($C1440,'Policy Characteristics'!$C:$C,0))),"",INDEX('Policy Characteristics'!E:E,MATCH($C1440,'Policy Characteristics'!$C:$C,0)))</f>
        <v>indst efficiency standards</v>
      </c>
      <c r="L1440" s="233">
        <f>IF(ISBLANK(INDEX('Policy Characteristics'!F:F,MATCH($C1440,'Policy Characteristics'!$C:$C,0))),"",INDEX('Policy Characteristics'!F:F,MATCH($C1440,'Policy Characteristics'!$C:$C,0)))</f>
        <v>0</v>
      </c>
      <c r="M1440" s="233">
        <f>IF(ISBLANK(INDEX('Policy Characteristics'!G:G,MATCH($C1440,'Policy Characteristics'!$C:$C,0))),"",INDEX('Policy Characteristics'!G:G,MATCH($C1440,'Policy Characteristics'!$C:$C,0)))</f>
        <v>0.25</v>
      </c>
      <c r="N1440" s="233">
        <f>IF(ISBLANK(INDEX('Policy Characteristics'!H:H,MATCH($C1440,'Policy Characteristics'!$C:$C,0))),"",INDEX('Policy Characteristics'!H:H,MATCH($C1440,'Policy Characteristics'!$C:$C,0)))</f>
        <v>0.01</v>
      </c>
      <c r="O1440" s="226" t="str">
        <f>IF(ISBLANK(INDEX('Policy Characteristics'!I:I,MATCH($C1440,'Policy Characteristics'!$C:$C,0))),"",INDEX('Policy Characteristics'!I:I,MATCH($C1440,'Policy Characteristics'!$C:$C,0)))</f>
        <v>% reduction in energy use</v>
      </c>
      <c r="P1440" s="22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0" s="226" t="str">
        <f>IF(ISBLANK(INDEX('Policy Characteristics'!K:K,MATCH($C1440,'Policy Characteristics'!$C:$C,0))),"",INDEX('Policy Characteristics'!K:K,MATCH($C1440,'Policy Characteristics'!$C:$C,0)))</f>
        <v>industry-ag-main.html#eff-stds</v>
      </c>
      <c r="R1440" s="226" t="str">
        <f>IF(ISBLANK(INDEX('Policy Characteristics'!L:L,MATCH($C1440,'Policy Characteristics'!$C:$C,0))),"",INDEX('Policy Characteristics'!L:L,MATCH($C1440,'Policy Characteristics'!$C:$C,0)))</f>
        <v>industry-energy-efficiency-standards.html</v>
      </c>
    </row>
    <row r="1441" spans="1:18" s="4" customFormat="1">
      <c r="A1441" s="226" t="str">
        <f>IF(ISBLANK(INDEX('Policy Characteristics'!A:A,MATCH($C1441,'Policy Characteristics'!$C:$C,0))),"",INDEX('Policy Characteristics'!A:A,MATCH($C1441,'Policy Characteristics'!$C:$C,0)))</f>
        <v>Industry</v>
      </c>
      <c r="B1441" s="234" t="str">
        <f>IF(ISBLANK(INDEX('Policy Characteristics'!B:B,MATCH($C1441,'Policy Characteristics'!$C:$C,0))),"",INDEX('Policy Characteristics'!B:B,MATCH($C1441,'Policy Characteristics'!$C:$C,0)))</f>
        <v>Industry Energy Efficiency Standards</v>
      </c>
      <c r="C1441" s="226" t="str">
        <f t="shared" si="50"/>
        <v>Percentage Improvement in Eqpt Efficiency Standards above BAU</v>
      </c>
      <c r="D1441" s="6" t="s">
        <v>866</v>
      </c>
      <c r="E1441" s="45" t="s">
        <v>923</v>
      </c>
      <c r="F1441" t="s">
        <v>867</v>
      </c>
      <c r="G1441" s="45" t="s">
        <v>924</v>
      </c>
      <c r="H1441" s="43">
        <v>1084</v>
      </c>
      <c r="I1441" s="261" t="s">
        <v>738</v>
      </c>
      <c r="J1441" s="227" t="str">
        <f>IF(ISBLANK(INDEX('Policy Characteristics'!D:D,MATCH($C1441,'Policy Characteristics'!$C:$C,0))),"",INDEX('Policy Characteristics'!D:D,MATCH($C1441,'Policy Characteristics'!$C:$C,0)))</f>
        <v>Industry Energy Efficiency Standards</v>
      </c>
      <c r="K1441" s="226" t="str">
        <f>IF(ISBLANK(INDEX('Policy Characteristics'!E:E,MATCH($C1441,'Policy Characteristics'!$C:$C,0))),"",INDEX('Policy Characteristics'!E:E,MATCH($C1441,'Policy Characteristics'!$C:$C,0)))</f>
        <v>indst efficiency standards</v>
      </c>
      <c r="L1441" s="233">
        <f>IF(ISBLANK(INDEX('Policy Characteristics'!F:F,MATCH($C1441,'Policy Characteristics'!$C:$C,0))),"",INDEX('Policy Characteristics'!F:F,MATCH($C1441,'Policy Characteristics'!$C:$C,0)))</f>
        <v>0</v>
      </c>
      <c r="M1441" s="233">
        <f>IF(ISBLANK(INDEX('Policy Characteristics'!G:G,MATCH($C1441,'Policy Characteristics'!$C:$C,0))),"",INDEX('Policy Characteristics'!G:G,MATCH($C1441,'Policy Characteristics'!$C:$C,0)))</f>
        <v>0.25</v>
      </c>
      <c r="N1441" s="233">
        <f>IF(ISBLANK(INDEX('Policy Characteristics'!H:H,MATCH($C1441,'Policy Characteristics'!$C:$C,0))),"",INDEX('Policy Characteristics'!H:H,MATCH($C1441,'Policy Characteristics'!$C:$C,0)))</f>
        <v>0.01</v>
      </c>
      <c r="O1441" s="226" t="str">
        <f>IF(ISBLANK(INDEX('Policy Characteristics'!I:I,MATCH($C1441,'Policy Characteristics'!$C:$C,0))),"",INDEX('Policy Characteristics'!I:I,MATCH($C1441,'Policy Characteristics'!$C:$C,0)))</f>
        <v>% reduction in energy use</v>
      </c>
      <c r="P1441" s="22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1" s="226" t="str">
        <f>IF(ISBLANK(INDEX('Policy Characteristics'!K:K,MATCH($C1441,'Policy Characteristics'!$C:$C,0))),"",INDEX('Policy Characteristics'!K:K,MATCH($C1441,'Policy Characteristics'!$C:$C,0)))</f>
        <v>industry-ag-main.html#eff-stds</v>
      </c>
      <c r="R1441" s="226" t="str">
        <f>IF(ISBLANK(INDEX('Policy Characteristics'!L:L,MATCH($C1441,'Policy Characteristics'!$C:$C,0))),"",INDEX('Policy Characteristics'!L:L,MATCH($C1441,'Policy Characteristics'!$C:$C,0)))</f>
        <v>industry-energy-efficiency-standards.html</v>
      </c>
    </row>
    <row r="1442" spans="1:18" s="4" customFormat="1">
      <c r="A1442" s="226" t="str">
        <f>IF(ISBLANK(INDEX('Policy Characteristics'!A:A,MATCH($C1442,'Policy Characteristics'!$C:$C,0))),"",INDEX('Policy Characteristics'!A:A,MATCH($C1442,'Policy Characteristics'!$C:$C,0)))</f>
        <v>Industry</v>
      </c>
      <c r="B1442" s="234" t="str">
        <f>IF(ISBLANK(INDEX('Policy Characteristics'!B:B,MATCH($C1442,'Policy Characteristics'!$C:$C,0))),"",INDEX('Policy Characteristics'!B:B,MATCH($C1442,'Policy Characteristics'!$C:$C,0)))</f>
        <v>Industry Energy Efficiency Standards</v>
      </c>
      <c r="C1442" s="226" t="str">
        <f t="shared" si="50"/>
        <v>Percentage Improvement in Eqpt Efficiency Standards above BAU</v>
      </c>
      <c r="D1442" s="6" t="s">
        <v>866</v>
      </c>
      <c r="E1442" s="45" t="s">
        <v>925</v>
      </c>
      <c r="F1442" t="s">
        <v>867</v>
      </c>
      <c r="G1442" s="45" t="s">
        <v>926</v>
      </c>
      <c r="H1442" s="43">
        <v>1085</v>
      </c>
      <c r="I1442" s="261" t="s">
        <v>728</v>
      </c>
      <c r="J1442" s="227" t="str">
        <f>IF(ISBLANK(INDEX('Policy Characteristics'!D:D,MATCH($C1442,'Policy Characteristics'!$C:$C,0))),"",INDEX('Policy Characteristics'!D:D,MATCH($C1442,'Policy Characteristics'!$C:$C,0)))</f>
        <v>Industry Energy Efficiency Standards</v>
      </c>
      <c r="K1442" s="226" t="str">
        <f>IF(ISBLANK(INDEX('Policy Characteristics'!E:E,MATCH($C1442,'Policy Characteristics'!$C:$C,0))),"",INDEX('Policy Characteristics'!E:E,MATCH($C1442,'Policy Characteristics'!$C:$C,0)))</f>
        <v>indst efficiency standards</v>
      </c>
      <c r="L1442" s="233">
        <f>IF(ISBLANK(INDEX('Policy Characteristics'!F:F,MATCH($C1442,'Policy Characteristics'!$C:$C,0))),"",INDEX('Policy Characteristics'!F:F,MATCH($C1442,'Policy Characteristics'!$C:$C,0)))</f>
        <v>0</v>
      </c>
      <c r="M1442" s="233">
        <f>IF(ISBLANK(INDEX('Policy Characteristics'!G:G,MATCH($C1442,'Policy Characteristics'!$C:$C,0))),"",INDEX('Policy Characteristics'!G:G,MATCH($C1442,'Policy Characteristics'!$C:$C,0)))</f>
        <v>0.25</v>
      </c>
      <c r="N1442" s="233">
        <f>IF(ISBLANK(INDEX('Policy Characteristics'!H:H,MATCH($C1442,'Policy Characteristics'!$C:$C,0))),"",INDEX('Policy Characteristics'!H:H,MATCH($C1442,'Policy Characteristics'!$C:$C,0)))</f>
        <v>0.01</v>
      </c>
      <c r="O1442" s="226" t="str">
        <f>IF(ISBLANK(INDEX('Policy Characteristics'!I:I,MATCH($C1442,'Policy Characteristics'!$C:$C,0))),"",INDEX('Policy Characteristics'!I:I,MATCH($C1442,'Policy Characteristics'!$C:$C,0)))</f>
        <v>% reduction in energy use</v>
      </c>
      <c r="P1442" s="22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2" s="226" t="str">
        <f>IF(ISBLANK(INDEX('Policy Characteristics'!K:K,MATCH($C1442,'Policy Characteristics'!$C:$C,0))),"",INDEX('Policy Characteristics'!K:K,MATCH($C1442,'Policy Characteristics'!$C:$C,0)))</f>
        <v>industry-ag-main.html#eff-stds</v>
      </c>
      <c r="R1442" s="226" t="str">
        <f>IF(ISBLANK(INDEX('Policy Characteristics'!L:L,MATCH($C1442,'Policy Characteristics'!$C:$C,0))),"",INDEX('Policy Characteristics'!L:L,MATCH($C1442,'Policy Characteristics'!$C:$C,0)))</f>
        <v>industry-energy-efficiency-standards.html</v>
      </c>
    </row>
    <row r="1443" spans="1:18" s="4" customFormat="1">
      <c r="A1443" s="226" t="str">
        <f>IF(ISBLANK(INDEX('Policy Characteristics'!A:A,MATCH($C1443,'Policy Characteristics'!$C:$C,0))),"",INDEX('Policy Characteristics'!A:A,MATCH($C1443,'Policy Characteristics'!$C:$C,0)))</f>
        <v>Industry</v>
      </c>
      <c r="B1443" s="234" t="str">
        <f>IF(ISBLANK(INDEX('Policy Characteristics'!B:B,MATCH($C1443,'Policy Characteristics'!$C:$C,0))),"",INDEX('Policy Characteristics'!B:B,MATCH($C1443,'Policy Characteristics'!$C:$C,0)))</f>
        <v>Industry Energy Efficiency Standards</v>
      </c>
      <c r="C1443" s="226" t="str">
        <f t="shared" si="50"/>
        <v>Percentage Improvement in Eqpt Efficiency Standards above BAU</v>
      </c>
      <c r="D1443" s="6" t="s">
        <v>866</v>
      </c>
      <c r="E1443" s="45" t="s">
        <v>927</v>
      </c>
      <c r="F1443" t="s">
        <v>867</v>
      </c>
      <c r="G1443" s="45" t="s">
        <v>928</v>
      </c>
      <c r="H1443" s="43">
        <v>1086</v>
      </c>
      <c r="I1443" s="261" t="s">
        <v>728</v>
      </c>
      <c r="J1443" s="227" t="str">
        <f>IF(ISBLANK(INDEX('Policy Characteristics'!D:D,MATCH($C1443,'Policy Characteristics'!$C:$C,0))),"",INDEX('Policy Characteristics'!D:D,MATCH($C1443,'Policy Characteristics'!$C:$C,0)))</f>
        <v>Industry Energy Efficiency Standards</v>
      </c>
      <c r="K1443" s="226" t="str">
        <f>IF(ISBLANK(INDEX('Policy Characteristics'!E:E,MATCH($C1443,'Policy Characteristics'!$C:$C,0))),"",INDEX('Policy Characteristics'!E:E,MATCH($C1443,'Policy Characteristics'!$C:$C,0)))</f>
        <v>indst efficiency standards</v>
      </c>
      <c r="L1443" s="233">
        <f>IF(ISBLANK(INDEX('Policy Characteristics'!F:F,MATCH($C1443,'Policy Characteristics'!$C:$C,0))),"",INDEX('Policy Characteristics'!F:F,MATCH($C1443,'Policy Characteristics'!$C:$C,0)))</f>
        <v>0</v>
      </c>
      <c r="M1443" s="233">
        <f>IF(ISBLANK(INDEX('Policy Characteristics'!G:G,MATCH($C1443,'Policy Characteristics'!$C:$C,0))),"",INDEX('Policy Characteristics'!G:G,MATCH($C1443,'Policy Characteristics'!$C:$C,0)))</f>
        <v>0.25</v>
      </c>
      <c r="N1443" s="233">
        <f>IF(ISBLANK(INDEX('Policy Characteristics'!H:H,MATCH($C1443,'Policy Characteristics'!$C:$C,0))),"",INDEX('Policy Characteristics'!H:H,MATCH($C1443,'Policy Characteristics'!$C:$C,0)))</f>
        <v>0.01</v>
      </c>
      <c r="O1443" s="226" t="str">
        <f>IF(ISBLANK(INDEX('Policy Characteristics'!I:I,MATCH($C1443,'Policy Characteristics'!$C:$C,0))),"",INDEX('Policy Characteristics'!I:I,MATCH($C1443,'Policy Characteristics'!$C:$C,0)))</f>
        <v>% reduction in energy use</v>
      </c>
      <c r="P1443" s="22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3" s="226" t="str">
        <f>IF(ISBLANK(INDEX('Policy Characteristics'!K:K,MATCH($C1443,'Policy Characteristics'!$C:$C,0))),"",INDEX('Policy Characteristics'!K:K,MATCH($C1443,'Policy Characteristics'!$C:$C,0)))</f>
        <v>industry-ag-main.html#eff-stds</v>
      </c>
      <c r="R1443" s="226" t="str">
        <f>IF(ISBLANK(INDEX('Policy Characteristics'!L:L,MATCH($C1443,'Policy Characteristics'!$C:$C,0))),"",INDEX('Policy Characteristics'!L:L,MATCH($C1443,'Policy Characteristics'!$C:$C,0)))</f>
        <v>industry-energy-efficiency-standards.html</v>
      </c>
    </row>
    <row r="1444" spans="1:18" s="4" customFormat="1">
      <c r="A1444" s="226" t="str">
        <f>IF(ISBLANK(INDEX('Policy Characteristics'!A:A,MATCH($C1444,'Policy Characteristics'!$C:$C,0))),"",INDEX('Policy Characteristics'!A:A,MATCH($C1444,'Policy Characteristics'!$C:$C,0)))</f>
        <v>Industry</v>
      </c>
      <c r="B1444" s="234" t="str">
        <f>IF(ISBLANK(INDEX('Policy Characteristics'!B:B,MATCH($C1444,'Policy Characteristics'!$C:$C,0))),"",INDEX('Policy Characteristics'!B:B,MATCH($C1444,'Policy Characteristics'!$C:$C,0)))</f>
        <v>Industry Energy Efficiency Standards</v>
      </c>
      <c r="C1444" s="226" t="str">
        <f t="shared" ref="C1444:C1507" si="51">C$1315</f>
        <v>Percentage Improvement in Eqpt Efficiency Standards above BAU</v>
      </c>
      <c r="D1444" s="6" t="s">
        <v>866</v>
      </c>
      <c r="E1444" s="45" t="s">
        <v>929</v>
      </c>
      <c r="F1444" t="s">
        <v>867</v>
      </c>
      <c r="G1444" s="45" t="s">
        <v>930</v>
      </c>
      <c r="H1444" s="43">
        <v>1087</v>
      </c>
      <c r="I1444" s="261" t="s">
        <v>738</v>
      </c>
      <c r="J1444" s="227" t="str">
        <f>IF(ISBLANK(INDEX('Policy Characteristics'!D:D,MATCH($C1444,'Policy Characteristics'!$C:$C,0))),"",INDEX('Policy Characteristics'!D:D,MATCH($C1444,'Policy Characteristics'!$C:$C,0)))</f>
        <v>Industry Energy Efficiency Standards</v>
      </c>
      <c r="K1444" s="226" t="str">
        <f>IF(ISBLANK(INDEX('Policy Characteristics'!E:E,MATCH($C1444,'Policy Characteristics'!$C:$C,0))),"",INDEX('Policy Characteristics'!E:E,MATCH($C1444,'Policy Characteristics'!$C:$C,0)))</f>
        <v>indst efficiency standards</v>
      </c>
      <c r="L1444" s="233">
        <f>IF(ISBLANK(INDEX('Policy Characteristics'!F:F,MATCH($C1444,'Policy Characteristics'!$C:$C,0))),"",INDEX('Policy Characteristics'!F:F,MATCH($C1444,'Policy Characteristics'!$C:$C,0)))</f>
        <v>0</v>
      </c>
      <c r="M1444" s="233">
        <f>IF(ISBLANK(INDEX('Policy Characteristics'!G:G,MATCH($C1444,'Policy Characteristics'!$C:$C,0))),"",INDEX('Policy Characteristics'!G:G,MATCH($C1444,'Policy Characteristics'!$C:$C,0)))</f>
        <v>0.25</v>
      </c>
      <c r="N1444" s="233">
        <f>IF(ISBLANK(INDEX('Policy Characteristics'!H:H,MATCH($C1444,'Policy Characteristics'!$C:$C,0))),"",INDEX('Policy Characteristics'!H:H,MATCH($C1444,'Policy Characteristics'!$C:$C,0)))</f>
        <v>0.01</v>
      </c>
      <c r="O1444" s="226" t="str">
        <f>IF(ISBLANK(INDEX('Policy Characteristics'!I:I,MATCH($C1444,'Policy Characteristics'!$C:$C,0))),"",INDEX('Policy Characteristics'!I:I,MATCH($C1444,'Policy Characteristics'!$C:$C,0)))</f>
        <v>% reduction in energy use</v>
      </c>
      <c r="P1444" s="22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4" s="226" t="str">
        <f>IF(ISBLANK(INDEX('Policy Characteristics'!K:K,MATCH($C1444,'Policy Characteristics'!$C:$C,0))),"",INDEX('Policy Characteristics'!K:K,MATCH($C1444,'Policy Characteristics'!$C:$C,0)))</f>
        <v>industry-ag-main.html#eff-stds</v>
      </c>
      <c r="R1444" s="226" t="str">
        <f>IF(ISBLANK(INDEX('Policy Characteristics'!L:L,MATCH($C1444,'Policy Characteristics'!$C:$C,0))),"",INDEX('Policy Characteristics'!L:L,MATCH($C1444,'Policy Characteristics'!$C:$C,0)))</f>
        <v>industry-energy-efficiency-standards.html</v>
      </c>
    </row>
    <row r="1445" spans="1:18" s="4" customFormat="1">
      <c r="A1445" s="226" t="str">
        <f>IF(ISBLANK(INDEX('Policy Characteristics'!A:A,MATCH($C1445,'Policy Characteristics'!$C:$C,0))),"",INDEX('Policy Characteristics'!A:A,MATCH($C1445,'Policy Characteristics'!$C:$C,0)))</f>
        <v>Industry</v>
      </c>
      <c r="B1445" s="234" t="str">
        <f>IF(ISBLANK(INDEX('Policy Characteristics'!B:B,MATCH($C1445,'Policy Characteristics'!$C:$C,0))),"",INDEX('Policy Characteristics'!B:B,MATCH($C1445,'Policy Characteristics'!$C:$C,0)))</f>
        <v>Industry Energy Efficiency Standards</v>
      </c>
      <c r="C1445" s="226" t="str">
        <f t="shared" si="51"/>
        <v>Percentage Improvement in Eqpt Efficiency Standards above BAU</v>
      </c>
      <c r="D1445" s="6" t="s">
        <v>868</v>
      </c>
      <c r="E1445" s="45" t="s">
        <v>911</v>
      </c>
      <c r="F1445" t="s">
        <v>869</v>
      </c>
      <c r="G1445" s="45" t="s">
        <v>912</v>
      </c>
      <c r="H1445" s="43">
        <v>1088</v>
      </c>
      <c r="I1445" s="261" t="s">
        <v>728</v>
      </c>
      <c r="J1445" s="227" t="str">
        <f>IF(ISBLANK(INDEX('Policy Characteristics'!D:D,MATCH($C1445,'Policy Characteristics'!$C:$C,0))),"",INDEX('Policy Characteristics'!D:D,MATCH($C1445,'Policy Characteristics'!$C:$C,0)))</f>
        <v>Industry Energy Efficiency Standards</v>
      </c>
      <c r="K1445" s="226" t="str">
        <f>IF(ISBLANK(INDEX('Policy Characteristics'!E:E,MATCH($C1445,'Policy Characteristics'!$C:$C,0))),"",INDEX('Policy Characteristics'!E:E,MATCH($C1445,'Policy Characteristics'!$C:$C,0)))</f>
        <v>indst efficiency standards</v>
      </c>
      <c r="L1445" s="233">
        <f>IF(ISBLANK(INDEX('Policy Characteristics'!F:F,MATCH($C1445,'Policy Characteristics'!$C:$C,0))),"",INDEX('Policy Characteristics'!F:F,MATCH($C1445,'Policy Characteristics'!$C:$C,0)))</f>
        <v>0</v>
      </c>
      <c r="M1445" s="233">
        <f>IF(ISBLANK(INDEX('Policy Characteristics'!G:G,MATCH($C1445,'Policy Characteristics'!$C:$C,0))),"",INDEX('Policy Characteristics'!G:G,MATCH($C1445,'Policy Characteristics'!$C:$C,0)))</f>
        <v>0.25</v>
      </c>
      <c r="N1445" s="233">
        <f>IF(ISBLANK(INDEX('Policy Characteristics'!H:H,MATCH($C1445,'Policy Characteristics'!$C:$C,0))),"",INDEX('Policy Characteristics'!H:H,MATCH($C1445,'Policy Characteristics'!$C:$C,0)))</f>
        <v>0.01</v>
      </c>
      <c r="O1445" s="226" t="str">
        <f>IF(ISBLANK(INDEX('Policy Characteristics'!I:I,MATCH($C1445,'Policy Characteristics'!$C:$C,0))),"",INDEX('Policy Characteristics'!I:I,MATCH($C1445,'Policy Characteristics'!$C:$C,0)))</f>
        <v>% reduction in energy use</v>
      </c>
      <c r="P1445" s="22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5" s="226" t="str">
        <f>IF(ISBLANK(INDEX('Policy Characteristics'!K:K,MATCH($C1445,'Policy Characteristics'!$C:$C,0))),"",INDEX('Policy Characteristics'!K:K,MATCH($C1445,'Policy Characteristics'!$C:$C,0)))</f>
        <v>industry-ag-main.html#eff-stds</v>
      </c>
      <c r="R1445" s="226" t="str">
        <f>IF(ISBLANK(INDEX('Policy Characteristics'!L:L,MATCH($C1445,'Policy Characteristics'!$C:$C,0))),"",INDEX('Policy Characteristics'!L:L,MATCH($C1445,'Policy Characteristics'!$C:$C,0)))</f>
        <v>industry-energy-efficiency-standards.html</v>
      </c>
    </row>
    <row r="1446" spans="1:18" s="4" customFormat="1">
      <c r="A1446" s="226" t="str">
        <f>IF(ISBLANK(INDEX('Policy Characteristics'!A:A,MATCH($C1446,'Policy Characteristics'!$C:$C,0))),"",INDEX('Policy Characteristics'!A:A,MATCH($C1446,'Policy Characteristics'!$C:$C,0)))</f>
        <v>Industry</v>
      </c>
      <c r="B1446" s="234" t="str">
        <f>IF(ISBLANK(INDEX('Policy Characteristics'!B:B,MATCH($C1446,'Policy Characteristics'!$C:$C,0))),"",INDEX('Policy Characteristics'!B:B,MATCH($C1446,'Policy Characteristics'!$C:$C,0)))</f>
        <v>Industry Energy Efficiency Standards</v>
      </c>
      <c r="C1446" s="226" t="str">
        <f t="shared" si="51"/>
        <v>Percentage Improvement in Eqpt Efficiency Standards above BAU</v>
      </c>
      <c r="D1446" s="6" t="s">
        <v>868</v>
      </c>
      <c r="E1446" s="45" t="s">
        <v>913</v>
      </c>
      <c r="F1446" t="s">
        <v>869</v>
      </c>
      <c r="G1446" s="45" t="s">
        <v>914</v>
      </c>
      <c r="H1446" s="43">
        <v>1089</v>
      </c>
      <c r="I1446" s="261" t="s">
        <v>728</v>
      </c>
      <c r="J1446" s="227" t="str">
        <f>IF(ISBLANK(INDEX('Policy Characteristics'!D:D,MATCH($C1446,'Policy Characteristics'!$C:$C,0))),"",INDEX('Policy Characteristics'!D:D,MATCH($C1446,'Policy Characteristics'!$C:$C,0)))</f>
        <v>Industry Energy Efficiency Standards</v>
      </c>
      <c r="K1446" s="226" t="str">
        <f>IF(ISBLANK(INDEX('Policy Characteristics'!E:E,MATCH($C1446,'Policy Characteristics'!$C:$C,0))),"",INDEX('Policy Characteristics'!E:E,MATCH($C1446,'Policy Characteristics'!$C:$C,0)))</f>
        <v>indst efficiency standards</v>
      </c>
      <c r="L1446" s="233">
        <f>IF(ISBLANK(INDEX('Policy Characteristics'!F:F,MATCH($C1446,'Policy Characteristics'!$C:$C,0))),"",INDEX('Policy Characteristics'!F:F,MATCH($C1446,'Policy Characteristics'!$C:$C,0)))</f>
        <v>0</v>
      </c>
      <c r="M1446" s="233">
        <f>IF(ISBLANK(INDEX('Policy Characteristics'!G:G,MATCH($C1446,'Policy Characteristics'!$C:$C,0))),"",INDEX('Policy Characteristics'!G:G,MATCH($C1446,'Policy Characteristics'!$C:$C,0)))</f>
        <v>0.25</v>
      </c>
      <c r="N1446" s="233">
        <f>IF(ISBLANK(INDEX('Policy Characteristics'!H:H,MATCH($C1446,'Policy Characteristics'!$C:$C,0))),"",INDEX('Policy Characteristics'!H:H,MATCH($C1446,'Policy Characteristics'!$C:$C,0)))</f>
        <v>0.01</v>
      </c>
      <c r="O1446" s="226" t="str">
        <f>IF(ISBLANK(INDEX('Policy Characteristics'!I:I,MATCH($C1446,'Policy Characteristics'!$C:$C,0))),"",INDEX('Policy Characteristics'!I:I,MATCH($C1446,'Policy Characteristics'!$C:$C,0)))</f>
        <v>% reduction in energy use</v>
      </c>
      <c r="P1446" s="22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6" s="226" t="str">
        <f>IF(ISBLANK(INDEX('Policy Characteristics'!K:K,MATCH($C1446,'Policy Characteristics'!$C:$C,0))),"",INDEX('Policy Characteristics'!K:K,MATCH($C1446,'Policy Characteristics'!$C:$C,0)))</f>
        <v>industry-ag-main.html#eff-stds</v>
      </c>
      <c r="R1446" s="226" t="str">
        <f>IF(ISBLANK(INDEX('Policy Characteristics'!L:L,MATCH($C1446,'Policy Characteristics'!$C:$C,0))),"",INDEX('Policy Characteristics'!L:L,MATCH($C1446,'Policy Characteristics'!$C:$C,0)))</f>
        <v>industry-energy-efficiency-standards.html</v>
      </c>
    </row>
    <row r="1447" spans="1:18" s="4" customFormat="1">
      <c r="A1447" s="226" t="str">
        <f>IF(ISBLANK(INDEX('Policy Characteristics'!A:A,MATCH($C1447,'Policy Characteristics'!$C:$C,0))),"",INDEX('Policy Characteristics'!A:A,MATCH($C1447,'Policy Characteristics'!$C:$C,0)))</f>
        <v>Industry</v>
      </c>
      <c r="B1447" s="234" t="str">
        <f>IF(ISBLANK(INDEX('Policy Characteristics'!B:B,MATCH($C1447,'Policy Characteristics'!$C:$C,0))),"",INDEX('Policy Characteristics'!B:B,MATCH($C1447,'Policy Characteristics'!$C:$C,0)))</f>
        <v>Industry Energy Efficiency Standards</v>
      </c>
      <c r="C1447" s="226" t="str">
        <f t="shared" si="51"/>
        <v>Percentage Improvement in Eqpt Efficiency Standards above BAU</v>
      </c>
      <c r="D1447" s="6" t="s">
        <v>868</v>
      </c>
      <c r="E1447" s="45" t="s">
        <v>915</v>
      </c>
      <c r="F1447" t="s">
        <v>869</v>
      </c>
      <c r="G1447" s="45" t="s">
        <v>916</v>
      </c>
      <c r="H1447" s="43">
        <v>1090</v>
      </c>
      <c r="I1447" s="261" t="s">
        <v>728</v>
      </c>
      <c r="J1447" s="227" t="str">
        <f>IF(ISBLANK(INDEX('Policy Characteristics'!D:D,MATCH($C1447,'Policy Characteristics'!$C:$C,0))),"",INDEX('Policy Characteristics'!D:D,MATCH($C1447,'Policy Characteristics'!$C:$C,0)))</f>
        <v>Industry Energy Efficiency Standards</v>
      </c>
      <c r="K1447" s="226" t="str">
        <f>IF(ISBLANK(INDEX('Policy Characteristics'!E:E,MATCH($C1447,'Policy Characteristics'!$C:$C,0))),"",INDEX('Policy Characteristics'!E:E,MATCH($C1447,'Policy Characteristics'!$C:$C,0)))</f>
        <v>indst efficiency standards</v>
      </c>
      <c r="L1447" s="233">
        <f>IF(ISBLANK(INDEX('Policy Characteristics'!F:F,MATCH($C1447,'Policy Characteristics'!$C:$C,0))),"",INDEX('Policy Characteristics'!F:F,MATCH($C1447,'Policy Characteristics'!$C:$C,0)))</f>
        <v>0</v>
      </c>
      <c r="M1447" s="233">
        <f>IF(ISBLANK(INDEX('Policy Characteristics'!G:G,MATCH($C1447,'Policy Characteristics'!$C:$C,0))),"",INDEX('Policy Characteristics'!G:G,MATCH($C1447,'Policy Characteristics'!$C:$C,0)))</f>
        <v>0.25</v>
      </c>
      <c r="N1447" s="233">
        <f>IF(ISBLANK(INDEX('Policy Characteristics'!H:H,MATCH($C1447,'Policy Characteristics'!$C:$C,0))),"",INDEX('Policy Characteristics'!H:H,MATCH($C1447,'Policy Characteristics'!$C:$C,0)))</f>
        <v>0.01</v>
      </c>
      <c r="O1447" s="226" t="str">
        <f>IF(ISBLANK(INDEX('Policy Characteristics'!I:I,MATCH($C1447,'Policy Characteristics'!$C:$C,0))),"",INDEX('Policy Characteristics'!I:I,MATCH($C1447,'Policy Characteristics'!$C:$C,0)))</f>
        <v>% reduction in energy use</v>
      </c>
      <c r="P1447" s="22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7" s="226" t="str">
        <f>IF(ISBLANK(INDEX('Policy Characteristics'!K:K,MATCH($C1447,'Policy Characteristics'!$C:$C,0))),"",INDEX('Policy Characteristics'!K:K,MATCH($C1447,'Policy Characteristics'!$C:$C,0)))</f>
        <v>industry-ag-main.html#eff-stds</v>
      </c>
      <c r="R1447" s="226" t="str">
        <f>IF(ISBLANK(INDEX('Policy Characteristics'!L:L,MATCH($C1447,'Policy Characteristics'!$C:$C,0))),"",INDEX('Policy Characteristics'!L:L,MATCH($C1447,'Policy Characteristics'!$C:$C,0)))</f>
        <v>industry-energy-efficiency-standards.html</v>
      </c>
    </row>
    <row r="1448" spans="1:18" s="4" customFormat="1">
      <c r="A1448" s="226" t="str">
        <f>IF(ISBLANK(INDEX('Policy Characteristics'!A:A,MATCH($C1448,'Policy Characteristics'!$C:$C,0))),"",INDEX('Policy Characteristics'!A:A,MATCH($C1448,'Policy Characteristics'!$C:$C,0)))</f>
        <v>Industry</v>
      </c>
      <c r="B1448" s="234" t="str">
        <f>IF(ISBLANK(INDEX('Policy Characteristics'!B:B,MATCH($C1448,'Policy Characteristics'!$C:$C,0))),"",INDEX('Policy Characteristics'!B:B,MATCH($C1448,'Policy Characteristics'!$C:$C,0)))</f>
        <v>Industry Energy Efficiency Standards</v>
      </c>
      <c r="C1448" s="226" t="str">
        <f t="shared" si="51"/>
        <v>Percentage Improvement in Eqpt Efficiency Standards above BAU</v>
      </c>
      <c r="D1448" s="6" t="s">
        <v>868</v>
      </c>
      <c r="E1448" s="45" t="s">
        <v>917</v>
      </c>
      <c r="F1448" t="s">
        <v>869</v>
      </c>
      <c r="G1448" s="45" t="s">
        <v>918</v>
      </c>
      <c r="H1448" s="43">
        <v>1091</v>
      </c>
      <c r="I1448" s="261" t="s">
        <v>738</v>
      </c>
      <c r="J1448" s="227" t="str">
        <f>IF(ISBLANK(INDEX('Policy Characteristics'!D:D,MATCH($C1448,'Policy Characteristics'!$C:$C,0))),"",INDEX('Policy Characteristics'!D:D,MATCH($C1448,'Policy Characteristics'!$C:$C,0)))</f>
        <v>Industry Energy Efficiency Standards</v>
      </c>
      <c r="K1448" s="226" t="str">
        <f>IF(ISBLANK(INDEX('Policy Characteristics'!E:E,MATCH($C1448,'Policy Characteristics'!$C:$C,0))),"",INDEX('Policy Characteristics'!E:E,MATCH($C1448,'Policy Characteristics'!$C:$C,0)))</f>
        <v>indst efficiency standards</v>
      </c>
      <c r="L1448" s="233">
        <f>IF(ISBLANK(INDEX('Policy Characteristics'!F:F,MATCH($C1448,'Policy Characteristics'!$C:$C,0))),"",INDEX('Policy Characteristics'!F:F,MATCH($C1448,'Policy Characteristics'!$C:$C,0)))</f>
        <v>0</v>
      </c>
      <c r="M1448" s="233">
        <f>IF(ISBLANK(INDEX('Policy Characteristics'!G:G,MATCH($C1448,'Policy Characteristics'!$C:$C,0))),"",INDEX('Policy Characteristics'!G:G,MATCH($C1448,'Policy Characteristics'!$C:$C,0)))</f>
        <v>0.25</v>
      </c>
      <c r="N1448" s="233">
        <f>IF(ISBLANK(INDEX('Policy Characteristics'!H:H,MATCH($C1448,'Policy Characteristics'!$C:$C,0))),"",INDEX('Policy Characteristics'!H:H,MATCH($C1448,'Policy Characteristics'!$C:$C,0)))</f>
        <v>0.01</v>
      </c>
      <c r="O1448" s="226" t="str">
        <f>IF(ISBLANK(INDEX('Policy Characteristics'!I:I,MATCH($C1448,'Policy Characteristics'!$C:$C,0))),"",INDEX('Policy Characteristics'!I:I,MATCH($C1448,'Policy Characteristics'!$C:$C,0)))</f>
        <v>% reduction in energy use</v>
      </c>
      <c r="P1448" s="22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8" s="226" t="str">
        <f>IF(ISBLANK(INDEX('Policy Characteristics'!K:K,MATCH($C1448,'Policy Characteristics'!$C:$C,0))),"",INDEX('Policy Characteristics'!K:K,MATCH($C1448,'Policy Characteristics'!$C:$C,0)))</f>
        <v>industry-ag-main.html#eff-stds</v>
      </c>
      <c r="R1448" s="226" t="str">
        <f>IF(ISBLANK(INDEX('Policy Characteristics'!L:L,MATCH($C1448,'Policy Characteristics'!$C:$C,0))),"",INDEX('Policy Characteristics'!L:L,MATCH($C1448,'Policy Characteristics'!$C:$C,0)))</f>
        <v>industry-energy-efficiency-standards.html</v>
      </c>
    </row>
    <row r="1449" spans="1:18" s="4" customFormat="1">
      <c r="A1449" s="226" t="str">
        <f>IF(ISBLANK(INDEX('Policy Characteristics'!A:A,MATCH($C1449,'Policy Characteristics'!$C:$C,0))),"",INDEX('Policy Characteristics'!A:A,MATCH($C1449,'Policy Characteristics'!$C:$C,0)))</f>
        <v>Industry</v>
      </c>
      <c r="B1449" s="234" t="str">
        <f>IF(ISBLANK(INDEX('Policy Characteristics'!B:B,MATCH($C1449,'Policy Characteristics'!$C:$C,0))),"",INDEX('Policy Characteristics'!B:B,MATCH($C1449,'Policy Characteristics'!$C:$C,0)))</f>
        <v>Industry Energy Efficiency Standards</v>
      </c>
      <c r="C1449" s="226" t="str">
        <f t="shared" si="51"/>
        <v>Percentage Improvement in Eqpt Efficiency Standards above BAU</v>
      </c>
      <c r="D1449" s="6" t="s">
        <v>868</v>
      </c>
      <c r="E1449" s="45" t="s">
        <v>919</v>
      </c>
      <c r="F1449" t="s">
        <v>869</v>
      </c>
      <c r="G1449" s="45" t="s">
        <v>920</v>
      </c>
      <c r="H1449" s="43">
        <v>1092</v>
      </c>
      <c r="I1449" s="261" t="s">
        <v>728</v>
      </c>
      <c r="J1449" s="227" t="str">
        <f>IF(ISBLANK(INDEX('Policy Characteristics'!D:D,MATCH($C1449,'Policy Characteristics'!$C:$C,0))),"",INDEX('Policy Characteristics'!D:D,MATCH($C1449,'Policy Characteristics'!$C:$C,0)))</f>
        <v>Industry Energy Efficiency Standards</v>
      </c>
      <c r="K1449" s="226" t="str">
        <f>IF(ISBLANK(INDEX('Policy Characteristics'!E:E,MATCH($C1449,'Policy Characteristics'!$C:$C,0))),"",INDEX('Policy Characteristics'!E:E,MATCH($C1449,'Policy Characteristics'!$C:$C,0)))</f>
        <v>indst efficiency standards</v>
      </c>
      <c r="L1449" s="233">
        <f>IF(ISBLANK(INDEX('Policy Characteristics'!F:F,MATCH($C1449,'Policy Characteristics'!$C:$C,0))),"",INDEX('Policy Characteristics'!F:F,MATCH($C1449,'Policy Characteristics'!$C:$C,0)))</f>
        <v>0</v>
      </c>
      <c r="M1449" s="233">
        <f>IF(ISBLANK(INDEX('Policy Characteristics'!G:G,MATCH($C1449,'Policy Characteristics'!$C:$C,0))),"",INDEX('Policy Characteristics'!G:G,MATCH($C1449,'Policy Characteristics'!$C:$C,0)))</f>
        <v>0.25</v>
      </c>
      <c r="N1449" s="233">
        <f>IF(ISBLANK(INDEX('Policy Characteristics'!H:H,MATCH($C1449,'Policy Characteristics'!$C:$C,0))),"",INDEX('Policy Characteristics'!H:H,MATCH($C1449,'Policy Characteristics'!$C:$C,0)))</f>
        <v>0.01</v>
      </c>
      <c r="O1449" s="226" t="str">
        <f>IF(ISBLANK(INDEX('Policy Characteristics'!I:I,MATCH($C1449,'Policy Characteristics'!$C:$C,0))),"",INDEX('Policy Characteristics'!I:I,MATCH($C1449,'Policy Characteristics'!$C:$C,0)))</f>
        <v>% reduction in energy use</v>
      </c>
      <c r="P1449" s="22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49" s="226" t="str">
        <f>IF(ISBLANK(INDEX('Policy Characteristics'!K:K,MATCH($C1449,'Policy Characteristics'!$C:$C,0))),"",INDEX('Policy Characteristics'!K:K,MATCH($C1449,'Policy Characteristics'!$C:$C,0)))</f>
        <v>industry-ag-main.html#eff-stds</v>
      </c>
      <c r="R1449" s="226" t="str">
        <f>IF(ISBLANK(INDEX('Policy Characteristics'!L:L,MATCH($C1449,'Policy Characteristics'!$C:$C,0))),"",INDEX('Policy Characteristics'!L:L,MATCH($C1449,'Policy Characteristics'!$C:$C,0)))</f>
        <v>industry-energy-efficiency-standards.html</v>
      </c>
    </row>
    <row r="1450" spans="1:18" s="4" customFormat="1">
      <c r="A1450" s="226" t="str">
        <f>IF(ISBLANK(INDEX('Policy Characteristics'!A:A,MATCH($C1450,'Policy Characteristics'!$C:$C,0))),"",INDEX('Policy Characteristics'!A:A,MATCH($C1450,'Policy Characteristics'!$C:$C,0)))</f>
        <v>Industry</v>
      </c>
      <c r="B1450" s="234" t="str">
        <f>IF(ISBLANK(INDEX('Policy Characteristics'!B:B,MATCH($C1450,'Policy Characteristics'!$C:$C,0))),"",INDEX('Policy Characteristics'!B:B,MATCH($C1450,'Policy Characteristics'!$C:$C,0)))</f>
        <v>Industry Energy Efficiency Standards</v>
      </c>
      <c r="C1450" s="226" t="str">
        <f t="shared" si="51"/>
        <v>Percentage Improvement in Eqpt Efficiency Standards above BAU</v>
      </c>
      <c r="D1450" s="6" t="s">
        <v>868</v>
      </c>
      <c r="E1450" s="45" t="s">
        <v>921</v>
      </c>
      <c r="F1450" t="s">
        <v>869</v>
      </c>
      <c r="G1450" s="45" t="s">
        <v>922</v>
      </c>
      <c r="H1450" s="43">
        <v>1093</v>
      </c>
      <c r="I1450" s="261" t="s">
        <v>738</v>
      </c>
      <c r="J1450" s="227" t="str">
        <f>IF(ISBLANK(INDEX('Policy Characteristics'!D:D,MATCH($C1450,'Policy Characteristics'!$C:$C,0))),"",INDEX('Policy Characteristics'!D:D,MATCH($C1450,'Policy Characteristics'!$C:$C,0)))</f>
        <v>Industry Energy Efficiency Standards</v>
      </c>
      <c r="K1450" s="226" t="str">
        <f>IF(ISBLANK(INDEX('Policy Characteristics'!E:E,MATCH($C1450,'Policy Characteristics'!$C:$C,0))),"",INDEX('Policy Characteristics'!E:E,MATCH($C1450,'Policy Characteristics'!$C:$C,0)))</f>
        <v>indst efficiency standards</v>
      </c>
      <c r="L1450" s="233">
        <f>IF(ISBLANK(INDEX('Policy Characteristics'!F:F,MATCH($C1450,'Policy Characteristics'!$C:$C,0))),"",INDEX('Policy Characteristics'!F:F,MATCH($C1450,'Policy Characteristics'!$C:$C,0)))</f>
        <v>0</v>
      </c>
      <c r="M1450" s="233">
        <f>IF(ISBLANK(INDEX('Policy Characteristics'!G:G,MATCH($C1450,'Policy Characteristics'!$C:$C,0))),"",INDEX('Policy Characteristics'!G:G,MATCH($C1450,'Policy Characteristics'!$C:$C,0)))</f>
        <v>0.25</v>
      </c>
      <c r="N1450" s="233">
        <f>IF(ISBLANK(INDEX('Policy Characteristics'!H:H,MATCH($C1450,'Policy Characteristics'!$C:$C,0))),"",INDEX('Policy Characteristics'!H:H,MATCH($C1450,'Policy Characteristics'!$C:$C,0)))</f>
        <v>0.01</v>
      </c>
      <c r="O1450" s="226" t="str">
        <f>IF(ISBLANK(INDEX('Policy Characteristics'!I:I,MATCH($C1450,'Policy Characteristics'!$C:$C,0))),"",INDEX('Policy Characteristics'!I:I,MATCH($C1450,'Policy Characteristics'!$C:$C,0)))</f>
        <v>% reduction in energy use</v>
      </c>
      <c r="P1450" s="22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0" s="226" t="str">
        <f>IF(ISBLANK(INDEX('Policy Characteristics'!K:K,MATCH($C1450,'Policy Characteristics'!$C:$C,0))),"",INDEX('Policy Characteristics'!K:K,MATCH($C1450,'Policy Characteristics'!$C:$C,0)))</f>
        <v>industry-ag-main.html#eff-stds</v>
      </c>
      <c r="R1450" s="226" t="str">
        <f>IF(ISBLANK(INDEX('Policy Characteristics'!L:L,MATCH($C1450,'Policy Characteristics'!$C:$C,0))),"",INDEX('Policy Characteristics'!L:L,MATCH($C1450,'Policy Characteristics'!$C:$C,0)))</f>
        <v>industry-energy-efficiency-standards.html</v>
      </c>
    </row>
    <row r="1451" spans="1:18" s="4" customFormat="1">
      <c r="A1451" s="226" t="str">
        <f>IF(ISBLANK(INDEX('Policy Characteristics'!A:A,MATCH($C1451,'Policy Characteristics'!$C:$C,0))),"",INDEX('Policy Characteristics'!A:A,MATCH($C1451,'Policy Characteristics'!$C:$C,0)))</f>
        <v>Industry</v>
      </c>
      <c r="B1451" s="234" t="str">
        <f>IF(ISBLANK(INDEX('Policy Characteristics'!B:B,MATCH($C1451,'Policy Characteristics'!$C:$C,0))),"",INDEX('Policy Characteristics'!B:B,MATCH($C1451,'Policy Characteristics'!$C:$C,0)))</f>
        <v>Industry Energy Efficiency Standards</v>
      </c>
      <c r="C1451" s="226" t="str">
        <f t="shared" si="51"/>
        <v>Percentage Improvement in Eqpt Efficiency Standards above BAU</v>
      </c>
      <c r="D1451" s="6" t="s">
        <v>868</v>
      </c>
      <c r="E1451" s="45" t="s">
        <v>923</v>
      </c>
      <c r="F1451" t="s">
        <v>869</v>
      </c>
      <c r="G1451" s="45" t="s">
        <v>924</v>
      </c>
      <c r="H1451" s="43">
        <v>1094</v>
      </c>
      <c r="I1451" s="261" t="s">
        <v>738</v>
      </c>
      <c r="J1451" s="227" t="str">
        <f>IF(ISBLANK(INDEX('Policy Characteristics'!D:D,MATCH($C1451,'Policy Characteristics'!$C:$C,0))),"",INDEX('Policy Characteristics'!D:D,MATCH($C1451,'Policy Characteristics'!$C:$C,0)))</f>
        <v>Industry Energy Efficiency Standards</v>
      </c>
      <c r="K1451" s="226" t="str">
        <f>IF(ISBLANK(INDEX('Policy Characteristics'!E:E,MATCH($C1451,'Policy Characteristics'!$C:$C,0))),"",INDEX('Policy Characteristics'!E:E,MATCH($C1451,'Policy Characteristics'!$C:$C,0)))</f>
        <v>indst efficiency standards</v>
      </c>
      <c r="L1451" s="233">
        <f>IF(ISBLANK(INDEX('Policy Characteristics'!F:F,MATCH($C1451,'Policy Characteristics'!$C:$C,0))),"",INDEX('Policy Characteristics'!F:F,MATCH($C1451,'Policy Characteristics'!$C:$C,0)))</f>
        <v>0</v>
      </c>
      <c r="M1451" s="233">
        <f>IF(ISBLANK(INDEX('Policy Characteristics'!G:G,MATCH($C1451,'Policy Characteristics'!$C:$C,0))),"",INDEX('Policy Characteristics'!G:G,MATCH($C1451,'Policy Characteristics'!$C:$C,0)))</f>
        <v>0.25</v>
      </c>
      <c r="N1451" s="233">
        <f>IF(ISBLANK(INDEX('Policy Characteristics'!H:H,MATCH($C1451,'Policy Characteristics'!$C:$C,0))),"",INDEX('Policy Characteristics'!H:H,MATCH($C1451,'Policy Characteristics'!$C:$C,0)))</f>
        <v>0.01</v>
      </c>
      <c r="O1451" s="226" t="str">
        <f>IF(ISBLANK(INDEX('Policy Characteristics'!I:I,MATCH($C1451,'Policy Characteristics'!$C:$C,0))),"",INDEX('Policy Characteristics'!I:I,MATCH($C1451,'Policy Characteristics'!$C:$C,0)))</f>
        <v>% reduction in energy use</v>
      </c>
      <c r="P1451" s="22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1" s="226" t="str">
        <f>IF(ISBLANK(INDEX('Policy Characteristics'!K:K,MATCH($C1451,'Policy Characteristics'!$C:$C,0))),"",INDEX('Policy Characteristics'!K:K,MATCH($C1451,'Policy Characteristics'!$C:$C,0)))</f>
        <v>industry-ag-main.html#eff-stds</v>
      </c>
      <c r="R1451" s="226" t="str">
        <f>IF(ISBLANK(INDEX('Policy Characteristics'!L:L,MATCH($C1451,'Policy Characteristics'!$C:$C,0))),"",INDEX('Policy Characteristics'!L:L,MATCH($C1451,'Policy Characteristics'!$C:$C,0)))</f>
        <v>industry-energy-efficiency-standards.html</v>
      </c>
    </row>
    <row r="1452" spans="1:18" s="4" customFormat="1">
      <c r="A1452" s="226" t="str">
        <f>IF(ISBLANK(INDEX('Policy Characteristics'!A:A,MATCH($C1452,'Policy Characteristics'!$C:$C,0))),"",INDEX('Policy Characteristics'!A:A,MATCH($C1452,'Policy Characteristics'!$C:$C,0)))</f>
        <v>Industry</v>
      </c>
      <c r="B1452" s="234" t="str">
        <f>IF(ISBLANK(INDEX('Policy Characteristics'!B:B,MATCH($C1452,'Policy Characteristics'!$C:$C,0))),"",INDEX('Policy Characteristics'!B:B,MATCH($C1452,'Policy Characteristics'!$C:$C,0)))</f>
        <v>Industry Energy Efficiency Standards</v>
      </c>
      <c r="C1452" s="226" t="str">
        <f t="shared" si="51"/>
        <v>Percentage Improvement in Eqpt Efficiency Standards above BAU</v>
      </c>
      <c r="D1452" s="6" t="s">
        <v>868</v>
      </c>
      <c r="E1452" s="45" t="s">
        <v>925</v>
      </c>
      <c r="F1452" t="s">
        <v>869</v>
      </c>
      <c r="G1452" s="45" t="s">
        <v>926</v>
      </c>
      <c r="H1452" s="43">
        <v>1095</v>
      </c>
      <c r="I1452" s="261" t="s">
        <v>728</v>
      </c>
      <c r="J1452" s="227" t="str">
        <f>IF(ISBLANK(INDEX('Policy Characteristics'!D:D,MATCH($C1452,'Policy Characteristics'!$C:$C,0))),"",INDEX('Policy Characteristics'!D:D,MATCH($C1452,'Policy Characteristics'!$C:$C,0)))</f>
        <v>Industry Energy Efficiency Standards</v>
      </c>
      <c r="K1452" s="226" t="str">
        <f>IF(ISBLANK(INDEX('Policy Characteristics'!E:E,MATCH($C1452,'Policy Characteristics'!$C:$C,0))),"",INDEX('Policy Characteristics'!E:E,MATCH($C1452,'Policy Characteristics'!$C:$C,0)))</f>
        <v>indst efficiency standards</v>
      </c>
      <c r="L1452" s="233">
        <f>IF(ISBLANK(INDEX('Policy Characteristics'!F:F,MATCH($C1452,'Policy Characteristics'!$C:$C,0))),"",INDEX('Policy Characteristics'!F:F,MATCH($C1452,'Policy Characteristics'!$C:$C,0)))</f>
        <v>0</v>
      </c>
      <c r="M1452" s="233">
        <f>IF(ISBLANK(INDEX('Policy Characteristics'!G:G,MATCH($C1452,'Policy Characteristics'!$C:$C,0))),"",INDEX('Policy Characteristics'!G:G,MATCH($C1452,'Policy Characteristics'!$C:$C,0)))</f>
        <v>0.25</v>
      </c>
      <c r="N1452" s="233">
        <f>IF(ISBLANK(INDEX('Policy Characteristics'!H:H,MATCH($C1452,'Policy Characteristics'!$C:$C,0))),"",INDEX('Policy Characteristics'!H:H,MATCH($C1452,'Policy Characteristics'!$C:$C,0)))</f>
        <v>0.01</v>
      </c>
      <c r="O1452" s="226" t="str">
        <f>IF(ISBLANK(INDEX('Policy Characteristics'!I:I,MATCH($C1452,'Policy Characteristics'!$C:$C,0))),"",INDEX('Policy Characteristics'!I:I,MATCH($C1452,'Policy Characteristics'!$C:$C,0)))</f>
        <v>% reduction in energy use</v>
      </c>
      <c r="P1452" s="22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2" s="226" t="str">
        <f>IF(ISBLANK(INDEX('Policy Characteristics'!K:K,MATCH($C1452,'Policy Characteristics'!$C:$C,0))),"",INDEX('Policy Characteristics'!K:K,MATCH($C1452,'Policy Characteristics'!$C:$C,0)))</f>
        <v>industry-ag-main.html#eff-stds</v>
      </c>
      <c r="R1452" s="226" t="str">
        <f>IF(ISBLANK(INDEX('Policy Characteristics'!L:L,MATCH($C1452,'Policy Characteristics'!$C:$C,0))),"",INDEX('Policy Characteristics'!L:L,MATCH($C1452,'Policy Characteristics'!$C:$C,0)))</f>
        <v>industry-energy-efficiency-standards.html</v>
      </c>
    </row>
    <row r="1453" spans="1:18" s="4" customFormat="1">
      <c r="A1453" s="226" t="str">
        <f>IF(ISBLANK(INDEX('Policy Characteristics'!A:A,MATCH($C1453,'Policy Characteristics'!$C:$C,0))),"",INDEX('Policy Characteristics'!A:A,MATCH($C1453,'Policy Characteristics'!$C:$C,0)))</f>
        <v>Industry</v>
      </c>
      <c r="B1453" s="234" t="str">
        <f>IF(ISBLANK(INDEX('Policy Characteristics'!B:B,MATCH($C1453,'Policy Characteristics'!$C:$C,0))),"",INDEX('Policy Characteristics'!B:B,MATCH($C1453,'Policy Characteristics'!$C:$C,0)))</f>
        <v>Industry Energy Efficiency Standards</v>
      </c>
      <c r="C1453" s="226" t="str">
        <f t="shared" si="51"/>
        <v>Percentage Improvement in Eqpt Efficiency Standards above BAU</v>
      </c>
      <c r="D1453" s="6" t="s">
        <v>868</v>
      </c>
      <c r="E1453" s="45" t="s">
        <v>927</v>
      </c>
      <c r="F1453" t="s">
        <v>869</v>
      </c>
      <c r="G1453" s="45" t="s">
        <v>928</v>
      </c>
      <c r="H1453" s="43">
        <v>1096</v>
      </c>
      <c r="I1453" s="261" t="s">
        <v>728</v>
      </c>
      <c r="J1453" s="227" t="str">
        <f>IF(ISBLANK(INDEX('Policy Characteristics'!D:D,MATCH($C1453,'Policy Characteristics'!$C:$C,0))),"",INDEX('Policy Characteristics'!D:D,MATCH($C1453,'Policy Characteristics'!$C:$C,0)))</f>
        <v>Industry Energy Efficiency Standards</v>
      </c>
      <c r="K1453" s="226" t="str">
        <f>IF(ISBLANK(INDEX('Policy Characteristics'!E:E,MATCH($C1453,'Policy Characteristics'!$C:$C,0))),"",INDEX('Policy Characteristics'!E:E,MATCH($C1453,'Policy Characteristics'!$C:$C,0)))</f>
        <v>indst efficiency standards</v>
      </c>
      <c r="L1453" s="233">
        <f>IF(ISBLANK(INDEX('Policy Characteristics'!F:F,MATCH($C1453,'Policy Characteristics'!$C:$C,0))),"",INDEX('Policy Characteristics'!F:F,MATCH($C1453,'Policy Characteristics'!$C:$C,0)))</f>
        <v>0</v>
      </c>
      <c r="M1453" s="233">
        <f>IF(ISBLANK(INDEX('Policy Characteristics'!G:G,MATCH($C1453,'Policy Characteristics'!$C:$C,0))),"",INDEX('Policy Characteristics'!G:G,MATCH($C1453,'Policy Characteristics'!$C:$C,0)))</f>
        <v>0.25</v>
      </c>
      <c r="N1453" s="233">
        <f>IF(ISBLANK(INDEX('Policy Characteristics'!H:H,MATCH($C1453,'Policy Characteristics'!$C:$C,0))),"",INDEX('Policy Characteristics'!H:H,MATCH($C1453,'Policy Characteristics'!$C:$C,0)))</f>
        <v>0.01</v>
      </c>
      <c r="O1453" s="226" t="str">
        <f>IF(ISBLANK(INDEX('Policy Characteristics'!I:I,MATCH($C1453,'Policy Characteristics'!$C:$C,0))),"",INDEX('Policy Characteristics'!I:I,MATCH($C1453,'Policy Characteristics'!$C:$C,0)))</f>
        <v>% reduction in energy use</v>
      </c>
      <c r="P1453" s="22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3" s="226" t="str">
        <f>IF(ISBLANK(INDEX('Policy Characteristics'!K:K,MATCH($C1453,'Policy Characteristics'!$C:$C,0))),"",INDEX('Policy Characteristics'!K:K,MATCH($C1453,'Policy Characteristics'!$C:$C,0)))</f>
        <v>industry-ag-main.html#eff-stds</v>
      </c>
      <c r="R1453" s="226" t="str">
        <f>IF(ISBLANK(INDEX('Policy Characteristics'!L:L,MATCH($C1453,'Policy Characteristics'!$C:$C,0))),"",INDEX('Policy Characteristics'!L:L,MATCH($C1453,'Policy Characteristics'!$C:$C,0)))</f>
        <v>industry-energy-efficiency-standards.html</v>
      </c>
    </row>
    <row r="1454" spans="1:18" s="4" customFormat="1">
      <c r="A1454" s="226" t="str">
        <f>IF(ISBLANK(INDEX('Policy Characteristics'!A:A,MATCH($C1454,'Policy Characteristics'!$C:$C,0))),"",INDEX('Policy Characteristics'!A:A,MATCH($C1454,'Policy Characteristics'!$C:$C,0)))</f>
        <v>Industry</v>
      </c>
      <c r="B1454" s="234" t="str">
        <f>IF(ISBLANK(INDEX('Policy Characteristics'!B:B,MATCH($C1454,'Policy Characteristics'!$C:$C,0))),"",INDEX('Policy Characteristics'!B:B,MATCH($C1454,'Policy Characteristics'!$C:$C,0)))</f>
        <v>Industry Energy Efficiency Standards</v>
      </c>
      <c r="C1454" s="226" t="str">
        <f t="shared" si="51"/>
        <v>Percentage Improvement in Eqpt Efficiency Standards above BAU</v>
      </c>
      <c r="D1454" s="6" t="s">
        <v>868</v>
      </c>
      <c r="E1454" s="45" t="s">
        <v>929</v>
      </c>
      <c r="F1454" t="s">
        <v>869</v>
      </c>
      <c r="G1454" s="45" t="s">
        <v>930</v>
      </c>
      <c r="H1454" s="43">
        <v>1097</v>
      </c>
      <c r="I1454" s="261" t="s">
        <v>738</v>
      </c>
      <c r="J1454" s="227" t="str">
        <f>IF(ISBLANK(INDEX('Policy Characteristics'!D:D,MATCH($C1454,'Policy Characteristics'!$C:$C,0))),"",INDEX('Policy Characteristics'!D:D,MATCH($C1454,'Policy Characteristics'!$C:$C,0)))</f>
        <v>Industry Energy Efficiency Standards</v>
      </c>
      <c r="K1454" s="226" t="str">
        <f>IF(ISBLANK(INDEX('Policy Characteristics'!E:E,MATCH($C1454,'Policy Characteristics'!$C:$C,0))),"",INDEX('Policy Characteristics'!E:E,MATCH($C1454,'Policy Characteristics'!$C:$C,0)))</f>
        <v>indst efficiency standards</v>
      </c>
      <c r="L1454" s="233">
        <f>IF(ISBLANK(INDEX('Policy Characteristics'!F:F,MATCH($C1454,'Policy Characteristics'!$C:$C,0))),"",INDEX('Policy Characteristics'!F:F,MATCH($C1454,'Policy Characteristics'!$C:$C,0)))</f>
        <v>0</v>
      </c>
      <c r="M1454" s="233">
        <f>IF(ISBLANK(INDEX('Policy Characteristics'!G:G,MATCH($C1454,'Policy Characteristics'!$C:$C,0))),"",INDEX('Policy Characteristics'!G:G,MATCH($C1454,'Policy Characteristics'!$C:$C,0)))</f>
        <v>0.25</v>
      </c>
      <c r="N1454" s="233">
        <f>IF(ISBLANK(INDEX('Policy Characteristics'!H:H,MATCH($C1454,'Policy Characteristics'!$C:$C,0))),"",INDEX('Policy Characteristics'!H:H,MATCH($C1454,'Policy Characteristics'!$C:$C,0)))</f>
        <v>0.01</v>
      </c>
      <c r="O1454" s="226" t="str">
        <f>IF(ISBLANK(INDEX('Policy Characteristics'!I:I,MATCH($C1454,'Policy Characteristics'!$C:$C,0))),"",INDEX('Policy Characteristics'!I:I,MATCH($C1454,'Policy Characteristics'!$C:$C,0)))</f>
        <v>% reduction in energy use</v>
      </c>
      <c r="P1454" s="22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4" s="226" t="str">
        <f>IF(ISBLANK(INDEX('Policy Characteristics'!K:K,MATCH($C1454,'Policy Characteristics'!$C:$C,0))),"",INDEX('Policy Characteristics'!K:K,MATCH($C1454,'Policy Characteristics'!$C:$C,0)))</f>
        <v>industry-ag-main.html#eff-stds</v>
      </c>
      <c r="R1454" s="226" t="str">
        <f>IF(ISBLANK(INDEX('Policy Characteristics'!L:L,MATCH($C1454,'Policy Characteristics'!$C:$C,0))),"",INDEX('Policy Characteristics'!L:L,MATCH($C1454,'Policy Characteristics'!$C:$C,0)))</f>
        <v>industry-energy-efficiency-standards.html</v>
      </c>
    </row>
    <row r="1455" spans="1:18" s="4" customFormat="1">
      <c r="A1455" s="226" t="str">
        <f>IF(ISBLANK(INDEX('Policy Characteristics'!A:A,MATCH($C1455,'Policy Characteristics'!$C:$C,0))),"",INDEX('Policy Characteristics'!A:A,MATCH($C1455,'Policy Characteristics'!$C:$C,0)))</f>
        <v>Industry</v>
      </c>
      <c r="B1455" s="234" t="str">
        <f>IF(ISBLANK(INDEX('Policy Characteristics'!B:B,MATCH($C1455,'Policy Characteristics'!$C:$C,0))),"",INDEX('Policy Characteristics'!B:B,MATCH($C1455,'Policy Characteristics'!$C:$C,0)))</f>
        <v>Industry Energy Efficiency Standards</v>
      </c>
      <c r="C1455" s="226" t="str">
        <f t="shared" si="51"/>
        <v>Percentage Improvement in Eqpt Efficiency Standards above BAU</v>
      </c>
      <c r="D1455" s="6" t="s">
        <v>870</v>
      </c>
      <c r="E1455" s="45" t="s">
        <v>911</v>
      </c>
      <c r="F1455" t="s">
        <v>871</v>
      </c>
      <c r="G1455" s="45" t="s">
        <v>912</v>
      </c>
      <c r="H1455" s="43">
        <v>1098</v>
      </c>
      <c r="I1455" s="261" t="s">
        <v>728</v>
      </c>
      <c r="J1455" s="227" t="str">
        <f>IF(ISBLANK(INDEX('Policy Characteristics'!D:D,MATCH($C1455,'Policy Characteristics'!$C:$C,0))),"",INDEX('Policy Characteristics'!D:D,MATCH($C1455,'Policy Characteristics'!$C:$C,0)))</f>
        <v>Industry Energy Efficiency Standards</v>
      </c>
      <c r="K1455" s="226" t="str">
        <f>IF(ISBLANK(INDEX('Policy Characteristics'!E:E,MATCH($C1455,'Policy Characteristics'!$C:$C,0))),"",INDEX('Policy Characteristics'!E:E,MATCH($C1455,'Policy Characteristics'!$C:$C,0)))</f>
        <v>indst efficiency standards</v>
      </c>
      <c r="L1455" s="233">
        <f>IF(ISBLANK(INDEX('Policy Characteristics'!F:F,MATCH($C1455,'Policy Characteristics'!$C:$C,0))),"",INDEX('Policy Characteristics'!F:F,MATCH($C1455,'Policy Characteristics'!$C:$C,0)))</f>
        <v>0</v>
      </c>
      <c r="M1455" s="233">
        <f>IF(ISBLANK(INDEX('Policy Characteristics'!G:G,MATCH($C1455,'Policy Characteristics'!$C:$C,0))),"",INDEX('Policy Characteristics'!G:G,MATCH($C1455,'Policy Characteristics'!$C:$C,0)))</f>
        <v>0.25</v>
      </c>
      <c r="N1455" s="233">
        <f>IF(ISBLANK(INDEX('Policy Characteristics'!H:H,MATCH($C1455,'Policy Characteristics'!$C:$C,0))),"",INDEX('Policy Characteristics'!H:H,MATCH($C1455,'Policy Characteristics'!$C:$C,0)))</f>
        <v>0.01</v>
      </c>
      <c r="O1455" s="226" t="str">
        <f>IF(ISBLANK(INDEX('Policy Characteristics'!I:I,MATCH($C1455,'Policy Characteristics'!$C:$C,0))),"",INDEX('Policy Characteristics'!I:I,MATCH($C1455,'Policy Characteristics'!$C:$C,0)))</f>
        <v>% reduction in energy use</v>
      </c>
      <c r="P1455" s="22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5" s="226" t="str">
        <f>IF(ISBLANK(INDEX('Policy Characteristics'!K:K,MATCH($C1455,'Policy Characteristics'!$C:$C,0))),"",INDEX('Policy Characteristics'!K:K,MATCH($C1455,'Policy Characteristics'!$C:$C,0)))</f>
        <v>industry-ag-main.html#eff-stds</v>
      </c>
      <c r="R1455" s="226" t="str">
        <f>IF(ISBLANK(INDEX('Policy Characteristics'!L:L,MATCH($C1455,'Policy Characteristics'!$C:$C,0))),"",INDEX('Policy Characteristics'!L:L,MATCH($C1455,'Policy Characteristics'!$C:$C,0)))</f>
        <v>industry-energy-efficiency-standards.html</v>
      </c>
    </row>
    <row r="1456" spans="1:18" s="4" customFormat="1">
      <c r="A1456" s="226" t="str">
        <f>IF(ISBLANK(INDEX('Policy Characteristics'!A:A,MATCH($C1456,'Policy Characteristics'!$C:$C,0))),"",INDEX('Policy Characteristics'!A:A,MATCH($C1456,'Policy Characteristics'!$C:$C,0)))</f>
        <v>Industry</v>
      </c>
      <c r="B1456" s="234" t="str">
        <f>IF(ISBLANK(INDEX('Policy Characteristics'!B:B,MATCH($C1456,'Policy Characteristics'!$C:$C,0))),"",INDEX('Policy Characteristics'!B:B,MATCH($C1456,'Policy Characteristics'!$C:$C,0)))</f>
        <v>Industry Energy Efficiency Standards</v>
      </c>
      <c r="C1456" s="226" t="str">
        <f t="shared" si="51"/>
        <v>Percentage Improvement in Eqpt Efficiency Standards above BAU</v>
      </c>
      <c r="D1456" s="6" t="s">
        <v>870</v>
      </c>
      <c r="E1456" s="45" t="s">
        <v>913</v>
      </c>
      <c r="F1456" t="s">
        <v>871</v>
      </c>
      <c r="G1456" s="45" t="s">
        <v>914</v>
      </c>
      <c r="H1456" s="43">
        <v>1099</v>
      </c>
      <c r="I1456" s="261" t="s">
        <v>728</v>
      </c>
      <c r="J1456" s="227" t="str">
        <f>IF(ISBLANK(INDEX('Policy Characteristics'!D:D,MATCH($C1456,'Policy Characteristics'!$C:$C,0))),"",INDEX('Policy Characteristics'!D:D,MATCH($C1456,'Policy Characteristics'!$C:$C,0)))</f>
        <v>Industry Energy Efficiency Standards</v>
      </c>
      <c r="K1456" s="226" t="str">
        <f>IF(ISBLANK(INDEX('Policy Characteristics'!E:E,MATCH($C1456,'Policy Characteristics'!$C:$C,0))),"",INDEX('Policy Characteristics'!E:E,MATCH($C1456,'Policy Characteristics'!$C:$C,0)))</f>
        <v>indst efficiency standards</v>
      </c>
      <c r="L1456" s="233">
        <f>IF(ISBLANK(INDEX('Policy Characteristics'!F:F,MATCH($C1456,'Policy Characteristics'!$C:$C,0))),"",INDEX('Policy Characteristics'!F:F,MATCH($C1456,'Policy Characteristics'!$C:$C,0)))</f>
        <v>0</v>
      </c>
      <c r="M1456" s="233">
        <f>IF(ISBLANK(INDEX('Policy Characteristics'!G:G,MATCH($C1456,'Policy Characteristics'!$C:$C,0))),"",INDEX('Policy Characteristics'!G:G,MATCH($C1456,'Policy Characteristics'!$C:$C,0)))</f>
        <v>0.25</v>
      </c>
      <c r="N1456" s="233">
        <f>IF(ISBLANK(INDEX('Policy Characteristics'!H:H,MATCH($C1456,'Policy Characteristics'!$C:$C,0))),"",INDEX('Policy Characteristics'!H:H,MATCH($C1456,'Policy Characteristics'!$C:$C,0)))</f>
        <v>0.01</v>
      </c>
      <c r="O1456" s="226" t="str">
        <f>IF(ISBLANK(INDEX('Policy Characteristics'!I:I,MATCH($C1456,'Policy Characteristics'!$C:$C,0))),"",INDEX('Policy Characteristics'!I:I,MATCH($C1456,'Policy Characteristics'!$C:$C,0)))</f>
        <v>% reduction in energy use</v>
      </c>
      <c r="P1456" s="22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6" s="226" t="str">
        <f>IF(ISBLANK(INDEX('Policy Characteristics'!K:K,MATCH($C1456,'Policy Characteristics'!$C:$C,0))),"",INDEX('Policy Characteristics'!K:K,MATCH($C1456,'Policy Characteristics'!$C:$C,0)))</f>
        <v>industry-ag-main.html#eff-stds</v>
      </c>
      <c r="R1456" s="226" t="str">
        <f>IF(ISBLANK(INDEX('Policy Characteristics'!L:L,MATCH($C1456,'Policy Characteristics'!$C:$C,0))),"",INDEX('Policy Characteristics'!L:L,MATCH($C1456,'Policy Characteristics'!$C:$C,0)))</f>
        <v>industry-energy-efficiency-standards.html</v>
      </c>
    </row>
    <row r="1457" spans="1:18" s="4" customFormat="1">
      <c r="A1457" s="226" t="str">
        <f>IF(ISBLANK(INDEX('Policy Characteristics'!A:A,MATCH($C1457,'Policy Characteristics'!$C:$C,0))),"",INDEX('Policy Characteristics'!A:A,MATCH($C1457,'Policy Characteristics'!$C:$C,0)))</f>
        <v>Industry</v>
      </c>
      <c r="B1457" s="234" t="str">
        <f>IF(ISBLANK(INDEX('Policy Characteristics'!B:B,MATCH($C1457,'Policy Characteristics'!$C:$C,0))),"",INDEX('Policy Characteristics'!B:B,MATCH($C1457,'Policy Characteristics'!$C:$C,0)))</f>
        <v>Industry Energy Efficiency Standards</v>
      </c>
      <c r="C1457" s="226" t="str">
        <f t="shared" si="51"/>
        <v>Percentage Improvement in Eqpt Efficiency Standards above BAU</v>
      </c>
      <c r="D1457" s="6" t="s">
        <v>870</v>
      </c>
      <c r="E1457" s="45" t="s">
        <v>915</v>
      </c>
      <c r="F1457" t="s">
        <v>871</v>
      </c>
      <c r="G1457" s="45" t="s">
        <v>916</v>
      </c>
      <c r="H1457" s="43">
        <v>1100</v>
      </c>
      <c r="I1457" s="261" t="s">
        <v>728</v>
      </c>
      <c r="J1457" s="227" t="str">
        <f>IF(ISBLANK(INDEX('Policy Characteristics'!D:D,MATCH($C1457,'Policy Characteristics'!$C:$C,0))),"",INDEX('Policy Characteristics'!D:D,MATCH($C1457,'Policy Characteristics'!$C:$C,0)))</f>
        <v>Industry Energy Efficiency Standards</v>
      </c>
      <c r="K1457" s="226" t="str">
        <f>IF(ISBLANK(INDEX('Policy Characteristics'!E:E,MATCH($C1457,'Policy Characteristics'!$C:$C,0))),"",INDEX('Policy Characteristics'!E:E,MATCH($C1457,'Policy Characteristics'!$C:$C,0)))</f>
        <v>indst efficiency standards</v>
      </c>
      <c r="L1457" s="233">
        <f>IF(ISBLANK(INDEX('Policy Characteristics'!F:F,MATCH($C1457,'Policy Characteristics'!$C:$C,0))),"",INDEX('Policy Characteristics'!F:F,MATCH($C1457,'Policy Characteristics'!$C:$C,0)))</f>
        <v>0</v>
      </c>
      <c r="M1457" s="233">
        <f>IF(ISBLANK(INDEX('Policy Characteristics'!G:G,MATCH($C1457,'Policy Characteristics'!$C:$C,0))),"",INDEX('Policy Characteristics'!G:G,MATCH($C1457,'Policy Characteristics'!$C:$C,0)))</f>
        <v>0.25</v>
      </c>
      <c r="N1457" s="233">
        <f>IF(ISBLANK(INDEX('Policy Characteristics'!H:H,MATCH($C1457,'Policy Characteristics'!$C:$C,0))),"",INDEX('Policy Characteristics'!H:H,MATCH($C1457,'Policy Characteristics'!$C:$C,0)))</f>
        <v>0.01</v>
      </c>
      <c r="O1457" s="226" t="str">
        <f>IF(ISBLANK(INDEX('Policy Characteristics'!I:I,MATCH($C1457,'Policy Characteristics'!$C:$C,0))),"",INDEX('Policy Characteristics'!I:I,MATCH($C1457,'Policy Characteristics'!$C:$C,0)))</f>
        <v>% reduction in energy use</v>
      </c>
      <c r="P1457" s="22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7" s="226" t="str">
        <f>IF(ISBLANK(INDEX('Policy Characteristics'!K:K,MATCH($C1457,'Policy Characteristics'!$C:$C,0))),"",INDEX('Policy Characteristics'!K:K,MATCH($C1457,'Policy Characteristics'!$C:$C,0)))</f>
        <v>industry-ag-main.html#eff-stds</v>
      </c>
      <c r="R1457" s="226" t="str">
        <f>IF(ISBLANK(INDEX('Policy Characteristics'!L:L,MATCH($C1457,'Policy Characteristics'!$C:$C,0))),"",INDEX('Policy Characteristics'!L:L,MATCH($C1457,'Policy Characteristics'!$C:$C,0)))</f>
        <v>industry-energy-efficiency-standards.html</v>
      </c>
    </row>
    <row r="1458" spans="1:18" s="4" customFormat="1">
      <c r="A1458" s="226" t="str">
        <f>IF(ISBLANK(INDEX('Policy Characteristics'!A:A,MATCH($C1458,'Policy Characteristics'!$C:$C,0))),"",INDEX('Policy Characteristics'!A:A,MATCH($C1458,'Policy Characteristics'!$C:$C,0)))</f>
        <v>Industry</v>
      </c>
      <c r="B1458" s="234" t="str">
        <f>IF(ISBLANK(INDEX('Policy Characteristics'!B:B,MATCH($C1458,'Policy Characteristics'!$C:$C,0))),"",INDEX('Policy Characteristics'!B:B,MATCH($C1458,'Policy Characteristics'!$C:$C,0)))</f>
        <v>Industry Energy Efficiency Standards</v>
      </c>
      <c r="C1458" s="226" t="str">
        <f t="shared" si="51"/>
        <v>Percentage Improvement in Eqpt Efficiency Standards above BAU</v>
      </c>
      <c r="D1458" s="6" t="s">
        <v>870</v>
      </c>
      <c r="E1458" s="45" t="s">
        <v>917</v>
      </c>
      <c r="F1458" t="s">
        <v>871</v>
      </c>
      <c r="G1458" s="45" t="s">
        <v>918</v>
      </c>
      <c r="H1458" s="43">
        <v>1101</v>
      </c>
      <c r="I1458" s="261" t="s">
        <v>738</v>
      </c>
      <c r="J1458" s="227" t="str">
        <f>IF(ISBLANK(INDEX('Policy Characteristics'!D:D,MATCH($C1458,'Policy Characteristics'!$C:$C,0))),"",INDEX('Policy Characteristics'!D:D,MATCH($C1458,'Policy Characteristics'!$C:$C,0)))</f>
        <v>Industry Energy Efficiency Standards</v>
      </c>
      <c r="K1458" s="226" t="str">
        <f>IF(ISBLANK(INDEX('Policy Characteristics'!E:E,MATCH($C1458,'Policy Characteristics'!$C:$C,0))),"",INDEX('Policy Characteristics'!E:E,MATCH($C1458,'Policy Characteristics'!$C:$C,0)))</f>
        <v>indst efficiency standards</v>
      </c>
      <c r="L1458" s="233">
        <f>IF(ISBLANK(INDEX('Policy Characteristics'!F:F,MATCH($C1458,'Policy Characteristics'!$C:$C,0))),"",INDEX('Policy Characteristics'!F:F,MATCH($C1458,'Policy Characteristics'!$C:$C,0)))</f>
        <v>0</v>
      </c>
      <c r="M1458" s="233">
        <f>IF(ISBLANK(INDEX('Policy Characteristics'!G:G,MATCH($C1458,'Policy Characteristics'!$C:$C,0))),"",INDEX('Policy Characteristics'!G:G,MATCH($C1458,'Policy Characteristics'!$C:$C,0)))</f>
        <v>0.25</v>
      </c>
      <c r="N1458" s="233">
        <f>IF(ISBLANK(INDEX('Policy Characteristics'!H:H,MATCH($C1458,'Policy Characteristics'!$C:$C,0))),"",INDEX('Policy Characteristics'!H:H,MATCH($C1458,'Policy Characteristics'!$C:$C,0)))</f>
        <v>0.01</v>
      </c>
      <c r="O1458" s="226" t="str">
        <f>IF(ISBLANK(INDEX('Policy Characteristics'!I:I,MATCH($C1458,'Policy Characteristics'!$C:$C,0))),"",INDEX('Policy Characteristics'!I:I,MATCH($C1458,'Policy Characteristics'!$C:$C,0)))</f>
        <v>% reduction in energy use</v>
      </c>
      <c r="P1458" s="22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8" s="226" t="str">
        <f>IF(ISBLANK(INDEX('Policy Characteristics'!K:K,MATCH($C1458,'Policy Characteristics'!$C:$C,0))),"",INDEX('Policy Characteristics'!K:K,MATCH($C1458,'Policy Characteristics'!$C:$C,0)))</f>
        <v>industry-ag-main.html#eff-stds</v>
      </c>
      <c r="R1458" s="226" t="str">
        <f>IF(ISBLANK(INDEX('Policy Characteristics'!L:L,MATCH($C1458,'Policy Characteristics'!$C:$C,0))),"",INDEX('Policy Characteristics'!L:L,MATCH($C1458,'Policy Characteristics'!$C:$C,0)))</f>
        <v>industry-energy-efficiency-standards.html</v>
      </c>
    </row>
    <row r="1459" spans="1:18" s="4" customFormat="1">
      <c r="A1459" s="226" t="str">
        <f>IF(ISBLANK(INDEX('Policy Characteristics'!A:A,MATCH($C1459,'Policy Characteristics'!$C:$C,0))),"",INDEX('Policy Characteristics'!A:A,MATCH($C1459,'Policy Characteristics'!$C:$C,0)))</f>
        <v>Industry</v>
      </c>
      <c r="B1459" s="234" t="str">
        <f>IF(ISBLANK(INDEX('Policy Characteristics'!B:B,MATCH($C1459,'Policy Characteristics'!$C:$C,0))),"",INDEX('Policy Characteristics'!B:B,MATCH($C1459,'Policy Characteristics'!$C:$C,0)))</f>
        <v>Industry Energy Efficiency Standards</v>
      </c>
      <c r="C1459" s="226" t="str">
        <f t="shared" si="51"/>
        <v>Percentage Improvement in Eqpt Efficiency Standards above BAU</v>
      </c>
      <c r="D1459" s="6" t="s">
        <v>870</v>
      </c>
      <c r="E1459" s="45" t="s">
        <v>919</v>
      </c>
      <c r="F1459" t="s">
        <v>871</v>
      </c>
      <c r="G1459" s="45" t="s">
        <v>920</v>
      </c>
      <c r="H1459" s="43">
        <v>1102</v>
      </c>
      <c r="I1459" s="261" t="s">
        <v>728</v>
      </c>
      <c r="J1459" s="227" t="str">
        <f>IF(ISBLANK(INDEX('Policy Characteristics'!D:D,MATCH($C1459,'Policy Characteristics'!$C:$C,0))),"",INDEX('Policy Characteristics'!D:D,MATCH($C1459,'Policy Characteristics'!$C:$C,0)))</f>
        <v>Industry Energy Efficiency Standards</v>
      </c>
      <c r="K1459" s="226" t="str">
        <f>IF(ISBLANK(INDEX('Policy Characteristics'!E:E,MATCH($C1459,'Policy Characteristics'!$C:$C,0))),"",INDEX('Policy Characteristics'!E:E,MATCH($C1459,'Policy Characteristics'!$C:$C,0)))</f>
        <v>indst efficiency standards</v>
      </c>
      <c r="L1459" s="233">
        <f>IF(ISBLANK(INDEX('Policy Characteristics'!F:F,MATCH($C1459,'Policy Characteristics'!$C:$C,0))),"",INDEX('Policy Characteristics'!F:F,MATCH($C1459,'Policy Characteristics'!$C:$C,0)))</f>
        <v>0</v>
      </c>
      <c r="M1459" s="233">
        <f>IF(ISBLANK(INDEX('Policy Characteristics'!G:G,MATCH($C1459,'Policy Characteristics'!$C:$C,0))),"",INDEX('Policy Characteristics'!G:G,MATCH($C1459,'Policy Characteristics'!$C:$C,0)))</f>
        <v>0.25</v>
      </c>
      <c r="N1459" s="233">
        <f>IF(ISBLANK(INDEX('Policy Characteristics'!H:H,MATCH($C1459,'Policy Characteristics'!$C:$C,0))),"",INDEX('Policy Characteristics'!H:H,MATCH($C1459,'Policy Characteristics'!$C:$C,0)))</f>
        <v>0.01</v>
      </c>
      <c r="O1459" s="226" t="str">
        <f>IF(ISBLANK(INDEX('Policy Characteristics'!I:I,MATCH($C1459,'Policy Characteristics'!$C:$C,0))),"",INDEX('Policy Characteristics'!I:I,MATCH($C1459,'Policy Characteristics'!$C:$C,0)))</f>
        <v>% reduction in energy use</v>
      </c>
      <c r="P1459" s="22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59" s="226" t="str">
        <f>IF(ISBLANK(INDEX('Policy Characteristics'!K:K,MATCH($C1459,'Policy Characteristics'!$C:$C,0))),"",INDEX('Policy Characteristics'!K:K,MATCH($C1459,'Policy Characteristics'!$C:$C,0)))</f>
        <v>industry-ag-main.html#eff-stds</v>
      </c>
      <c r="R1459" s="226" t="str">
        <f>IF(ISBLANK(INDEX('Policy Characteristics'!L:L,MATCH($C1459,'Policy Characteristics'!$C:$C,0))),"",INDEX('Policy Characteristics'!L:L,MATCH($C1459,'Policy Characteristics'!$C:$C,0)))</f>
        <v>industry-energy-efficiency-standards.html</v>
      </c>
    </row>
    <row r="1460" spans="1:18" s="4" customFormat="1">
      <c r="A1460" s="226" t="str">
        <f>IF(ISBLANK(INDEX('Policy Characteristics'!A:A,MATCH($C1460,'Policy Characteristics'!$C:$C,0))),"",INDEX('Policy Characteristics'!A:A,MATCH($C1460,'Policy Characteristics'!$C:$C,0)))</f>
        <v>Industry</v>
      </c>
      <c r="B1460" s="234" t="str">
        <f>IF(ISBLANK(INDEX('Policy Characteristics'!B:B,MATCH($C1460,'Policy Characteristics'!$C:$C,0))),"",INDEX('Policy Characteristics'!B:B,MATCH($C1460,'Policy Characteristics'!$C:$C,0)))</f>
        <v>Industry Energy Efficiency Standards</v>
      </c>
      <c r="C1460" s="226" t="str">
        <f t="shared" si="51"/>
        <v>Percentage Improvement in Eqpt Efficiency Standards above BAU</v>
      </c>
      <c r="D1460" s="6" t="s">
        <v>870</v>
      </c>
      <c r="E1460" s="45" t="s">
        <v>921</v>
      </c>
      <c r="F1460" t="s">
        <v>871</v>
      </c>
      <c r="G1460" s="45" t="s">
        <v>922</v>
      </c>
      <c r="H1460" s="43">
        <v>1103</v>
      </c>
      <c r="I1460" s="261" t="s">
        <v>738</v>
      </c>
      <c r="J1460" s="227" t="str">
        <f>IF(ISBLANK(INDEX('Policy Characteristics'!D:D,MATCH($C1460,'Policy Characteristics'!$C:$C,0))),"",INDEX('Policy Characteristics'!D:D,MATCH($C1460,'Policy Characteristics'!$C:$C,0)))</f>
        <v>Industry Energy Efficiency Standards</v>
      </c>
      <c r="K1460" s="226" t="str">
        <f>IF(ISBLANK(INDEX('Policy Characteristics'!E:E,MATCH($C1460,'Policy Characteristics'!$C:$C,0))),"",INDEX('Policy Characteristics'!E:E,MATCH($C1460,'Policy Characteristics'!$C:$C,0)))</f>
        <v>indst efficiency standards</v>
      </c>
      <c r="L1460" s="233">
        <f>IF(ISBLANK(INDEX('Policy Characteristics'!F:F,MATCH($C1460,'Policy Characteristics'!$C:$C,0))),"",INDEX('Policy Characteristics'!F:F,MATCH($C1460,'Policy Characteristics'!$C:$C,0)))</f>
        <v>0</v>
      </c>
      <c r="M1460" s="233">
        <f>IF(ISBLANK(INDEX('Policy Characteristics'!G:G,MATCH($C1460,'Policy Characteristics'!$C:$C,0))),"",INDEX('Policy Characteristics'!G:G,MATCH($C1460,'Policy Characteristics'!$C:$C,0)))</f>
        <v>0.25</v>
      </c>
      <c r="N1460" s="233">
        <f>IF(ISBLANK(INDEX('Policy Characteristics'!H:H,MATCH($C1460,'Policy Characteristics'!$C:$C,0))),"",INDEX('Policy Characteristics'!H:H,MATCH($C1460,'Policy Characteristics'!$C:$C,0)))</f>
        <v>0.01</v>
      </c>
      <c r="O1460" s="226" t="str">
        <f>IF(ISBLANK(INDEX('Policy Characteristics'!I:I,MATCH($C1460,'Policy Characteristics'!$C:$C,0))),"",INDEX('Policy Characteristics'!I:I,MATCH($C1460,'Policy Characteristics'!$C:$C,0)))</f>
        <v>% reduction in energy use</v>
      </c>
      <c r="P1460" s="22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0" s="226" t="str">
        <f>IF(ISBLANK(INDEX('Policy Characteristics'!K:K,MATCH($C1460,'Policy Characteristics'!$C:$C,0))),"",INDEX('Policy Characteristics'!K:K,MATCH($C1460,'Policy Characteristics'!$C:$C,0)))</f>
        <v>industry-ag-main.html#eff-stds</v>
      </c>
      <c r="R1460" s="226" t="str">
        <f>IF(ISBLANK(INDEX('Policy Characteristics'!L:L,MATCH($C1460,'Policy Characteristics'!$C:$C,0))),"",INDEX('Policy Characteristics'!L:L,MATCH($C1460,'Policy Characteristics'!$C:$C,0)))</f>
        <v>industry-energy-efficiency-standards.html</v>
      </c>
    </row>
    <row r="1461" spans="1:18" s="4" customFormat="1">
      <c r="A1461" s="226" t="str">
        <f>IF(ISBLANK(INDEX('Policy Characteristics'!A:A,MATCH($C1461,'Policy Characteristics'!$C:$C,0))),"",INDEX('Policy Characteristics'!A:A,MATCH($C1461,'Policy Characteristics'!$C:$C,0)))</f>
        <v>Industry</v>
      </c>
      <c r="B1461" s="234" t="str">
        <f>IF(ISBLANK(INDEX('Policy Characteristics'!B:B,MATCH($C1461,'Policy Characteristics'!$C:$C,0))),"",INDEX('Policy Characteristics'!B:B,MATCH($C1461,'Policy Characteristics'!$C:$C,0)))</f>
        <v>Industry Energy Efficiency Standards</v>
      </c>
      <c r="C1461" s="226" t="str">
        <f t="shared" si="51"/>
        <v>Percentage Improvement in Eqpt Efficiency Standards above BAU</v>
      </c>
      <c r="D1461" s="6" t="s">
        <v>870</v>
      </c>
      <c r="E1461" s="45" t="s">
        <v>923</v>
      </c>
      <c r="F1461" t="s">
        <v>871</v>
      </c>
      <c r="G1461" s="45" t="s">
        <v>924</v>
      </c>
      <c r="H1461" s="43">
        <v>1104</v>
      </c>
      <c r="I1461" s="261" t="s">
        <v>738</v>
      </c>
      <c r="J1461" s="227" t="str">
        <f>IF(ISBLANK(INDEX('Policy Characteristics'!D:D,MATCH($C1461,'Policy Characteristics'!$C:$C,0))),"",INDEX('Policy Characteristics'!D:D,MATCH($C1461,'Policy Characteristics'!$C:$C,0)))</f>
        <v>Industry Energy Efficiency Standards</v>
      </c>
      <c r="K1461" s="226" t="str">
        <f>IF(ISBLANK(INDEX('Policy Characteristics'!E:E,MATCH($C1461,'Policy Characteristics'!$C:$C,0))),"",INDEX('Policy Characteristics'!E:E,MATCH($C1461,'Policy Characteristics'!$C:$C,0)))</f>
        <v>indst efficiency standards</v>
      </c>
      <c r="L1461" s="233">
        <f>IF(ISBLANK(INDEX('Policy Characteristics'!F:F,MATCH($C1461,'Policy Characteristics'!$C:$C,0))),"",INDEX('Policy Characteristics'!F:F,MATCH($C1461,'Policy Characteristics'!$C:$C,0)))</f>
        <v>0</v>
      </c>
      <c r="M1461" s="233">
        <f>IF(ISBLANK(INDEX('Policy Characteristics'!G:G,MATCH($C1461,'Policy Characteristics'!$C:$C,0))),"",INDEX('Policy Characteristics'!G:G,MATCH($C1461,'Policy Characteristics'!$C:$C,0)))</f>
        <v>0.25</v>
      </c>
      <c r="N1461" s="233">
        <f>IF(ISBLANK(INDEX('Policy Characteristics'!H:H,MATCH($C1461,'Policy Characteristics'!$C:$C,0))),"",INDEX('Policy Characteristics'!H:H,MATCH($C1461,'Policy Characteristics'!$C:$C,0)))</f>
        <v>0.01</v>
      </c>
      <c r="O1461" s="226" t="str">
        <f>IF(ISBLANK(INDEX('Policy Characteristics'!I:I,MATCH($C1461,'Policy Characteristics'!$C:$C,0))),"",INDEX('Policy Characteristics'!I:I,MATCH($C1461,'Policy Characteristics'!$C:$C,0)))</f>
        <v>% reduction in energy use</v>
      </c>
      <c r="P1461" s="22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1" s="226" t="str">
        <f>IF(ISBLANK(INDEX('Policy Characteristics'!K:K,MATCH($C1461,'Policy Characteristics'!$C:$C,0))),"",INDEX('Policy Characteristics'!K:K,MATCH($C1461,'Policy Characteristics'!$C:$C,0)))</f>
        <v>industry-ag-main.html#eff-stds</v>
      </c>
      <c r="R1461" s="226" t="str">
        <f>IF(ISBLANK(INDEX('Policy Characteristics'!L:L,MATCH($C1461,'Policy Characteristics'!$C:$C,0))),"",INDEX('Policy Characteristics'!L:L,MATCH($C1461,'Policy Characteristics'!$C:$C,0)))</f>
        <v>industry-energy-efficiency-standards.html</v>
      </c>
    </row>
    <row r="1462" spans="1:18" s="4" customFormat="1">
      <c r="A1462" s="226" t="str">
        <f>IF(ISBLANK(INDEX('Policy Characteristics'!A:A,MATCH($C1462,'Policy Characteristics'!$C:$C,0))),"",INDEX('Policy Characteristics'!A:A,MATCH($C1462,'Policy Characteristics'!$C:$C,0)))</f>
        <v>Industry</v>
      </c>
      <c r="B1462" s="234" t="str">
        <f>IF(ISBLANK(INDEX('Policy Characteristics'!B:B,MATCH($C1462,'Policy Characteristics'!$C:$C,0))),"",INDEX('Policy Characteristics'!B:B,MATCH($C1462,'Policy Characteristics'!$C:$C,0)))</f>
        <v>Industry Energy Efficiency Standards</v>
      </c>
      <c r="C1462" s="226" t="str">
        <f t="shared" si="51"/>
        <v>Percentage Improvement in Eqpt Efficiency Standards above BAU</v>
      </c>
      <c r="D1462" s="6" t="s">
        <v>870</v>
      </c>
      <c r="E1462" s="45" t="s">
        <v>925</v>
      </c>
      <c r="F1462" t="s">
        <v>871</v>
      </c>
      <c r="G1462" s="45" t="s">
        <v>926</v>
      </c>
      <c r="H1462" s="43">
        <v>1105</v>
      </c>
      <c r="I1462" s="261" t="s">
        <v>728</v>
      </c>
      <c r="J1462" s="227" t="str">
        <f>IF(ISBLANK(INDEX('Policy Characteristics'!D:D,MATCH($C1462,'Policy Characteristics'!$C:$C,0))),"",INDEX('Policy Characteristics'!D:D,MATCH($C1462,'Policy Characteristics'!$C:$C,0)))</f>
        <v>Industry Energy Efficiency Standards</v>
      </c>
      <c r="K1462" s="226" t="str">
        <f>IF(ISBLANK(INDEX('Policy Characteristics'!E:E,MATCH($C1462,'Policy Characteristics'!$C:$C,0))),"",INDEX('Policy Characteristics'!E:E,MATCH($C1462,'Policy Characteristics'!$C:$C,0)))</f>
        <v>indst efficiency standards</v>
      </c>
      <c r="L1462" s="233">
        <f>IF(ISBLANK(INDEX('Policy Characteristics'!F:F,MATCH($C1462,'Policy Characteristics'!$C:$C,0))),"",INDEX('Policy Characteristics'!F:F,MATCH($C1462,'Policy Characteristics'!$C:$C,0)))</f>
        <v>0</v>
      </c>
      <c r="M1462" s="233">
        <f>IF(ISBLANK(INDEX('Policy Characteristics'!G:G,MATCH($C1462,'Policy Characteristics'!$C:$C,0))),"",INDEX('Policy Characteristics'!G:G,MATCH($C1462,'Policy Characteristics'!$C:$C,0)))</f>
        <v>0.25</v>
      </c>
      <c r="N1462" s="233">
        <f>IF(ISBLANK(INDEX('Policy Characteristics'!H:H,MATCH($C1462,'Policy Characteristics'!$C:$C,0))),"",INDEX('Policy Characteristics'!H:H,MATCH($C1462,'Policy Characteristics'!$C:$C,0)))</f>
        <v>0.01</v>
      </c>
      <c r="O1462" s="226" t="str">
        <f>IF(ISBLANK(INDEX('Policy Characteristics'!I:I,MATCH($C1462,'Policy Characteristics'!$C:$C,0))),"",INDEX('Policy Characteristics'!I:I,MATCH($C1462,'Policy Characteristics'!$C:$C,0)))</f>
        <v>% reduction in energy use</v>
      </c>
      <c r="P1462" s="22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2" s="226" t="str">
        <f>IF(ISBLANK(INDEX('Policy Characteristics'!K:K,MATCH($C1462,'Policy Characteristics'!$C:$C,0))),"",INDEX('Policy Characteristics'!K:K,MATCH($C1462,'Policy Characteristics'!$C:$C,0)))</f>
        <v>industry-ag-main.html#eff-stds</v>
      </c>
      <c r="R1462" s="226" t="str">
        <f>IF(ISBLANK(INDEX('Policy Characteristics'!L:L,MATCH($C1462,'Policy Characteristics'!$C:$C,0))),"",INDEX('Policy Characteristics'!L:L,MATCH($C1462,'Policy Characteristics'!$C:$C,0)))</f>
        <v>industry-energy-efficiency-standards.html</v>
      </c>
    </row>
    <row r="1463" spans="1:18" s="4" customFormat="1">
      <c r="A1463" s="226" t="str">
        <f>IF(ISBLANK(INDEX('Policy Characteristics'!A:A,MATCH($C1463,'Policy Characteristics'!$C:$C,0))),"",INDEX('Policy Characteristics'!A:A,MATCH($C1463,'Policy Characteristics'!$C:$C,0)))</f>
        <v>Industry</v>
      </c>
      <c r="B1463" s="234" t="str">
        <f>IF(ISBLANK(INDEX('Policy Characteristics'!B:B,MATCH($C1463,'Policy Characteristics'!$C:$C,0))),"",INDEX('Policy Characteristics'!B:B,MATCH($C1463,'Policy Characteristics'!$C:$C,0)))</f>
        <v>Industry Energy Efficiency Standards</v>
      </c>
      <c r="C1463" s="226" t="str">
        <f t="shared" si="51"/>
        <v>Percentage Improvement in Eqpt Efficiency Standards above BAU</v>
      </c>
      <c r="D1463" s="6" t="s">
        <v>870</v>
      </c>
      <c r="E1463" s="45" t="s">
        <v>927</v>
      </c>
      <c r="F1463" t="s">
        <v>871</v>
      </c>
      <c r="G1463" s="45" t="s">
        <v>928</v>
      </c>
      <c r="H1463" s="43">
        <v>1106</v>
      </c>
      <c r="I1463" s="261" t="s">
        <v>728</v>
      </c>
      <c r="J1463" s="227" t="str">
        <f>IF(ISBLANK(INDEX('Policy Characteristics'!D:D,MATCH($C1463,'Policy Characteristics'!$C:$C,0))),"",INDEX('Policy Characteristics'!D:D,MATCH($C1463,'Policy Characteristics'!$C:$C,0)))</f>
        <v>Industry Energy Efficiency Standards</v>
      </c>
      <c r="K1463" s="226" t="str">
        <f>IF(ISBLANK(INDEX('Policy Characteristics'!E:E,MATCH($C1463,'Policy Characteristics'!$C:$C,0))),"",INDEX('Policy Characteristics'!E:E,MATCH($C1463,'Policy Characteristics'!$C:$C,0)))</f>
        <v>indst efficiency standards</v>
      </c>
      <c r="L1463" s="233">
        <f>IF(ISBLANK(INDEX('Policy Characteristics'!F:F,MATCH($C1463,'Policy Characteristics'!$C:$C,0))),"",INDEX('Policy Characteristics'!F:F,MATCH($C1463,'Policy Characteristics'!$C:$C,0)))</f>
        <v>0</v>
      </c>
      <c r="M1463" s="233">
        <f>IF(ISBLANK(INDEX('Policy Characteristics'!G:G,MATCH($C1463,'Policy Characteristics'!$C:$C,0))),"",INDEX('Policy Characteristics'!G:G,MATCH($C1463,'Policy Characteristics'!$C:$C,0)))</f>
        <v>0.25</v>
      </c>
      <c r="N1463" s="233">
        <f>IF(ISBLANK(INDEX('Policy Characteristics'!H:H,MATCH($C1463,'Policy Characteristics'!$C:$C,0))),"",INDEX('Policy Characteristics'!H:H,MATCH($C1463,'Policy Characteristics'!$C:$C,0)))</f>
        <v>0.01</v>
      </c>
      <c r="O1463" s="226" t="str">
        <f>IF(ISBLANK(INDEX('Policy Characteristics'!I:I,MATCH($C1463,'Policy Characteristics'!$C:$C,0))),"",INDEX('Policy Characteristics'!I:I,MATCH($C1463,'Policy Characteristics'!$C:$C,0)))</f>
        <v>% reduction in energy use</v>
      </c>
      <c r="P1463" s="22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3" s="226" t="str">
        <f>IF(ISBLANK(INDEX('Policy Characteristics'!K:K,MATCH($C1463,'Policy Characteristics'!$C:$C,0))),"",INDEX('Policy Characteristics'!K:K,MATCH($C1463,'Policy Characteristics'!$C:$C,0)))</f>
        <v>industry-ag-main.html#eff-stds</v>
      </c>
      <c r="R1463" s="226" t="str">
        <f>IF(ISBLANK(INDEX('Policy Characteristics'!L:L,MATCH($C1463,'Policy Characteristics'!$C:$C,0))),"",INDEX('Policy Characteristics'!L:L,MATCH($C1463,'Policy Characteristics'!$C:$C,0)))</f>
        <v>industry-energy-efficiency-standards.html</v>
      </c>
    </row>
    <row r="1464" spans="1:18" s="4" customFormat="1">
      <c r="A1464" s="226" t="str">
        <f>IF(ISBLANK(INDEX('Policy Characteristics'!A:A,MATCH($C1464,'Policy Characteristics'!$C:$C,0))),"",INDEX('Policy Characteristics'!A:A,MATCH($C1464,'Policy Characteristics'!$C:$C,0)))</f>
        <v>Industry</v>
      </c>
      <c r="B1464" s="234" t="str">
        <f>IF(ISBLANK(INDEX('Policy Characteristics'!B:B,MATCH($C1464,'Policy Characteristics'!$C:$C,0))),"",INDEX('Policy Characteristics'!B:B,MATCH($C1464,'Policy Characteristics'!$C:$C,0)))</f>
        <v>Industry Energy Efficiency Standards</v>
      </c>
      <c r="C1464" s="226" t="str">
        <f t="shared" si="51"/>
        <v>Percentage Improvement in Eqpt Efficiency Standards above BAU</v>
      </c>
      <c r="D1464" s="6" t="s">
        <v>870</v>
      </c>
      <c r="E1464" s="45" t="s">
        <v>929</v>
      </c>
      <c r="F1464" t="s">
        <v>871</v>
      </c>
      <c r="G1464" s="45" t="s">
        <v>930</v>
      </c>
      <c r="H1464" s="43">
        <v>1107</v>
      </c>
      <c r="I1464" s="261" t="s">
        <v>738</v>
      </c>
      <c r="J1464" s="227" t="str">
        <f>IF(ISBLANK(INDEX('Policy Characteristics'!D:D,MATCH($C1464,'Policy Characteristics'!$C:$C,0))),"",INDEX('Policy Characteristics'!D:D,MATCH($C1464,'Policy Characteristics'!$C:$C,0)))</f>
        <v>Industry Energy Efficiency Standards</v>
      </c>
      <c r="K1464" s="226" t="str">
        <f>IF(ISBLANK(INDEX('Policy Characteristics'!E:E,MATCH($C1464,'Policy Characteristics'!$C:$C,0))),"",INDEX('Policy Characteristics'!E:E,MATCH($C1464,'Policy Characteristics'!$C:$C,0)))</f>
        <v>indst efficiency standards</v>
      </c>
      <c r="L1464" s="233">
        <f>IF(ISBLANK(INDEX('Policy Characteristics'!F:F,MATCH($C1464,'Policy Characteristics'!$C:$C,0))),"",INDEX('Policy Characteristics'!F:F,MATCH($C1464,'Policy Characteristics'!$C:$C,0)))</f>
        <v>0</v>
      </c>
      <c r="M1464" s="233">
        <f>IF(ISBLANK(INDEX('Policy Characteristics'!G:G,MATCH($C1464,'Policy Characteristics'!$C:$C,0))),"",INDEX('Policy Characteristics'!G:G,MATCH($C1464,'Policy Characteristics'!$C:$C,0)))</f>
        <v>0.25</v>
      </c>
      <c r="N1464" s="233">
        <f>IF(ISBLANK(INDEX('Policy Characteristics'!H:H,MATCH($C1464,'Policy Characteristics'!$C:$C,0))),"",INDEX('Policy Characteristics'!H:H,MATCH($C1464,'Policy Characteristics'!$C:$C,0)))</f>
        <v>0.01</v>
      </c>
      <c r="O1464" s="226" t="str">
        <f>IF(ISBLANK(INDEX('Policy Characteristics'!I:I,MATCH($C1464,'Policy Characteristics'!$C:$C,0))),"",INDEX('Policy Characteristics'!I:I,MATCH($C1464,'Policy Characteristics'!$C:$C,0)))</f>
        <v>% reduction in energy use</v>
      </c>
      <c r="P1464" s="22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4" s="226" t="str">
        <f>IF(ISBLANK(INDEX('Policy Characteristics'!K:K,MATCH($C1464,'Policy Characteristics'!$C:$C,0))),"",INDEX('Policy Characteristics'!K:K,MATCH($C1464,'Policy Characteristics'!$C:$C,0)))</f>
        <v>industry-ag-main.html#eff-stds</v>
      </c>
      <c r="R1464" s="226" t="str">
        <f>IF(ISBLANK(INDEX('Policy Characteristics'!L:L,MATCH($C1464,'Policy Characteristics'!$C:$C,0))),"",INDEX('Policy Characteristics'!L:L,MATCH($C1464,'Policy Characteristics'!$C:$C,0)))</f>
        <v>industry-energy-efficiency-standards.html</v>
      </c>
    </row>
    <row r="1465" spans="1:18" s="4" customFormat="1">
      <c r="A1465" s="226" t="str">
        <f>IF(ISBLANK(INDEX('Policy Characteristics'!A:A,MATCH($C1465,'Policy Characteristics'!$C:$C,0))),"",INDEX('Policy Characteristics'!A:A,MATCH($C1465,'Policy Characteristics'!$C:$C,0)))</f>
        <v>Industry</v>
      </c>
      <c r="B1465" s="234" t="str">
        <f>IF(ISBLANK(INDEX('Policy Characteristics'!B:B,MATCH($C1465,'Policy Characteristics'!$C:$C,0))),"",INDEX('Policy Characteristics'!B:B,MATCH($C1465,'Policy Characteristics'!$C:$C,0)))</f>
        <v>Industry Energy Efficiency Standards</v>
      </c>
      <c r="C1465" s="226" t="str">
        <f t="shared" si="51"/>
        <v>Percentage Improvement in Eqpt Efficiency Standards above BAU</v>
      </c>
      <c r="D1465" s="6" t="s">
        <v>872</v>
      </c>
      <c r="E1465" s="45" t="s">
        <v>911</v>
      </c>
      <c r="F1465" t="s">
        <v>873</v>
      </c>
      <c r="G1465" s="45" t="s">
        <v>912</v>
      </c>
      <c r="H1465" s="43">
        <v>1108</v>
      </c>
      <c r="I1465" s="261" t="s">
        <v>728</v>
      </c>
      <c r="J1465" s="227" t="str">
        <f>IF(ISBLANK(INDEX('Policy Characteristics'!D:D,MATCH($C1465,'Policy Characteristics'!$C:$C,0))),"",INDEX('Policy Characteristics'!D:D,MATCH($C1465,'Policy Characteristics'!$C:$C,0)))</f>
        <v>Industry Energy Efficiency Standards</v>
      </c>
      <c r="K1465" s="226" t="str">
        <f>IF(ISBLANK(INDEX('Policy Characteristics'!E:E,MATCH($C1465,'Policy Characteristics'!$C:$C,0))),"",INDEX('Policy Characteristics'!E:E,MATCH($C1465,'Policy Characteristics'!$C:$C,0)))</f>
        <v>indst efficiency standards</v>
      </c>
      <c r="L1465" s="233">
        <f>IF(ISBLANK(INDEX('Policy Characteristics'!F:F,MATCH($C1465,'Policy Characteristics'!$C:$C,0))),"",INDEX('Policy Characteristics'!F:F,MATCH($C1465,'Policy Characteristics'!$C:$C,0)))</f>
        <v>0</v>
      </c>
      <c r="M1465" s="233">
        <f>IF(ISBLANK(INDEX('Policy Characteristics'!G:G,MATCH($C1465,'Policy Characteristics'!$C:$C,0))),"",INDEX('Policy Characteristics'!G:G,MATCH($C1465,'Policy Characteristics'!$C:$C,0)))</f>
        <v>0.25</v>
      </c>
      <c r="N1465" s="233">
        <f>IF(ISBLANK(INDEX('Policy Characteristics'!H:H,MATCH($C1465,'Policy Characteristics'!$C:$C,0))),"",INDEX('Policy Characteristics'!H:H,MATCH($C1465,'Policy Characteristics'!$C:$C,0)))</f>
        <v>0.01</v>
      </c>
      <c r="O1465" s="226" t="str">
        <f>IF(ISBLANK(INDEX('Policy Characteristics'!I:I,MATCH($C1465,'Policy Characteristics'!$C:$C,0))),"",INDEX('Policy Characteristics'!I:I,MATCH($C1465,'Policy Characteristics'!$C:$C,0)))</f>
        <v>% reduction in energy use</v>
      </c>
      <c r="P1465" s="22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5" s="226" t="str">
        <f>IF(ISBLANK(INDEX('Policy Characteristics'!K:K,MATCH($C1465,'Policy Characteristics'!$C:$C,0))),"",INDEX('Policy Characteristics'!K:K,MATCH($C1465,'Policy Characteristics'!$C:$C,0)))</f>
        <v>industry-ag-main.html#eff-stds</v>
      </c>
      <c r="R1465" s="226" t="str">
        <f>IF(ISBLANK(INDEX('Policy Characteristics'!L:L,MATCH($C1465,'Policy Characteristics'!$C:$C,0))),"",INDEX('Policy Characteristics'!L:L,MATCH($C1465,'Policy Characteristics'!$C:$C,0)))</f>
        <v>industry-energy-efficiency-standards.html</v>
      </c>
    </row>
    <row r="1466" spans="1:18" s="4" customFormat="1">
      <c r="A1466" s="226" t="str">
        <f>IF(ISBLANK(INDEX('Policy Characteristics'!A:A,MATCH($C1466,'Policy Characteristics'!$C:$C,0))),"",INDEX('Policy Characteristics'!A:A,MATCH($C1466,'Policy Characteristics'!$C:$C,0)))</f>
        <v>Industry</v>
      </c>
      <c r="B1466" s="234" t="str">
        <f>IF(ISBLANK(INDEX('Policy Characteristics'!B:B,MATCH($C1466,'Policy Characteristics'!$C:$C,0))),"",INDEX('Policy Characteristics'!B:B,MATCH($C1466,'Policy Characteristics'!$C:$C,0)))</f>
        <v>Industry Energy Efficiency Standards</v>
      </c>
      <c r="C1466" s="226" t="str">
        <f t="shared" si="51"/>
        <v>Percentage Improvement in Eqpt Efficiency Standards above BAU</v>
      </c>
      <c r="D1466" s="6" t="s">
        <v>872</v>
      </c>
      <c r="E1466" s="45" t="s">
        <v>913</v>
      </c>
      <c r="F1466" t="s">
        <v>873</v>
      </c>
      <c r="G1466" s="45" t="s">
        <v>914</v>
      </c>
      <c r="H1466" s="43">
        <v>1109</v>
      </c>
      <c r="I1466" s="261" t="s">
        <v>738</v>
      </c>
      <c r="J1466" s="227" t="str">
        <f>IF(ISBLANK(INDEX('Policy Characteristics'!D:D,MATCH($C1466,'Policy Characteristics'!$C:$C,0))),"",INDEX('Policy Characteristics'!D:D,MATCH($C1466,'Policy Characteristics'!$C:$C,0)))</f>
        <v>Industry Energy Efficiency Standards</v>
      </c>
      <c r="K1466" s="226" t="str">
        <f>IF(ISBLANK(INDEX('Policy Characteristics'!E:E,MATCH($C1466,'Policy Characteristics'!$C:$C,0))),"",INDEX('Policy Characteristics'!E:E,MATCH($C1466,'Policy Characteristics'!$C:$C,0)))</f>
        <v>indst efficiency standards</v>
      </c>
      <c r="L1466" s="233">
        <f>IF(ISBLANK(INDEX('Policy Characteristics'!F:F,MATCH($C1466,'Policy Characteristics'!$C:$C,0))),"",INDEX('Policy Characteristics'!F:F,MATCH($C1466,'Policy Characteristics'!$C:$C,0)))</f>
        <v>0</v>
      </c>
      <c r="M1466" s="233">
        <f>IF(ISBLANK(INDEX('Policy Characteristics'!G:G,MATCH($C1466,'Policy Characteristics'!$C:$C,0))),"",INDEX('Policy Characteristics'!G:G,MATCH($C1466,'Policy Characteristics'!$C:$C,0)))</f>
        <v>0.25</v>
      </c>
      <c r="N1466" s="233">
        <f>IF(ISBLANK(INDEX('Policy Characteristics'!H:H,MATCH($C1466,'Policy Characteristics'!$C:$C,0))),"",INDEX('Policy Characteristics'!H:H,MATCH($C1466,'Policy Characteristics'!$C:$C,0)))</f>
        <v>0.01</v>
      </c>
      <c r="O1466" s="226" t="str">
        <f>IF(ISBLANK(INDEX('Policy Characteristics'!I:I,MATCH($C1466,'Policy Characteristics'!$C:$C,0))),"",INDEX('Policy Characteristics'!I:I,MATCH($C1466,'Policy Characteristics'!$C:$C,0)))</f>
        <v>% reduction in energy use</v>
      </c>
      <c r="P1466" s="22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6" s="226" t="str">
        <f>IF(ISBLANK(INDEX('Policy Characteristics'!K:K,MATCH($C1466,'Policy Characteristics'!$C:$C,0))),"",INDEX('Policy Characteristics'!K:K,MATCH($C1466,'Policy Characteristics'!$C:$C,0)))</f>
        <v>industry-ag-main.html#eff-stds</v>
      </c>
      <c r="R1466" s="226" t="str">
        <f>IF(ISBLANK(INDEX('Policy Characteristics'!L:L,MATCH($C1466,'Policy Characteristics'!$C:$C,0))),"",INDEX('Policy Characteristics'!L:L,MATCH($C1466,'Policy Characteristics'!$C:$C,0)))</f>
        <v>industry-energy-efficiency-standards.html</v>
      </c>
    </row>
    <row r="1467" spans="1:18" s="4" customFormat="1">
      <c r="A1467" s="226" t="str">
        <f>IF(ISBLANK(INDEX('Policy Characteristics'!A:A,MATCH($C1467,'Policy Characteristics'!$C:$C,0))),"",INDEX('Policy Characteristics'!A:A,MATCH($C1467,'Policy Characteristics'!$C:$C,0)))</f>
        <v>Industry</v>
      </c>
      <c r="B1467" s="234" t="str">
        <f>IF(ISBLANK(INDEX('Policy Characteristics'!B:B,MATCH($C1467,'Policy Characteristics'!$C:$C,0))),"",INDEX('Policy Characteristics'!B:B,MATCH($C1467,'Policy Characteristics'!$C:$C,0)))</f>
        <v>Industry Energy Efficiency Standards</v>
      </c>
      <c r="C1467" s="226" t="str">
        <f t="shared" si="51"/>
        <v>Percentage Improvement in Eqpt Efficiency Standards above BAU</v>
      </c>
      <c r="D1467" s="6" t="s">
        <v>872</v>
      </c>
      <c r="E1467" s="45" t="s">
        <v>915</v>
      </c>
      <c r="F1467" t="s">
        <v>873</v>
      </c>
      <c r="G1467" s="45" t="s">
        <v>916</v>
      </c>
      <c r="H1467" s="43">
        <v>1110</v>
      </c>
      <c r="I1467" s="261" t="s">
        <v>728</v>
      </c>
      <c r="J1467" s="227" t="str">
        <f>IF(ISBLANK(INDEX('Policy Characteristics'!D:D,MATCH($C1467,'Policy Characteristics'!$C:$C,0))),"",INDEX('Policy Characteristics'!D:D,MATCH($C1467,'Policy Characteristics'!$C:$C,0)))</f>
        <v>Industry Energy Efficiency Standards</v>
      </c>
      <c r="K1467" s="226" t="str">
        <f>IF(ISBLANK(INDEX('Policy Characteristics'!E:E,MATCH($C1467,'Policy Characteristics'!$C:$C,0))),"",INDEX('Policy Characteristics'!E:E,MATCH($C1467,'Policy Characteristics'!$C:$C,0)))</f>
        <v>indst efficiency standards</v>
      </c>
      <c r="L1467" s="233">
        <f>IF(ISBLANK(INDEX('Policy Characteristics'!F:F,MATCH($C1467,'Policy Characteristics'!$C:$C,0))),"",INDEX('Policy Characteristics'!F:F,MATCH($C1467,'Policy Characteristics'!$C:$C,0)))</f>
        <v>0</v>
      </c>
      <c r="M1467" s="233">
        <f>IF(ISBLANK(INDEX('Policy Characteristics'!G:G,MATCH($C1467,'Policy Characteristics'!$C:$C,0))),"",INDEX('Policy Characteristics'!G:G,MATCH($C1467,'Policy Characteristics'!$C:$C,0)))</f>
        <v>0.25</v>
      </c>
      <c r="N1467" s="233">
        <f>IF(ISBLANK(INDEX('Policy Characteristics'!H:H,MATCH($C1467,'Policy Characteristics'!$C:$C,0))),"",INDEX('Policy Characteristics'!H:H,MATCH($C1467,'Policy Characteristics'!$C:$C,0)))</f>
        <v>0.01</v>
      </c>
      <c r="O1467" s="226" t="str">
        <f>IF(ISBLANK(INDEX('Policy Characteristics'!I:I,MATCH($C1467,'Policy Characteristics'!$C:$C,0))),"",INDEX('Policy Characteristics'!I:I,MATCH($C1467,'Policy Characteristics'!$C:$C,0)))</f>
        <v>% reduction in energy use</v>
      </c>
      <c r="P1467" s="22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7" s="226" t="str">
        <f>IF(ISBLANK(INDEX('Policy Characteristics'!K:K,MATCH($C1467,'Policy Characteristics'!$C:$C,0))),"",INDEX('Policy Characteristics'!K:K,MATCH($C1467,'Policy Characteristics'!$C:$C,0)))</f>
        <v>industry-ag-main.html#eff-stds</v>
      </c>
      <c r="R1467" s="226" t="str">
        <f>IF(ISBLANK(INDEX('Policy Characteristics'!L:L,MATCH($C1467,'Policy Characteristics'!$C:$C,0))),"",INDEX('Policy Characteristics'!L:L,MATCH($C1467,'Policy Characteristics'!$C:$C,0)))</f>
        <v>industry-energy-efficiency-standards.html</v>
      </c>
    </row>
    <row r="1468" spans="1:18" s="4" customFormat="1">
      <c r="A1468" s="226" t="str">
        <f>IF(ISBLANK(INDEX('Policy Characteristics'!A:A,MATCH($C1468,'Policy Characteristics'!$C:$C,0))),"",INDEX('Policy Characteristics'!A:A,MATCH($C1468,'Policy Characteristics'!$C:$C,0)))</f>
        <v>Industry</v>
      </c>
      <c r="B1468" s="234" t="str">
        <f>IF(ISBLANK(INDEX('Policy Characteristics'!B:B,MATCH($C1468,'Policy Characteristics'!$C:$C,0))),"",INDEX('Policy Characteristics'!B:B,MATCH($C1468,'Policy Characteristics'!$C:$C,0)))</f>
        <v>Industry Energy Efficiency Standards</v>
      </c>
      <c r="C1468" s="226" t="str">
        <f t="shared" si="51"/>
        <v>Percentage Improvement in Eqpt Efficiency Standards above BAU</v>
      </c>
      <c r="D1468" s="6" t="s">
        <v>872</v>
      </c>
      <c r="E1468" s="45" t="s">
        <v>917</v>
      </c>
      <c r="F1468" t="s">
        <v>873</v>
      </c>
      <c r="G1468" s="45" t="s">
        <v>918</v>
      </c>
      <c r="H1468" s="43">
        <v>1111</v>
      </c>
      <c r="I1468" s="261" t="s">
        <v>738</v>
      </c>
      <c r="J1468" s="227" t="str">
        <f>IF(ISBLANK(INDEX('Policy Characteristics'!D:D,MATCH($C1468,'Policy Characteristics'!$C:$C,0))),"",INDEX('Policy Characteristics'!D:D,MATCH($C1468,'Policy Characteristics'!$C:$C,0)))</f>
        <v>Industry Energy Efficiency Standards</v>
      </c>
      <c r="K1468" s="226" t="str">
        <f>IF(ISBLANK(INDEX('Policy Characteristics'!E:E,MATCH($C1468,'Policy Characteristics'!$C:$C,0))),"",INDEX('Policy Characteristics'!E:E,MATCH($C1468,'Policy Characteristics'!$C:$C,0)))</f>
        <v>indst efficiency standards</v>
      </c>
      <c r="L1468" s="233">
        <f>IF(ISBLANK(INDEX('Policy Characteristics'!F:F,MATCH($C1468,'Policy Characteristics'!$C:$C,0))),"",INDEX('Policy Characteristics'!F:F,MATCH($C1468,'Policy Characteristics'!$C:$C,0)))</f>
        <v>0</v>
      </c>
      <c r="M1468" s="233">
        <f>IF(ISBLANK(INDEX('Policy Characteristics'!G:G,MATCH($C1468,'Policy Characteristics'!$C:$C,0))),"",INDEX('Policy Characteristics'!G:G,MATCH($C1468,'Policy Characteristics'!$C:$C,0)))</f>
        <v>0.25</v>
      </c>
      <c r="N1468" s="233">
        <f>IF(ISBLANK(INDEX('Policy Characteristics'!H:H,MATCH($C1468,'Policy Characteristics'!$C:$C,0))),"",INDEX('Policy Characteristics'!H:H,MATCH($C1468,'Policy Characteristics'!$C:$C,0)))</f>
        <v>0.01</v>
      </c>
      <c r="O1468" s="226" t="str">
        <f>IF(ISBLANK(INDEX('Policy Characteristics'!I:I,MATCH($C1468,'Policy Characteristics'!$C:$C,0))),"",INDEX('Policy Characteristics'!I:I,MATCH($C1468,'Policy Characteristics'!$C:$C,0)))</f>
        <v>% reduction in energy use</v>
      </c>
      <c r="P1468" s="22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8" s="226" t="str">
        <f>IF(ISBLANK(INDEX('Policy Characteristics'!K:K,MATCH($C1468,'Policy Characteristics'!$C:$C,0))),"",INDEX('Policy Characteristics'!K:K,MATCH($C1468,'Policy Characteristics'!$C:$C,0)))</f>
        <v>industry-ag-main.html#eff-stds</v>
      </c>
      <c r="R1468" s="226" t="str">
        <f>IF(ISBLANK(INDEX('Policy Characteristics'!L:L,MATCH($C1468,'Policy Characteristics'!$C:$C,0))),"",INDEX('Policy Characteristics'!L:L,MATCH($C1468,'Policy Characteristics'!$C:$C,0)))</f>
        <v>industry-energy-efficiency-standards.html</v>
      </c>
    </row>
    <row r="1469" spans="1:18" s="4" customFormat="1">
      <c r="A1469" s="226" t="str">
        <f>IF(ISBLANK(INDEX('Policy Characteristics'!A:A,MATCH($C1469,'Policy Characteristics'!$C:$C,0))),"",INDEX('Policy Characteristics'!A:A,MATCH($C1469,'Policy Characteristics'!$C:$C,0)))</f>
        <v>Industry</v>
      </c>
      <c r="B1469" s="234" t="str">
        <f>IF(ISBLANK(INDEX('Policy Characteristics'!B:B,MATCH($C1469,'Policy Characteristics'!$C:$C,0))),"",INDEX('Policy Characteristics'!B:B,MATCH($C1469,'Policy Characteristics'!$C:$C,0)))</f>
        <v>Industry Energy Efficiency Standards</v>
      </c>
      <c r="C1469" s="226" t="str">
        <f t="shared" si="51"/>
        <v>Percentage Improvement in Eqpt Efficiency Standards above BAU</v>
      </c>
      <c r="D1469" s="6" t="s">
        <v>872</v>
      </c>
      <c r="E1469" s="45" t="s">
        <v>919</v>
      </c>
      <c r="F1469" t="s">
        <v>873</v>
      </c>
      <c r="G1469" s="45" t="s">
        <v>920</v>
      </c>
      <c r="H1469" s="43">
        <v>1112</v>
      </c>
      <c r="I1469" s="261" t="s">
        <v>728</v>
      </c>
      <c r="J1469" s="227" t="str">
        <f>IF(ISBLANK(INDEX('Policy Characteristics'!D:D,MATCH($C1469,'Policy Characteristics'!$C:$C,0))),"",INDEX('Policy Characteristics'!D:D,MATCH($C1469,'Policy Characteristics'!$C:$C,0)))</f>
        <v>Industry Energy Efficiency Standards</v>
      </c>
      <c r="K1469" s="226" t="str">
        <f>IF(ISBLANK(INDEX('Policy Characteristics'!E:E,MATCH($C1469,'Policy Characteristics'!$C:$C,0))),"",INDEX('Policy Characteristics'!E:E,MATCH($C1469,'Policy Characteristics'!$C:$C,0)))</f>
        <v>indst efficiency standards</v>
      </c>
      <c r="L1469" s="233">
        <f>IF(ISBLANK(INDEX('Policy Characteristics'!F:F,MATCH($C1469,'Policy Characteristics'!$C:$C,0))),"",INDEX('Policy Characteristics'!F:F,MATCH($C1469,'Policy Characteristics'!$C:$C,0)))</f>
        <v>0</v>
      </c>
      <c r="M1469" s="233">
        <f>IF(ISBLANK(INDEX('Policy Characteristics'!G:G,MATCH($C1469,'Policy Characteristics'!$C:$C,0))),"",INDEX('Policy Characteristics'!G:G,MATCH($C1469,'Policy Characteristics'!$C:$C,0)))</f>
        <v>0.25</v>
      </c>
      <c r="N1469" s="233">
        <f>IF(ISBLANK(INDEX('Policy Characteristics'!H:H,MATCH($C1469,'Policy Characteristics'!$C:$C,0))),"",INDEX('Policy Characteristics'!H:H,MATCH($C1469,'Policy Characteristics'!$C:$C,0)))</f>
        <v>0.01</v>
      </c>
      <c r="O1469" s="226" t="str">
        <f>IF(ISBLANK(INDEX('Policy Characteristics'!I:I,MATCH($C1469,'Policy Characteristics'!$C:$C,0))),"",INDEX('Policy Characteristics'!I:I,MATCH($C1469,'Policy Characteristics'!$C:$C,0)))</f>
        <v>% reduction in energy use</v>
      </c>
      <c r="P1469" s="22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69" s="226" t="str">
        <f>IF(ISBLANK(INDEX('Policy Characteristics'!K:K,MATCH($C1469,'Policy Characteristics'!$C:$C,0))),"",INDEX('Policy Characteristics'!K:K,MATCH($C1469,'Policy Characteristics'!$C:$C,0)))</f>
        <v>industry-ag-main.html#eff-stds</v>
      </c>
      <c r="R1469" s="226" t="str">
        <f>IF(ISBLANK(INDEX('Policy Characteristics'!L:L,MATCH($C1469,'Policy Characteristics'!$C:$C,0))),"",INDEX('Policy Characteristics'!L:L,MATCH($C1469,'Policy Characteristics'!$C:$C,0)))</f>
        <v>industry-energy-efficiency-standards.html</v>
      </c>
    </row>
    <row r="1470" spans="1:18" s="4" customFormat="1">
      <c r="A1470" s="226" t="str">
        <f>IF(ISBLANK(INDEX('Policy Characteristics'!A:A,MATCH($C1470,'Policy Characteristics'!$C:$C,0))),"",INDEX('Policy Characteristics'!A:A,MATCH($C1470,'Policy Characteristics'!$C:$C,0)))</f>
        <v>Industry</v>
      </c>
      <c r="B1470" s="234" t="str">
        <f>IF(ISBLANK(INDEX('Policy Characteristics'!B:B,MATCH($C1470,'Policy Characteristics'!$C:$C,0))),"",INDEX('Policy Characteristics'!B:B,MATCH($C1470,'Policy Characteristics'!$C:$C,0)))</f>
        <v>Industry Energy Efficiency Standards</v>
      </c>
      <c r="C1470" s="226" t="str">
        <f t="shared" si="51"/>
        <v>Percentage Improvement in Eqpt Efficiency Standards above BAU</v>
      </c>
      <c r="D1470" s="6" t="s">
        <v>872</v>
      </c>
      <c r="E1470" s="45" t="s">
        <v>921</v>
      </c>
      <c r="F1470" t="s">
        <v>873</v>
      </c>
      <c r="G1470" s="45" t="s">
        <v>922</v>
      </c>
      <c r="H1470" s="43">
        <v>1113</v>
      </c>
      <c r="I1470" s="261" t="s">
        <v>738</v>
      </c>
      <c r="J1470" s="227" t="str">
        <f>IF(ISBLANK(INDEX('Policy Characteristics'!D:D,MATCH($C1470,'Policy Characteristics'!$C:$C,0))),"",INDEX('Policy Characteristics'!D:D,MATCH($C1470,'Policy Characteristics'!$C:$C,0)))</f>
        <v>Industry Energy Efficiency Standards</v>
      </c>
      <c r="K1470" s="226" t="str">
        <f>IF(ISBLANK(INDEX('Policy Characteristics'!E:E,MATCH($C1470,'Policy Characteristics'!$C:$C,0))),"",INDEX('Policy Characteristics'!E:E,MATCH($C1470,'Policy Characteristics'!$C:$C,0)))</f>
        <v>indst efficiency standards</v>
      </c>
      <c r="L1470" s="233">
        <f>IF(ISBLANK(INDEX('Policy Characteristics'!F:F,MATCH($C1470,'Policy Characteristics'!$C:$C,0))),"",INDEX('Policy Characteristics'!F:F,MATCH($C1470,'Policy Characteristics'!$C:$C,0)))</f>
        <v>0</v>
      </c>
      <c r="M1470" s="233">
        <f>IF(ISBLANK(INDEX('Policy Characteristics'!G:G,MATCH($C1470,'Policy Characteristics'!$C:$C,0))),"",INDEX('Policy Characteristics'!G:G,MATCH($C1470,'Policy Characteristics'!$C:$C,0)))</f>
        <v>0.25</v>
      </c>
      <c r="N1470" s="233">
        <f>IF(ISBLANK(INDEX('Policy Characteristics'!H:H,MATCH($C1470,'Policy Characteristics'!$C:$C,0))),"",INDEX('Policy Characteristics'!H:H,MATCH($C1470,'Policy Characteristics'!$C:$C,0)))</f>
        <v>0.01</v>
      </c>
      <c r="O1470" s="226" t="str">
        <f>IF(ISBLANK(INDEX('Policy Characteristics'!I:I,MATCH($C1470,'Policy Characteristics'!$C:$C,0))),"",INDEX('Policy Characteristics'!I:I,MATCH($C1470,'Policy Characteristics'!$C:$C,0)))</f>
        <v>% reduction in energy use</v>
      </c>
      <c r="P1470" s="22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0" s="226" t="str">
        <f>IF(ISBLANK(INDEX('Policy Characteristics'!K:K,MATCH($C1470,'Policy Characteristics'!$C:$C,0))),"",INDEX('Policy Characteristics'!K:K,MATCH($C1470,'Policy Characteristics'!$C:$C,0)))</f>
        <v>industry-ag-main.html#eff-stds</v>
      </c>
      <c r="R1470" s="226" t="str">
        <f>IF(ISBLANK(INDEX('Policy Characteristics'!L:L,MATCH($C1470,'Policy Characteristics'!$C:$C,0))),"",INDEX('Policy Characteristics'!L:L,MATCH($C1470,'Policy Characteristics'!$C:$C,0)))</f>
        <v>industry-energy-efficiency-standards.html</v>
      </c>
    </row>
    <row r="1471" spans="1:18" s="4" customFormat="1">
      <c r="A1471" s="226" t="str">
        <f>IF(ISBLANK(INDEX('Policy Characteristics'!A:A,MATCH($C1471,'Policy Characteristics'!$C:$C,0))),"",INDEX('Policy Characteristics'!A:A,MATCH($C1471,'Policy Characteristics'!$C:$C,0)))</f>
        <v>Industry</v>
      </c>
      <c r="B1471" s="234" t="str">
        <f>IF(ISBLANK(INDEX('Policy Characteristics'!B:B,MATCH($C1471,'Policy Characteristics'!$C:$C,0))),"",INDEX('Policy Characteristics'!B:B,MATCH($C1471,'Policy Characteristics'!$C:$C,0)))</f>
        <v>Industry Energy Efficiency Standards</v>
      </c>
      <c r="C1471" s="226" t="str">
        <f t="shared" si="51"/>
        <v>Percentage Improvement in Eqpt Efficiency Standards above BAU</v>
      </c>
      <c r="D1471" s="6" t="s">
        <v>872</v>
      </c>
      <c r="E1471" s="45" t="s">
        <v>923</v>
      </c>
      <c r="F1471" t="s">
        <v>873</v>
      </c>
      <c r="G1471" s="45" t="s">
        <v>924</v>
      </c>
      <c r="H1471" s="43">
        <v>1114</v>
      </c>
      <c r="I1471" s="261" t="s">
        <v>738</v>
      </c>
      <c r="J1471" s="227" t="str">
        <f>IF(ISBLANK(INDEX('Policy Characteristics'!D:D,MATCH($C1471,'Policy Characteristics'!$C:$C,0))),"",INDEX('Policy Characteristics'!D:D,MATCH($C1471,'Policy Characteristics'!$C:$C,0)))</f>
        <v>Industry Energy Efficiency Standards</v>
      </c>
      <c r="K1471" s="226" t="str">
        <f>IF(ISBLANK(INDEX('Policy Characteristics'!E:E,MATCH($C1471,'Policy Characteristics'!$C:$C,0))),"",INDEX('Policy Characteristics'!E:E,MATCH($C1471,'Policy Characteristics'!$C:$C,0)))</f>
        <v>indst efficiency standards</v>
      </c>
      <c r="L1471" s="233">
        <f>IF(ISBLANK(INDEX('Policy Characteristics'!F:F,MATCH($C1471,'Policy Characteristics'!$C:$C,0))),"",INDEX('Policy Characteristics'!F:F,MATCH($C1471,'Policy Characteristics'!$C:$C,0)))</f>
        <v>0</v>
      </c>
      <c r="M1471" s="233">
        <f>IF(ISBLANK(INDEX('Policy Characteristics'!G:G,MATCH($C1471,'Policy Characteristics'!$C:$C,0))),"",INDEX('Policy Characteristics'!G:G,MATCH($C1471,'Policy Characteristics'!$C:$C,0)))</f>
        <v>0.25</v>
      </c>
      <c r="N1471" s="233">
        <f>IF(ISBLANK(INDEX('Policy Characteristics'!H:H,MATCH($C1471,'Policy Characteristics'!$C:$C,0))),"",INDEX('Policy Characteristics'!H:H,MATCH($C1471,'Policy Characteristics'!$C:$C,0)))</f>
        <v>0.01</v>
      </c>
      <c r="O1471" s="226" t="str">
        <f>IF(ISBLANK(INDEX('Policy Characteristics'!I:I,MATCH($C1471,'Policy Characteristics'!$C:$C,0))),"",INDEX('Policy Characteristics'!I:I,MATCH($C1471,'Policy Characteristics'!$C:$C,0)))</f>
        <v>% reduction in energy use</v>
      </c>
      <c r="P1471" s="22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1" s="226" t="str">
        <f>IF(ISBLANK(INDEX('Policy Characteristics'!K:K,MATCH($C1471,'Policy Characteristics'!$C:$C,0))),"",INDEX('Policy Characteristics'!K:K,MATCH($C1471,'Policy Characteristics'!$C:$C,0)))</f>
        <v>industry-ag-main.html#eff-stds</v>
      </c>
      <c r="R1471" s="226" t="str">
        <f>IF(ISBLANK(INDEX('Policy Characteristics'!L:L,MATCH($C1471,'Policy Characteristics'!$C:$C,0))),"",INDEX('Policy Characteristics'!L:L,MATCH($C1471,'Policy Characteristics'!$C:$C,0)))</f>
        <v>industry-energy-efficiency-standards.html</v>
      </c>
    </row>
    <row r="1472" spans="1:18" s="4" customFormat="1">
      <c r="A1472" s="226" t="str">
        <f>IF(ISBLANK(INDEX('Policy Characteristics'!A:A,MATCH($C1472,'Policy Characteristics'!$C:$C,0))),"",INDEX('Policy Characteristics'!A:A,MATCH($C1472,'Policy Characteristics'!$C:$C,0)))</f>
        <v>Industry</v>
      </c>
      <c r="B1472" s="234" t="str">
        <f>IF(ISBLANK(INDEX('Policy Characteristics'!B:B,MATCH($C1472,'Policy Characteristics'!$C:$C,0))),"",INDEX('Policy Characteristics'!B:B,MATCH($C1472,'Policy Characteristics'!$C:$C,0)))</f>
        <v>Industry Energy Efficiency Standards</v>
      </c>
      <c r="C1472" s="226" t="str">
        <f t="shared" si="51"/>
        <v>Percentage Improvement in Eqpt Efficiency Standards above BAU</v>
      </c>
      <c r="D1472" s="6" t="s">
        <v>872</v>
      </c>
      <c r="E1472" s="45" t="s">
        <v>925</v>
      </c>
      <c r="F1472" t="s">
        <v>873</v>
      </c>
      <c r="G1472" s="45" t="s">
        <v>926</v>
      </c>
      <c r="H1472" s="43">
        <v>1115</v>
      </c>
      <c r="I1472" s="261" t="s">
        <v>738</v>
      </c>
      <c r="J1472" s="227" t="str">
        <f>IF(ISBLANK(INDEX('Policy Characteristics'!D:D,MATCH($C1472,'Policy Characteristics'!$C:$C,0))),"",INDEX('Policy Characteristics'!D:D,MATCH($C1472,'Policy Characteristics'!$C:$C,0)))</f>
        <v>Industry Energy Efficiency Standards</v>
      </c>
      <c r="K1472" s="226" t="str">
        <f>IF(ISBLANK(INDEX('Policy Characteristics'!E:E,MATCH($C1472,'Policy Characteristics'!$C:$C,0))),"",INDEX('Policy Characteristics'!E:E,MATCH($C1472,'Policy Characteristics'!$C:$C,0)))</f>
        <v>indst efficiency standards</v>
      </c>
      <c r="L1472" s="233">
        <f>IF(ISBLANK(INDEX('Policy Characteristics'!F:F,MATCH($C1472,'Policy Characteristics'!$C:$C,0))),"",INDEX('Policy Characteristics'!F:F,MATCH($C1472,'Policy Characteristics'!$C:$C,0)))</f>
        <v>0</v>
      </c>
      <c r="M1472" s="233">
        <f>IF(ISBLANK(INDEX('Policy Characteristics'!G:G,MATCH($C1472,'Policy Characteristics'!$C:$C,0))),"",INDEX('Policy Characteristics'!G:G,MATCH($C1472,'Policy Characteristics'!$C:$C,0)))</f>
        <v>0.25</v>
      </c>
      <c r="N1472" s="233">
        <f>IF(ISBLANK(INDEX('Policy Characteristics'!H:H,MATCH($C1472,'Policy Characteristics'!$C:$C,0))),"",INDEX('Policy Characteristics'!H:H,MATCH($C1472,'Policy Characteristics'!$C:$C,0)))</f>
        <v>0.01</v>
      </c>
      <c r="O1472" s="226" t="str">
        <f>IF(ISBLANK(INDEX('Policy Characteristics'!I:I,MATCH($C1472,'Policy Characteristics'!$C:$C,0))),"",INDEX('Policy Characteristics'!I:I,MATCH($C1472,'Policy Characteristics'!$C:$C,0)))</f>
        <v>% reduction in energy use</v>
      </c>
      <c r="P1472" s="22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2" s="226" t="str">
        <f>IF(ISBLANK(INDEX('Policy Characteristics'!K:K,MATCH($C1472,'Policy Characteristics'!$C:$C,0))),"",INDEX('Policy Characteristics'!K:K,MATCH($C1472,'Policy Characteristics'!$C:$C,0)))</f>
        <v>industry-ag-main.html#eff-stds</v>
      </c>
      <c r="R1472" s="226" t="str">
        <f>IF(ISBLANK(INDEX('Policy Characteristics'!L:L,MATCH($C1472,'Policy Characteristics'!$C:$C,0))),"",INDEX('Policy Characteristics'!L:L,MATCH($C1472,'Policy Characteristics'!$C:$C,0)))</f>
        <v>industry-energy-efficiency-standards.html</v>
      </c>
    </row>
    <row r="1473" spans="1:18" s="4" customFormat="1">
      <c r="A1473" s="226" t="str">
        <f>IF(ISBLANK(INDEX('Policy Characteristics'!A:A,MATCH($C1473,'Policy Characteristics'!$C:$C,0))),"",INDEX('Policy Characteristics'!A:A,MATCH($C1473,'Policy Characteristics'!$C:$C,0)))</f>
        <v>Industry</v>
      </c>
      <c r="B1473" s="234" t="str">
        <f>IF(ISBLANK(INDEX('Policy Characteristics'!B:B,MATCH($C1473,'Policy Characteristics'!$C:$C,0))),"",INDEX('Policy Characteristics'!B:B,MATCH($C1473,'Policy Characteristics'!$C:$C,0)))</f>
        <v>Industry Energy Efficiency Standards</v>
      </c>
      <c r="C1473" s="226" t="str">
        <f t="shared" si="51"/>
        <v>Percentage Improvement in Eqpt Efficiency Standards above BAU</v>
      </c>
      <c r="D1473" s="6" t="s">
        <v>872</v>
      </c>
      <c r="E1473" s="45" t="s">
        <v>927</v>
      </c>
      <c r="F1473" t="s">
        <v>873</v>
      </c>
      <c r="G1473" s="45" t="s">
        <v>928</v>
      </c>
      <c r="H1473" s="43">
        <v>1116</v>
      </c>
      <c r="I1473" s="261" t="s">
        <v>728</v>
      </c>
      <c r="J1473" s="227" t="str">
        <f>IF(ISBLANK(INDEX('Policy Characteristics'!D:D,MATCH($C1473,'Policy Characteristics'!$C:$C,0))),"",INDEX('Policy Characteristics'!D:D,MATCH($C1473,'Policy Characteristics'!$C:$C,0)))</f>
        <v>Industry Energy Efficiency Standards</v>
      </c>
      <c r="K1473" s="226" t="str">
        <f>IF(ISBLANK(INDEX('Policy Characteristics'!E:E,MATCH($C1473,'Policy Characteristics'!$C:$C,0))),"",INDEX('Policy Characteristics'!E:E,MATCH($C1473,'Policy Characteristics'!$C:$C,0)))</f>
        <v>indst efficiency standards</v>
      </c>
      <c r="L1473" s="233">
        <f>IF(ISBLANK(INDEX('Policy Characteristics'!F:F,MATCH($C1473,'Policy Characteristics'!$C:$C,0))),"",INDEX('Policy Characteristics'!F:F,MATCH($C1473,'Policy Characteristics'!$C:$C,0)))</f>
        <v>0</v>
      </c>
      <c r="M1473" s="233">
        <f>IF(ISBLANK(INDEX('Policy Characteristics'!G:G,MATCH($C1473,'Policy Characteristics'!$C:$C,0))),"",INDEX('Policy Characteristics'!G:G,MATCH($C1473,'Policy Characteristics'!$C:$C,0)))</f>
        <v>0.25</v>
      </c>
      <c r="N1473" s="233">
        <f>IF(ISBLANK(INDEX('Policy Characteristics'!H:H,MATCH($C1473,'Policy Characteristics'!$C:$C,0))),"",INDEX('Policy Characteristics'!H:H,MATCH($C1473,'Policy Characteristics'!$C:$C,0)))</f>
        <v>0.01</v>
      </c>
      <c r="O1473" s="226" t="str">
        <f>IF(ISBLANK(INDEX('Policy Characteristics'!I:I,MATCH($C1473,'Policy Characteristics'!$C:$C,0))),"",INDEX('Policy Characteristics'!I:I,MATCH($C1473,'Policy Characteristics'!$C:$C,0)))</f>
        <v>% reduction in energy use</v>
      </c>
      <c r="P1473" s="22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3" s="226" t="str">
        <f>IF(ISBLANK(INDEX('Policy Characteristics'!K:K,MATCH($C1473,'Policy Characteristics'!$C:$C,0))),"",INDEX('Policy Characteristics'!K:K,MATCH($C1473,'Policy Characteristics'!$C:$C,0)))</f>
        <v>industry-ag-main.html#eff-stds</v>
      </c>
      <c r="R1473" s="226" t="str">
        <f>IF(ISBLANK(INDEX('Policy Characteristics'!L:L,MATCH($C1473,'Policy Characteristics'!$C:$C,0))),"",INDEX('Policy Characteristics'!L:L,MATCH($C1473,'Policy Characteristics'!$C:$C,0)))</f>
        <v>industry-energy-efficiency-standards.html</v>
      </c>
    </row>
    <row r="1474" spans="1:18" s="4" customFormat="1">
      <c r="A1474" s="226" t="str">
        <f>IF(ISBLANK(INDEX('Policy Characteristics'!A:A,MATCH($C1474,'Policy Characteristics'!$C:$C,0))),"",INDEX('Policy Characteristics'!A:A,MATCH($C1474,'Policy Characteristics'!$C:$C,0)))</f>
        <v>Industry</v>
      </c>
      <c r="B1474" s="234" t="str">
        <f>IF(ISBLANK(INDEX('Policy Characteristics'!B:B,MATCH($C1474,'Policy Characteristics'!$C:$C,0))),"",INDEX('Policy Characteristics'!B:B,MATCH($C1474,'Policy Characteristics'!$C:$C,0)))</f>
        <v>Industry Energy Efficiency Standards</v>
      </c>
      <c r="C1474" s="226" t="str">
        <f t="shared" si="51"/>
        <v>Percentage Improvement in Eqpt Efficiency Standards above BAU</v>
      </c>
      <c r="D1474" s="6" t="s">
        <v>872</v>
      </c>
      <c r="E1474" s="45" t="s">
        <v>929</v>
      </c>
      <c r="F1474" t="s">
        <v>873</v>
      </c>
      <c r="G1474" s="45" t="s">
        <v>930</v>
      </c>
      <c r="H1474" s="43">
        <v>1117</v>
      </c>
      <c r="I1474" s="261" t="s">
        <v>738</v>
      </c>
      <c r="J1474" s="227" t="str">
        <f>IF(ISBLANK(INDEX('Policy Characteristics'!D:D,MATCH($C1474,'Policy Characteristics'!$C:$C,0))),"",INDEX('Policy Characteristics'!D:D,MATCH($C1474,'Policy Characteristics'!$C:$C,0)))</f>
        <v>Industry Energy Efficiency Standards</v>
      </c>
      <c r="K1474" s="226" t="str">
        <f>IF(ISBLANK(INDEX('Policy Characteristics'!E:E,MATCH($C1474,'Policy Characteristics'!$C:$C,0))),"",INDEX('Policy Characteristics'!E:E,MATCH($C1474,'Policy Characteristics'!$C:$C,0)))</f>
        <v>indst efficiency standards</v>
      </c>
      <c r="L1474" s="233">
        <f>IF(ISBLANK(INDEX('Policy Characteristics'!F:F,MATCH($C1474,'Policy Characteristics'!$C:$C,0))),"",INDEX('Policy Characteristics'!F:F,MATCH($C1474,'Policy Characteristics'!$C:$C,0)))</f>
        <v>0</v>
      </c>
      <c r="M1474" s="233">
        <f>IF(ISBLANK(INDEX('Policy Characteristics'!G:G,MATCH($C1474,'Policy Characteristics'!$C:$C,0))),"",INDEX('Policy Characteristics'!G:G,MATCH($C1474,'Policy Characteristics'!$C:$C,0)))</f>
        <v>0.25</v>
      </c>
      <c r="N1474" s="233">
        <f>IF(ISBLANK(INDEX('Policy Characteristics'!H:H,MATCH($C1474,'Policy Characteristics'!$C:$C,0))),"",INDEX('Policy Characteristics'!H:H,MATCH($C1474,'Policy Characteristics'!$C:$C,0)))</f>
        <v>0.01</v>
      </c>
      <c r="O1474" s="226" t="str">
        <f>IF(ISBLANK(INDEX('Policy Characteristics'!I:I,MATCH($C1474,'Policy Characteristics'!$C:$C,0))),"",INDEX('Policy Characteristics'!I:I,MATCH($C1474,'Policy Characteristics'!$C:$C,0)))</f>
        <v>% reduction in energy use</v>
      </c>
      <c r="P1474" s="22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4" s="226" t="str">
        <f>IF(ISBLANK(INDEX('Policy Characteristics'!K:K,MATCH($C1474,'Policy Characteristics'!$C:$C,0))),"",INDEX('Policy Characteristics'!K:K,MATCH($C1474,'Policy Characteristics'!$C:$C,0)))</f>
        <v>industry-ag-main.html#eff-stds</v>
      </c>
      <c r="R1474" s="226" t="str">
        <f>IF(ISBLANK(INDEX('Policy Characteristics'!L:L,MATCH($C1474,'Policy Characteristics'!$C:$C,0))),"",INDEX('Policy Characteristics'!L:L,MATCH($C1474,'Policy Characteristics'!$C:$C,0)))</f>
        <v>industry-energy-efficiency-standards.html</v>
      </c>
    </row>
    <row r="1475" spans="1:18" s="4" customFormat="1">
      <c r="A1475" s="226" t="str">
        <f>IF(ISBLANK(INDEX('Policy Characteristics'!A:A,MATCH($C1475,'Policy Characteristics'!$C:$C,0))),"",INDEX('Policy Characteristics'!A:A,MATCH($C1475,'Policy Characteristics'!$C:$C,0)))</f>
        <v>Industry</v>
      </c>
      <c r="B1475" s="234" t="str">
        <f>IF(ISBLANK(INDEX('Policy Characteristics'!B:B,MATCH($C1475,'Policy Characteristics'!$C:$C,0))),"",INDEX('Policy Characteristics'!B:B,MATCH($C1475,'Policy Characteristics'!$C:$C,0)))</f>
        <v>Industry Energy Efficiency Standards</v>
      </c>
      <c r="C1475" s="226" t="str">
        <f t="shared" si="51"/>
        <v>Percentage Improvement in Eqpt Efficiency Standards above BAU</v>
      </c>
      <c r="D1475" s="6" t="s">
        <v>874</v>
      </c>
      <c r="E1475" s="45" t="s">
        <v>911</v>
      </c>
      <c r="F1475" t="s">
        <v>875</v>
      </c>
      <c r="G1475" s="45" t="s">
        <v>912</v>
      </c>
      <c r="H1475" s="43">
        <v>1118</v>
      </c>
      <c r="I1475" s="261" t="s">
        <v>728</v>
      </c>
      <c r="J1475" s="227" t="str">
        <f>IF(ISBLANK(INDEX('Policy Characteristics'!D:D,MATCH($C1475,'Policy Characteristics'!$C:$C,0))),"",INDEX('Policy Characteristics'!D:D,MATCH($C1475,'Policy Characteristics'!$C:$C,0)))</f>
        <v>Industry Energy Efficiency Standards</v>
      </c>
      <c r="K1475" s="226" t="str">
        <f>IF(ISBLANK(INDEX('Policy Characteristics'!E:E,MATCH($C1475,'Policy Characteristics'!$C:$C,0))),"",INDEX('Policy Characteristics'!E:E,MATCH($C1475,'Policy Characteristics'!$C:$C,0)))</f>
        <v>indst efficiency standards</v>
      </c>
      <c r="L1475" s="233">
        <f>IF(ISBLANK(INDEX('Policy Characteristics'!F:F,MATCH($C1475,'Policy Characteristics'!$C:$C,0))),"",INDEX('Policy Characteristics'!F:F,MATCH($C1475,'Policy Characteristics'!$C:$C,0)))</f>
        <v>0</v>
      </c>
      <c r="M1475" s="233">
        <f>IF(ISBLANK(INDEX('Policy Characteristics'!G:G,MATCH($C1475,'Policy Characteristics'!$C:$C,0))),"",INDEX('Policy Characteristics'!G:G,MATCH($C1475,'Policy Characteristics'!$C:$C,0)))</f>
        <v>0.25</v>
      </c>
      <c r="N1475" s="233">
        <f>IF(ISBLANK(INDEX('Policy Characteristics'!H:H,MATCH($C1475,'Policy Characteristics'!$C:$C,0))),"",INDEX('Policy Characteristics'!H:H,MATCH($C1475,'Policy Characteristics'!$C:$C,0)))</f>
        <v>0.01</v>
      </c>
      <c r="O1475" s="226" t="str">
        <f>IF(ISBLANK(INDEX('Policy Characteristics'!I:I,MATCH($C1475,'Policy Characteristics'!$C:$C,0))),"",INDEX('Policy Characteristics'!I:I,MATCH($C1475,'Policy Characteristics'!$C:$C,0)))</f>
        <v>% reduction in energy use</v>
      </c>
      <c r="P1475" s="22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5" s="226" t="str">
        <f>IF(ISBLANK(INDEX('Policy Characteristics'!K:K,MATCH($C1475,'Policy Characteristics'!$C:$C,0))),"",INDEX('Policy Characteristics'!K:K,MATCH($C1475,'Policy Characteristics'!$C:$C,0)))</f>
        <v>industry-ag-main.html#eff-stds</v>
      </c>
      <c r="R1475" s="226" t="str">
        <f>IF(ISBLANK(INDEX('Policy Characteristics'!L:L,MATCH($C1475,'Policy Characteristics'!$C:$C,0))),"",INDEX('Policy Characteristics'!L:L,MATCH($C1475,'Policy Characteristics'!$C:$C,0)))</f>
        <v>industry-energy-efficiency-standards.html</v>
      </c>
    </row>
    <row r="1476" spans="1:18" s="4" customFormat="1">
      <c r="A1476" s="226" t="str">
        <f>IF(ISBLANK(INDEX('Policy Characteristics'!A:A,MATCH($C1476,'Policy Characteristics'!$C:$C,0))),"",INDEX('Policy Characteristics'!A:A,MATCH($C1476,'Policy Characteristics'!$C:$C,0)))</f>
        <v>Industry</v>
      </c>
      <c r="B1476" s="234" t="str">
        <f>IF(ISBLANK(INDEX('Policy Characteristics'!B:B,MATCH($C1476,'Policy Characteristics'!$C:$C,0))),"",INDEX('Policy Characteristics'!B:B,MATCH($C1476,'Policy Characteristics'!$C:$C,0)))</f>
        <v>Industry Energy Efficiency Standards</v>
      </c>
      <c r="C1476" s="226" t="str">
        <f t="shared" si="51"/>
        <v>Percentage Improvement in Eqpt Efficiency Standards above BAU</v>
      </c>
      <c r="D1476" s="6" t="s">
        <v>874</v>
      </c>
      <c r="E1476" s="45" t="s">
        <v>913</v>
      </c>
      <c r="F1476" t="s">
        <v>875</v>
      </c>
      <c r="G1476" s="45" t="s">
        <v>914</v>
      </c>
      <c r="H1476" s="43">
        <v>1119</v>
      </c>
      <c r="I1476" s="261" t="s">
        <v>738</v>
      </c>
      <c r="J1476" s="227" t="str">
        <f>IF(ISBLANK(INDEX('Policy Characteristics'!D:D,MATCH($C1476,'Policy Characteristics'!$C:$C,0))),"",INDEX('Policy Characteristics'!D:D,MATCH($C1476,'Policy Characteristics'!$C:$C,0)))</f>
        <v>Industry Energy Efficiency Standards</v>
      </c>
      <c r="K1476" s="226" t="str">
        <f>IF(ISBLANK(INDEX('Policy Characteristics'!E:E,MATCH($C1476,'Policy Characteristics'!$C:$C,0))),"",INDEX('Policy Characteristics'!E:E,MATCH($C1476,'Policy Characteristics'!$C:$C,0)))</f>
        <v>indst efficiency standards</v>
      </c>
      <c r="L1476" s="233">
        <f>IF(ISBLANK(INDEX('Policy Characteristics'!F:F,MATCH($C1476,'Policy Characteristics'!$C:$C,0))),"",INDEX('Policy Characteristics'!F:F,MATCH($C1476,'Policy Characteristics'!$C:$C,0)))</f>
        <v>0</v>
      </c>
      <c r="M1476" s="233">
        <f>IF(ISBLANK(INDEX('Policy Characteristics'!G:G,MATCH($C1476,'Policy Characteristics'!$C:$C,0))),"",INDEX('Policy Characteristics'!G:G,MATCH($C1476,'Policy Characteristics'!$C:$C,0)))</f>
        <v>0.25</v>
      </c>
      <c r="N1476" s="233">
        <f>IF(ISBLANK(INDEX('Policy Characteristics'!H:H,MATCH($C1476,'Policy Characteristics'!$C:$C,0))),"",INDEX('Policy Characteristics'!H:H,MATCH($C1476,'Policy Characteristics'!$C:$C,0)))</f>
        <v>0.01</v>
      </c>
      <c r="O1476" s="226" t="str">
        <f>IF(ISBLANK(INDEX('Policy Characteristics'!I:I,MATCH($C1476,'Policy Characteristics'!$C:$C,0))),"",INDEX('Policy Characteristics'!I:I,MATCH($C1476,'Policy Characteristics'!$C:$C,0)))</f>
        <v>% reduction in energy use</v>
      </c>
      <c r="P1476" s="22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6" s="226" t="str">
        <f>IF(ISBLANK(INDEX('Policy Characteristics'!K:K,MATCH($C1476,'Policy Characteristics'!$C:$C,0))),"",INDEX('Policy Characteristics'!K:K,MATCH($C1476,'Policy Characteristics'!$C:$C,0)))</f>
        <v>industry-ag-main.html#eff-stds</v>
      </c>
      <c r="R1476" s="226" t="str">
        <f>IF(ISBLANK(INDEX('Policy Characteristics'!L:L,MATCH($C1476,'Policy Characteristics'!$C:$C,0))),"",INDEX('Policy Characteristics'!L:L,MATCH($C1476,'Policy Characteristics'!$C:$C,0)))</f>
        <v>industry-energy-efficiency-standards.html</v>
      </c>
    </row>
    <row r="1477" spans="1:18" s="4" customFormat="1">
      <c r="A1477" s="226" t="str">
        <f>IF(ISBLANK(INDEX('Policy Characteristics'!A:A,MATCH($C1477,'Policy Characteristics'!$C:$C,0))),"",INDEX('Policy Characteristics'!A:A,MATCH($C1477,'Policy Characteristics'!$C:$C,0)))</f>
        <v>Industry</v>
      </c>
      <c r="B1477" s="234" t="str">
        <f>IF(ISBLANK(INDEX('Policy Characteristics'!B:B,MATCH($C1477,'Policy Characteristics'!$C:$C,0))),"",INDEX('Policy Characteristics'!B:B,MATCH($C1477,'Policy Characteristics'!$C:$C,0)))</f>
        <v>Industry Energy Efficiency Standards</v>
      </c>
      <c r="C1477" s="226" t="str">
        <f t="shared" si="51"/>
        <v>Percentage Improvement in Eqpt Efficiency Standards above BAU</v>
      </c>
      <c r="D1477" s="6" t="s">
        <v>874</v>
      </c>
      <c r="E1477" s="45" t="s">
        <v>915</v>
      </c>
      <c r="F1477" t="s">
        <v>875</v>
      </c>
      <c r="G1477" s="45" t="s">
        <v>916</v>
      </c>
      <c r="H1477" s="43">
        <v>1120</v>
      </c>
      <c r="I1477" s="261" t="s">
        <v>728</v>
      </c>
      <c r="J1477" s="227" t="str">
        <f>IF(ISBLANK(INDEX('Policy Characteristics'!D:D,MATCH($C1477,'Policy Characteristics'!$C:$C,0))),"",INDEX('Policy Characteristics'!D:D,MATCH($C1477,'Policy Characteristics'!$C:$C,0)))</f>
        <v>Industry Energy Efficiency Standards</v>
      </c>
      <c r="K1477" s="226" t="str">
        <f>IF(ISBLANK(INDEX('Policy Characteristics'!E:E,MATCH($C1477,'Policy Characteristics'!$C:$C,0))),"",INDEX('Policy Characteristics'!E:E,MATCH($C1477,'Policy Characteristics'!$C:$C,0)))</f>
        <v>indst efficiency standards</v>
      </c>
      <c r="L1477" s="233">
        <f>IF(ISBLANK(INDEX('Policy Characteristics'!F:F,MATCH($C1477,'Policy Characteristics'!$C:$C,0))),"",INDEX('Policy Characteristics'!F:F,MATCH($C1477,'Policy Characteristics'!$C:$C,0)))</f>
        <v>0</v>
      </c>
      <c r="M1477" s="233">
        <f>IF(ISBLANK(INDEX('Policy Characteristics'!G:G,MATCH($C1477,'Policy Characteristics'!$C:$C,0))),"",INDEX('Policy Characteristics'!G:G,MATCH($C1477,'Policy Characteristics'!$C:$C,0)))</f>
        <v>0.25</v>
      </c>
      <c r="N1477" s="233">
        <f>IF(ISBLANK(INDEX('Policy Characteristics'!H:H,MATCH($C1477,'Policy Characteristics'!$C:$C,0))),"",INDEX('Policy Characteristics'!H:H,MATCH($C1477,'Policy Characteristics'!$C:$C,0)))</f>
        <v>0.01</v>
      </c>
      <c r="O1477" s="226" t="str">
        <f>IF(ISBLANK(INDEX('Policy Characteristics'!I:I,MATCH($C1477,'Policy Characteristics'!$C:$C,0))),"",INDEX('Policy Characteristics'!I:I,MATCH($C1477,'Policy Characteristics'!$C:$C,0)))</f>
        <v>% reduction in energy use</v>
      </c>
      <c r="P1477" s="22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7" s="226" t="str">
        <f>IF(ISBLANK(INDEX('Policy Characteristics'!K:K,MATCH($C1477,'Policy Characteristics'!$C:$C,0))),"",INDEX('Policy Characteristics'!K:K,MATCH($C1477,'Policy Characteristics'!$C:$C,0)))</f>
        <v>industry-ag-main.html#eff-stds</v>
      </c>
      <c r="R1477" s="226" t="str">
        <f>IF(ISBLANK(INDEX('Policy Characteristics'!L:L,MATCH($C1477,'Policy Characteristics'!$C:$C,0))),"",INDEX('Policy Characteristics'!L:L,MATCH($C1477,'Policy Characteristics'!$C:$C,0)))</f>
        <v>industry-energy-efficiency-standards.html</v>
      </c>
    </row>
    <row r="1478" spans="1:18" s="4" customFormat="1">
      <c r="A1478" s="226" t="str">
        <f>IF(ISBLANK(INDEX('Policy Characteristics'!A:A,MATCH($C1478,'Policy Characteristics'!$C:$C,0))),"",INDEX('Policy Characteristics'!A:A,MATCH($C1478,'Policy Characteristics'!$C:$C,0)))</f>
        <v>Industry</v>
      </c>
      <c r="B1478" s="234" t="str">
        <f>IF(ISBLANK(INDEX('Policy Characteristics'!B:B,MATCH($C1478,'Policy Characteristics'!$C:$C,0))),"",INDEX('Policy Characteristics'!B:B,MATCH($C1478,'Policy Characteristics'!$C:$C,0)))</f>
        <v>Industry Energy Efficiency Standards</v>
      </c>
      <c r="C1478" s="226" t="str">
        <f t="shared" si="51"/>
        <v>Percentage Improvement in Eqpt Efficiency Standards above BAU</v>
      </c>
      <c r="D1478" s="6" t="s">
        <v>874</v>
      </c>
      <c r="E1478" s="45" t="s">
        <v>917</v>
      </c>
      <c r="F1478" t="s">
        <v>875</v>
      </c>
      <c r="G1478" s="45" t="s">
        <v>918</v>
      </c>
      <c r="H1478" s="43">
        <v>1121</v>
      </c>
      <c r="I1478" s="261" t="s">
        <v>738</v>
      </c>
      <c r="J1478" s="227" t="str">
        <f>IF(ISBLANK(INDEX('Policy Characteristics'!D:D,MATCH($C1478,'Policy Characteristics'!$C:$C,0))),"",INDEX('Policy Characteristics'!D:D,MATCH($C1478,'Policy Characteristics'!$C:$C,0)))</f>
        <v>Industry Energy Efficiency Standards</v>
      </c>
      <c r="K1478" s="226" t="str">
        <f>IF(ISBLANK(INDEX('Policy Characteristics'!E:E,MATCH($C1478,'Policy Characteristics'!$C:$C,0))),"",INDEX('Policy Characteristics'!E:E,MATCH($C1478,'Policy Characteristics'!$C:$C,0)))</f>
        <v>indst efficiency standards</v>
      </c>
      <c r="L1478" s="233">
        <f>IF(ISBLANK(INDEX('Policy Characteristics'!F:F,MATCH($C1478,'Policy Characteristics'!$C:$C,0))),"",INDEX('Policy Characteristics'!F:F,MATCH($C1478,'Policy Characteristics'!$C:$C,0)))</f>
        <v>0</v>
      </c>
      <c r="M1478" s="233">
        <f>IF(ISBLANK(INDEX('Policy Characteristics'!G:G,MATCH($C1478,'Policy Characteristics'!$C:$C,0))),"",INDEX('Policy Characteristics'!G:G,MATCH($C1478,'Policy Characteristics'!$C:$C,0)))</f>
        <v>0.25</v>
      </c>
      <c r="N1478" s="233">
        <f>IF(ISBLANK(INDEX('Policy Characteristics'!H:H,MATCH($C1478,'Policy Characteristics'!$C:$C,0))),"",INDEX('Policy Characteristics'!H:H,MATCH($C1478,'Policy Characteristics'!$C:$C,0)))</f>
        <v>0.01</v>
      </c>
      <c r="O1478" s="226" t="str">
        <f>IF(ISBLANK(INDEX('Policy Characteristics'!I:I,MATCH($C1478,'Policy Characteristics'!$C:$C,0))),"",INDEX('Policy Characteristics'!I:I,MATCH($C1478,'Policy Characteristics'!$C:$C,0)))</f>
        <v>% reduction in energy use</v>
      </c>
      <c r="P1478" s="22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8" s="226" t="str">
        <f>IF(ISBLANK(INDEX('Policy Characteristics'!K:K,MATCH($C1478,'Policy Characteristics'!$C:$C,0))),"",INDEX('Policy Characteristics'!K:K,MATCH($C1478,'Policy Characteristics'!$C:$C,0)))</f>
        <v>industry-ag-main.html#eff-stds</v>
      </c>
      <c r="R1478" s="226" t="str">
        <f>IF(ISBLANK(INDEX('Policy Characteristics'!L:L,MATCH($C1478,'Policy Characteristics'!$C:$C,0))),"",INDEX('Policy Characteristics'!L:L,MATCH($C1478,'Policy Characteristics'!$C:$C,0)))</f>
        <v>industry-energy-efficiency-standards.html</v>
      </c>
    </row>
    <row r="1479" spans="1:18" s="4" customFormat="1">
      <c r="A1479" s="226" t="str">
        <f>IF(ISBLANK(INDEX('Policy Characteristics'!A:A,MATCH($C1479,'Policy Characteristics'!$C:$C,0))),"",INDEX('Policy Characteristics'!A:A,MATCH($C1479,'Policy Characteristics'!$C:$C,0)))</f>
        <v>Industry</v>
      </c>
      <c r="B1479" s="234" t="str">
        <f>IF(ISBLANK(INDEX('Policy Characteristics'!B:B,MATCH($C1479,'Policy Characteristics'!$C:$C,0))),"",INDEX('Policy Characteristics'!B:B,MATCH($C1479,'Policy Characteristics'!$C:$C,0)))</f>
        <v>Industry Energy Efficiency Standards</v>
      </c>
      <c r="C1479" s="226" t="str">
        <f t="shared" si="51"/>
        <v>Percentage Improvement in Eqpt Efficiency Standards above BAU</v>
      </c>
      <c r="D1479" s="6" t="s">
        <v>874</v>
      </c>
      <c r="E1479" s="45" t="s">
        <v>919</v>
      </c>
      <c r="F1479" t="s">
        <v>875</v>
      </c>
      <c r="G1479" s="45" t="s">
        <v>920</v>
      </c>
      <c r="H1479" s="43">
        <v>1122</v>
      </c>
      <c r="I1479" s="261" t="s">
        <v>728</v>
      </c>
      <c r="J1479" s="227" t="str">
        <f>IF(ISBLANK(INDEX('Policy Characteristics'!D:D,MATCH($C1479,'Policy Characteristics'!$C:$C,0))),"",INDEX('Policy Characteristics'!D:D,MATCH($C1479,'Policy Characteristics'!$C:$C,0)))</f>
        <v>Industry Energy Efficiency Standards</v>
      </c>
      <c r="K1479" s="226" t="str">
        <f>IF(ISBLANK(INDEX('Policy Characteristics'!E:E,MATCH($C1479,'Policy Characteristics'!$C:$C,0))),"",INDEX('Policy Characteristics'!E:E,MATCH($C1479,'Policy Characteristics'!$C:$C,0)))</f>
        <v>indst efficiency standards</v>
      </c>
      <c r="L1479" s="233">
        <f>IF(ISBLANK(INDEX('Policy Characteristics'!F:F,MATCH($C1479,'Policy Characteristics'!$C:$C,0))),"",INDEX('Policy Characteristics'!F:F,MATCH($C1479,'Policy Characteristics'!$C:$C,0)))</f>
        <v>0</v>
      </c>
      <c r="M1479" s="233">
        <f>IF(ISBLANK(INDEX('Policy Characteristics'!G:G,MATCH($C1479,'Policy Characteristics'!$C:$C,0))),"",INDEX('Policy Characteristics'!G:G,MATCH($C1479,'Policy Characteristics'!$C:$C,0)))</f>
        <v>0.25</v>
      </c>
      <c r="N1479" s="233">
        <f>IF(ISBLANK(INDEX('Policy Characteristics'!H:H,MATCH($C1479,'Policy Characteristics'!$C:$C,0))),"",INDEX('Policy Characteristics'!H:H,MATCH($C1479,'Policy Characteristics'!$C:$C,0)))</f>
        <v>0.01</v>
      </c>
      <c r="O1479" s="226" t="str">
        <f>IF(ISBLANK(INDEX('Policy Characteristics'!I:I,MATCH($C1479,'Policy Characteristics'!$C:$C,0))),"",INDEX('Policy Characteristics'!I:I,MATCH($C1479,'Policy Characteristics'!$C:$C,0)))</f>
        <v>% reduction in energy use</v>
      </c>
      <c r="P1479" s="22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79" s="226" t="str">
        <f>IF(ISBLANK(INDEX('Policy Characteristics'!K:K,MATCH($C1479,'Policy Characteristics'!$C:$C,0))),"",INDEX('Policy Characteristics'!K:K,MATCH($C1479,'Policy Characteristics'!$C:$C,0)))</f>
        <v>industry-ag-main.html#eff-stds</v>
      </c>
      <c r="R1479" s="226" t="str">
        <f>IF(ISBLANK(INDEX('Policy Characteristics'!L:L,MATCH($C1479,'Policy Characteristics'!$C:$C,0))),"",INDEX('Policy Characteristics'!L:L,MATCH($C1479,'Policy Characteristics'!$C:$C,0)))</f>
        <v>industry-energy-efficiency-standards.html</v>
      </c>
    </row>
    <row r="1480" spans="1:18" s="4" customFormat="1">
      <c r="A1480" s="226" t="str">
        <f>IF(ISBLANK(INDEX('Policy Characteristics'!A:A,MATCH($C1480,'Policy Characteristics'!$C:$C,0))),"",INDEX('Policy Characteristics'!A:A,MATCH($C1480,'Policy Characteristics'!$C:$C,0)))</f>
        <v>Industry</v>
      </c>
      <c r="B1480" s="234" t="str">
        <f>IF(ISBLANK(INDEX('Policy Characteristics'!B:B,MATCH($C1480,'Policy Characteristics'!$C:$C,0))),"",INDEX('Policy Characteristics'!B:B,MATCH($C1480,'Policy Characteristics'!$C:$C,0)))</f>
        <v>Industry Energy Efficiency Standards</v>
      </c>
      <c r="C1480" s="226" t="str">
        <f t="shared" si="51"/>
        <v>Percentage Improvement in Eqpt Efficiency Standards above BAU</v>
      </c>
      <c r="D1480" s="6" t="s">
        <v>874</v>
      </c>
      <c r="E1480" s="45" t="s">
        <v>921</v>
      </c>
      <c r="F1480" t="s">
        <v>875</v>
      </c>
      <c r="G1480" s="45" t="s">
        <v>922</v>
      </c>
      <c r="H1480" s="43">
        <v>1123</v>
      </c>
      <c r="I1480" s="261" t="s">
        <v>738</v>
      </c>
      <c r="J1480" s="227" t="str">
        <f>IF(ISBLANK(INDEX('Policy Characteristics'!D:D,MATCH($C1480,'Policy Characteristics'!$C:$C,0))),"",INDEX('Policy Characteristics'!D:D,MATCH($C1480,'Policy Characteristics'!$C:$C,0)))</f>
        <v>Industry Energy Efficiency Standards</v>
      </c>
      <c r="K1480" s="226" t="str">
        <f>IF(ISBLANK(INDEX('Policy Characteristics'!E:E,MATCH($C1480,'Policy Characteristics'!$C:$C,0))),"",INDEX('Policy Characteristics'!E:E,MATCH($C1480,'Policy Characteristics'!$C:$C,0)))</f>
        <v>indst efficiency standards</v>
      </c>
      <c r="L1480" s="233">
        <f>IF(ISBLANK(INDEX('Policy Characteristics'!F:F,MATCH($C1480,'Policy Characteristics'!$C:$C,0))),"",INDEX('Policy Characteristics'!F:F,MATCH($C1480,'Policy Characteristics'!$C:$C,0)))</f>
        <v>0</v>
      </c>
      <c r="M1480" s="233">
        <f>IF(ISBLANK(INDEX('Policy Characteristics'!G:G,MATCH($C1480,'Policy Characteristics'!$C:$C,0))),"",INDEX('Policy Characteristics'!G:G,MATCH($C1480,'Policy Characteristics'!$C:$C,0)))</f>
        <v>0.25</v>
      </c>
      <c r="N1480" s="233">
        <f>IF(ISBLANK(INDEX('Policy Characteristics'!H:H,MATCH($C1480,'Policy Characteristics'!$C:$C,0))),"",INDEX('Policy Characteristics'!H:H,MATCH($C1480,'Policy Characteristics'!$C:$C,0)))</f>
        <v>0.01</v>
      </c>
      <c r="O1480" s="226" t="str">
        <f>IF(ISBLANK(INDEX('Policy Characteristics'!I:I,MATCH($C1480,'Policy Characteristics'!$C:$C,0))),"",INDEX('Policy Characteristics'!I:I,MATCH($C1480,'Policy Characteristics'!$C:$C,0)))</f>
        <v>% reduction in energy use</v>
      </c>
      <c r="P1480" s="22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0" s="226" t="str">
        <f>IF(ISBLANK(INDEX('Policy Characteristics'!K:K,MATCH($C1480,'Policy Characteristics'!$C:$C,0))),"",INDEX('Policy Characteristics'!K:K,MATCH($C1480,'Policy Characteristics'!$C:$C,0)))</f>
        <v>industry-ag-main.html#eff-stds</v>
      </c>
      <c r="R1480" s="226" t="str">
        <f>IF(ISBLANK(INDEX('Policy Characteristics'!L:L,MATCH($C1480,'Policy Characteristics'!$C:$C,0))),"",INDEX('Policy Characteristics'!L:L,MATCH($C1480,'Policy Characteristics'!$C:$C,0)))</f>
        <v>industry-energy-efficiency-standards.html</v>
      </c>
    </row>
    <row r="1481" spans="1:18" s="4" customFormat="1">
      <c r="A1481" s="226" t="str">
        <f>IF(ISBLANK(INDEX('Policy Characteristics'!A:A,MATCH($C1481,'Policy Characteristics'!$C:$C,0))),"",INDEX('Policy Characteristics'!A:A,MATCH($C1481,'Policy Characteristics'!$C:$C,0)))</f>
        <v>Industry</v>
      </c>
      <c r="B1481" s="234" t="str">
        <f>IF(ISBLANK(INDEX('Policy Characteristics'!B:B,MATCH($C1481,'Policy Characteristics'!$C:$C,0))),"",INDEX('Policy Characteristics'!B:B,MATCH($C1481,'Policy Characteristics'!$C:$C,0)))</f>
        <v>Industry Energy Efficiency Standards</v>
      </c>
      <c r="C1481" s="226" t="str">
        <f t="shared" si="51"/>
        <v>Percentage Improvement in Eqpt Efficiency Standards above BAU</v>
      </c>
      <c r="D1481" s="6" t="s">
        <v>874</v>
      </c>
      <c r="E1481" s="45" t="s">
        <v>923</v>
      </c>
      <c r="F1481" t="s">
        <v>875</v>
      </c>
      <c r="G1481" s="45" t="s">
        <v>924</v>
      </c>
      <c r="H1481" s="43">
        <v>1124</v>
      </c>
      <c r="I1481" s="261" t="s">
        <v>738</v>
      </c>
      <c r="J1481" s="227" t="str">
        <f>IF(ISBLANK(INDEX('Policy Characteristics'!D:D,MATCH($C1481,'Policy Characteristics'!$C:$C,0))),"",INDEX('Policy Characteristics'!D:D,MATCH($C1481,'Policy Characteristics'!$C:$C,0)))</f>
        <v>Industry Energy Efficiency Standards</v>
      </c>
      <c r="K1481" s="226" t="str">
        <f>IF(ISBLANK(INDEX('Policy Characteristics'!E:E,MATCH($C1481,'Policy Characteristics'!$C:$C,0))),"",INDEX('Policy Characteristics'!E:E,MATCH($C1481,'Policy Characteristics'!$C:$C,0)))</f>
        <v>indst efficiency standards</v>
      </c>
      <c r="L1481" s="233">
        <f>IF(ISBLANK(INDEX('Policy Characteristics'!F:F,MATCH($C1481,'Policy Characteristics'!$C:$C,0))),"",INDEX('Policy Characteristics'!F:F,MATCH($C1481,'Policy Characteristics'!$C:$C,0)))</f>
        <v>0</v>
      </c>
      <c r="M1481" s="233">
        <f>IF(ISBLANK(INDEX('Policy Characteristics'!G:G,MATCH($C1481,'Policy Characteristics'!$C:$C,0))),"",INDEX('Policy Characteristics'!G:G,MATCH($C1481,'Policy Characteristics'!$C:$C,0)))</f>
        <v>0.25</v>
      </c>
      <c r="N1481" s="233">
        <f>IF(ISBLANK(INDEX('Policy Characteristics'!H:H,MATCH($C1481,'Policy Characteristics'!$C:$C,0))),"",INDEX('Policy Characteristics'!H:H,MATCH($C1481,'Policy Characteristics'!$C:$C,0)))</f>
        <v>0.01</v>
      </c>
      <c r="O1481" s="226" t="str">
        <f>IF(ISBLANK(INDEX('Policy Characteristics'!I:I,MATCH($C1481,'Policy Characteristics'!$C:$C,0))),"",INDEX('Policy Characteristics'!I:I,MATCH($C1481,'Policy Characteristics'!$C:$C,0)))</f>
        <v>% reduction in energy use</v>
      </c>
      <c r="P1481" s="22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1" s="226" t="str">
        <f>IF(ISBLANK(INDEX('Policy Characteristics'!K:K,MATCH($C1481,'Policy Characteristics'!$C:$C,0))),"",INDEX('Policy Characteristics'!K:K,MATCH($C1481,'Policy Characteristics'!$C:$C,0)))</f>
        <v>industry-ag-main.html#eff-stds</v>
      </c>
      <c r="R1481" s="226" t="str">
        <f>IF(ISBLANK(INDEX('Policy Characteristics'!L:L,MATCH($C1481,'Policy Characteristics'!$C:$C,0))),"",INDEX('Policy Characteristics'!L:L,MATCH($C1481,'Policy Characteristics'!$C:$C,0)))</f>
        <v>industry-energy-efficiency-standards.html</v>
      </c>
    </row>
    <row r="1482" spans="1:18" s="4" customFormat="1">
      <c r="A1482" s="226" t="str">
        <f>IF(ISBLANK(INDEX('Policy Characteristics'!A:A,MATCH($C1482,'Policy Characteristics'!$C:$C,0))),"",INDEX('Policy Characteristics'!A:A,MATCH($C1482,'Policy Characteristics'!$C:$C,0)))</f>
        <v>Industry</v>
      </c>
      <c r="B1482" s="234" t="str">
        <f>IF(ISBLANK(INDEX('Policy Characteristics'!B:B,MATCH($C1482,'Policy Characteristics'!$C:$C,0))),"",INDEX('Policy Characteristics'!B:B,MATCH($C1482,'Policy Characteristics'!$C:$C,0)))</f>
        <v>Industry Energy Efficiency Standards</v>
      </c>
      <c r="C1482" s="226" t="str">
        <f t="shared" si="51"/>
        <v>Percentage Improvement in Eqpt Efficiency Standards above BAU</v>
      </c>
      <c r="D1482" s="6" t="s">
        <v>874</v>
      </c>
      <c r="E1482" s="45" t="s">
        <v>925</v>
      </c>
      <c r="F1482" t="s">
        <v>875</v>
      </c>
      <c r="G1482" s="45" t="s">
        <v>926</v>
      </c>
      <c r="H1482" s="43">
        <v>1125</v>
      </c>
      <c r="I1482" s="261" t="s">
        <v>738</v>
      </c>
      <c r="J1482" s="227" t="str">
        <f>IF(ISBLANK(INDEX('Policy Characteristics'!D:D,MATCH($C1482,'Policy Characteristics'!$C:$C,0))),"",INDEX('Policy Characteristics'!D:D,MATCH($C1482,'Policy Characteristics'!$C:$C,0)))</f>
        <v>Industry Energy Efficiency Standards</v>
      </c>
      <c r="K1482" s="226" t="str">
        <f>IF(ISBLANK(INDEX('Policy Characteristics'!E:E,MATCH($C1482,'Policy Characteristics'!$C:$C,0))),"",INDEX('Policy Characteristics'!E:E,MATCH($C1482,'Policy Characteristics'!$C:$C,0)))</f>
        <v>indst efficiency standards</v>
      </c>
      <c r="L1482" s="233">
        <f>IF(ISBLANK(INDEX('Policy Characteristics'!F:F,MATCH($C1482,'Policy Characteristics'!$C:$C,0))),"",INDEX('Policy Characteristics'!F:F,MATCH($C1482,'Policy Characteristics'!$C:$C,0)))</f>
        <v>0</v>
      </c>
      <c r="M1482" s="233">
        <f>IF(ISBLANK(INDEX('Policy Characteristics'!G:G,MATCH($C1482,'Policy Characteristics'!$C:$C,0))),"",INDEX('Policy Characteristics'!G:G,MATCH($C1482,'Policy Characteristics'!$C:$C,0)))</f>
        <v>0.25</v>
      </c>
      <c r="N1482" s="233">
        <f>IF(ISBLANK(INDEX('Policy Characteristics'!H:H,MATCH($C1482,'Policy Characteristics'!$C:$C,0))),"",INDEX('Policy Characteristics'!H:H,MATCH($C1482,'Policy Characteristics'!$C:$C,0)))</f>
        <v>0.01</v>
      </c>
      <c r="O1482" s="226" t="str">
        <f>IF(ISBLANK(INDEX('Policy Characteristics'!I:I,MATCH($C1482,'Policy Characteristics'!$C:$C,0))),"",INDEX('Policy Characteristics'!I:I,MATCH($C1482,'Policy Characteristics'!$C:$C,0)))</f>
        <v>% reduction in energy use</v>
      </c>
      <c r="P1482" s="22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2" s="226" t="str">
        <f>IF(ISBLANK(INDEX('Policy Characteristics'!K:K,MATCH($C1482,'Policy Characteristics'!$C:$C,0))),"",INDEX('Policy Characteristics'!K:K,MATCH($C1482,'Policy Characteristics'!$C:$C,0)))</f>
        <v>industry-ag-main.html#eff-stds</v>
      </c>
      <c r="R1482" s="226" t="str">
        <f>IF(ISBLANK(INDEX('Policy Characteristics'!L:L,MATCH($C1482,'Policy Characteristics'!$C:$C,0))),"",INDEX('Policy Characteristics'!L:L,MATCH($C1482,'Policy Characteristics'!$C:$C,0)))</f>
        <v>industry-energy-efficiency-standards.html</v>
      </c>
    </row>
    <row r="1483" spans="1:18" s="4" customFormat="1">
      <c r="A1483" s="226" t="str">
        <f>IF(ISBLANK(INDEX('Policy Characteristics'!A:A,MATCH($C1483,'Policy Characteristics'!$C:$C,0))),"",INDEX('Policy Characteristics'!A:A,MATCH($C1483,'Policy Characteristics'!$C:$C,0)))</f>
        <v>Industry</v>
      </c>
      <c r="B1483" s="234" t="str">
        <f>IF(ISBLANK(INDEX('Policy Characteristics'!B:B,MATCH($C1483,'Policy Characteristics'!$C:$C,0))),"",INDEX('Policy Characteristics'!B:B,MATCH($C1483,'Policy Characteristics'!$C:$C,0)))</f>
        <v>Industry Energy Efficiency Standards</v>
      </c>
      <c r="C1483" s="226" t="str">
        <f t="shared" si="51"/>
        <v>Percentage Improvement in Eqpt Efficiency Standards above BAU</v>
      </c>
      <c r="D1483" s="6" t="s">
        <v>874</v>
      </c>
      <c r="E1483" s="45" t="s">
        <v>927</v>
      </c>
      <c r="F1483" t="s">
        <v>875</v>
      </c>
      <c r="G1483" s="45" t="s">
        <v>928</v>
      </c>
      <c r="H1483" s="43">
        <v>1126</v>
      </c>
      <c r="I1483" s="261" t="s">
        <v>728</v>
      </c>
      <c r="J1483" s="227" t="str">
        <f>IF(ISBLANK(INDEX('Policy Characteristics'!D:D,MATCH($C1483,'Policy Characteristics'!$C:$C,0))),"",INDEX('Policy Characteristics'!D:D,MATCH($C1483,'Policy Characteristics'!$C:$C,0)))</f>
        <v>Industry Energy Efficiency Standards</v>
      </c>
      <c r="K1483" s="226" t="str">
        <f>IF(ISBLANK(INDEX('Policy Characteristics'!E:E,MATCH($C1483,'Policy Characteristics'!$C:$C,0))),"",INDEX('Policy Characteristics'!E:E,MATCH($C1483,'Policy Characteristics'!$C:$C,0)))</f>
        <v>indst efficiency standards</v>
      </c>
      <c r="L1483" s="233">
        <f>IF(ISBLANK(INDEX('Policy Characteristics'!F:F,MATCH($C1483,'Policy Characteristics'!$C:$C,0))),"",INDEX('Policy Characteristics'!F:F,MATCH($C1483,'Policy Characteristics'!$C:$C,0)))</f>
        <v>0</v>
      </c>
      <c r="M1483" s="233">
        <f>IF(ISBLANK(INDEX('Policy Characteristics'!G:G,MATCH($C1483,'Policy Characteristics'!$C:$C,0))),"",INDEX('Policy Characteristics'!G:G,MATCH($C1483,'Policy Characteristics'!$C:$C,0)))</f>
        <v>0.25</v>
      </c>
      <c r="N1483" s="233">
        <f>IF(ISBLANK(INDEX('Policy Characteristics'!H:H,MATCH($C1483,'Policy Characteristics'!$C:$C,0))),"",INDEX('Policy Characteristics'!H:H,MATCH($C1483,'Policy Characteristics'!$C:$C,0)))</f>
        <v>0.01</v>
      </c>
      <c r="O1483" s="226" t="str">
        <f>IF(ISBLANK(INDEX('Policy Characteristics'!I:I,MATCH($C1483,'Policy Characteristics'!$C:$C,0))),"",INDEX('Policy Characteristics'!I:I,MATCH($C1483,'Policy Characteristics'!$C:$C,0)))</f>
        <v>% reduction in energy use</v>
      </c>
      <c r="P1483" s="22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3" s="226" t="str">
        <f>IF(ISBLANK(INDEX('Policy Characteristics'!K:K,MATCH($C1483,'Policy Characteristics'!$C:$C,0))),"",INDEX('Policy Characteristics'!K:K,MATCH($C1483,'Policy Characteristics'!$C:$C,0)))</f>
        <v>industry-ag-main.html#eff-stds</v>
      </c>
      <c r="R1483" s="226" t="str">
        <f>IF(ISBLANK(INDEX('Policy Characteristics'!L:L,MATCH($C1483,'Policy Characteristics'!$C:$C,0))),"",INDEX('Policy Characteristics'!L:L,MATCH($C1483,'Policy Characteristics'!$C:$C,0)))</f>
        <v>industry-energy-efficiency-standards.html</v>
      </c>
    </row>
    <row r="1484" spans="1:18" s="4" customFormat="1">
      <c r="A1484" s="226" t="str">
        <f>IF(ISBLANK(INDEX('Policy Characteristics'!A:A,MATCH($C1484,'Policy Characteristics'!$C:$C,0))),"",INDEX('Policy Characteristics'!A:A,MATCH($C1484,'Policy Characteristics'!$C:$C,0)))</f>
        <v>Industry</v>
      </c>
      <c r="B1484" s="234" t="str">
        <f>IF(ISBLANK(INDEX('Policy Characteristics'!B:B,MATCH($C1484,'Policy Characteristics'!$C:$C,0))),"",INDEX('Policy Characteristics'!B:B,MATCH($C1484,'Policy Characteristics'!$C:$C,0)))</f>
        <v>Industry Energy Efficiency Standards</v>
      </c>
      <c r="C1484" s="226" t="str">
        <f t="shared" si="51"/>
        <v>Percentage Improvement in Eqpt Efficiency Standards above BAU</v>
      </c>
      <c r="D1484" s="6" t="s">
        <v>874</v>
      </c>
      <c r="E1484" s="45" t="s">
        <v>929</v>
      </c>
      <c r="F1484" t="s">
        <v>875</v>
      </c>
      <c r="G1484" s="45" t="s">
        <v>930</v>
      </c>
      <c r="H1484" s="43">
        <v>1127</v>
      </c>
      <c r="I1484" s="261" t="s">
        <v>738</v>
      </c>
      <c r="J1484" s="227" t="str">
        <f>IF(ISBLANK(INDEX('Policy Characteristics'!D:D,MATCH($C1484,'Policy Characteristics'!$C:$C,0))),"",INDEX('Policy Characteristics'!D:D,MATCH($C1484,'Policy Characteristics'!$C:$C,0)))</f>
        <v>Industry Energy Efficiency Standards</v>
      </c>
      <c r="K1484" s="226" t="str">
        <f>IF(ISBLANK(INDEX('Policy Characteristics'!E:E,MATCH($C1484,'Policy Characteristics'!$C:$C,0))),"",INDEX('Policy Characteristics'!E:E,MATCH($C1484,'Policy Characteristics'!$C:$C,0)))</f>
        <v>indst efficiency standards</v>
      </c>
      <c r="L1484" s="233">
        <f>IF(ISBLANK(INDEX('Policy Characteristics'!F:F,MATCH($C1484,'Policy Characteristics'!$C:$C,0))),"",INDEX('Policy Characteristics'!F:F,MATCH($C1484,'Policy Characteristics'!$C:$C,0)))</f>
        <v>0</v>
      </c>
      <c r="M1484" s="233">
        <f>IF(ISBLANK(INDEX('Policy Characteristics'!G:G,MATCH($C1484,'Policy Characteristics'!$C:$C,0))),"",INDEX('Policy Characteristics'!G:G,MATCH($C1484,'Policy Characteristics'!$C:$C,0)))</f>
        <v>0.25</v>
      </c>
      <c r="N1484" s="233">
        <f>IF(ISBLANK(INDEX('Policy Characteristics'!H:H,MATCH($C1484,'Policy Characteristics'!$C:$C,0))),"",INDEX('Policy Characteristics'!H:H,MATCH($C1484,'Policy Characteristics'!$C:$C,0)))</f>
        <v>0.01</v>
      </c>
      <c r="O1484" s="226" t="str">
        <f>IF(ISBLANK(INDEX('Policy Characteristics'!I:I,MATCH($C1484,'Policy Characteristics'!$C:$C,0))),"",INDEX('Policy Characteristics'!I:I,MATCH($C1484,'Policy Characteristics'!$C:$C,0)))</f>
        <v>% reduction in energy use</v>
      </c>
      <c r="P1484" s="22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4" s="226" t="str">
        <f>IF(ISBLANK(INDEX('Policy Characteristics'!K:K,MATCH($C1484,'Policy Characteristics'!$C:$C,0))),"",INDEX('Policy Characteristics'!K:K,MATCH($C1484,'Policy Characteristics'!$C:$C,0)))</f>
        <v>industry-ag-main.html#eff-stds</v>
      </c>
      <c r="R1484" s="226" t="str">
        <f>IF(ISBLANK(INDEX('Policy Characteristics'!L:L,MATCH($C1484,'Policy Characteristics'!$C:$C,0))),"",INDEX('Policy Characteristics'!L:L,MATCH($C1484,'Policy Characteristics'!$C:$C,0)))</f>
        <v>industry-energy-efficiency-standards.html</v>
      </c>
    </row>
    <row r="1485" spans="1:18" s="4" customFormat="1">
      <c r="A1485" s="226" t="str">
        <f>IF(ISBLANK(INDEX('Policy Characteristics'!A:A,MATCH($C1485,'Policy Characteristics'!$C:$C,0))),"",INDEX('Policy Characteristics'!A:A,MATCH($C1485,'Policy Characteristics'!$C:$C,0)))</f>
        <v>Industry</v>
      </c>
      <c r="B1485" s="234" t="str">
        <f>IF(ISBLANK(INDEX('Policy Characteristics'!B:B,MATCH($C1485,'Policy Characteristics'!$C:$C,0))),"",INDEX('Policy Characteristics'!B:B,MATCH($C1485,'Policy Characteristics'!$C:$C,0)))</f>
        <v>Industry Energy Efficiency Standards</v>
      </c>
      <c r="C1485" s="226" t="str">
        <f t="shared" si="51"/>
        <v>Percentage Improvement in Eqpt Efficiency Standards above BAU</v>
      </c>
      <c r="D1485" s="6" t="s">
        <v>876</v>
      </c>
      <c r="E1485" s="45" t="s">
        <v>911</v>
      </c>
      <c r="F1485" t="s">
        <v>877</v>
      </c>
      <c r="G1485" s="45" t="s">
        <v>912</v>
      </c>
      <c r="H1485" s="43">
        <v>1128</v>
      </c>
      <c r="I1485" s="261" t="s">
        <v>728</v>
      </c>
      <c r="J1485" s="227" t="str">
        <f>IF(ISBLANK(INDEX('Policy Characteristics'!D:D,MATCH($C1485,'Policy Characteristics'!$C:$C,0))),"",INDEX('Policy Characteristics'!D:D,MATCH($C1485,'Policy Characteristics'!$C:$C,0)))</f>
        <v>Industry Energy Efficiency Standards</v>
      </c>
      <c r="K1485" s="226" t="str">
        <f>IF(ISBLANK(INDEX('Policy Characteristics'!E:E,MATCH($C1485,'Policy Characteristics'!$C:$C,0))),"",INDEX('Policy Characteristics'!E:E,MATCH($C1485,'Policy Characteristics'!$C:$C,0)))</f>
        <v>indst efficiency standards</v>
      </c>
      <c r="L1485" s="233">
        <f>IF(ISBLANK(INDEX('Policy Characteristics'!F:F,MATCH($C1485,'Policy Characteristics'!$C:$C,0))),"",INDEX('Policy Characteristics'!F:F,MATCH($C1485,'Policy Characteristics'!$C:$C,0)))</f>
        <v>0</v>
      </c>
      <c r="M1485" s="233">
        <f>IF(ISBLANK(INDEX('Policy Characteristics'!G:G,MATCH($C1485,'Policy Characteristics'!$C:$C,0))),"",INDEX('Policy Characteristics'!G:G,MATCH($C1485,'Policy Characteristics'!$C:$C,0)))</f>
        <v>0.25</v>
      </c>
      <c r="N1485" s="233">
        <f>IF(ISBLANK(INDEX('Policy Characteristics'!H:H,MATCH($C1485,'Policy Characteristics'!$C:$C,0))),"",INDEX('Policy Characteristics'!H:H,MATCH($C1485,'Policy Characteristics'!$C:$C,0)))</f>
        <v>0.01</v>
      </c>
      <c r="O1485" s="226" t="str">
        <f>IF(ISBLANK(INDEX('Policy Characteristics'!I:I,MATCH($C1485,'Policy Characteristics'!$C:$C,0))),"",INDEX('Policy Characteristics'!I:I,MATCH($C1485,'Policy Characteristics'!$C:$C,0)))</f>
        <v>% reduction in energy use</v>
      </c>
      <c r="P1485" s="22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5" s="226" t="str">
        <f>IF(ISBLANK(INDEX('Policy Characteristics'!K:K,MATCH($C1485,'Policy Characteristics'!$C:$C,0))),"",INDEX('Policy Characteristics'!K:K,MATCH($C1485,'Policy Characteristics'!$C:$C,0)))</f>
        <v>industry-ag-main.html#eff-stds</v>
      </c>
      <c r="R1485" s="226" t="str">
        <f>IF(ISBLANK(INDEX('Policy Characteristics'!L:L,MATCH($C1485,'Policy Characteristics'!$C:$C,0))),"",INDEX('Policy Characteristics'!L:L,MATCH($C1485,'Policy Characteristics'!$C:$C,0)))</f>
        <v>industry-energy-efficiency-standards.html</v>
      </c>
    </row>
    <row r="1486" spans="1:18" s="4" customFormat="1">
      <c r="A1486" s="226" t="str">
        <f>IF(ISBLANK(INDEX('Policy Characteristics'!A:A,MATCH($C1486,'Policy Characteristics'!$C:$C,0))),"",INDEX('Policy Characteristics'!A:A,MATCH($C1486,'Policy Characteristics'!$C:$C,0)))</f>
        <v>Industry</v>
      </c>
      <c r="B1486" s="234" t="str">
        <f>IF(ISBLANK(INDEX('Policy Characteristics'!B:B,MATCH($C1486,'Policy Characteristics'!$C:$C,0))),"",INDEX('Policy Characteristics'!B:B,MATCH($C1486,'Policy Characteristics'!$C:$C,0)))</f>
        <v>Industry Energy Efficiency Standards</v>
      </c>
      <c r="C1486" s="226" t="str">
        <f t="shared" si="51"/>
        <v>Percentage Improvement in Eqpt Efficiency Standards above BAU</v>
      </c>
      <c r="D1486" s="6" t="s">
        <v>876</v>
      </c>
      <c r="E1486" s="45" t="s">
        <v>913</v>
      </c>
      <c r="F1486" t="s">
        <v>877</v>
      </c>
      <c r="G1486" s="45" t="s">
        <v>914</v>
      </c>
      <c r="H1486" s="43">
        <v>1129</v>
      </c>
      <c r="I1486" s="261" t="s">
        <v>738</v>
      </c>
      <c r="J1486" s="227" t="str">
        <f>IF(ISBLANK(INDEX('Policy Characteristics'!D:D,MATCH($C1486,'Policy Characteristics'!$C:$C,0))),"",INDEX('Policy Characteristics'!D:D,MATCH($C1486,'Policy Characteristics'!$C:$C,0)))</f>
        <v>Industry Energy Efficiency Standards</v>
      </c>
      <c r="K1486" s="226" t="str">
        <f>IF(ISBLANK(INDEX('Policy Characteristics'!E:E,MATCH($C1486,'Policy Characteristics'!$C:$C,0))),"",INDEX('Policy Characteristics'!E:E,MATCH($C1486,'Policy Characteristics'!$C:$C,0)))</f>
        <v>indst efficiency standards</v>
      </c>
      <c r="L1486" s="233">
        <f>IF(ISBLANK(INDEX('Policy Characteristics'!F:F,MATCH($C1486,'Policy Characteristics'!$C:$C,0))),"",INDEX('Policy Characteristics'!F:F,MATCH($C1486,'Policy Characteristics'!$C:$C,0)))</f>
        <v>0</v>
      </c>
      <c r="M1486" s="233">
        <f>IF(ISBLANK(INDEX('Policy Characteristics'!G:G,MATCH($C1486,'Policy Characteristics'!$C:$C,0))),"",INDEX('Policy Characteristics'!G:G,MATCH($C1486,'Policy Characteristics'!$C:$C,0)))</f>
        <v>0.25</v>
      </c>
      <c r="N1486" s="233">
        <f>IF(ISBLANK(INDEX('Policy Characteristics'!H:H,MATCH($C1486,'Policy Characteristics'!$C:$C,0))),"",INDEX('Policy Characteristics'!H:H,MATCH($C1486,'Policy Characteristics'!$C:$C,0)))</f>
        <v>0.01</v>
      </c>
      <c r="O1486" s="226" t="str">
        <f>IF(ISBLANK(INDEX('Policy Characteristics'!I:I,MATCH($C1486,'Policy Characteristics'!$C:$C,0))),"",INDEX('Policy Characteristics'!I:I,MATCH($C1486,'Policy Characteristics'!$C:$C,0)))</f>
        <v>% reduction in energy use</v>
      </c>
      <c r="P1486" s="22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6" s="226" t="str">
        <f>IF(ISBLANK(INDEX('Policy Characteristics'!K:K,MATCH($C1486,'Policy Characteristics'!$C:$C,0))),"",INDEX('Policy Characteristics'!K:K,MATCH($C1486,'Policy Characteristics'!$C:$C,0)))</f>
        <v>industry-ag-main.html#eff-stds</v>
      </c>
      <c r="R1486" s="226" t="str">
        <f>IF(ISBLANK(INDEX('Policy Characteristics'!L:L,MATCH($C1486,'Policy Characteristics'!$C:$C,0))),"",INDEX('Policy Characteristics'!L:L,MATCH($C1486,'Policy Characteristics'!$C:$C,0)))</f>
        <v>industry-energy-efficiency-standards.html</v>
      </c>
    </row>
    <row r="1487" spans="1:18" s="4" customFormat="1">
      <c r="A1487" s="226" t="str">
        <f>IF(ISBLANK(INDEX('Policy Characteristics'!A:A,MATCH($C1487,'Policy Characteristics'!$C:$C,0))),"",INDEX('Policy Characteristics'!A:A,MATCH($C1487,'Policy Characteristics'!$C:$C,0)))</f>
        <v>Industry</v>
      </c>
      <c r="B1487" s="234" t="str">
        <f>IF(ISBLANK(INDEX('Policy Characteristics'!B:B,MATCH($C1487,'Policy Characteristics'!$C:$C,0))),"",INDEX('Policy Characteristics'!B:B,MATCH($C1487,'Policy Characteristics'!$C:$C,0)))</f>
        <v>Industry Energy Efficiency Standards</v>
      </c>
      <c r="C1487" s="226" t="str">
        <f t="shared" si="51"/>
        <v>Percentage Improvement in Eqpt Efficiency Standards above BAU</v>
      </c>
      <c r="D1487" s="6" t="s">
        <v>876</v>
      </c>
      <c r="E1487" s="45" t="s">
        <v>915</v>
      </c>
      <c r="F1487" t="s">
        <v>877</v>
      </c>
      <c r="G1487" s="45" t="s">
        <v>916</v>
      </c>
      <c r="H1487" s="43">
        <v>1130</v>
      </c>
      <c r="I1487" s="261" t="s">
        <v>728</v>
      </c>
      <c r="J1487" s="227" t="str">
        <f>IF(ISBLANK(INDEX('Policy Characteristics'!D:D,MATCH($C1487,'Policy Characteristics'!$C:$C,0))),"",INDEX('Policy Characteristics'!D:D,MATCH($C1487,'Policy Characteristics'!$C:$C,0)))</f>
        <v>Industry Energy Efficiency Standards</v>
      </c>
      <c r="K1487" s="226" t="str">
        <f>IF(ISBLANK(INDEX('Policy Characteristics'!E:E,MATCH($C1487,'Policy Characteristics'!$C:$C,0))),"",INDEX('Policy Characteristics'!E:E,MATCH($C1487,'Policy Characteristics'!$C:$C,0)))</f>
        <v>indst efficiency standards</v>
      </c>
      <c r="L1487" s="233">
        <f>IF(ISBLANK(INDEX('Policy Characteristics'!F:F,MATCH($C1487,'Policy Characteristics'!$C:$C,0))),"",INDEX('Policy Characteristics'!F:F,MATCH($C1487,'Policy Characteristics'!$C:$C,0)))</f>
        <v>0</v>
      </c>
      <c r="M1487" s="233">
        <f>IF(ISBLANK(INDEX('Policy Characteristics'!G:G,MATCH($C1487,'Policy Characteristics'!$C:$C,0))),"",INDEX('Policy Characteristics'!G:G,MATCH($C1487,'Policy Characteristics'!$C:$C,0)))</f>
        <v>0.25</v>
      </c>
      <c r="N1487" s="233">
        <f>IF(ISBLANK(INDEX('Policy Characteristics'!H:H,MATCH($C1487,'Policy Characteristics'!$C:$C,0))),"",INDEX('Policy Characteristics'!H:H,MATCH($C1487,'Policy Characteristics'!$C:$C,0)))</f>
        <v>0.01</v>
      </c>
      <c r="O1487" s="226" t="str">
        <f>IF(ISBLANK(INDEX('Policy Characteristics'!I:I,MATCH($C1487,'Policy Characteristics'!$C:$C,0))),"",INDEX('Policy Characteristics'!I:I,MATCH($C1487,'Policy Characteristics'!$C:$C,0)))</f>
        <v>% reduction in energy use</v>
      </c>
      <c r="P1487" s="22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7" s="226" t="str">
        <f>IF(ISBLANK(INDEX('Policy Characteristics'!K:K,MATCH($C1487,'Policy Characteristics'!$C:$C,0))),"",INDEX('Policy Characteristics'!K:K,MATCH($C1487,'Policy Characteristics'!$C:$C,0)))</f>
        <v>industry-ag-main.html#eff-stds</v>
      </c>
      <c r="R1487" s="226" t="str">
        <f>IF(ISBLANK(INDEX('Policy Characteristics'!L:L,MATCH($C1487,'Policy Characteristics'!$C:$C,0))),"",INDEX('Policy Characteristics'!L:L,MATCH($C1487,'Policy Characteristics'!$C:$C,0)))</f>
        <v>industry-energy-efficiency-standards.html</v>
      </c>
    </row>
    <row r="1488" spans="1:18" s="4" customFormat="1">
      <c r="A1488" s="226" t="str">
        <f>IF(ISBLANK(INDEX('Policy Characteristics'!A:A,MATCH($C1488,'Policy Characteristics'!$C:$C,0))),"",INDEX('Policy Characteristics'!A:A,MATCH($C1488,'Policy Characteristics'!$C:$C,0)))</f>
        <v>Industry</v>
      </c>
      <c r="B1488" s="234" t="str">
        <f>IF(ISBLANK(INDEX('Policy Characteristics'!B:B,MATCH($C1488,'Policy Characteristics'!$C:$C,0))),"",INDEX('Policy Characteristics'!B:B,MATCH($C1488,'Policy Characteristics'!$C:$C,0)))</f>
        <v>Industry Energy Efficiency Standards</v>
      </c>
      <c r="C1488" s="226" t="str">
        <f t="shared" si="51"/>
        <v>Percentage Improvement in Eqpt Efficiency Standards above BAU</v>
      </c>
      <c r="D1488" s="6" t="s">
        <v>876</v>
      </c>
      <c r="E1488" s="45" t="s">
        <v>917</v>
      </c>
      <c r="F1488" t="s">
        <v>877</v>
      </c>
      <c r="G1488" s="45" t="s">
        <v>918</v>
      </c>
      <c r="H1488" s="43">
        <v>1131</v>
      </c>
      <c r="I1488" s="261" t="s">
        <v>738</v>
      </c>
      <c r="J1488" s="227" t="str">
        <f>IF(ISBLANK(INDEX('Policy Characteristics'!D:D,MATCH($C1488,'Policy Characteristics'!$C:$C,0))),"",INDEX('Policy Characteristics'!D:D,MATCH($C1488,'Policy Characteristics'!$C:$C,0)))</f>
        <v>Industry Energy Efficiency Standards</v>
      </c>
      <c r="K1488" s="226" t="str">
        <f>IF(ISBLANK(INDEX('Policy Characteristics'!E:E,MATCH($C1488,'Policy Characteristics'!$C:$C,0))),"",INDEX('Policy Characteristics'!E:E,MATCH($C1488,'Policy Characteristics'!$C:$C,0)))</f>
        <v>indst efficiency standards</v>
      </c>
      <c r="L1488" s="233">
        <f>IF(ISBLANK(INDEX('Policy Characteristics'!F:F,MATCH($C1488,'Policy Characteristics'!$C:$C,0))),"",INDEX('Policy Characteristics'!F:F,MATCH($C1488,'Policy Characteristics'!$C:$C,0)))</f>
        <v>0</v>
      </c>
      <c r="M1488" s="233">
        <f>IF(ISBLANK(INDEX('Policy Characteristics'!G:G,MATCH($C1488,'Policy Characteristics'!$C:$C,0))),"",INDEX('Policy Characteristics'!G:G,MATCH($C1488,'Policy Characteristics'!$C:$C,0)))</f>
        <v>0.25</v>
      </c>
      <c r="N1488" s="233">
        <f>IF(ISBLANK(INDEX('Policy Characteristics'!H:H,MATCH($C1488,'Policy Characteristics'!$C:$C,0))),"",INDEX('Policy Characteristics'!H:H,MATCH($C1488,'Policy Characteristics'!$C:$C,0)))</f>
        <v>0.01</v>
      </c>
      <c r="O1488" s="226" t="str">
        <f>IF(ISBLANK(INDEX('Policy Characteristics'!I:I,MATCH($C1488,'Policy Characteristics'!$C:$C,0))),"",INDEX('Policy Characteristics'!I:I,MATCH($C1488,'Policy Characteristics'!$C:$C,0)))</f>
        <v>% reduction in energy use</v>
      </c>
      <c r="P1488" s="22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8" s="226" t="str">
        <f>IF(ISBLANK(INDEX('Policy Characteristics'!K:K,MATCH($C1488,'Policy Characteristics'!$C:$C,0))),"",INDEX('Policy Characteristics'!K:K,MATCH($C1488,'Policy Characteristics'!$C:$C,0)))</f>
        <v>industry-ag-main.html#eff-stds</v>
      </c>
      <c r="R1488" s="226" t="str">
        <f>IF(ISBLANK(INDEX('Policy Characteristics'!L:L,MATCH($C1488,'Policy Characteristics'!$C:$C,0))),"",INDEX('Policy Characteristics'!L:L,MATCH($C1488,'Policy Characteristics'!$C:$C,0)))</f>
        <v>industry-energy-efficiency-standards.html</v>
      </c>
    </row>
    <row r="1489" spans="1:18" s="4" customFormat="1">
      <c r="A1489" s="226" t="str">
        <f>IF(ISBLANK(INDEX('Policy Characteristics'!A:A,MATCH($C1489,'Policy Characteristics'!$C:$C,0))),"",INDEX('Policy Characteristics'!A:A,MATCH($C1489,'Policy Characteristics'!$C:$C,0)))</f>
        <v>Industry</v>
      </c>
      <c r="B1489" s="234" t="str">
        <f>IF(ISBLANK(INDEX('Policy Characteristics'!B:B,MATCH($C1489,'Policy Characteristics'!$C:$C,0))),"",INDEX('Policy Characteristics'!B:B,MATCH($C1489,'Policy Characteristics'!$C:$C,0)))</f>
        <v>Industry Energy Efficiency Standards</v>
      </c>
      <c r="C1489" s="226" t="str">
        <f t="shared" si="51"/>
        <v>Percentage Improvement in Eqpt Efficiency Standards above BAU</v>
      </c>
      <c r="D1489" s="6" t="s">
        <v>876</v>
      </c>
      <c r="E1489" s="45" t="s">
        <v>919</v>
      </c>
      <c r="F1489" t="s">
        <v>877</v>
      </c>
      <c r="G1489" s="45" t="s">
        <v>920</v>
      </c>
      <c r="H1489" s="43">
        <v>1132</v>
      </c>
      <c r="I1489" s="261" t="s">
        <v>728</v>
      </c>
      <c r="J1489" s="227" t="str">
        <f>IF(ISBLANK(INDEX('Policy Characteristics'!D:D,MATCH($C1489,'Policy Characteristics'!$C:$C,0))),"",INDEX('Policy Characteristics'!D:D,MATCH($C1489,'Policy Characteristics'!$C:$C,0)))</f>
        <v>Industry Energy Efficiency Standards</v>
      </c>
      <c r="K1489" s="226" t="str">
        <f>IF(ISBLANK(INDEX('Policy Characteristics'!E:E,MATCH($C1489,'Policy Characteristics'!$C:$C,0))),"",INDEX('Policy Characteristics'!E:E,MATCH($C1489,'Policy Characteristics'!$C:$C,0)))</f>
        <v>indst efficiency standards</v>
      </c>
      <c r="L1489" s="233">
        <f>IF(ISBLANK(INDEX('Policy Characteristics'!F:F,MATCH($C1489,'Policy Characteristics'!$C:$C,0))),"",INDEX('Policy Characteristics'!F:F,MATCH($C1489,'Policy Characteristics'!$C:$C,0)))</f>
        <v>0</v>
      </c>
      <c r="M1489" s="233">
        <f>IF(ISBLANK(INDEX('Policy Characteristics'!G:G,MATCH($C1489,'Policy Characteristics'!$C:$C,0))),"",INDEX('Policy Characteristics'!G:G,MATCH($C1489,'Policy Characteristics'!$C:$C,0)))</f>
        <v>0.25</v>
      </c>
      <c r="N1489" s="233">
        <f>IF(ISBLANK(INDEX('Policy Characteristics'!H:H,MATCH($C1489,'Policy Characteristics'!$C:$C,0))),"",INDEX('Policy Characteristics'!H:H,MATCH($C1489,'Policy Characteristics'!$C:$C,0)))</f>
        <v>0.01</v>
      </c>
      <c r="O1489" s="226" t="str">
        <f>IF(ISBLANK(INDEX('Policy Characteristics'!I:I,MATCH($C1489,'Policy Characteristics'!$C:$C,0))),"",INDEX('Policy Characteristics'!I:I,MATCH($C1489,'Policy Characteristics'!$C:$C,0)))</f>
        <v>% reduction in energy use</v>
      </c>
      <c r="P1489" s="22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89" s="226" t="str">
        <f>IF(ISBLANK(INDEX('Policy Characteristics'!K:K,MATCH($C1489,'Policy Characteristics'!$C:$C,0))),"",INDEX('Policy Characteristics'!K:K,MATCH($C1489,'Policy Characteristics'!$C:$C,0)))</f>
        <v>industry-ag-main.html#eff-stds</v>
      </c>
      <c r="R1489" s="226" t="str">
        <f>IF(ISBLANK(INDEX('Policy Characteristics'!L:L,MATCH($C1489,'Policy Characteristics'!$C:$C,0))),"",INDEX('Policy Characteristics'!L:L,MATCH($C1489,'Policy Characteristics'!$C:$C,0)))</f>
        <v>industry-energy-efficiency-standards.html</v>
      </c>
    </row>
    <row r="1490" spans="1:18" s="4" customFormat="1">
      <c r="A1490" s="226" t="str">
        <f>IF(ISBLANK(INDEX('Policy Characteristics'!A:A,MATCH($C1490,'Policy Characteristics'!$C:$C,0))),"",INDEX('Policy Characteristics'!A:A,MATCH($C1490,'Policy Characteristics'!$C:$C,0)))</f>
        <v>Industry</v>
      </c>
      <c r="B1490" s="234" t="str">
        <f>IF(ISBLANK(INDEX('Policy Characteristics'!B:B,MATCH($C1490,'Policy Characteristics'!$C:$C,0))),"",INDEX('Policy Characteristics'!B:B,MATCH($C1490,'Policy Characteristics'!$C:$C,0)))</f>
        <v>Industry Energy Efficiency Standards</v>
      </c>
      <c r="C1490" s="226" t="str">
        <f t="shared" si="51"/>
        <v>Percentage Improvement in Eqpt Efficiency Standards above BAU</v>
      </c>
      <c r="D1490" s="6" t="s">
        <v>876</v>
      </c>
      <c r="E1490" s="45" t="s">
        <v>921</v>
      </c>
      <c r="F1490" t="s">
        <v>877</v>
      </c>
      <c r="G1490" s="45" t="s">
        <v>922</v>
      </c>
      <c r="H1490" s="43">
        <v>1133</v>
      </c>
      <c r="I1490" s="261" t="s">
        <v>738</v>
      </c>
      <c r="J1490" s="227" t="str">
        <f>IF(ISBLANK(INDEX('Policy Characteristics'!D:D,MATCH($C1490,'Policy Characteristics'!$C:$C,0))),"",INDEX('Policy Characteristics'!D:D,MATCH($C1490,'Policy Characteristics'!$C:$C,0)))</f>
        <v>Industry Energy Efficiency Standards</v>
      </c>
      <c r="K1490" s="226" t="str">
        <f>IF(ISBLANK(INDEX('Policy Characteristics'!E:E,MATCH($C1490,'Policy Characteristics'!$C:$C,0))),"",INDEX('Policy Characteristics'!E:E,MATCH($C1490,'Policy Characteristics'!$C:$C,0)))</f>
        <v>indst efficiency standards</v>
      </c>
      <c r="L1490" s="233">
        <f>IF(ISBLANK(INDEX('Policy Characteristics'!F:F,MATCH($C1490,'Policy Characteristics'!$C:$C,0))),"",INDEX('Policy Characteristics'!F:F,MATCH($C1490,'Policy Characteristics'!$C:$C,0)))</f>
        <v>0</v>
      </c>
      <c r="M1490" s="233">
        <f>IF(ISBLANK(INDEX('Policy Characteristics'!G:G,MATCH($C1490,'Policy Characteristics'!$C:$C,0))),"",INDEX('Policy Characteristics'!G:G,MATCH($C1490,'Policy Characteristics'!$C:$C,0)))</f>
        <v>0.25</v>
      </c>
      <c r="N1490" s="233">
        <f>IF(ISBLANK(INDEX('Policy Characteristics'!H:H,MATCH($C1490,'Policy Characteristics'!$C:$C,0))),"",INDEX('Policy Characteristics'!H:H,MATCH($C1490,'Policy Characteristics'!$C:$C,0)))</f>
        <v>0.01</v>
      </c>
      <c r="O1490" s="226" t="str">
        <f>IF(ISBLANK(INDEX('Policy Characteristics'!I:I,MATCH($C1490,'Policy Characteristics'!$C:$C,0))),"",INDEX('Policy Characteristics'!I:I,MATCH($C1490,'Policy Characteristics'!$C:$C,0)))</f>
        <v>% reduction in energy use</v>
      </c>
      <c r="P1490" s="22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0" s="226" t="str">
        <f>IF(ISBLANK(INDEX('Policy Characteristics'!K:K,MATCH($C1490,'Policy Characteristics'!$C:$C,0))),"",INDEX('Policy Characteristics'!K:K,MATCH($C1490,'Policy Characteristics'!$C:$C,0)))</f>
        <v>industry-ag-main.html#eff-stds</v>
      </c>
      <c r="R1490" s="226" t="str">
        <f>IF(ISBLANK(INDEX('Policy Characteristics'!L:L,MATCH($C1490,'Policy Characteristics'!$C:$C,0))),"",INDEX('Policy Characteristics'!L:L,MATCH($C1490,'Policy Characteristics'!$C:$C,0)))</f>
        <v>industry-energy-efficiency-standards.html</v>
      </c>
    </row>
    <row r="1491" spans="1:18" s="4" customFormat="1">
      <c r="A1491" s="226" t="str">
        <f>IF(ISBLANK(INDEX('Policy Characteristics'!A:A,MATCH($C1491,'Policy Characteristics'!$C:$C,0))),"",INDEX('Policy Characteristics'!A:A,MATCH($C1491,'Policy Characteristics'!$C:$C,0)))</f>
        <v>Industry</v>
      </c>
      <c r="B1491" s="234" t="str">
        <f>IF(ISBLANK(INDEX('Policy Characteristics'!B:B,MATCH($C1491,'Policy Characteristics'!$C:$C,0))),"",INDEX('Policy Characteristics'!B:B,MATCH($C1491,'Policy Characteristics'!$C:$C,0)))</f>
        <v>Industry Energy Efficiency Standards</v>
      </c>
      <c r="C1491" s="226" t="str">
        <f t="shared" si="51"/>
        <v>Percentage Improvement in Eqpt Efficiency Standards above BAU</v>
      </c>
      <c r="D1491" s="6" t="s">
        <v>876</v>
      </c>
      <c r="E1491" s="45" t="s">
        <v>923</v>
      </c>
      <c r="F1491" t="s">
        <v>877</v>
      </c>
      <c r="G1491" s="45" t="s">
        <v>924</v>
      </c>
      <c r="H1491" s="43">
        <v>1134</v>
      </c>
      <c r="I1491" s="261" t="s">
        <v>738</v>
      </c>
      <c r="J1491" s="227" t="str">
        <f>IF(ISBLANK(INDEX('Policy Characteristics'!D:D,MATCH($C1491,'Policy Characteristics'!$C:$C,0))),"",INDEX('Policy Characteristics'!D:D,MATCH($C1491,'Policy Characteristics'!$C:$C,0)))</f>
        <v>Industry Energy Efficiency Standards</v>
      </c>
      <c r="K1491" s="226" t="str">
        <f>IF(ISBLANK(INDEX('Policy Characteristics'!E:E,MATCH($C1491,'Policy Characteristics'!$C:$C,0))),"",INDEX('Policy Characteristics'!E:E,MATCH($C1491,'Policy Characteristics'!$C:$C,0)))</f>
        <v>indst efficiency standards</v>
      </c>
      <c r="L1491" s="233">
        <f>IF(ISBLANK(INDEX('Policy Characteristics'!F:F,MATCH($C1491,'Policy Characteristics'!$C:$C,0))),"",INDEX('Policy Characteristics'!F:F,MATCH($C1491,'Policy Characteristics'!$C:$C,0)))</f>
        <v>0</v>
      </c>
      <c r="M1491" s="233">
        <f>IF(ISBLANK(INDEX('Policy Characteristics'!G:G,MATCH($C1491,'Policy Characteristics'!$C:$C,0))),"",INDEX('Policy Characteristics'!G:G,MATCH($C1491,'Policy Characteristics'!$C:$C,0)))</f>
        <v>0.25</v>
      </c>
      <c r="N1491" s="233">
        <f>IF(ISBLANK(INDEX('Policy Characteristics'!H:H,MATCH($C1491,'Policy Characteristics'!$C:$C,0))),"",INDEX('Policy Characteristics'!H:H,MATCH($C1491,'Policy Characteristics'!$C:$C,0)))</f>
        <v>0.01</v>
      </c>
      <c r="O1491" s="226" t="str">
        <f>IF(ISBLANK(INDEX('Policy Characteristics'!I:I,MATCH($C1491,'Policy Characteristics'!$C:$C,0))),"",INDEX('Policy Characteristics'!I:I,MATCH($C1491,'Policy Characteristics'!$C:$C,0)))</f>
        <v>% reduction in energy use</v>
      </c>
      <c r="P1491" s="22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1" s="226" t="str">
        <f>IF(ISBLANK(INDEX('Policy Characteristics'!K:K,MATCH($C1491,'Policy Characteristics'!$C:$C,0))),"",INDEX('Policy Characteristics'!K:K,MATCH($C1491,'Policy Characteristics'!$C:$C,0)))</f>
        <v>industry-ag-main.html#eff-stds</v>
      </c>
      <c r="R1491" s="226" t="str">
        <f>IF(ISBLANK(INDEX('Policy Characteristics'!L:L,MATCH($C1491,'Policy Characteristics'!$C:$C,0))),"",INDEX('Policy Characteristics'!L:L,MATCH($C1491,'Policy Characteristics'!$C:$C,0)))</f>
        <v>industry-energy-efficiency-standards.html</v>
      </c>
    </row>
    <row r="1492" spans="1:18" s="4" customFormat="1">
      <c r="A1492" s="226" t="str">
        <f>IF(ISBLANK(INDEX('Policy Characteristics'!A:A,MATCH($C1492,'Policy Characteristics'!$C:$C,0))),"",INDEX('Policy Characteristics'!A:A,MATCH($C1492,'Policy Characteristics'!$C:$C,0)))</f>
        <v>Industry</v>
      </c>
      <c r="B1492" s="234" t="str">
        <f>IF(ISBLANK(INDEX('Policy Characteristics'!B:B,MATCH($C1492,'Policy Characteristics'!$C:$C,0))),"",INDEX('Policy Characteristics'!B:B,MATCH($C1492,'Policy Characteristics'!$C:$C,0)))</f>
        <v>Industry Energy Efficiency Standards</v>
      </c>
      <c r="C1492" s="226" t="str">
        <f t="shared" si="51"/>
        <v>Percentage Improvement in Eqpt Efficiency Standards above BAU</v>
      </c>
      <c r="D1492" s="6" t="s">
        <v>876</v>
      </c>
      <c r="E1492" s="45" t="s">
        <v>925</v>
      </c>
      <c r="F1492" t="s">
        <v>877</v>
      </c>
      <c r="G1492" s="45" t="s">
        <v>926</v>
      </c>
      <c r="H1492" s="43">
        <v>1135</v>
      </c>
      <c r="I1492" s="261" t="s">
        <v>738</v>
      </c>
      <c r="J1492" s="227" t="str">
        <f>IF(ISBLANK(INDEX('Policy Characteristics'!D:D,MATCH($C1492,'Policy Characteristics'!$C:$C,0))),"",INDEX('Policy Characteristics'!D:D,MATCH($C1492,'Policy Characteristics'!$C:$C,0)))</f>
        <v>Industry Energy Efficiency Standards</v>
      </c>
      <c r="K1492" s="226" t="str">
        <f>IF(ISBLANK(INDEX('Policy Characteristics'!E:E,MATCH($C1492,'Policy Characteristics'!$C:$C,0))),"",INDEX('Policy Characteristics'!E:E,MATCH($C1492,'Policy Characteristics'!$C:$C,0)))</f>
        <v>indst efficiency standards</v>
      </c>
      <c r="L1492" s="233">
        <f>IF(ISBLANK(INDEX('Policy Characteristics'!F:F,MATCH($C1492,'Policy Characteristics'!$C:$C,0))),"",INDEX('Policy Characteristics'!F:F,MATCH($C1492,'Policy Characteristics'!$C:$C,0)))</f>
        <v>0</v>
      </c>
      <c r="M1492" s="233">
        <f>IF(ISBLANK(INDEX('Policy Characteristics'!G:G,MATCH($C1492,'Policy Characteristics'!$C:$C,0))),"",INDEX('Policy Characteristics'!G:G,MATCH($C1492,'Policy Characteristics'!$C:$C,0)))</f>
        <v>0.25</v>
      </c>
      <c r="N1492" s="233">
        <f>IF(ISBLANK(INDEX('Policy Characteristics'!H:H,MATCH($C1492,'Policy Characteristics'!$C:$C,0))),"",INDEX('Policy Characteristics'!H:H,MATCH($C1492,'Policy Characteristics'!$C:$C,0)))</f>
        <v>0.01</v>
      </c>
      <c r="O1492" s="226" t="str">
        <f>IF(ISBLANK(INDEX('Policy Characteristics'!I:I,MATCH($C1492,'Policy Characteristics'!$C:$C,0))),"",INDEX('Policy Characteristics'!I:I,MATCH($C1492,'Policy Characteristics'!$C:$C,0)))</f>
        <v>% reduction in energy use</v>
      </c>
      <c r="P1492" s="22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2" s="226" t="str">
        <f>IF(ISBLANK(INDEX('Policy Characteristics'!K:K,MATCH($C1492,'Policy Characteristics'!$C:$C,0))),"",INDEX('Policy Characteristics'!K:K,MATCH($C1492,'Policy Characteristics'!$C:$C,0)))</f>
        <v>industry-ag-main.html#eff-stds</v>
      </c>
      <c r="R1492" s="226" t="str">
        <f>IF(ISBLANK(INDEX('Policy Characteristics'!L:L,MATCH($C1492,'Policy Characteristics'!$C:$C,0))),"",INDEX('Policy Characteristics'!L:L,MATCH($C1492,'Policy Characteristics'!$C:$C,0)))</f>
        <v>industry-energy-efficiency-standards.html</v>
      </c>
    </row>
    <row r="1493" spans="1:18" s="4" customFormat="1">
      <c r="A1493" s="226" t="str">
        <f>IF(ISBLANK(INDEX('Policy Characteristics'!A:A,MATCH($C1493,'Policy Characteristics'!$C:$C,0))),"",INDEX('Policy Characteristics'!A:A,MATCH($C1493,'Policy Characteristics'!$C:$C,0)))</f>
        <v>Industry</v>
      </c>
      <c r="B1493" s="234" t="str">
        <f>IF(ISBLANK(INDEX('Policy Characteristics'!B:B,MATCH($C1493,'Policy Characteristics'!$C:$C,0))),"",INDEX('Policy Characteristics'!B:B,MATCH($C1493,'Policy Characteristics'!$C:$C,0)))</f>
        <v>Industry Energy Efficiency Standards</v>
      </c>
      <c r="C1493" s="226" t="str">
        <f t="shared" si="51"/>
        <v>Percentage Improvement in Eqpt Efficiency Standards above BAU</v>
      </c>
      <c r="D1493" s="6" t="s">
        <v>876</v>
      </c>
      <c r="E1493" s="45" t="s">
        <v>927</v>
      </c>
      <c r="F1493" t="s">
        <v>877</v>
      </c>
      <c r="G1493" s="45" t="s">
        <v>928</v>
      </c>
      <c r="H1493" s="43">
        <v>1136</v>
      </c>
      <c r="I1493" s="261" t="s">
        <v>728</v>
      </c>
      <c r="J1493" s="227" t="str">
        <f>IF(ISBLANK(INDEX('Policy Characteristics'!D:D,MATCH($C1493,'Policy Characteristics'!$C:$C,0))),"",INDEX('Policy Characteristics'!D:D,MATCH($C1493,'Policy Characteristics'!$C:$C,0)))</f>
        <v>Industry Energy Efficiency Standards</v>
      </c>
      <c r="K1493" s="226" t="str">
        <f>IF(ISBLANK(INDEX('Policy Characteristics'!E:E,MATCH($C1493,'Policy Characteristics'!$C:$C,0))),"",INDEX('Policy Characteristics'!E:E,MATCH($C1493,'Policy Characteristics'!$C:$C,0)))</f>
        <v>indst efficiency standards</v>
      </c>
      <c r="L1493" s="233">
        <f>IF(ISBLANK(INDEX('Policy Characteristics'!F:F,MATCH($C1493,'Policy Characteristics'!$C:$C,0))),"",INDEX('Policy Characteristics'!F:F,MATCH($C1493,'Policy Characteristics'!$C:$C,0)))</f>
        <v>0</v>
      </c>
      <c r="M1493" s="233">
        <f>IF(ISBLANK(INDEX('Policy Characteristics'!G:G,MATCH($C1493,'Policy Characteristics'!$C:$C,0))),"",INDEX('Policy Characteristics'!G:G,MATCH($C1493,'Policy Characteristics'!$C:$C,0)))</f>
        <v>0.25</v>
      </c>
      <c r="N1493" s="233">
        <f>IF(ISBLANK(INDEX('Policy Characteristics'!H:H,MATCH($C1493,'Policy Characteristics'!$C:$C,0))),"",INDEX('Policy Characteristics'!H:H,MATCH($C1493,'Policy Characteristics'!$C:$C,0)))</f>
        <v>0.01</v>
      </c>
      <c r="O1493" s="226" t="str">
        <f>IF(ISBLANK(INDEX('Policy Characteristics'!I:I,MATCH($C1493,'Policy Characteristics'!$C:$C,0))),"",INDEX('Policy Characteristics'!I:I,MATCH($C1493,'Policy Characteristics'!$C:$C,0)))</f>
        <v>% reduction in energy use</v>
      </c>
      <c r="P1493" s="22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3" s="226" t="str">
        <f>IF(ISBLANK(INDEX('Policy Characteristics'!K:K,MATCH($C1493,'Policy Characteristics'!$C:$C,0))),"",INDEX('Policy Characteristics'!K:K,MATCH($C1493,'Policy Characteristics'!$C:$C,0)))</f>
        <v>industry-ag-main.html#eff-stds</v>
      </c>
      <c r="R1493" s="226" t="str">
        <f>IF(ISBLANK(INDEX('Policy Characteristics'!L:L,MATCH($C1493,'Policy Characteristics'!$C:$C,0))),"",INDEX('Policy Characteristics'!L:L,MATCH($C1493,'Policy Characteristics'!$C:$C,0)))</f>
        <v>industry-energy-efficiency-standards.html</v>
      </c>
    </row>
    <row r="1494" spans="1:18" s="4" customFormat="1">
      <c r="A1494" s="226" t="str">
        <f>IF(ISBLANK(INDEX('Policy Characteristics'!A:A,MATCH($C1494,'Policy Characteristics'!$C:$C,0))),"",INDEX('Policy Characteristics'!A:A,MATCH($C1494,'Policy Characteristics'!$C:$C,0)))</f>
        <v>Industry</v>
      </c>
      <c r="B1494" s="234" t="str">
        <f>IF(ISBLANK(INDEX('Policy Characteristics'!B:B,MATCH($C1494,'Policy Characteristics'!$C:$C,0))),"",INDEX('Policy Characteristics'!B:B,MATCH($C1494,'Policy Characteristics'!$C:$C,0)))</f>
        <v>Industry Energy Efficiency Standards</v>
      </c>
      <c r="C1494" s="226" t="str">
        <f t="shared" si="51"/>
        <v>Percentage Improvement in Eqpt Efficiency Standards above BAU</v>
      </c>
      <c r="D1494" s="6" t="s">
        <v>876</v>
      </c>
      <c r="E1494" s="45" t="s">
        <v>929</v>
      </c>
      <c r="F1494" t="s">
        <v>877</v>
      </c>
      <c r="G1494" s="45" t="s">
        <v>930</v>
      </c>
      <c r="H1494" s="43">
        <v>1137</v>
      </c>
      <c r="I1494" s="261" t="s">
        <v>738</v>
      </c>
      <c r="J1494" s="227" t="str">
        <f>IF(ISBLANK(INDEX('Policy Characteristics'!D:D,MATCH($C1494,'Policy Characteristics'!$C:$C,0))),"",INDEX('Policy Characteristics'!D:D,MATCH($C1494,'Policy Characteristics'!$C:$C,0)))</f>
        <v>Industry Energy Efficiency Standards</v>
      </c>
      <c r="K1494" s="226" t="str">
        <f>IF(ISBLANK(INDEX('Policy Characteristics'!E:E,MATCH($C1494,'Policy Characteristics'!$C:$C,0))),"",INDEX('Policy Characteristics'!E:E,MATCH($C1494,'Policy Characteristics'!$C:$C,0)))</f>
        <v>indst efficiency standards</v>
      </c>
      <c r="L1494" s="233">
        <f>IF(ISBLANK(INDEX('Policy Characteristics'!F:F,MATCH($C1494,'Policy Characteristics'!$C:$C,0))),"",INDEX('Policy Characteristics'!F:F,MATCH($C1494,'Policy Characteristics'!$C:$C,0)))</f>
        <v>0</v>
      </c>
      <c r="M1494" s="233">
        <f>IF(ISBLANK(INDEX('Policy Characteristics'!G:G,MATCH($C1494,'Policy Characteristics'!$C:$C,0))),"",INDEX('Policy Characteristics'!G:G,MATCH($C1494,'Policy Characteristics'!$C:$C,0)))</f>
        <v>0.25</v>
      </c>
      <c r="N1494" s="233">
        <f>IF(ISBLANK(INDEX('Policy Characteristics'!H:H,MATCH($C1494,'Policy Characteristics'!$C:$C,0))),"",INDEX('Policy Characteristics'!H:H,MATCH($C1494,'Policy Characteristics'!$C:$C,0)))</f>
        <v>0.01</v>
      </c>
      <c r="O1494" s="226" t="str">
        <f>IF(ISBLANK(INDEX('Policy Characteristics'!I:I,MATCH($C1494,'Policy Characteristics'!$C:$C,0))),"",INDEX('Policy Characteristics'!I:I,MATCH($C1494,'Policy Characteristics'!$C:$C,0)))</f>
        <v>% reduction in energy use</v>
      </c>
      <c r="P1494" s="22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4" s="226" t="str">
        <f>IF(ISBLANK(INDEX('Policy Characteristics'!K:K,MATCH($C1494,'Policy Characteristics'!$C:$C,0))),"",INDEX('Policy Characteristics'!K:K,MATCH($C1494,'Policy Characteristics'!$C:$C,0)))</f>
        <v>industry-ag-main.html#eff-stds</v>
      </c>
      <c r="R1494" s="226" t="str">
        <f>IF(ISBLANK(INDEX('Policy Characteristics'!L:L,MATCH($C1494,'Policy Characteristics'!$C:$C,0))),"",INDEX('Policy Characteristics'!L:L,MATCH($C1494,'Policy Characteristics'!$C:$C,0)))</f>
        <v>industry-energy-efficiency-standards.html</v>
      </c>
    </row>
    <row r="1495" spans="1:18" s="4" customFormat="1">
      <c r="A1495" s="226" t="str">
        <f>IF(ISBLANK(INDEX('Policy Characteristics'!A:A,MATCH($C1495,'Policy Characteristics'!$C:$C,0))),"",INDEX('Policy Characteristics'!A:A,MATCH($C1495,'Policy Characteristics'!$C:$C,0)))</f>
        <v>Industry</v>
      </c>
      <c r="B1495" s="234" t="str">
        <f>IF(ISBLANK(INDEX('Policy Characteristics'!B:B,MATCH($C1495,'Policy Characteristics'!$C:$C,0))),"",INDEX('Policy Characteristics'!B:B,MATCH($C1495,'Policy Characteristics'!$C:$C,0)))</f>
        <v>Industry Energy Efficiency Standards</v>
      </c>
      <c r="C1495" s="226" t="str">
        <f t="shared" si="51"/>
        <v>Percentage Improvement in Eqpt Efficiency Standards above BAU</v>
      </c>
      <c r="D1495" s="6" t="s">
        <v>878</v>
      </c>
      <c r="E1495" s="45" t="s">
        <v>911</v>
      </c>
      <c r="F1495" t="s">
        <v>879</v>
      </c>
      <c r="G1495" s="45" t="s">
        <v>912</v>
      </c>
      <c r="H1495" s="43">
        <v>1138</v>
      </c>
      <c r="I1495" s="261" t="s">
        <v>728</v>
      </c>
      <c r="J1495" s="227" t="str">
        <f>IF(ISBLANK(INDEX('Policy Characteristics'!D:D,MATCH($C1495,'Policy Characteristics'!$C:$C,0))),"",INDEX('Policy Characteristics'!D:D,MATCH($C1495,'Policy Characteristics'!$C:$C,0)))</f>
        <v>Industry Energy Efficiency Standards</v>
      </c>
      <c r="K1495" s="226" t="str">
        <f>IF(ISBLANK(INDEX('Policy Characteristics'!E:E,MATCH($C1495,'Policy Characteristics'!$C:$C,0))),"",INDEX('Policy Characteristics'!E:E,MATCH($C1495,'Policy Characteristics'!$C:$C,0)))</f>
        <v>indst efficiency standards</v>
      </c>
      <c r="L1495" s="233">
        <f>IF(ISBLANK(INDEX('Policy Characteristics'!F:F,MATCH($C1495,'Policy Characteristics'!$C:$C,0))),"",INDEX('Policy Characteristics'!F:F,MATCH($C1495,'Policy Characteristics'!$C:$C,0)))</f>
        <v>0</v>
      </c>
      <c r="M1495" s="233">
        <f>IF(ISBLANK(INDEX('Policy Characteristics'!G:G,MATCH($C1495,'Policy Characteristics'!$C:$C,0))),"",INDEX('Policy Characteristics'!G:G,MATCH($C1495,'Policy Characteristics'!$C:$C,0)))</f>
        <v>0.25</v>
      </c>
      <c r="N1495" s="233">
        <f>IF(ISBLANK(INDEX('Policy Characteristics'!H:H,MATCH($C1495,'Policy Characteristics'!$C:$C,0))),"",INDEX('Policy Characteristics'!H:H,MATCH($C1495,'Policy Characteristics'!$C:$C,0)))</f>
        <v>0.01</v>
      </c>
      <c r="O1495" s="226" t="str">
        <f>IF(ISBLANK(INDEX('Policy Characteristics'!I:I,MATCH($C1495,'Policy Characteristics'!$C:$C,0))),"",INDEX('Policy Characteristics'!I:I,MATCH($C1495,'Policy Characteristics'!$C:$C,0)))</f>
        <v>% reduction in energy use</v>
      </c>
      <c r="P1495" s="22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5" s="226" t="str">
        <f>IF(ISBLANK(INDEX('Policy Characteristics'!K:K,MATCH($C1495,'Policy Characteristics'!$C:$C,0))),"",INDEX('Policy Characteristics'!K:K,MATCH($C1495,'Policy Characteristics'!$C:$C,0)))</f>
        <v>industry-ag-main.html#eff-stds</v>
      </c>
      <c r="R1495" s="226" t="str">
        <f>IF(ISBLANK(INDEX('Policy Characteristics'!L:L,MATCH($C1495,'Policy Characteristics'!$C:$C,0))),"",INDEX('Policy Characteristics'!L:L,MATCH($C1495,'Policy Characteristics'!$C:$C,0)))</f>
        <v>industry-energy-efficiency-standards.html</v>
      </c>
    </row>
    <row r="1496" spans="1:18" s="4" customFormat="1">
      <c r="A1496" s="226" t="str">
        <f>IF(ISBLANK(INDEX('Policy Characteristics'!A:A,MATCH($C1496,'Policy Characteristics'!$C:$C,0))),"",INDEX('Policy Characteristics'!A:A,MATCH($C1496,'Policy Characteristics'!$C:$C,0)))</f>
        <v>Industry</v>
      </c>
      <c r="B1496" s="234" t="str">
        <f>IF(ISBLANK(INDEX('Policy Characteristics'!B:B,MATCH($C1496,'Policy Characteristics'!$C:$C,0))),"",INDEX('Policy Characteristics'!B:B,MATCH($C1496,'Policy Characteristics'!$C:$C,0)))</f>
        <v>Industry Energy Efficiency Standards</v>
      </c>
      <c r="C1496" s="226" t="str">
        <f t="shared" si="51"/>
        <v>Percentage Improvement in Eqpt Efficiency Standards above BAU</v>
      </c>
      <c r="D1496" s="6" t="s">
        <v>878</v>
      </c>
      <c r="E1496" s="45" t="s">
        <v>913</v>
      </c>
      <c r="F1496" t="s">
        <v>879</v>
      </c>
      <c r="G1496" s="45" t="s">
        <v>914</v>
      </c>
      <c r="H1496" s="43">
        <v>1139</v>
      </c>
      <c r="I1496" s="261" t="s">
        <v>728</v>
      </c>
      <c r="J1496" s="227" t="str">
        <f>IF(ISBLANK(INDEX('Policy Characteristics'!D:D,MATCH($C1496,'Policy Characteristics'!$C:$C,0))),"",INDEX('Policy Characteristics'!D:D,MATCH($C1496,'Policy Characteristics'!$C:$C,0)))</f>
        <v>Industry Energy Efficiency Standards</v>
      </c>
      <c r="K1496" s="226" t="str">
        <f>IF(ISBLANK(INDEX('Policy Characteristics'!E:E,MATCH($C1496,'Policy Characteristics'!$C:$C,0))),"",INDEX('Policy Characteristics'!E:E,MATCH($C1496,'Policy Characteristics'!$C:$C,0)))</f>
        <v>indst efficiency standards</v>
      </c>
      <c r="L1496" s="233">
        <f>IF(ISBLANK(INDEX('Policy Characteristics'!F:F,MATCH($C1496,'Policy Characteristics'!$C:$C,0))),"",INDEX('Policy Characteristics'!F:F,MATCH($C1496,'Policy Characteristics'!$C:$C,0)))</f>
        <v>0</v>
      </c>
      <c r="M1496" s="233">
        <f>IF(ISBLANK(INDEX('Policy Characteristics'!G:G,MATCH($C1496,'Policy Characteristics'!$C:$C,0))),"",INDEX('Policy Characteristics'!G:G,MATCH($C1496,'Policy Characteristics'!$C:$C,0)))</f>
        <v>0.25</v>
      </c>
      <c r="N1496" s="233">
        <f>IF(ISBLANK(INDEX('Policy Characteristics'!H:H,MATCH($C1496,'Policy Characteristics'!$C:$C,0))),"",INDEX('Policy Characteristics'!H:H,MATCH($C1496,'Policy Characteristics'!$C:$C,0)))</f>
        <v>0.01</v>
      </c>
      <c r="O1496" s="226" t="str">
        <f>IF(ISBLANK(INDEX('Policy Characteristics'!I:I,MATCH($C1496,'Policy Characteristics'!$C:$C,0))),"",INDEX('Policy Characteristics'!I:I,MATCH($C1496,'Policy Characteristics'!$C:$C,0)))</f>
        <v>% reduction in energy use</v>
      </c>
      <c r="P1496" s="22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6" s="226" t="str">
        <f>IF(ISBLANK(INDEX('Policy Characteristics'!K:K,MATCH($C1496,'Policy Characteristics'!$C:$C,0))),"",INDEX('Policy Characteristics'!K:K,MATCH($C1496,'Policy Characteristics'!$C:$C,0)))</f>
        <v>industry-ag-main.html#eff-stds</v>
      </c>
      <c r="R1496" s="226" t="str">
        <f>IF(ISBLANK(INDEX('Policy Characteristics'!L:L,MATCH($C1496,'Policy Characteristics'!$C:$C,0))),"",INDEX('Policy Characteristics'!L:L,MATCH($C1496,'Policy Characteristics'!$C:$C,0)))</f>
        <v>industry-energy-efficiency-standards.html</v>
      </c>
    </row>
    <row r="1497" spans="1:18" s="4" customFormat="1">
      <c r="A1497" s="226" t="str">
        <f>IF(ISBLANK(INDEX('Policy Characteristics'!A:A,MATCH($C1497,'Policy Characteristics'!$C:$C,0))),"",INDEX('Policy Characteristics'!A:A,MATCH($C1497,'Policy Characteristics'!$C:$C,0)))</f>
        <v>Industry</v>
      </c>
      <c r="B1497" s="234" t="str">
        <f>IF(ISBLANK(INDEX('Policy Characteristics'!B:B,MATCH($C1497,'Policy Characteristics'!$C:$C,0))),"",INDEX('Policy Characteristics'!B:B,MATCH($C1497,'Policy Characteristics'!$C:$C,0)))</f>
        <v>Industry Energy Efficiency Standards</v>
      </c>
      <c r="C1497" s="226" t="str">
        <f t="shared" si="51"/>
        <v>Percentage Improvement in Eqpt Efficiency Standards above BAU</v>
      </c>
      <c r="D1497" s="6" t="s">
        <v>878</v>
      </c>
      <c r="E1497" s="45" t="s">
        <v>915</v>
      </c>
      <c r="F1497" t="s">
        <v>879</v>
      </c>
      <c r="G1497" s="45" t="s">
        <v>916</v>
      </c>
      <c r="H1497" s="43">
        <v>1140</v>
      </c>
      <c r="I1497" s="261" t="s">
        <v>728</v>
      </c>
      <c r="J1497" s="227" t="str">
        <f>IF(ISBLANK(INDEX('Policy Characteristics'!D:D,MATCH($C1497,'Policy Characteristics'!$C:$C,0))),"",INDEX('Policy Characteristics'!D:D,MATCH($C1497,'Policy Characteristics'!$C:$C,0)))</f>
        <v>Industry Energy Efficiency Standards</v>
      </c>
      <c r="K1497" s="226" t="str">
        <f>IF(ISBLANK(INDEX('Policy Characteristics'!E:E,MATCH($C1497,'Policy Characteristics'!$C:$C,0))),"",INDEX('Policy Characteristics'!E:E,MATCH($C1497,'Policy Characteristics'!$C:$C,0)))</f>
        <v>indst efficiency standards</v>
      </c>
      <c r="L1497" s="233">
        <f>IF(ISBLANK(INDEX('Policy Characteristics'!F:F,MATCH($C1497,'Policy Characteristics'!$C:$C,0))),"",INDEX('Policy Characteristics'!F:F,MATCH($C1497,'Policy Characteristics'!$C:$C,0)))</f>
        <v>0</v>
      </c>
      <c r="M1497" s="233">
        <f>IF(ISBLANK(INDEX('Policy Characteristics'!G:G,MATCH($C1497,'Policy Characteristics'!$C:$C,0))),"",INDEX('Policy Characteristics'!G:G,MATCH($C1497,'Policy Characteristics'!$C:$C,0)))</f>
        <v>0.25</v>
      </c>
      <c r="N1497" s="233">
        <f>IF(ISBLANK(INDEX('Policy Characteristics'!H:H,MATCH($C1497,'Policy Characteristics'!$C:$C,0))),"",INDEX('Policy Characteristics'!H:H,MATCH($C1497,'Policy Characteristics'!$C:$C,0)))</f>
        <v>0.01</v>
      </c>
      <c r="O1497" s="226" t="str">
        <f>IF(ISBLANK(INDEX('Policy Characteristics'!I:I,MATCH($C1497,'Policy Characteristics'!$C:$C,0))),"",INDEX('Policy Characteristics'!I:I,MATCH($C1497,'Policy Characteristics'!$C:$C,0)))</f>
        <v>% reduction in energy use</v>
      </c>
      <c r="P1497" s="22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7" s="226" t="str">
        <f>IF(ISBLANK(INDEX('Policy Characteristics'!K:K,MATCH($C1497,'Policy Characteristics'!$C:$C,0))),"",INDEX('Policy Characteristics'!K:K,MATCH($C1497,'Policy Characteristics'!$C:$C,0)))</f>
        <v>industry-ag-main.html#eff-stds</v>
      </c>
      <c r="R1497" s="226" t="str">
        <f>IF(ISBLANK(INDEX('Policy Characteristics'!L:L,MATCH($C1497,'Policy Characteristics'!$C:$C,0))),"",INDEX('Policy Characteristics'!L:L,MATCH($C1497,'Policy Characteristics'!$C:$C,0)))</f>
        <v>industry-energy-efficiency-standards.html</v>
      </c>
    </row>
    <row r="1498" spans="1:18" s="4" customFormat="1">
      <c r="A1498" s="226" t="str">
        <f>IF(ISBLANK(INDEX('Policy Characteristics'!A:A,MATCH($C1498,'Policy Characteristics'!$C:$C,0))),"",INDEX('Policy Characteristics'!A:A,MATCH($C1498,'Policy Characteristics'!$C:$C,0)))</f>
        <v>Industry</v>
      </c>
      <c r="B1498" s="234" t="str">
        <f>IF(ISBLANK(INDEX('Policy Characteristics'!B:B,MATCH($C1498,'Policy Characteristics'!$C:$C,0))),"",INDEX('Policy Characteristics'!B:B,MATCH($C1498,'Policy Characteristics'!$C:$C,0)))</f>
        <v>Industry Energy Efficiency Standards</v>
      </c>
      <c r="C1498" s="226" t="str">
        <f t="shared" si="51"/>
        <v>Percentage Improvement in Eqpt Efficiency Standards above BAU</v>
      </c>
      <c r="D1498" s="6" t="s">
        <v>878</v>
      </c>
      <c r="E1498" s="45" t="s">
        <v>917</v>
      </c>
      <c r="F1498" t="s">
        <v>879</v>
      </c>
      <c r="G1498" s="45" t="s">
        <v>918</v>
      </c>
      <c r="H1498" s="43">
        <v>1141</v>
      </c>
      <c r="I1498" s="261" t="s">
        <v>738</v>
      </c>
      <c r="J1498" s="227" t="str">
        <f>IF(ISBLANK(INDEX('Policy Characteristics'!D:D,MATCH($C1498,'Policy Characteristics'!$C:$C,0))),"",INDEX('Policy Characteristics'!D:D,MATCH($C1498,'Policy Characteristics'!$C:$C,0)))</f>
        <v>Industry Energy Efficiency Standards</v>
      </c>
      <c r="K1498" s="226" t="str">
        <f>IF(ISBLANK(INDEX('Policy Characteristics'!E:E,MATCH($C1498,'Policy Characteristics'!$C:$C,0))),"",INDEX('Policy Characteristics'!E:E,MATCH($C1498,'Policy Characteristics'!$C:$C,0)))</f>
        <v>indst efficiency standards</v>
      </c>
      <c r="L1498" s="233">
        <f>IF(ISBLANK(INDEX('Policy Characteristics'!F:F,MATCH($C1498,'Policy Characteristics'!$C:$C,0))),"",INDEX('Policy Characteristics'!F:F,MATCH($C1498,'Policy Characteristics'!$C:$C,0)))</f>
        <v>0</v>
      </c>
      <c r="M1498" s="233">
        <f>IF(ISBLANK(INDEX('Policy Characteristics'!G:G,MATCH($C1498,'Policy Characteristics'!$C:$C,0))),"",INDEX('Policy Characteristics'!G:G,MATCH($C1498,'Policy Characteristics'!$C:$C,0)))</f>
        <v>0.25</v>
      </c>
      <c r="N1498" s="233">
        <f>IF(ISBLANK(INDEX('Policy Characteristics'!H:H,MATCH($C1498,'Policy Characteristics'!$C:$C,0))),"",INDEX('Policy Characteristics'!H:H,MATCH($C1498,'Policy Characteristics'!$C:$C,0)))</f>
        <v>0.01</v>
      </c>
      <c r="O1498" s="226" t="str">
        <f>IF(ISBLANK(INDEX('Policy Characteristics'!I:I,MATCH($C1498,'Policy Characteristics'!$C:$C,0))),"",INDEX('Policy Characteristics'!I:I,MATCH($C1498,'Policy Characteristics'!$C:$C,0)))</f>
        <v>% reduction in energy use</v>
      </c>
      <c r="P1498" s="22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8" s="226" t="str">
        <f>IF(ISBLANK(INDEX('Policy Characteristics'!K:K,MATCH($C1498,'Policy Characteristics'!$C:$C,0))),"",INDEX('Policy Characteristics'!K:K,MATCH($C1498,'Policy Characteristics'!$C:$C,0)))</f>
        <v>industry-ag-main.html#eff-stds</v>
      </c>
      <c r="R1498" s="226" t="str">
        <f>IF(ISBLANK(INDEX('Policy Characteristics'!L:L,MATCH($C1498,'Policy Characteristics'!$C:$C,0))),"",INDEX('Policy Characteristics'!L:L,MATCH($C1498,'Policy Characteristics'!$C:$C,0)))</f>
        <v>industry-energy-efficiency-standards.html</v>
      </c>
    </row>
    <row r="1499" spans="1:18" s="4" customFormat="1">
      <c r="A1499" s="226" t="str">
        <f>IF(ISBLANK(INDEX('Policy Characteristics'!A:A,MATCH($C1499,'Policy Characteristics'!$C:$C,0))),"",INDEX('Policy Characteristics'!A:A,MATCH($C1499,'Policy Characteristics'!$C:$C,0)))</f>
        <v>Industry</v>
      </c>
      <c r="B1499" s="234" t="str">
        <f>IF(ISBLANK(INDEX('Policy Characteristics'!B:B,MATCH($C1499,'Policy Characteristics'!$C:$C,0))),"",INDEX('Policy Characteristics'!B:B,MATCH($C1499,'Policy Characteristics'!$C:$C,0)))</f>
        <v>Industry Energy Efficiency Standards</v>
      </c>
      <c r="C1499" s="226" t="str">
        <f t="shared" si="51"/>
        <v>Percentage Improvement in Eqpt Efficiency Standards above BAU</v>
      </c>
      <c r="D1499" s="6" t="s">
        <v>878</v>
      </c>
      <c r="E1499" s="45" t="s">
        <v>919</v>
      </c>
      <c r="F1499" t="s">
        <v>879</v>
      </c>
      <c r="G1499" s="45" t="s">
        <v>920</v>
      </c>
      <c r="H1499" s="43">
        <v>1142</v>
      </c>
      <c r="I1499" s="261" t="s">
        <v>728</v>
      </c>
      <c r="J1499" s="227" t="str">
        <f>IF(ISBLANK(INDEX('Policy Characteristics'!D:D,MATCH($C1499,'Policy Characteristics'!$C:$C,0))),"",INDEX('Policy Characteristics'!D:D,MATCH($C1499,'Policy Characteristics'!$C:$C,0)))</f>
        <v>Industry Energy Efficiency Standards</v>
      </c>
      <c r="K1499" s="226" t="str">
        <f>IF(ISBLANK(INDEX('Policy Characteristics'!E:E,MATCH($C1499,'Policy Characteristics'!$C:$C,0))),"",INDEX('Policy Characteristics'!E:E,MATCH($C1499,'Policy Characteristics'!$C:$C,0)))</f>
        <v>indst efficiency standards</v>
      </c>
      <c r="L1499" s="233">
        <f>IF(ISBLANK(INDEX('Policy Characteristics'!F:F,MATCH($C1499,'Policy Characteristics'!$C:$C,0))),"",INDEX('Policy Characteristics'!F:F,MATCH($C1499,'Policy Characteristics'!$C:$C,0)))</f>
        <v>0</v>
      </c>
      <c r="M1499" s="233">
        <f>IF(ISBLANK(INDEX('Policy Characteristics'!G:G,MATCH($C1499,'Policy Characteristics'!$C:$C,0))),"",INDEX('Policy Characteristics'!G:G,MATCH($C1499,'Policy Characteristics'!$C:$C,0)))</f>
        <v>0.25</v>
      </c>
      <c r="N1499" s="233">
        <f>IF(ISBLANK(INDEX('Policy Characteristics'!H:H,MATCH($C1499,'Policy Characteristics'!$C:$C,0))),"",INDEX('Policy Characteristics'!H:H,MATCH($C1499,'Policy Characteristics'!$C:$C,0)))</f>
        <v>0.01</v>
      </c>
      <c r="O1499" s="226" t="str">
        <f>IF(ISBLANK(INDEX('Policy Characteristics'!I:I,MATCH($C1499,'Policy Characteristics'!$C:$C,0))),"",INDEX('Policy Characteristics'!I:I,MATCH($C1499,'Policy Characteristics'!$C:$C,0)))</f>
        <v>% reduction in energy use</v>
      </c>
      <c r="P1499" s="22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499" s="226" t="str">
        <f>IF(ISBLANK(INDEX('Policy Characteristics'!K:K,MATCH($C1499,'Policy Characteristics'!$C:$C,0))),"",INDEX('Policy Characteristics'!K:K,MATCH($C1499,'Policy Characteristics'!$C:$C,0)))</f>
        <v>industry-ag-main.html#eff-stds</v>
      </c>
      <c r="R1499" s="226" t="str">
        <f>IF(ISBLANK(INDEX('Policy Characteristics'!L:L,MATCH($C1499,'Policy Characteristics'!$C:$C,0))),"",INDEX('Policy Characteristics'!L:L,MATCH($C1499,'Policy Characteristics'!$C:$C,0)))</f>
        <v>industry-energy-efficiency-standards.html</v>
      </c>
    </row>
    <row r="1500" spans="1:18" s="4" customFormat="1">
      <c r="A1500" s="226" t="str">
        <f>IF(ISBLANK(INDEX('Policy Characteristics'!A:A,MATCH($C1500,'Policy Characteristics'!$C:$C,0))),"",INDEX('Policy Characteristics'!A:A,MATCH($C1500,'Policy Characteristics'!$C:$C,0)))</f>
        <v>Industry</v>
      </c>
      <c r="B1500" s="234" t="str">
        <f>IF(ISBLANK(INDEX('Policy Characteristics'!B:B,MATCH($C1500,'Policy Characteristics'!$C:$C,0))),"",INDEX('Policy Characteristics'!B:B,MATCH($C1500,'Policy Characteristics'!$C:$C,0)))</f>
        <v>Industry Energy Efficiency Standards</v>
      </c>
      <c r="C1500" s="226" t="str">
        <f t="shared" si="51"/>
        <v>Percentage Improvement in Eqpt Efficiency Standards above BAU</v>
      </c>
      <c r="D1500" s="6" t="s">
        <v>878</v>
      </c>
      <c r="E1500" s="45" t="s">
        <v>921</v>
      </c>
      <c r="F1500" t="s">
        <v>879</v>
      </c>
      <c r="G1500" s="45" t="s">
        <v>922</v>
      </c>
      <c r="H1500" s="43">
        <v>1143</v>
      </c>
      <c r="I1500" s="261" t="s">
        <v>738</v>
      </c>
      <c r="J1500" s="227" t="str">
        <f>IF(ISBLANK(INDEX('Policy Characteristics'!D:D,MATCH($C1500,'Policy Characteristics'!$C:$C,0))),"",INDEX('Policy Characteristics'!D:D,MATCH($C1500,'Policy Characteristics'!$C:$C,0)))</f>
        <v>Industry Energy Efficiency Standards</v>
      </c>
      <c r="K1500" s="226" t="str">
        <f>IF(ISBLANK(INDEX('Policy Characteristics'!E:E,MATCH($C1500,'Policy Characteristics'!$C:$C,0))),"",INDEX('Policy Characteristics'!E:E,MATCH($C1500,'Policy Characteristics'!$C:$C,0)))</f>
        <v>indst efficiency standards</v>
      </c>
      <c r="L1500" s="233">
        <f>IF(ISBLANK(INDEX('Policy Characteristics'!F:F,MATCH($C1500,'Policy Characteristics'!$C:$C,0))),"",INDEX('Policy Characteristics'!F:F,MATCH($C1500,'Policy Characteristics'!$C:$C,0)))</f>
        <v>0</v>
      </c>
      <c r="M1500" s="233">
        <f>IF(ISBLANK(INDEX('Policy Characteristics'!G:G,MATCH($C1500,'Policy Characteristics'!$C:$C,0))),"",INDEX('Policy Characteristics'!G:G,MATCH($C1500,'Policy Characteristics'!$C:$C,0)))</f>
        <v>0.25</v>
      </c>
      <c r="N1500" s="233">
        <f>IF(ISBLANK(INDEX('Policy Characteristics'!H:H,MATCH($C1500,'Policy Characteristics'!$C:$C,0))),"",INDEX('Policy Characteristics'!H:H,MATCH($C1500,'Policy Characteristics'!$C:$C,0)))</f>
        <v>0.01</v>
      </c>
      <c r="O1500" s="226" t="str">
        <f>IF(ISBLANK(INDEX('Policy Characteristics'!I:I,MATCH($C1500,'Policy Characteristics'!$C:$C,0))),"",INDEX('Policy Characteristics'!I:I,MATCH($C1500,'Policy Characteristics'!$C:$C,0)))</f>
        <v>% reduction in energy use</v>
      </c>
      <c r="P1500" s="22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0" s="226" t="str">
        <f>IF(ISBLANK(INDEX('Policy Characteristics'!K:K,MATCH($C1500,'Policy Characteristics'!$C:$C,0))),"",INDEX('Policy Characteristics'!K:K,MATCH($C1500,'Policy Characteristics'!$C:$C,0)))</f>
        <v>industry-ag-main.html#eff-stds</v>
      </c>
      <c r="R1500" s="226" t="str">
        <f>IF(ISBLANK(INDEX('Policy Characteristics'!L:L,MATCH($C1500,'Policy Characteristics'!$C:$C,0))),"",INDEX('Policy Characteristics'!L:L,MATCH($C1500,'Policy Characteristics'!$C:$C,0)))</f>
        <v>industry-energy-efficiency-standards.html</v>
      </c>
    </row>
    <row r="1501" spans="1:18" s="4" customFormat="1">
      <c r="A1501" s="226" t="str">
        <f>IF(ISBLANK(INDEX('Policy Characteristics'!A:A,MATCH($C1501,'Policy Characteristics'!$C:$C,0))),"",INDEX('Policy Characteristics'!A:A,MATCH($C1501,'Policy Characteristics'!$C:$C,0)))</f>
        <v>Industry</v>
      </c>
      <c r="B1501" s="234" t="str">
        <f>IF(ISBLANK(INDEX('Policy Characteristics'!B:B,MATCH($C1501,'Policy Characteristics'!$C:$C,0))),"",INDEX('Policy Characteristics'!B:B,MATCH($C1501,'Policy Characteristics'!$C:$C,0)))</f>
        <v>Industry Energy Efficiency Standards</v>
      </c>
      <c r="C1501" s="226" t="str">
        <f t="shared" si="51"/>
        <v>Percentage Improvement in Eqpt Efficiency Standards above BAU</v>
      </c>
      <c r="D1501" s="6" t="s">
        <v>878</v>
      </c>
      <c r="E1501" s="45" t="s">
        <v>923</v>
      </c>
      <c r="F1501" t="s">
        <v>879</v>
      </c>
      <c r="G1501" s="45" t="s">
        <v>924</v>
      </c>
      <c r="H1501" s="43">
        <v>1144</v>
      </c>
      <c r="I1501" s="261" t="s">
        <v>738</v>
      </c>
      <c r="J1501" s="227" t="str">
        <f>IF(ISBLANK(INDEX('Policy Characteristics'!D:D,MATCH($C1501,'Policy Characteristics'!$C:$C,0))),"",INDEX('Policy Characteristics'!D:D,MATCH($C1501,'Policy Characteristics'!$C:$C,0)))</f>
        <v>Industry Energy Efficiency Standards</v>
      </c>
      <c r="K1501" s="226" t="str">
        <f>IF(ISBLANK(INDEX('Policy Characteristics'!E:E,MATCH($C1501,'Policy Characteristics'!$C:$C,0))),"",INDEX('Policy Characteristics'!E:E,MATCH($C1501,'Policy Characteristics'!$C:$C,0)))</f>
        <v>indst efficiency standards</v>
      </c>
      <c r="L1501" s="233">
        <f>IF(ISBLANK(INDEX('Policy Characteristics'!F:F,MATCH($C1501,'Policy Characteristics'!$C:$C,0))),"",INDEX('Policy Characteristics'!F:F,MATCH($C1501,'Policy Characteristics'!$C:$C,0)))</f>
        <v>0</v>
      </c>
      <c r="M1501" s="233">
        <f>IF(ISBLANK(INDEX('Policy Characteristics'!G:G,MATCH($C1501,'Policy Characteristics'!$C:$C,0))),"",INDEX('Policy Characteristics'!G:G,MATCH($C1501,'Policy Characteristics'!$C:$C,0)))</f>
        <v>0.25</v>
      </c>
      <c r="N1501" s="233">
        <f>IF(ISBLANK(INDEX('Policy Characteristics'!H:H,MATCH($C1501,'Policy Characteristics'!$C:$C,0))),"",INDEX('Policy Characteristics'!H:H,MATCH($C1501,'Policy Characteristics'!$C:$C,0)))</f>
        <v>0.01</v>
      </c>
      <c r="O1501" s="226" t="str">
        <f>IF(ISBLANK(INDEX('Policy Characteristics'!I:I,MATCH($C1501,'Policy Characteristics'!$C:$C,0))),"",INDEX('Policy Characteristics'!I:I,MATCH($C1501,'Policy Characteristics'!$C:$C,0)))</f>
        <v>% reduction in energy use</v>
      </c>
      <c r="P1501" s="22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1" s="226" t="str">
        <f>IF(ISBLANK(INDEX('Policy Characteristics'!K:K,MATCH($C1501,'Policy Characteristics'!$C:$C,0))),"",INDEX('Policy Characteristics'!K:K,MATCH($C1501,'Policy Characteristics'!$C:$C,0)))</f>
        <v>industry-ag-main.html#eff-stds</v>
      </c>
      <c r="R1501" s="226" t="str">
        <f>IF(ISBLANK(INDEX('Policy Characteristics'!L:L,MATCH($C1501,'Policy Characteristics'!$C:$C,0))),"",INDEX('Policy Characteristics'!L:L,MATCH($C1501,'Policy Characteristics'!$C:$C,0)))</f>
        <v>industry-energy-efficiency-standards.html</v>
      </c>
    </row>
    <row r="1502" spans="1:18" s="4" customFormat="1">
      <c r="A1502" s="226" t="str">
        <f>IF(ISBLANK(INDEX('Policy Characteristics'!A:A,MATCH($C1502,'Policy Characteristics'!$C:$C,0))),"",INDEX('Policy Characteristics'!A:A,MATCH($C1502,'Policy Characteristics'!$C:$C,0)))</f>
        <v>Industry</v>
      </c>
      <c r="B1502" s="234" t="str">
        <f>IF(ISBLANK(INDEX('Policy Characteristics'!B:B,MATCH($C1502,'Policy Characteristics'!$C:$C,0))),"",INDEX('Policy Characteristics'!B:B,MATCH($C1502,'Policy Characteristics'!$C:$C,0)))</f>
        <v>Industry Energy Efficiency Standards</v>
      </c>
      <c r="C1502" s="226" t="str">
        <f t="shared" si="51"/>
        <v>Percentage Improvement in Eqpt Efficiency Standards above BAU</v>
      </c>
      <c r="D1502" s="6" t="s">
        <v>878</v>
      </c>
      <c r="E1502" s="45" t="s">
        <v>925</v>
      </c>
      <c r="F1502" t="s">
        <v>879</v>
      </c>
      <c r="G1502" s="45" t="s">
        <v>926</v>
      </c>
      <c r="H1502" s="43">
        <v>1145</v>
      </c>
      <c r="I1502" s="261" t="s">
        <v>738</v>
      </c>
      <c r="J1502" s="227" t="str">
        <f>IF(ISBLANK(INDEX('Policy Characteristics'!D:D,MATCH($C1502,'Policy Characteristics'!$C:$C,0))),"",INDEX('Policy Characteristics'!D:D,MATCH($C1502,'Policy Characteristics'!$C:$C,0)))</f>
        <v>Industry Energy Efficiency Standards</v>
      </c>
      <c r="K1502" s="226" t="str">
        <f>IF(ISBLANK(INDEX('Policy Characteristics'!E:E,MATCH($C1502,'Policy Characteristics'!$C:$C,0))),"",INDEX('Policy Characteristics'!E:E,MATCH($C1502,'Policy Characteristics'!$C:$C,0)))</f>
        <v>indst efficiency standards</v>
      </c>
      <c r="L1502" s="233">
        <f>IF(ISBLANK(INDEX('Policy Characteristics'!F:F,MATCH($C1502,'Policy Characteristics'!$C:$C,0))),"",INDEX('Policy Characteristics'!F:F,MATCH($C1502,'Policy Characteristics'!$C:$C,0)))</f>
        <v>0</v>
      </c>
      <c r="M1502" s="233">
        <f>IF(ISBLANK(INDEX('Policy Characteristics'!G:G,MATCH($C1502,'Policy Characteristics'!$C:$C,0))),"",INDEX('Policy Characteristics'!G:G,MATCH($C1502,'Policy Characteristics'!$C:$C,0)))</f>
        <v>0.25</v>
      </c>
      <c r="N1502" s="233">
        <f>IF(ISBLANK(INDEX('Policy Characteristics'!H:H,MATCH($C1502,'Policy Characteristics'!$C:$C,0))),"",INDEX('Policy Characteristics'!H:H,MATCH($C1502,'Policy Characteristics'!$C:$C,0)))</f>
        <v>0.01</v>
      </c>
      <c r="O1502" s="226" t="str">
        <f>IF(ISBLANK(INDEX('Policy Characteristics'!I:I,MATCH($C1502,'Policy Characteristics'!$C:$C,0))),"",INDEX('Policy Characteristics'!I:I,MATCH($C1502,'Policy Characteristics'!$C:$C,0)))</f>
        <v>% reduction in energy use</v>
      </c>
      <c r="P1502" s="22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2" s="226" t="str">
        <f>IF(ISBLANK(INDEX('Policy Characteristics'!K:K,MATCH($C1502,'Policy Characteristics'!$C:$C,0))),"",INDEX('Policy Characteristics'!K:K,MATCH($C1502,'Policy Characteristics'!$C:$C,0)))</f>
        <v>industry-ag-main.html#eff-stds</v>
      </c>
      <c r="R1502" s="226" t="str">
        <f>IF(ISBLANK(INDEX('Policy Characteristics'!L:L,MATCH($C1502,'Policy Characteristics'!$C:$C,0))),"",INDEX('Policy Characteristics'!L:L,MATCH($C1502,'Policy Characteristics'!$C:$C,0)))</f>
        <v>industry-energy-efficiency-standards.html</v>
      </c>
    </row>
    <row r="1503" spans="1:18" s="4" customFormat="1">
      <c r="A1503" s="226" t="str">
        <f>IF(ISBLANK(INDEX('Policy Characteristics'!A:A,MATCH($C1503,'Policy Characteristics'!$C:$C,0))),"",INDEX('Policy Characteristics'!A:A,MATCH($C1503,'Policy Characteristics'!$C:$C,0)))</f>
        <v>Industry</v>
      </c>
      <c r="B1503" s="234" t="str">
        <f>IF(ISBLANK(INDEX('Policy Characteristics'!B:B,MATCH($C1503,'Policy Characteristics'!$C:$C,0))),"",INDEX('Policy Characteristics'!B:B,MATCH($C1503,'Policy Characteristics'!$C:$C,0)))</f>
        <v>Industry Energy Efficiency Standards</v>
      </c>
      <c r="C1503" s="226" t="str">
        <f t="shared" si="51"/>
        <v>Percentage Improvement in Eqpt Efficiency Standards above BAU</v>
      </c>
      <c r="D1503" s="6" t="s">
        <v>878</v>
      </c>
      <c r="E1503" s="45" t="s">
        <v>927</v>
      </c>
      <c r="F1503" t="s">
        <v>879</v>
      </c>
      <c r="G1503" s="45" t="s">
        <v>928</v>
      </c>
      <c r="H1503" s="43">
        <v>1146</v>
      </c>
      <c r="I1503" s="261" t="s">
        <v>728</v>
      </c>
      <c r="J1503" s="227" t="str">
        <f>IF(ISBLANK(INDEX('Policy Characteristics'!D:D,MATCH($C1503,'Policy Characteristics'!$C:$C,0))),"",INDEX('Policy Characteristics'!D:D,MATCH($C1503,'Policy Characteristics'!$C:$C,0)))</f>
        <v>Industry Energy Efficiency Standards</v>
      </c>
      <c r="K1503" s="226" t="str">
        <f>IF(ISBLANK(INDEX('Policy Characteristics'!E:E,MATCH($C1503,'Policy Characteristics'!$C:$C,0))),"",INDEX('Policy Characteristics'!E:E,MATCH($C1503,'Policy Characteristics'!$C:$C,0)))</f>
        <v>indst efficiency standards</v>
      </c>
      <c r="L1503" s="233">
        <f>IF(ISBLANK(INDEX('Policy Characteristics'!F:F,MATCH($C1503,'Policy Characteristics'!$C:$C,0))),"",INDEX('Policy Characteristics'!F:F,MATCH($C1503,'Policy Characteristics'!$C:$C,0)))</f>
        <v>0</v>
      </c>
      <c r="M1503" s="233">
        <f>IF(ISBLANK(INDEX('Policy Characteristics'!G:G,MATCH($C1503,'Policy Characteristics'!$C:$C,0))),"",INDEX('Policy Characteristics'!G:G,MATCH($C1503,'Policy Characteristics'!$C:$C,0)))</f>
        <v>0.25</v>
      </c>
      <c r="N1503" s="233">
        <f>IF(ISBLANK(INDEX('Policy Characteristics'!H:H,MATCH($C1503,'Policy Characteristics'!$C:$C,0))),"",INDEX('Policy Characteristics'!H:H,MATCH($C1503,'Policy Characteristics'!$C:$C,0)))</f>
        <v>0.01</v>
      </c>
      <c r="O1503" s="226" t="str">
        <f>IF(ISBLANK(INDEX('Policy Characteristics'!I:I,MATCH($C1503,'Policy Characteristics'!$C:$C,0))),"",INDEX('Policy Characteristics'!I:I,MATCH($C1503,'Policy Characteristics'!$C:$C,0)))</f>
        <v>% reduction in energy use</v>
      </c>
      <c r="P1503" s="22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3" s="226" t="str">
        <f>IF(ISBLANK(INDEX('Policy Characteristics'!K:K,MATCH($C1503,'Policy Characteristics'!$C:$C,0))),"",INDEX('Policy Characteristics'!K:K,MATCH($C1503,'Policy Characteristics'!$C:$C,0)))</f>
        <v>industry-ag-main.html#eff-stds</v>
      </c>
      <c r="R1503" s="226" t="str">
        <f>IF(ISBLANK(INDEX('Policy Characteristics'!L:L,MATCH($C1503,'Policy Characteristics'!$C:$C,0))),"",INDEX('Policy Characteristics'!L:L,MATCH($C1503,'Policy Characteristics'!$C:$C,0)))</f>
        <v>industry-energy-efficiency-standards.html</v>
      </c>
    </row>
    <row r="1504" spans="1:18" s="4" customFormat="1">
      <c r="A1504" s="226" t="str">
        <f>IF(ISBLANK(INDEX('Policy Characteristics'!A:A,MATCH($C1504,'Policy Characteristics'!$C:$C,0))),"",INDEX('Policy Characteristics'!A:A,MATCH($C1504,'Policy Characteristics'!$C:$C,0)))</f>
        <v>Industry</v>
      </c>
      <c r="B1504" s="234" t="str">
        <f>IF(ISBLANK(INDEX('Policy Characteristics'!B:B,MATCH($C1504,'Policy Characteristics'!$C:$C,0))),"",INDEX('Policy Characteristics'!B:B,MATCH($C1504,'Policy Characteristics'!$C:$C,0)))</f>
        <v>Industry Energy Efficiency Standards</v>
      </c>
      <c r="C1504" s="226" t="str">
        <f t="shared" si="51"/>
        <v>Percentage Improvement in Eqpt Efficiency Standards above BAU</v>
      </c>
      <c r="D1504" s="6" t="s">
        <v>878</v>
      </c>
      <c r="E1504" s="45" t="s">
        <v>929</v>
      </c>
      <c r="F1504" t="s">
        <v>879</v>
      </c>
      <c r="G1504" s="45" t="s">
        <v>930</v>
      </c>
      <c r="H1504" s="43">
        <v>1147</v>
      </c>
      <c r="I1504" s="261" t="s">
        <v>738</v>
      </c>
      <c r="J1504" s="227" t="str">
        <f>IF(ISBLANK(INDEX('Policy Characteristics'!D:D,MATCH($C1504,'Policy Characteristics'!$C:$C,0))),"",INDEX('Policy Characteristics'!D:D,MATCH($C1504,'Policy Characteristics'!$C:$C,0)))</f>
        <v>Industry Energy Efficiency Standards</v>
      </c>
      <c r="K1504" s="226" t="str">
        <f>IF(ISBLANK(INDEX('Policy Characteristics'!E:E,MATCH($C1504,'Policy Characteristics'!$C:$C,0))),"",INDEX('Policy Characteristics'!E:E,MATCH($C1504,'Policy Characteristics'!$C:$C,0)))</f>
        <v>indst efficiency standards</v>
      </c>
      <c r="L1504" s="233">
        <f>IF(ISBLANK(INDEX('Policy Characteristics'!F:F,MATCH($C1504,'Policy Characteristics'!$C:$C,0))),"",INDEX('Policy Characteristics'!F:F,MATCH($C1504,'Policy Characteristics'!$C:$C,0)))</f>
        <v>0</v>
      </c>
      <c r="M1504" s="233">
        <f>IF(ISBLANK(INDEX('Policy Characteristics'!G:G,MATCH($C1504,'Policy Characteristics'!$C:$C,0))),"",INDEX('Policy Characteristics'!G:G,MATCH($C1504,'Policy Characteristics'!$C:$C,0)))</f>
        <v>0.25</v>
      </c>
      <c r="N1504" s="233">
        <f>IF(ISBLANK(INDEX('Policy Characteristics'!H:H,MATCH($C1504,'Policy Characteristics'!$C:$C,0))),"",INDEX('Policy Characteristics'!H:H,MATCH($C1504,'Policy Characteristics'!$C:$C,0)))</f>
        <v>0.01</v>
      </c>
      <c r="O1504" s="226" t="str">
        <f>IF(ISBLANK(INDEX('Policy Characteristics'!I:I,MATCH($C1504,'Policy Characteristics'!$C:$C,0))),"",INDEX('Policy Characteristics'!I:I,MATCH($C1504,'Policy Characteristics'!$C:$C,0)))</f>
        <v>% reduction in energy use</v>
      </c>
      <c r="P1504" s="22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4" s="226" t="str">
        <f>IF(ISBLANK(INDEX('Policy Characteristics'!K:K,MATCH($C1504,'Policy Characteristics'!$C:$C,0))),"",INDEX('Policy Characteristics'!K:K,MATCH($C1504,'Policy Characteristics'!$C:$C,0)))</f>
        <v>industry-ag-main.html#eff-stds</v>
      </c>
      <c r="R1504" s="226" t="str">
        <f>IF(ISBLANK(INDEX('Policy Characteristics'!L:L,MATCH($C1504,'Policy Characteristics'!$C:$C,0))),"",INDEX('Policy Characteristics'!L:L,MATCH($C1504,'Policy Characteristics'!$C:$C,0)))</f>
        <v>industry-energy-efficiency-standards.html</v>
      </c>
    </row>
    <row r="1505" spans="1:18" s="4" customFormat="1">
      <c r="A1505" s="226" t="str">
        <f>IF(ISBLANK(INDEX('Policy Characteristics'!A:A,MATCH($C1505,'Policy Characteristics'!$C:$C,0))),"",INDEX('Policy Characteristics'!A:A,MATCH($C1505,'Policy Characteristics'!$C:$C,0)))</f>
        <v>Industry</v>
      </c>
      <c r="B1505" s="234" t="str">
        <f>IF(ISBLANK(INDEX('Policy Characteristics'!B:B,MATCH($C1505,'Policy Characteristics'!$C:$C,0))),"",INDEX('Policy Characteristics'!B:B,MATCH($C1505,'Policy Characteristics'!$C:$C,0)))</f>
        <v>Industry Energy Efficiency Standards</v>
      </c>
      <c r="C1505" s="226" t="str">
        <f t="shared" si="51"/>
        <v>Percentage Improvement in Eqpt Efficiency Standards above BAU</v>
      </c>
      <c r="D1505" s="6" t="s">
        <v>880</v>
      </c>
      <c r="E1505" s="45" t="s">
        <v>911</v>
      </c>
      <c r="F1505" t="s">
        <v>881</v>
      </c>
      <c r="G1505" s="45" t="s">
        <v>912</v>
      </c>
      <c r="H1505" s="43">
        <v>1148</v>
      </c>
      <c r="I1505" s="261" t="s">
        <v>728</v>
      </c>
      <c r="J1505" s="227" t="str">
        <f>IF(ISBLANK(INDEX('Policy Characteristics'!D:D,MATCH($C1505,'Policy Characteristics'!$C:$C,0))),"",INDEX('Policy Characteristics'!D:D,MATCH($C1505,'Policy Characteristics'!$C:$C,0)))</f>
        <v>Industry Energy Efficiency Standards</v>
      </c>
      <c r="K1505" s="226" t="str">
        <f>IF(ISBLANK(INDEX('Policy Characteristics'!E:E,MATCH($C1505,'Policy Characteristics'!$C:$C,0))),"",INDEX('Policy Characteristics'!E:E,MATCH($C1505,'Policy Characteristics'!$C:$C,0)))</f>
        <v>indst efficiency standards</v>
      </c>
      <c r="L1505" s="233">
        <f>IF(ISBLANK(INDEX('Policy Characteristics'!F:F,MATCH($C1505,'Policy Characteristics'!$C:$C,0))),"",INDEX('Policy Characteristics'!F:F,MATCH($C1505,'Policy Characteristics'!$C:$C,0)))</f>
        <v>0</v>
      </c>
      <c r="M1505" s="233">
        <f>IF(ISBLANK(INDEX('Policy Characteristics'!G:G,MATCH($C1505,'Policy Characteristics'!$C:$C,0))),"",INDEX('Policy Characteristics'!G:G,MATCH($C1505,'Policy Characteristics'!$C:$C,0)))</f>
        <v>0.25</v>
      </c>
      <c r="N1505" s="233">
        <f>IF(ISBLANK(INDEX('Policy Characteristics'!H:H,MATCH($C1505,'Policy Characteristics'!$C:$C,0))),"",INDEX('Policy Characteristics'!H:H,MATCH($C1505,'Policy Characteristics'!$C:$C,0)))</f>
        <v>0.01</v>
      </c>
      <c r="O1505" s="226" t="str">
        <f>IF(ISBLANK(INDEX('Policy Characteristics'!I:I,MATCH($C1505,'Policy Characteristics'!$C:$C,0))),"",INDEX('Policy Characteristics'!I:I,MATCH($C1505,'Policy Characteristics'!$C:$C,0)))</f>
        <v>% reduction in energy use</v>
      </c>
      <c r="P1505" s="22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5" s="226" t="str">
        <f>IF(ISBLANK(INDEX('Policy Characteristics'!K:K,MATCH($C1505,'Policy Characteristics'!$C:$C,0))),"",INDEX('Policy Characteristics'!K:K,MATCH($C1505,'Policy Characteristics'!$C:$C,0)))</f>
        <v>industry-ag-main.html#eff-stds</v>
      </c>
      <c r="R1505" s="226" t="str">
        <f>IF(ISBLANK(INDEX('Policy Characteristics'!L:L,MATCH($C1505,'Policy Characteristics'!$C:$C,0))),"",INDEX('Policy Characteristics'!L:L,MATCH($C1505,'Policy Characteristics'!$C:$C,0)))</f>
        <v>industry-energy-efficiency-standards.html</v>
      </c>
    </row>
    <row r="1506" spans="1:18" s="4" customFormat="1">
      <c r="A1506" s="226" t="str">
        <f>IF(ISBLANK(INDEX('Policy Characteristics'!A:A,MATCH($C1506,'Policy Characteristics'!$C:$C,0))),"",INDEX('Policy Characteristics'!A:A,MATCH($C1506,'Policy Characteristics'!$C:$C,0)))</f>
        <v>Industry</v>
      </c>
      <c r="B1506" s="234" t="str">
        <f>IF(ISBLANK(INDEX('Policy Characteristics'!B:B,MATCH($C1506,'Policy Characteristics'!$C:$C,0))),"",INDEX('Policy Characteristics'!B:B,MATCH($C1506,'Policy Characteristics'!$C:$C,0)))</f>
        <v>Industry Energy Efficiency Standards</v>
      </c>
      <c r="C1506" s="226" t="str">
        <f t="shared" si="51"/>
        <v>Percentage Improvement in Eqpt Efficiency Standards above BAU</v>
      </c>
      <c r="D1506" s="6" t="s">
        <v>880</v>
      </c>
      <c r="E1506" s="45" t="s">
        <v>913</v>
      </c>
      <c r="F1506" t="s">
        <v>881</v>
      </c>
      <c r="G1506" s="45" t="s">
        <v>914</v>
      </c>
      <c r="H1506" s="43">
        <v>1149</v>
      </c>
      <c r="I1506" s="261" t="s">
        <v>728</v>
      </c>
      <c r="J1506" s="227" t="str">
        <f>IF(ISBLANK(INDEX('Policy Characteristics'!D:D,MATCH($C1506,'Policy Characteristics'!$C:$C,0))),"",INDEX('Policy Characteristics'!D:D,MATCH($C1506,'Policy Characteristics'!$C:$C,0)))</f>
        <v>Industry Energy Efficiency Standards</v>
      </c>
      <c r="K1506" s="226" t="str">
        <f>IF(ISBLANK(INDEX('Policy Characteristics'!E:E,MATCH($C1506,'Policy Characteristics'!$C:$C,0))),"",INDEX('Policy Characteristics'!E:E,MATCH($C1506,'Policy Characteristics'!$C:$C,0)))</f>
        <v>indst efficiency standards</v>
      </c>
      <c r="L1506" s="233">
        <f>IF(ISBLANK(INDEX('Policy Characteristics'!F:F,MATCH($C1506,'Policy Characteristics'!$C:$C,0))),"",INDEX('Policy Characteristics'!F:F,MATCH($C1506,'Policy Characteristics'!$C:$C,0)))</f>
        <v>0</v>
      </c>
      <c r="M1506" s="233">
        <f>IF(ISBLANK(INDEX('Policy Characteristics'!G:G,MATCH($C1506,'Policy Characteristics'!$C:$C,0))),"",INDEX('Policy Characteristics'!G:G,MATCH($C1506,'Policy Characteristics'!$C:$C,0)))</f>
        <v>0.25</v>
      </c>
      <c r="N1506" s="233">
        <f>IF(ISBLANK(INDEX('Policy Characteristics'!H:H,MATCH($C1506,'Policy Characteristics'!$C:$C,0))),"",INDEX('Policy Characteristics'!H:H,MATCH($C1506,'Policy Characteristics'!$C:$C,0)))</f>
        <v>0.01</v>
      </c>
      <c r="O1506" s="226" t="str">
        <f>IF(ISBLANK(INDEX('Policy Characteristics'!I:I,MATCH($C1506,'Policy Characteristics'!$C:$C,0))),"",INDEX('Policy Characteristics'!I:I,MATCH($C1506,'Policy Characteristics'!$C:$C,0)))</f>
        <v>% reduction in energy use</v>
      </c>
      <c r="P1506" s="22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6" s="226" t="str">
        <f>IF(ISBLANK(INDEX('Policy Characteristics'!K:K,MATCH($C1506,'Policy Characteristics'!$C:$C,0))),"",INDEX('Policy Characteristics'!K:K,MATCH($C1506,'Policy Characteristics'!$C:$C,0)))</f>
        <v>industry-ag-main.html#eff-stds</v>
      </c>
      <c r="R1506" s="226" t="str">
        <f>IF(ISBLANK(INDEX('Policy Characteristics'!L:L,MATCH($C1506,'Policy Characteristics'!$C:$C,0))),"",INDEX('Policy Characteristics'!L:L,MATCH($C1506,'Policy Characteristics'!$C:$C,0)))</f>
        <v>industry-energy-efficiency-standards.html</v>
      </c>
    </row>
    <row r="1507" spans="1:18" s="4" customFormat="1">
      <c r="A1507" s="226" t="str">
        <f>IF(ISBLANK(INDEX('Policy Characteristics'!A:A,MATCH($C1507,'Policy Characteristics'!$C:$C,0))),"",INDEX('Policy Characteristics'!A:A,MATCH($C1507,'Policy Characteristics'!$C:$C,0)))</f>
        <v>Industry</v>
      </c>
      <c r="B1507" s="234" t="str">
        <f>IF(ISBLANK(INDEX('Policy Characteristics'!B:B,MATCH($C1507,'Policy Characteristics'!$C:$C,0))),"",INDEX('Policy Characteristics'!B:B,MATCH($C1507,'Policy Characteristics'!$C:$C,0)))</f>
        <v>Industry Energy Efficiency Standards</v>
      </c>
      <c r="C1507" s="226" t="str">
        <f t="shared" si="51"/>
        <v>Percentage Improvement in Eqpt Efficiency Standards above BAU</v>
      </c>
      <c r="D1507" s="6" t="s">
        <v>880</v>
      </c>
      <c r="E1507" s="45" t="s">
        <v>915</v>
      </c>
      <c r="F1507" t="s">
        <v>881</v>
      </c>
      <c r="G1507" s="45" t="s">
        <v>916</v>
      </c>
      <c r="H1507" s="43">
        <v>1150</v>
      </c>
      <c r="I1507" s="261" t="s">
        <v>728</v>
      </c>
      <c r="J1507" s="227" t="str">
        <f>IF(ISBLANK(INDEX('Policy Characteristics'!D:D,MATCH($C1507,'Policy Characteristics'!$C:$C,0))),"",INDEX('Policy Characteristics'!D:D,MATCH($C1507,'Policy Characteristics'!$C:$C,0)))</f>
        <v>Industry Energy Efficiency Standards</v>
      </c>
      <c r="K1507" s="226" t="str">
        <f>IF(ISBLANK(INDEX('Policy Characteristics'!E:E,MATCH($C1507,'Policy Characteristics'!$C:$C,0))),"",INDEX('Policy Characteristics'!E:E,MATCH($C1507,'Policy Characteristics'!$C:$C,0)))</f>
        <v>indst efficiency standards</v>
      </c>
      <c r="L1507" s="233">
        <f>IF(ISBLANK(INDEX('Policy Characteristics'!F:F,MATCH($C1507,'Policy Characteristics'!$C:$C,0))),"",INDEX('Policy Characteristics'!F:F,MATCH($C1507,'Policy Characteristics'!$C:$C,0)))</f>
        <v>0</v>
      </c>
      <c r="M1507" s="233">
        <f>IF(ISBLANK(INDEX('Policy Characteristics'!G:G,MATCH($C1507,'Policy Characteristics'!$C:$C,0))),"",INDEX('Policy Characteristics'!G:G,MATCH($C1507,'Policy Characteristics'!$C:$C,0)))</f>
        <v>0.25</v>
      </c>
      <c r="N1507" s="233">
        <f>IF(ISBLANK(INDEX('Policy Characteristics'!H:H,MATCH($C1507,'Policy Characteristics'!$C:$C,0))),"",INDEX('Policy Characteristics'!H:H,MATCH($C1507,'Policy Characteristics'!$C:$C,0)))</f>
        <v>0.01</v>
      </c>
      <c r="O1507" s="226" t="str">
        <f>IF(ISBLANK(INDEX('Policy Characteristics'!I:I,MATCH($C1507,'Policy Characteristics'!$C:$C,0))),"",INDEX('Policy Characteristics'!I:I,MATCH($C1507,'Policy Characteristics'!$C:$C,0)))</f>
        <v>% reduction in energy use</v>
      </c>
      <c r="P1507" s="22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7" s="226" t="str">
        <f>IF(ISBLANK(INDEX('Policy Characteristics'!K:K,MATCH($C1507,'Policy Characteristics'!$C:$C,0))),"",INDEX('Policy Characteristics'!K:K,MATCH($C1507,'Policy Characteristics'!$C:$C,0)))</f>
        <v>industry-ag-main.html#eff-stds</v>
      </c>
      <c r="R1507" s="226" t="str">
        <f>IF(ISBLANK(INDEX('Policy Characteristics'!L:L,MATCH($C1507,'Policy Characteristics'!$C:$C,0))),"",INDEX('Policy Characteristics'!L:L,MATCH($C1507,'Policy Characteristics'!$C:$C,0)))</f>
        <v>industry-energy-efficiency-standards.html</v>
      </c>
    </row>
    <row r="1508" spans="1:18" s="4" customFormat="1">
      <c r="A1508" s="226" t="str">
        <f>IF(ISBLANK(INDEX('Policy Characteristics'!A:A,MATCH($C1508,'Policy Characteristics'!$C:$C,0))),"",INDEX('Policy Characteristics'!A:A,MATCH($C1508,'Policy Characteristics'!$C:$C,0)))</f>
        <v>Industry</v>
      </c>
      <c r="B1508" s="234" t="str">
        <f>IF(ISBLANK(INDEX('Policy Characteristics'!B:B,MATCH($C1508,'Policy Characteristics'!$C:$C,0))),"",INDEX('Policy Characteristics'!B:B,MATCH($C1508,'Policy Characteristics'!$C:$C,0)))</f>
        <v>Industry Energy Efficiency Standards</v>
      </c>
      <c r="C1508" s="226" t="str">
        <f t="shared" ref="C1508:C1564" si="52">C$1315</f>
        <v>Percentage Improvement in Eqpt Efficiency Standards above BAU</v>
      </c>
      <c r="D1508" s="6" t="s">
        <v>880</v>
      </c>
      <c r="E1508" s="45" t="s">
        <v>917</v>
      </c>
      <c r="F1508" t="s">
        <v>881</v>
      </c>
      <c r="G1508" s="45" t="s">
        <v>918</v>
      </c>
      <c r="H1508" s="43">
        <v>1151</v>
      </c>
      <c r="I1508" s="261" t="s">
        <v>738</v>
      </c>
      <c r="J1508" s="227" t="str">
        <f>IF(ISBLANK(INDEX('Policy Characteristics'!D:D,MATCH($C1508,'Policy Characteristics'!$C:$C,0))),"",INDEX('Policy Characteristics'!D:D,MATCH($C1508,'Policy Characteristics'!$C:$C,0)))</f>
        <v>Industry Energy Efficiency Standards</v>
      </c>
      <c r="K1508" s="226" t="str">
        <f>IF(ISBLANK(INDEX('Policy Characteristics'!E:E,MATCH($C1508,'Policy Characteristics'!$C:$C,0))),"",INDEX('Policy Characteristics'!E:E,MATCH($C1508,'Policy Characteristics'!$C:$C,0)))</f>
        <v>indst efficiency standards</v>
      </c>
      <c r="L1508" s="233">
        <f>IF(ISBLANK(INDEX('Policy Characteristics'!F:F,MATCH($C1508,'Policy Characteristics'!$C:$C,0))),"",INDEX('Policy Characteristics'!F:F,MATCH($C1508,'Policy Characteristics'!$C:$C,0)))</f>
        <v>0</v>
      </c>
      <c r="M1508" s="233">
        <f>IF(ISBLANK(INDEX('Policy Characteristics'!G:G,MATCH($C1508,'Policy Characteristics'!$C:$C,0))),"",INDEX('Policy Characteristics'!G:G,MATCH($C1508,'Policy Characteristics'!$C:$C,0)))</f>
        <v>0.25</v>
      </c>
      <c r="N1508" s="233">
        <f>IF(ISBLANK(INDEX('Policy Characteristics'!H:H,MATCH($C1508,'Policy Characteristics'!$C:$C,0))),"",INDEX('Policy Characteristics'!H:H,MATCH($C1508,'Policy Characteristics'!$C:$C,0)))</f>
        <v>0.01</v>
      </c>
      <c r="O1508" s="226" t="str">
        <f>IF(ISBLANK(INDEX('Policy Characteristics'!I:I,MATCH($C1508,'Policy Characteristics'!$C:$C,0))),"",INDEX('Policy Characteristics'!I:I,MATCH($C1508,'Policy Characteristics'!$C:$C,0)))</f>
        <v>% reduction in energy use</v>
      </c>
      <c r="P1508" s="22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8" s="226" t="str">
        <f>IF(ISBLANK(INDEX('Policy Characteristics'!K:K,MATCH($C1508,'Policy Characteristics'!$C:$C,0))),"",INDEX('Policy Characteristics'!K:K,MATCH($C1508,'Policy Characteristics'!$C:$C,0)))</f>
        <v>industry-ag-main.html#eff-stds</v>
      </c>
      <c r="R1508" s="226" t="str">
        <f>IF(ISBLANK(INDEX('Policy Characteristics'!L:L,MATCH($C1508,'Policy Characteristics'!$C:$C,0))),"",INDEX('Policy Characteristics'!L:L,MATCH($C1508,'Policy Characteristics'!$C:$C,0)))</f>
        <v>industry-energy-efficiency-standards.html</v>
      </c>
    </row>
    <row r="1509" spans="1:18" s="4" customFormat="1">
      <c r="A1509" s="226" t="str">
        <f>IF(ISBLANK(INDEX('Policy Characteristics'!A:A,MATCH($C1509,'Policy Characteristics'!$C:$C,0))),"",INDEX('Policy Characteristics'!A:A,MATCH($C1509,'Policy Characteristics'!$C:$C,0)))</f>
        <v>Industry</v>
      </c>
      <c r="B1509" s="234" t="str">
        <f>IF(ISBLANK(INDEX('Policy Characteristics'!B:B,MATCH($C1509,'Policy Characteristics'!$C:$C,0))),"",INDEX('Policy Characteristics'!B:B,MATCH($C1509,'Policy Characteristics'!$C:$C,0)))</f>
        <v>Industry Energy Efficiency Standards</v>
      </c>
      <c r="C1509" s="226" t="str">
        <f t="shared" si="52"/>
        <v>Percentage Improvement in Eqpt Efficiency Standards above BAU</v>
      </c>
      <c r="D1509" s="6" t="s">
        <v>880</v>
      </c>
      <c r="E1509" s="45" t="s">
        <v>919</v>
      </c>
      <c r="F1509" t="s">
        <v>881</v>
      </c>
      <c r="G1509" s="45" t="s">
        <v>920</v>
      </c>
      <c r="H1509" s="43">
        <v>1152</v>
      </c>
      <c r="I1509" s="261" t="s">
        <v>728</v>
      </c>
      <c r="J1509" s="227" t="str">
        <f>IF(ISBLANK(INDEX('Policy Characteristics'!D:D,MATCH($C1509,'Policy Characteristics'!$C:$C,0))),"",INDEX('Policy Characteristics'!D:D,MATCH($C1509,'Policy Characteristics'!$C:$C,0)))</f>
        <v>Industry Energy Efficiency Standards</v>
      </c>
      <c r="K1509" s="226" t="str">
        <f>IF(ISBLANK(INDEX('Policy Characteristics'!E:E,MATCH($C1509,'Policy Characteristics'!$C:$C,0))),"",INDEX('Policy Characteristics'!E:E,MATCH($C1509,'Policy Characteristics'!$C:$C,0)))</f>
        <v>indst efficiency standards</v>
      </c>
      <c r="L1509" s="233">
        <f>IF(ISBLANK(INDEX('Policy Characteristics'!F:F,MATCH($C1509,'Policy Characteristics'!$C:$C,0))),"",INDEX('Policy Characteristics'!F:F,MATCH($C1509,'Policy Characteristics'!$C:$C,0)))</f>
        <v>0</v>
      </c>
      <c r="M1509" s="233">
        <f>IF(ISBLANK(INDEX('Policy Characteristics'!G:G,MATCH($C1509,'Policy Characteristics'!$C:$C,0))),"",INDEX('Policy Characteristics'!G:G,MATCH($C1509,'Policy Characteristics'!$C:$C,0)))</f>
        <v>0.25</v>
      </c>
      <c r="N1509" s="233">
        <f>IF(ISBLANK(INDEX('Policy Characteristics'!H:H,MATCH($C1509,'Policy Characteristics'!$C:$C,0))),"",INDEX('Policy Characteristics'!H:H,MATCH($C1509,'Policy Characteristics'!$C:$C,0)))</f>
        <v>0.01</v>
      </c>
      <c r="O1509" s="226" t="str">
        <f>IF(ISBLANK(INDEX('Policy Characteristics'!I:I,MATCH($C1509,'Policy Characteristics'!$C:$C,0))),"",INDEX('Policy Characteristics'!I:I,MATCH($C1509,'Policy Characteristics'!$C:$C,0)))</f>
        <v>% reduction in energy use</v>
      </c>
      <c r="P1509" s="22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09" s="226" t="str">
        <f>IF(ISBLANK(INDEX('Policy Characteristics'!K:K,MATCH($C1509,'Policy Characteristics'!$C:$C,0))),"",INDEX('Policy Characteristics'!K:K,MATCH($C1509,'Policy Characteristics'!$C:$C,0)))</f>
        <v>industry-ag-main.html#eff-stds</v>
      </c>
      <c r="R1509" s="226" t="str">
        <f>IF(ISBLANK(INDEX('Policy Characteristics'!L:L,MATCH($C1509,'Policy Characteristics'!$C:$C,0))),"",INDEX('Policy Characteristics'!L:L,MATCH($C1509,'Policy Characteristics'!$C:$C,0)))</f>
        <v>industry-energy-efficiency-standards.html</v>
      </c>
    </row>
    <row r="1510" spans="1:18" s="4" customFormat="1">
      <c r="A1510" s="226" t="str">
        <f>IF(ISBLANK(INDEX('Policy Characteristics'!A:A,MATCH($C1510,'Policy Characteristics'!$C:$C,0))),"",INDEX('Policy Characteristics'!A:A,MATCH($C1510,'Policy Characteristics'!$C:$C,0)))</f>
        <v>Industry</v>
      </c>
      <c r="B1510" s="234" t="str">
        <f>IF(ISBLANK(INDEX('Policy Characteristics'!B:B,MATCH($C1510,'Policy Characteristics'!$C:$C,0))),"",INDEX('Policy Characteristics'!B:B,MATCH($C1510,'Policy Characteristics'!$C:$C,0)))</f>
        <v>Industry Energy Efficiency Standards</v>
      </c>
      <c r="C1510" s="226" t="str">
        <f t="shared" si="52"/>
        <v>Percentage Improvement in Eqpt Efficiency Standards above BAU</v>
      </c>
      <c r="D1510" s="6" t="s">
        <v>880</v>
      </c>
      <c r="E1510" s="45" t="s">
        <v>921</v>
      </c>
      <c r="F1510" t="s">
        <v>881</v>
      </c>
      <c r="G1510" s="45" t="s">
        <v>922</v>
      </c>
      <c r="H1510" s="43">
        <v>1153</v>
      </c>
      <c r="I1510" s="261" t="s">
        <v>738</v>
      </c>
      <c r="J1510" s="227" t="str">
        <f>IF(ISBLANK(INDEX('Policy Characteristics'!D:D,MATCH($C1510,'Policy Characteristics'!$C:$C,0))),"",INDEX('Policy Characteristics'!D:D,MATCH($C1510,'Policy Characteristics'!$C:$C,0)))</f>
        <v>Industry Energy Efficiency Standards</v>
      </c>
      <c r="K1510" s="226" t="str">
        <f>IF(ISBLANK(INDEX('Policy Characteristics'!E:E,MATCH($C1510,'Policy Characteristics'!$C:$C,0))),"",INDEX('Policy Characteristics'!E:E,MATCH($C1510,'Policy Characteristics'!$C:$C,0)))</f>
        <v>indst efficiency standards</v>
      </c>
      <c r="L1510" s="233">
        <f>IF(ISBLANK(INDEX('Policy Characteristics'!F:F,MATCH($C1510,'Policy Characteristics'!$C:$C,0))),"",INDEX('Policy Characteristics'!F:F,MATCH($C1510,'Policy Characteristics'!$C:$C,0)))</f>
        <v>0</v>
      </c>
      <c r="M1510" s="233">
        <f>IF(ISBLANK(INDEX('Policy Characteristics'!G:G,MATCH($C1510,'Policy Characteristics'!$C:$C,0))),"",INDEX('Policy Characteristics'!G:G,MATCH($C1510,'Policy Characteristics'!$C:$C,0)))</f>
        <v>0.25</v>
      </c>
      <c r="N1510" s="233">
        <f>IF(ISBLANK(INDEX('Policy Characteristics'!H:H,MATCH($C1510,'Policy Characteristics'!$C:$C,0))),"",INDEX('Policy Characteristics'!H:H,MATCH($C1510,'Policy Characteristics'!$C:$C,0)))</f>
        <v>0.01</v>
      </c>
      <c r="O1510" s="226" t="str">
        <f>IF(ISBLANK(INDEX('Policy Characteristics'!I:I,MATCH($C1510,'Policy Characteristics'!$C:$C,0))),"",INDEX('Policy Characteristics'!I:I,MATCH($C1510,'Policy Characteristics'!$C:$C,0)))</f>
        <v>% reduction in energy use</v>
      </c>
      <c r="P1510" s="22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0" s="226" t="str">
        <f>IF(ISBLANK(INDEX('Policy Characteristics'!K:K,MATCH($C1510,'Policy Characteristics'!$C:$C,0))),"",INDEX('Policy Characteristics'!K:K,MATCH($C1510,'Policy Characteristics'!$C:$C,0)))</f>
        <v>industry-ag-main.html#eff-stds</v>
      </c>
      <c r="R1510" s="226" t="str">
        <f>IF(ISBLANK(INDEX('Policy Characteristics'!L:L,MATCH($C1510,'Policy Characteristics'!$C:$C,0))),"",INDEX('Policy Characteristics'!L:L,MATCH($C1510,'Policy Characteristics'!$C:$C,0)))</f>
        <v>industry-energy-efficiency-standards.html</v>
      </c>
    </row>
    <row r="1511" spans="1:18" s="4" customFormat="1">
      <c r="A1511" s="226" t="str">
        <f>IF(ISBLANK(INDEX('Policy Characteristics'!A:A,MATCH($C1511,'Policy Characteristics'!$C:$C,0))),"",INDEX('Policy Characteristics'!A:A,MATCH($C1511,'Policy Characteristics'!$C:$C,0)))</f>
        <v>Industry</v>
      </c>
      <c r="B1511" s="234" t="str">
        <f>IF(ISBLANK(INDEX('Policy Characteristics'!B:B,MATCH($C1511,'Policy Characteristics'!$C:$C,0))),"",INDEX('Policy Characteristics'!B:B,MATCH($C1511,'Policy Characteristics'!$C:$C,0)))</f>
        <v>Industry Energy Efficiency Standards</v>
      </c>
      <c r="C1511" s="226" t="str">
        <f t="shared" si="52"/>
        <v>Percentage Improvement in Eqpt Efficiency Standards above BAU</v>
      </c>
      <c r="D1511" s="6" t="s">
        <v>880</v>
      </c>
      <c r="E1511" s="45" t="s">
        <v>923</v>
      </c>
      <c r="F1511" t="s">
        <v>881</v>
      </c>
      <c r="G1511" s="45" t="s">
        <v>924</v>
      </c>
      <c r="H1511" s="43">
        <v>1154</v>
      </c>
      <c r="I1511" s="261" t="s">
        <v>738</v>
      </c>
      <c r="J1511" s="227" t="str">
        <f>IF(ISBLANK(INDEX('Policy Characteristics'!D:D,MATCH($C1511,'Policy Characteristics'!$C:$C,0))),"",INDEX('Policy Characteristics'!D:D,MATCH($C1511,'Policy Characteristics'!$C:$C,0)))</f>
        <v>Industry Energy Efficiency Standards</v>
      </c>
      <c r="K1511" s="226" t="str">
        <f>IF(ISBLANK(INDEX('Policy Characteristics'!E:E,MATCH($C1511,'Policy Characteristics'!$C:$C,0))),"",INDEX('Policy Characteristics'!E:E,MATCH($C1511,'Policy Characteristics'!$C:$C,0)))</f>
        <v>indst efficiency standards</v>
      </c>
      <c r="L1511" s="233">
        <f>IF(ISBLANK(INDEX('Policy Characteristics'!F:F,MATCH($C1511,'Policy Characteristics'!$C:$C,0))),"",INDEX('Policy Characteristics'!F:F,MATCH($C1511,'Policy Characteristics'!$C:$C,0)))</f>
        <v>0</v>
      </c>
      <c r="M1511" s="233">
        <f>IF(ISBLANK(INDEX('Policy Characteristics'!G:G,MATCH($C1511,'Policy Characteristics'!$C:$C,0))),"",INDEX('Policy Characteristics'!G:G,MATCH($C1511,'Policy Characteristics'!$C:$C,0)))</f>
        <v>0.25</v>
      </c>
      <c r="N1511" s="233">
        <f>IF(ISBLANK(INDEX('Policy Characteristics'!H:H,MATCH($C1511,'Policy Characteristics'!$C:$C,0))),"",INDEX('Policy Characteristics'!H:H,MATCH($C1511,'Policy Characteristics'!$C:$C,0)))</f>
        <v>0.01</v>
      </c>
      <c r="O1511" s="226" t="str">
        <f>IF(ISBLANK(INDEX('Policy Characteristics'!I:I,MATCH($C1511,'Policy Characteristics'!$C:$C,0))),"",INDEX('Policy Characteristics'!I:I,MATCH($C1511,'Policy Characteristics'!$C:$C,0)))</f>
        <v>% reduction in energy use</v>
      </c>
      <c r="P1511" s="22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1" s="226" t="str">
        <f>IF(ISBLANK(INDEX('Policy Characteristics'!K:K,MATCH($C1511,'Policy Characteristics'!$C:$C,0))),"",INDEX('Policy Characteristics'!K:K,MATCH($C1511,'Policy Characteristics'!$C:$C,0)))</f>
        <v>industry-ag-main.html#eff-stds</v>
      </c>
      <c r="R1511" s="226" t="str">
        <f>IF(ISBLANK(INDEX('Policy Characteristics'!L:L,MATCH($C1511,'Policy Characteristics'!$C:$C,0))),"",INDEX('Policy Characteristics'!L:L,MATCH($C1511,'Policy Characteristics'!$C:$C,0)))</f>
        <v>industry-energy-efficiency-standards.html</v>
      </c>
    </row>
    <row r="1512" spans="1:18" s="4" customFormat="1">
      <c r="A1512" s="226" t="str">
        <f>IF(ISBLANK(INDEX('Policy Characteristics'!A:A,MATCH($C1512,'Policy Characteristics'!$C:$C,0))),"",INDEX('Policy Characteristics'!A:A,MATCH($C1512,'Policy Characteristics'!$C:$C,0)))</f>
        <v>Industry</v>
      </c>
      <c r="B1512" s="234" t="str">
        <f>IF(ISBLANK(INDEX('Policy Characteristics'!B:B,MATCH($C1512,'Policy Characteristics'!$C:$C,0))),"",INDEX('Policy Characteristics'!B:B,MATCH($C1512,'Policy Characteristics'!$C:$C,0)))</f>
        <v>Industry Energy Efficiency Standards</v>
      </c>
      <c r="C1512" s="226" t="str">
        <f t="shared" si="52"/>
        <v>Percentage Improvement in Eqpt Efficiency Standards above BAU</v>
      </c>
      <c r="D1512" s="6" t="s">
        <v>880</v>
      </c>
      <c r="E1512" s="45" t="s">
        <v>925</v>
      </c>
      <c r="F1512" t="s">
        <v>881</v>
      </c>
      <c r="G1512" s="45" t="s">
        <v>926</v>
      </c>
      <c r="H1512" s="43">
        <v>1155</v>
      </c>
      <c r="I1512" s="261" t="s">
        <v>728</v>
      </c>
      <c r="J1512" s="227" t="str">
        <f>IF(ISBLANK(INDEX('Policy Characteristics'!D:D,MATCH($C1512,'Policy Characteristics'!$C:$C,0))),"",INDEX('Policy Characteristics'!D:D,MATCH($C1512,'Policy Characteristics'!$C:$C,0)))</f>
        <v>Industry Energy Efficiency Standards</v>
      </c>
      <c r="K1512" s="226" t="str">
        <f>IF(ISBLANK(INDEX('Policy Characteristics'!E:E,MATCH($C1512,'Policy Characteristics'!$C:$C,0))),"",INDEX('Policy Characteristics'!E:E,MATCH($C1512,'Policy Characteristics'!$C:$C,0)))</f>
        <v>indst efficiency standards</v>
      </c>
      <c r="L1512" s="233">
        <f>IF(ISBLANK(INDEX('Policy Characteristics'!F:F,MATCH($C1512,'Policy Characteristics'!$C:$C,0))),"",INDEX('Policy Characteristics'!F:F,MATCH($C1512,'Policy Characteristics'!$C:$C,0)))</f>
        <v>0</v>
      </c>
      <c r="M1512" s="233">
        <f>IF(ISBLANK(INDEX('Policy Characteristics'!G:G,MATCH($C1512,'Policy Characteristics'!$C:$C,0))),"",INDEX('Policy Characteristics'!G:G,MATCH($C1512,'Policy Characteristics'!$C:$C,0)))</f>
        <v>0.25</v>
      </c>
      <c r="N1512" s="233">
        <f>IF(ISBLANK(INDEX('Policy Characteristics'!H:H,MATCH($C1512,'Policy Characteristics'!$C:$C,0))),"",INDEX('Policy Characteristics'!H:H,MATCH($C1512,'Policy Characteristics'!$C:$C,0)))</f>
        <v>0.01</v>
      </c>
      <c r="O1512" s="226" t="str">
        <f>IF(ISBLANK(INDEX('Policy Characteristics'!I:I,MATCH($C1512,'Policy Characteristics'!$C:$C,0))),"",INDEX('Policy Characteristics'!I:I,MATCH($C1512,'Policy Characteristics'!$C:$C,0)))</f>
        <v>% reduction in energy use</v>
      </c>
      <c r="P1512" s="22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2" s="226" t="str">
        <f>IF(ISBLANK(INDEX('Policy Characteristics'!K:K,MATCH($C1512,'Policy Characteristics'!$C:$C,0))),"",INDEX('Policy Characteristics'!K:K,MATCH($C1512,'Policy Characteristics'!$C:$C,0)))</f>
        <v>industry-ag-main.html#eff-stds</v>
      </c>
      <c r="R1512" s="226" t="str">
        <f>IF(ISBLANK(INDEX('Policy Characteristics'!L:L,MATCH($C1512,'Policy Characteristics'!$C:$C,0))),"",INDEX('Policy Characteristics'!L:L,MATCH($C1512,'Policy Characteristics'!$C:$C,0)))</f>
        <v>industry-energy-efficiency-standards.html</v>
      </c>
    </row>
    <row r="1513" spans="1:18" s="4" customFormat="1">
      <c r="A1513" s="226" t="str">
        <f>IF(ISBLANK(INDEX('Policy Characteristics'!A:A,MATCH($C1513,'Policy Characteristics'!$C:$C,0))),"",INDEX('Policy Characteristics'!A:A,MATCH($C1513,'Policy Characteristics'!$C:$C,0)))</f>
        <v>Industry</v>
      </c>
      <c r="B1513" s="234" t="str">
        <f>IF(ISBLANK(INDEX('Policy Characteristics'!B:B,MATCH($C1513,'Policy Characteristics'!$C:$C,0))),"",INDEX('Policy Characteristics'!B:B,MATCH($C1513,'Policy Characteristics'!$C:$C,0)))</f>
        <v>Industry Energy Efficiency Standards</v>
      </c>
      <c r="C1513" s="226" t="str">
        <f t="shared" si="52"/>
        <v>Percentage Improvement in Eqpt Efficiency Standards above BAU</v>
      </c>
      <c r="D1513" s="6" t="s">
        <v>880</v>
      </c>
      <c r="E1513" s="45" t="s">
        <v>927</v>
      </c>
      <c r="F1513" t="s">
        <v>881</v>
      </c>
      <c r="G1513" s="45" t="s">
        <v>928</v>
      </c>
      <c r="H1513" s="43">
        <v>1156</v>
      </c>
      <c r="I1513" s="261" t="s">
        <v>728</v>
      </c>
      <c r="J1513" s="227" t="str">
        <f>IF(ISBLANK(INDEX('Policy Characteristics'!D:D,MATCH($C1513,'Policy Characteristics'!$C:$C,0))),"",INDEX('Policy Characteristics'!D:D,MATCH($C1513,'Policy Characteristics'!$C:$C,0)))</f>
        <v>Industry Energy Efficiency Standards</v>
      </c>
      <c r="K1513" s="226" t="str">
        <f>IF(ISBLANK(INDEX('Policy Characteristics'!E:E,MATCH($C1513,'Policy Characteristics'!$C:$C,0))),"",INDEX('Policy Characteristics'!E:E,MATCH($C1513,'Policy Characteristics'!$C:$C,0)))</f>
        <v>indst efficiency standards</v>
      </c>
      <c r="L1513" s="233">
        <f>IF(ISBLANK(INDEX('Policy Characteristics'!F:F,MATCH($C1513,'Policy Characteristics'!$C:$C,0))),"",INDEX('Policy Characteristics'!F:F,MATCH($C1513,'Policy Characteristics'!$C:$C,0)))</f>
        <v>0</v>
      </c>
      <c r="M1513" s="233">
        <f>IF(ISBLANK(INDEX('Policy Characteristics'!G:G,MATCH($C1513,'Policy Characteristics'!$C:$C,0))),"",INDEX('Policy Characteristics'!G:G,MATCH($C1513,'Policy Characteristics'!$C:$C,0)))</f>
        <v>0.25</v>
      </c>
      <c r="N1513" s="233">
        <f>IF(ISBLANK(INDEX('Policy Characteristics'!H:H,MATCH($C1513,'Policy Characteristics'!$C:$C,0))),"",INDEX('Policy Characteristics'!H:H,MATCH($C1513,'Policy Characteristics'!$C:$C,0)))</f>
        <v>0.01</v>
      </c>
      <c r="O1513" s="226" t="str">
        <f>IF(ISBLANK(INDEX('Policy Characteristics'!I:I,MATCH($C1513,'Policy Characteristics'!$C:$C,0))),"",INDEX('Policy Characteristics'!I:I,MATCH($C1513,'Policy Characteristics'!$C:$C,0)))</f>
        <v>% reduction in energy use</v>
      </c>
      <c r="P1513" s="22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3" s="226" t="str">
        <f>IF(ISBLANK(INDEX('Policy Characteristics'!K:K,MATCH($C1513,'Policy Characteristics'!$C:$C,0))),"",INDEX('Policy Characteristics'!K:K,MATCH($C1513,'Policy Characteristics'!$C:$C,0)))</f>
        <v>industry-ag-main.html#eff-stds</v>
      </c>
      <c r="R1513" s="226" t="str">
        <f>IF(ISBLANK(INDEX('Policy Characteristics'!L:L,MATCH($C1513,'Policy Characteristics'!$C:$C,0))),"",INDEX('Policy Characteristics'!L:L,MATCH($C1513,'Policy Characteristics'!$C:$C,0)))</f>
        <v>industry-energy-efficiency-standards.html</v>
      </c>
    </row>
    <row r="1514" spans="1:18" s="4" customFormat="1">
      <c r="A1514" s="226" t="str">
        <f>IF(ISBLANK(INDEX('Policy Characteristics'!A:A,MATCH($C1514,'Policy Characteristics'!$C:$C,0))),"",INDEX('Policy Characteristics'!A:A,MATCH($C1514,'Policy Characteristics'!$C:$C,0)))</f>
        <v>Industry</v>
      </c>
      <c r="B1514" s="234" t="str">
        <f>IF(ISBLANK(INDEX('Policy Characteristics'!B:B,MATCH($C1514,'Policy Characteristics'!$C:$C,0))),"",INDEX('Policy Characteristics'!B:B,MATCH($C1514,'Policy Characteristics'!$C:$C,0)))</f>
        <v>Industry Energy Efficiency Standards</v>
      </c>
      <c r="C1514" s="226" t="str">
        <f t="shared" si="52"/>
        <v>Percentage Improvement in Eqpt Efficiency Standards above BAU</v>
      </c>
      <c r="D1514" s="6" t="s">
        <v>880</v>
      </c>
      <c r="E1514" s="45" t="s">
        <v>929</v>
      </c>
      <c r="F1514" t="s">
        <v>881</v>
      </c>
      <c r="G1514" s="45" t="s">
        <v>930</v>
      </c>
      <c r="H1514" s="43">
        <v>1157</v>
      </c>
      <c r="I1514" s="261" t="s">
        <v>738</v>
      </c>
      <c r="J1514" s="227" t="str">
        <f>IF(ISBLANK(INDEX('Policy Characteristics'!D:D,MATCH($C1514,'Policy Characteristics'!$C:$C,0))),"",INDEX('Policy Characteristics'!D:D,MATCH($C1514,'Policy Characteristics'!$C:$C,0)))</f>
        <v>Industry Energy Efficiency Standards</v>
      </c>
      <c r="K1514" s="226" t="str">
        <f>IF(ISBLANK(INDEX('Policy Characteristics'!E:E,MATCH($C1514,'Policy Characteristics'!$C:$C,0))),"",INDEX('Policy Characteristics'!E:E,MATCH($C1514,'Policy Characteristics'!$C:$C,0)))</f>
        <v>indst efficiency standards</v>
      </c>
      <c r="L1514" s="233">
        <f>IF(ISBLANK(INDEX('Policy Characteristics'!F:F,MATCH($C1514,'Policy Characteristics'!$C:$C,0))),"",INDEX('Policy Characteristics'!F:F,MATCH($C1514,'Policy Characteristics'!$C:$C,0)))</f>
        <v>0</v>
      </c>
      <c r="M1514" s="233">
        <f>IF(ISBLANK(INDEX('Policy Characteristics'!G:G,MATCH($C1514,'Policy Characteristics'!$C:$C,0))),"",INDEX('Policy Characteristics'!G:G,MATCH($C1514,'Policy Characteristics'!$C:$C,0)))</f>
        <v>0.25</v>
      </c>
      <c r="N1514" s="233">
        <f>IF(ISBLANK(INDEX('Policy Characteristics'!H:H,MATCH($C1514,'Policy Characteristics'!$C:$C,0))),"",INDEX('Policy Characteristics'!H:H,MATCH($C1514,'Policy Characteristics'!$C:$C,0)))</f>
        <v>0.01</v>
      </c>
      <c r="O1514" s="226" t="str">
        <f>IF(ISBLANK(INDEX('Policy Characteristics'!I:I,MATCH($C1514,'Policy Characteristics'!$C:$C,0))),"",INDEX('Policy Characteristics'!I:I,MATCH($C1514,'Policy Characteristics'!$C:$C,0)))</f>
        <v>% reduction in energy use</v>
      </c>
      <c r="P1514" s="22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4" s="226" t="str">
        <f>IF(ISBLANK(INDEX('Policy Characteristics'!K:K,MATCH($C1514,'Policy Characteristics'!$C:$C,0))),"",INDEX('Policy Characteristics'!K:K,MATCH($C1514,'Policy Characteristics'!$C:$C,0)))</f>
        <v>industry-ag-main.html#eff-stds</v>
      </c>
      <c r="R1514" s="226" t="str">
        <f>IF(ISBLANK(INDEX('Policy Characteristics'!L:L,MATCH($C1514,'Policy Characteristics'!$C:$C,0))),"",INDEX('Policy Characteristics'!L:L,MATCH($C1514,'Policy Characteristics'!$C:$C,0)))</f>
        <v>industry-energy-efficiency-standards.html</v>
      </c>
    </row>
    <row r="1515" spans="1:18" s="4" customFormat="1">
      <c r="A1515" s="226" t="str">
        <f>IF(ISBLANK(INDEX('Policy Characteristics'!A:A,MATCH($C1515,'Policy Characteristics'!$C:$C,0))),"",INDEX('Policy Characteristics'!A:A,MATCH($C1515,'Policy Characteristics'!$C:$C,0)))</f>
        <v>Industry</v>
      </c>
      <c r="B1515" s="234" t="str">
        <f>IF(ISBLANK(INDEX('Policy Characteristics'!B:B,MATCH($C1515,'Policy Characteristics'!$C:$C,0))),"",INDEX('Policy Characteristics'!B:B,MATCH($C1515,'Policy Characteristics'!$C:$C,0)))</f>
        <v>Industry Energy Efficiency Standards</v>
      </c>
      <c r="C1515" s="226" t="str">
        <f t="shared" si="52"/>
        <v>Percentage Improvement in Eqpt Efficiency Standards above BAU</v>
      </c>
      <c r="D1515" s="6" t="s">
        <v>882</v>
      </c>
      <c r="E1515" s="45" t="s">
        <v>911</v>
      </c>
      <c r="F1515" t="s">
        <v>883</v>
      </c>
      <c r="G1515" s="45" t="s">
        <v>912</v>
      </c>
      <c r="H1515" s="43">
        <v>1158</v>
      </c>
      <c r="I1515" s="261" t="s">
        <v>728</v>
      </c>
      <c r="J1515" s="227" t="str">
        <f>IF(ISBLANK(INDEX('Policy Characteristics'!D:D,MATCH($C1515,'Policy Characteristics'!$C:$C,0))),"",INDEX('Policy Characteristics'!D:D,MATCH($C1515,'Policy Characteristics'!$C:$C,0)))</f>
        <v>Industry Energy Efficiency Standards</v>
      </c>
      <c r="K1515" s="226" t="str">
        <f>IF(ISBLANK(INDEX('Policy Characteristics'!E:E,MATCH($C1515,'Policy Characteristics'!$C:$C,0))),"",INDEX('Policy Characteristics'!E:E,MATCH($C1515,'Policy Characteristics'!$C:$C,0)))</f>
        <v>indst efficiency standards</v>
      </c>
      <c r="L1515" s="233">
        <f>IF(ISBLANK(INDEX('Policy Characteristics'!F:F,MATCH($C1515,'Policy Characteristics'!$C:$C,0))),"",INDEX('Policy Characteristics'!F:F,MATCH($C1515,'Policy Characteristics'!$C:$C,0)))</f>
        <v>0</v>
      </c>
      <c r="M1515" s="233">
        <f>IF(ISBLANK(INDEX('Policy Characteristics'!G:G,MATCH($C1515,'Policy Characteristics'!$C:$C,0))),"",INDEX('Policy Characteristics'!G:G,MATCH($C1515,'Policy Characteristics'!$C:$C,0)))</f>
        <v>0.25</v>
      </c>
      <c r="N1515" s="233">
        <f>IF(ISBLANK(INDEX('Policy Characteristics'!H:H,MATCH($C1515,'Policy Characteristics'!$C:$C,0))),"",INDEX('Policy Characteristics'!H:H,MATCH($C1515,'Policy Characteristics'!$C:$C,0)))</f>
        <v>0.01</v>
      </c>
      <c r="O1515" s="226" t="str">
        <f>IF(ISBLANK(INDEX('Policy Characteristics'!I:I,MATCH($C1515,'Policy Characteristics'!$C:$C,0))),"",INDEX('Policy Characteristics'!I:I,MATCH($C1515,'Policy Characteristics'!$C:$C,0)))</f>
        <v>% reduction in energy use</v>
      </c>
      <c r="P1515" s="22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5" s="226" t="str">
        <f>IF(ISBLANK(INDEX('Policy Characteristics'!K:K,MATCH($C1515,'Policy Characteristics'!$C:$C,0))),"",INDEX('Policy Characteristics'!K:K,MATCH($C1515,'Policy Characteristics'!$C:$C,0)))</f>
        <v>industry-ag-main.html#eff-stds</v>
      </c>
      <c r="R1515" s="226" t="str">
        <f>IF(ISBLANK(INDEX('Policy Characteristics'!L:L,MATCH($C1515,'Policy Characteristics'!$C:$C,0))),"",INDEX('Policy Characteristics'!L:L,MATCH($C1515,'Policy Characteristics'!$C:$C,0)))</f>
        <v>industry-energy-efficiency-standards.html</v>
      </c>
    </row>
    <row r="1516" spans="1:18" s="4" customFormat="1">
      <c r="A1516" s="226" t="str">
        <f>IF(ISBLANK(INDEX('Policy Characteristics'!A:A,MATCH($C1516,'Policy Characteristics'!$C:$C,0))),"",INDEX('Policy Characteristics'!A:A,MATCH($C1516,'Policy Characteristics'!$C:$C,0)))</f>
        <v>Industry</v>
      </c>
      <c r="B1516" s="234" t="str">
        <f>IF(ISBLANK(INDEX('Policy Characteristics'!B:B,MATCH($C1516,'Policy Characteristics'!$C:$C,0))),"",INDEX('Policy Characteristics'!B:B,MATCH($C1516,'Policy Characteristics'!$C:$C,0)))</f>
        <v>Industry Energy Efficiency Standards</v>
      </c>
      <c r="C1516" s="226" t="str">
        <f t="shared" si="52"/>
        <v>Percentage Improvement in Eqpt Efficiency Standards above BAU</v>
      </c>
      <c r="D1516" s="6" t="s">
        <v>882</v>
      </c>
      <c r="E1516" s="45" t="s">
        <v>913</v>
      </c>
      <c r="F1516" t="s">
        <v>883</v>
      </c>
      <c r="G1516" s="45" t="s">
        <v>914</v>
      </c>
      <c r="H1516" s="43">
        <v>1159</v>
      </c>
      <c r="I1516" s="261" t="s">
        <v>728</v>
      </c>
      <c r="J1516" s="227" t="str">
        <f>IF(ISBLANK(INDEX('Policy Characteristics'!D:D,MATCH($C1516,'Policy Characteristics'!$C:$C,0))),"",INDEX('Policy Characteristics'!D:D,MATCH($C1516,'Policy Characteristics'!$C:$C,0)))</f>
        <v>Industry Energy Efficiency Standards</v>
      </c>
      <c r="K1516" s="226" t="str">
        <f>IF(ISBLANK(INDEX('Policy Characteristics'!E:E,MATCH($C1516,'Policy Characteristics'!$C:$C,0))),"",INDEX('Policy Characteristics'!E:E,MATCH($C1516,'Policy Characteristics'!$C:$C,0)))</f>
        <v>indst efficiency standards</v>
      </c>
      <c r="L1516" s="233">
        <f>IF(ISBLANK(INDEX('Policy Characteristics'!F:F,MATCH($C1516,'Policy Characteristics'!$C:$C,0))),"",INDEX('Policy Characteristics'!F:F,MATCH($C1516,'Policy Characteristics'!$C:$C,0)))</f>
        <v>0</v>
      </c>
      <c r="M1516" s="233">
        <f>IF(ISBLANK(INDEX('Policy Characteristics'!G:G,MATCH($C1516,'Policy Characteristics'!$C:$C,0))),"",INDEX('Policy Characteristics'!G:G,MATCH($C1516,'Policy Characteristics'!$C:$C,0)))</f>
        <v>0.25</v>
      </c>
      <c r="N1516" s="233">
        <f>IF(ISBLANK(INDEX('Policy Characteristics'!H:H,MATCH($C1516,'Policy Characteristics'!$C:$C,0))),"",INDEX('Policy Characteristics'!H:H,MATCH($C1516,'Policy Characteristics'!$C:$C,0)))</f>
        <v>0.01</v>
      </c>
      <c r="O1516" s="226" t="str">
        <f>IF(ISBLANK(INDEX('Policy Characteristics'!I:I,MATCH($C1516,'Policy Characteristics'!$C:$C,0))),"",INDEX('Policy Characteristics'!I:I,MATCH($C1516,'Policy Characteristics'!$C:$C,0)))</f>
        <v>% reduction in energy use</v>
      </c>
      <c r="P1516" s="22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6" s="226" t="str">
        <f>IF(ISBLANK(INDEX('Policy Characteristics'!K:K,MATCH($C1516,'Policy Characteristics'!$C:$C,0))),"",INDEX('Policy Characteristics'!K:K,MATCH($C1516,'Policy Characteristics'!$C:$C,0)))</f>
        <v>industry-ag-main.html#eff-stds</v>
      </c>
      <c r="R1516" s="226" t="str">
        <f>IF(ISBLANK(INDEX('Policy Characteristics'!L:L,MATCH($C1516,'Policy Characteristics'!$C:$C,0))),"",INDEX('Policy Characteristics'!L:L,MATCH($C1516,'Policy Characteristics'!$C:$C,0)))</f>
        <v>industry-energy-efficiency-standards.html</v>
      </c>
    </row>
    <row r="1517" spans="1:18" s="4" customFormat="1">
      <c r="A1517" s="226" t="str">
        <f>IF(ISBLANK(INDEX('Policy Characteristics'!A:A,MATCH($C1517,'Policy Characteristics'!$C:$C,0))),"",INDEX('Policy Characteristics'!A:A,MATCH($C1517,'Policy Characteristics'!$C:$C,0)))</f>
        <v>Industry</v>
      </c>
      <c r="B1517" s="234" t="str">
        <f>IF(ISBLANK(INDEX('Policy Characteristics'!B:B,MATCH($C1517,'Policy Characteristics'!$C:$C,0))),"",INDEX('Policy Characteristics'!B:B,MATCH($C1517,'Policy Characteristics'!$C:$C,0)))</f>
        <v>Industry Energy Efficiency Standards</v>
      </c>
      <c r="C1517" s="226" t="str">
        <f t="shared" si="52"/>
        <v>Percentage Improvement in Eqpt Efficiency Standards above BAU</v>
      </c>
      <c r="D1517" s="6" t="s">
        <v>882</v>
      </c>
      <c r="E1517" s="45" t="s">
        <v>915</v>
      </c>
      <c r="F1517" t="s">
        <v>883</v>
      </c>
      <c r="G1517" s="45" t="s">
        <v>916</v>
      </c>
      <c r="H1517" s="43">
        <v>1160</v>
      </c>
      <c r="I1517" s="261" t="s">
        <v>728</v>
      </c>
      <c r="J1517" s="227" t="str">
        <f>IF(ISBLANK(INDEX('Policy Characteristics'!D:D,MATCH($C1517,'Policy Characteristics'!$C:$C,0))),"",INDEX('Policy Characteristics'!D:D,MATCH($C1517,'Policy Characteristics'!$C:$C,0)))</f>
        <v>Industry Energy Efficiency Standards</v>
      </c>
      <c r="K1517" s="226" t="str">
        <f>IF(ISBLANK(INDEX('Policy Characteristics'!E:E,MATCH($C1517,'Policy Characteristics'!$C:$C,0))),"",INDEX('Policy Characteristics'!E:E,MATCH($C1517,'Policy Characteristics'!$C:$C,0)))</f>
        <v>indst efficiency standards</v>
      </c>
      <c r="L1517" s="233">
        <f>IF(ISBLANK(INDEX('Policy Characteristics'!F:F,MATCH($C1517,'Policy Characteristics'!$C:$C,0))),"",INDEX('Policy Characteristics'!F:F,MATCH($C1517,'Policy Characteristics'!$C:$C,0)))</f>
        <v>0</v>
      </c>
      <c r="M1517" s="233">
        <f>IF(ISBLANK(INDEX('Policy Characteristics'!G:G,MATCH($C1517,'Policy Characteristics'!$C:$C,0))),"",INDEX('Policy Characteristics'!G:G,MATCH($C1517,'Policy Characteristics'!$C:$C,0)))</f>
        <v>0.25</v>
      </c>
      <c r="N1517" s="233">
        <f>IF(ISBLANK(INDEX('Policy Characteristics'!H:H,MATCH($C1517,'Policy Characteristics'!$C:$C,0))),"",INDEX('Policy Characteristics'!H:H,MATCH($C1517,'Policy Characteristics'!$C:$C,0)))</f>
        <v>0.01</v>
      </c>
      <c r="O1517" s="226" t="str">
        <f>IF(ISBLANK(INDEX('Policy Characteristics'!I:I,MATCH($C1517,'Policy Characteristics'!$C:$C,0))),"",INDEX('Policy Characteristics'!I:I,MATCH($C1517,'Policy Characteristics'!$C:$C,0)))</f>
        <v>% reduction in energy use</v>
      </c>
      <c r="P1517" s="22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7" s="226" t="str">
        <f>IF(ISBLANK(INDEX('Policy Characteristics'!K:K,MATCH($C1517,'Policy Characteristics'!$C:$C,0))),"",INDEX('Policy Characteristics'!K:K,MATCH($C1517,'Policy Characteristics'!$C:$C,0)))</f>
        <v>industry-ag-main.html#eff-stds</v>
      </c>
      <c r="R1517" s="226" t="str">
        <f>IF(ISBLANK(INDEX('Policy Characteristics'!L:L,MATCH($C1517,'Policy Characteristics'!$C:$C,0))),"",INDEX('Policy Characteristics'!L:L,MATCH($C1517,'Policy Characteristics'!$C:$C,0)))</f>
        <v>industry-energy-efficiency-standards.html</v>
      </c>
    </row>
    <row r="1518" spans="1:18" s="4" customFormat="1">
      <c r="A1518" s="226" t="str">
        <f>IF(ISBLANK(INDEX('Policy Characteristics'!A:A,MATCH($C1518,'Policy Characteristics'!$C:$C,0))),"",INDEX('Policy Characteristics'!A:A,MATCH($C1518,'Policy Characteristics'!$C:$C,0)))</f>
        <v>Industry</v>
      </c>
      <c r="B1518" s="234" t="str">
        <f>IF(ISBLANK(INDEX('Policy Characteristics'!B:B,MATCH($C1518,'Policy Characteristics'!$C:$C,0))),"",INDEX('Policy Characteristics'!B:B,MATCH($C1518,'Policy Characteristics'!$C:$C,0)))</f>
        <v>Industry Energy Efficiency Standards</v>
      </c>
      <c r="C1518" s="226" t="str">
        <f t="shared" si="52"/>
        <v>Percentage Improvement in Eqpt Efficiency Standards above BAU</v>
      </c>
      <c r="D1518" s="6" t="s">
        <v>882</v>
      </c>
      <c r="E1518" s="45" t="s">
        <v>917</v>
      </c>
      <c r="F1518" t="s">
        <v>883</v>
      </c>
      <c r="G1518" s="45" t="s">
        <v>918</v>
      </c>
      <c r="H1518" s="43">
        <v>1161</v>
      </c>
      <c r="I1518" s="261" t="s">
        <v>738</v>
      </c>
      <c r="J1518" s="227" t="str">
        <f>IF(ISBLANK(INDEX('Policy Characteristics'!D:D,MATCH($C1518,'Policy Characteristics'!$C:$C,0))),"",INDEX('Policy Characteristics'!D:D,MATCH($C1518,'Policy Characteristics'!$C:$C,0)))</f>
        <v>Industry Energy Efficiency Standards</v>
      </c>
      <c r="K1518" s="226" t="str">
        <f>IF(ISBLANK(INDEX('Policy Characteristics'!E:E,MATCH($C1518,'Policy Characteristics'!$C:$C,0))),"",INDEX('Policy Characteristics'!E:E,MATCH($C1518,'Policy Characteristics'!$C:$C,0)))</f>
        <v>indst efficiency standards</v>
      </c>
      <c r="L1518" s="233">
        <f>IF(ISBLANK(INDEX('Policy Characteristics'!F:F,MATCH($C1518,'Policy Characteristics'!$C:$C,0))),"",INDEX('Policy Characteristics'!F:F,MATCH($C1518,'Policy Characteristics'!$C:$C,0)))</f>
        <v>0</v>
      </c>
      <c r="M1518" s="233">
        <f>IF(ISBLANK(INDEX('Policy Characteristics'!G:G,MATCH($C1518,'Policy Characteristics'!$C:$C,0))),"",INDEX('Policy Characteristics'!G:G,MATCH($C1518,'Policy Characteristics'!$C:$C,0)))</f>
        <v>0.25</v>
      </c>
      <c r="N1518" s="233">
        <f>IF(ISBLANK(INDEX('Policy Characteristics'!H:H,MATCH($C1518,'Policy Characteristics'!$C:$C,0))),"",INDEX('Policy Characteristics'!H:H,MATCH($C1518,'Policy Characteristics'!$C:$C,0)))</f>
        <v>0.01</v>
      </c>
      <c r="O1518" s="226" t="str">
        <f>IF(ISBLANK(INDEX('Policy Characteristics'!I:I,MATCH($C1518,'Policy Characteristics'!$C:$C,0))),"",INDEX('Policy Characteristics'!I:I,MATCH($C1518,'Policy Characteristics'!$C:$C,0)))</f>
        <v>% reduction in energy use</v>
      </c>
      <c r="P1518" s="22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8" s="226" t="str">
        <f>IF(ISBLANK(INDEX('Policy Characteristics'!K:K,MATCH($C1518,'Policy Characteristics'!$C:$C,0))),"",INDEX('Policy Characteristics'!K:K,MATCH($C1518,'Policy Characteristics'!$C:$C,0)))</f>
        <v>industry-ag-main.html#eff-stds</v>
      </c>
      <c r="R1518" s="226" t="str">
        <f>IF(ISBLANK(INDEX('Policy Characteristics'!L:L,MATCH($C1518,'Policy Characteristics'!$C:$C,0))),"",INDEX('Policy Characteristics'!L:L,MATCH($C1518,'Policy Characteristics'!$C:$C,0)))</f>
        <v>industry-energy-efficiency-standards.html</v>
      </c>
    </row>
    <row r="1519" spans="1:18" s="4" customFormat="1">
      <c r="A1519" s="226" t="str">
        <f>IF(ISBLANK(INDEX('Policy Characteristics'!A:A,MATCH($C1519,'Policy Characteristics'!$C:$C,0))),"",INDEX('Policy Characteristics'!A:A,MATCH($C1519,'Policy Characteristics'!$C:$C,0)))</f>
        <v>Industry</v>
      </c>
      <c r="B1519" s="234" t="str">
        <f>IF(ISBLANK(INDEX('Policy Characteristics'!B:B,MATCH($C1519,'Policy Characteristics'!$C:$C,0))),"",INDEX('Policy Characteristics'!B:B,MATCH($C1519,'Policy Characteristics'!$C:$C,0)))</f>
        <v>Industry Energy Efficiency Standards</v>
      </c>
      <c r="C1519" s="226" t="str">
        <f t="shared" si="52"/>
        <v>Percentage Improvement in Eqpt Efficiency Standards above BAU</v>
      </c>
      <c r="D1519" s="6" t="s">
        <v>882</v>
      </c>
      <c r="E1519" s="45" t="s">
        <v>919</v>
      </c>
      <c r="F1519" t="s">
        <v>883</v>
      </c>
      <c r="G1519" s="45" t="s">
        <v>920</v>
      </c>
      <c r="H1519" s="43">
        <v>1162</v>
      </c>
      <c r="I1519" s="261" t="s">
        <v>728</v>
      </c>
      <c r="J1519" s="227" t="str">
        <f>IF(ISBLANK(INDEX('Policy Characteristics'!D:D,MATCH($C1519,'Policy Characteristics'!$C:$C,0))),"",INDEX('Policy Characteristics'!D:D,MATCH($C1519,'Policy Characteristics'!$C:$C,0)))</f>
        <v>Industry Energy Efficiency Standards</v>
      </c>
      <c r="K1519" s="226" t="str">
        <f>IF(ISBLANK(INDEX('Policy Characteristics'!E:E,MATCH($C1519,'Policy Characteristics'!$C:$C,0))),"",INDEX('Policy Characteristics'!E:E,MATCH($C1519,'Policy Characteristics'!$C:$C,0)))</f>
        <v>indst efficiency standards</v>
      </c>
      <c r="L1519" s="233">
        <f>IF(ISBLANK(INDEX('Policy Characteristics'!F:F,MATCH($C1519,'Policy Characteristics'!$C:$C,0))),"",INDEX('Policy Characteristics'!F:F,MATCH($C1519,'Policy Characteristics'!$C:$C,0)))</f>
        <v>0</v>
      </c>
      <c r="M1519" s="233">
        <f>IF(ISBLANK(INDEX('Policy Characteristics'!G:G,MATCH($C1519,'Policy Characteristics'!$C:$C,0))),"",INDEX('Policy Characteristics'!G:G,MATCH($C1519,'Policy Characteristics'!$C:$C,0)))</f>
        <v>0.25</v>
      </c>
      <c r="N1519" s="233">
        <f>IF(ISBLANK(INDEX('Policy Characteristics'!H:H,MATCH($C1519,'Policy Characteristics'!$C:$C,0))),"",INDEX('Policy Characteristics'!H:H,MATCH($C1519,'Policy Characteristics'!$C:$C,0)))</f>
        <v>0.01</v>
      </c>
      <c r="O1519" s="226" t="str">
        <f>IF(ISBLANK(INDEX('Policy Characteristics'!I:I,MATCH($C1519,'Policy Characteristics'!$C:$C,0))),"",INDEX('Policy Characteristics'!I:I,MATCH($C1519,'Policy Characteristics'!$C:$C,0)))</f>
        <v>% reduction in energy use</v>
      </c>
      <c r="P1519" s="22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19" s="226" t="str">
        <f>IF(ISBLANK(INDEX('Policy Characteristics'!K:K,MATCH($C1519,'Policy Characteristics'!$C:$C,0))),"",INDEX('Policy Characteristics'!K:K,MATCH($C1519,'Policy Characteristics'!$C:$C,0)))</f>
        <v>industry-ag-main.html#eff-stds</v>
      </c>
      <c r="R1519" s="226" t="str">
        <f>IF(ISBLANK(INDEX('Policy Characteristics'!L:L,MATCH($C1519,'Policy Characteristics'!$C:$C,0))),"",INDEX('Policy Characteristics'!L:L,MATCH($C1519,'Policy Characteristics'!$C:$C,0)))</f>
        <v>industry-energy-efficiency-standards.html</v>
      </c>
    </row>
    <row r="1520" spans="1:18" s="4" customFormat="1">
      <c r="A1520" s="226" t="str">
        <f>IF(ISBLANK(INDEX('Policy Characteristics'!A:A,MATCH($C1520,'Policy Characteristics'!$C:$C,0))),"",INDEX('Policy Characteristics'!A:A,MATCH($C1520,'Policy Characteristics'!$C:$C,0)))</f>
        <v>Industry</v>
      </c>
      <c r="B1520" s="234" t="str">
        <f>IF(ISBLANK(INDEX('Policy Characteristics'!B:B,MATCH($C1520,'Policy Characteristics'!$C:$C,0))),"",INDEX('Policy Characteristics'!B:B,MATCH($C1520,'Policy Characteristics'!$C:$C,0)))</f>
        <v>Industry Energy Efficiency Standards</v>
      </c>
      <c r="C1520" s="226" t="str">
        <f t="shared" si="52"/>
        <v>Percentage Improvement in Eqpt Efficiency Standards above BAU</v>
      </c>
      <c r="D1520" s="6" t="s">
        <v>882</v>
      </c>
      <c r="E1520" s="45" t="s">
        <v>921</v>
      </c>
      <c r="F1520" t="s">
        <v>883</v>
      </c>
      <c r="G1520" s="45" t="s">
        <v>922</v>
      </c>
      <c r="H1520" s="43">
        <v>1163</v>
      </c>
      <c r="I1520" s="261" t="s">
        <v>738</v>
      </c>
      <c r="J1520" s="227" t="str">
        <f>IF(ISBLANK(INDEX('Policy Characteristics'!D:D,MATCH($C1520,'Policy Characteristics'!$C:$C,0))),"",INDEX('Policy Characteristics'!D:D,MATCH($C1520,'Policy Characteristics'!$C:$C,0)))</f>
        <v>Industry Energy Efficiency Standards</v>
      </c>
      <c r="K1520" s="226" t="str">
        <f>IF(ISBLANK(INDEX('Policy Characteristics'!E:E,MATCH($C1520,'Policy Characteristics'!$C:$C,0))),"",INDEX('Policy Characteristics'!E:E,MATCH($C1520,'Policy Characteristics'!$C:$C,0)))</f>
        <v>indst efficiency standards</v>
      </c>
      <c r="L1520" s="233">
        <f>IF(ISBLANK(INDEX('Policy Characteristics'!F:F,MATCH($C1520,'Policy Characteristics'!$C:$C,0))),"",INDEX('Policy Characteristics'!F:F,MATCH($C1520,'Policy Characteristics'!$C:$C,0)))</f>
        <v>0</v>
      </c>
      <c r="M1520" s="233">
        <f>IF(ISBLANK(INDEX('Policy Characteristics'!G:G,MATCH($C1520,'Policy Characteristics'!$C:$C,0))),"",INDEX('Policy Characteristics'!G:G,MATCH($C1520,'Policy Characteristics'!$C:$C,0)))</f>
        <v>0.25</v>
      </c>
      <c r="N1520" s="233">
        <f>IF(ISBLANK(INDEX('Policy Characteristics'!H:H,MATCH($C1520,'Policy Characteristics'!$C:$C,0))),"",INDEX('Policy Characteristics'!H:H,MATCH($C1520,'Policy Characteristics'!$C:$C,0)))</f>
        <v>0.01</v>
      </c>
      <c r="O1520" s="226" t="str">
        <f>IF(ISBLANK(INDEX('Policy Characteristics'!I:I,MATCH($C1520,'Policy Characteristics'!$C:$C,0))),"",INDEX('Policy Characteristics'!I:I,MATCH($C1520,'Policy Characteristics'!$C:$C,0)))</f>
        <v>% reduction in energy use</v>
      </c>
      <c r="P1520" s="22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0" s="226" t="str">
        <f>IF(ISBLANK(INDEX('Policy Characteristics'!K:K,MATCH($C1520,'Policy Characteristics'!$C:$C,0))),"",INDEX('Policy Characteristics'!K:K,MATCH($C1520,'Policy Characteristics'!$C:$C,0)))</f>
        <v>industry-ag-main.html#eff-stds</v>
      </c>
      <c r="R1520" s="226" t="str">
        <f>IF(ISBLANK(INDEX('Policy Characteristics'!L:L,MATCH($C1520,'Policy Characteristics'!$C:$C,0))),"",INDEX('Policy Characteristics'!L:L,MATCH($C1520,'Policy Characteristics'!$C:$C,0)))</f>
        <v>industry-energy-efficiency-standards.html</v>
      </c>
    </row>
    <row r="1521" spans="1:18" s="4" customFormat="1">
      <c r="A1521" s="226" t="str">
        <f>IF(ISBLANK(INDEX('Policy Characteristics'!A:A,MATCH($C1521,'Policy Characteristics'!$C:$C,0))),"",INDEX('Policy Characteristics'!A:A,MATCH($C1521,'Policy Characteristics'!$C:$C,0)))</f>
        <v>Industry</v>
      </c>
      <c r="B1521" s="234" t="str">
        <f>IF(ISBLANK(INDEX('Policy Characteristics'!B:B,MATCH($C1521,'Policy Characteristics'!$C:$C,0))),"",INDEX('Policy Characteristics'!B:B,MATCH($C1521,'Policy Characteristics'!$C:$C,0)))</f>
        <v>Industry Energy Efficiency Standards</v>
      </c>
      <c r="C1521" s="226" t="str">
        <f t="shared" si="52"/>
        <v>Percentage Improvement in Eqpt Efficiency Standards above BAU</v>
      </c>
      <c r="D1521" s="6" t="s">
        <v>882</v>
      </c>
      <c r="E1521" s="45" t="s">
        <v>923</v>
      </c>
      <c r="F1521" t="s">
        <v>883</v>
      </c>
      <c r="G1521" s="45" t="s">
        <v>924</v>
      </c>
      <c r="H1521" s="43">
        <v>1164</v>
      </c>
      <c r="I1521" s="261" t="s">
        <v>738</v>
      </c>
      <c r="J1521" s="227" t="str">
        <f>IF(ISBLANK(INDEX('Policy Characteristics'!D:D,MATCH($C1521,'Policy Characteristics'!$C:$C,0))),"",INDEX('Policy Characteristics'!D:D,MATCH($C1521,'Policy Characteristics'!$C:$C,0)))</f>
        <v>Industry Energy Efficiency Standards</v>
      </c>
      <c r="K1521" s="226" t="str">
        <f>IF(ISBLANK(INDEX('Policy Characteristics'!E:E,MATCH($C1521,'Policy Characteristics'!$C:$C,0))),"",INDEX('Policy Characteristics'!E:E,MATCH($C1521,'Policy Characteristics'!$C:$C,0)))</f>
        <v>indst efficiency standards</v>
      </c>
      <c r="L1521" s="233">
        <f>IF(ISBLANK(INDEX('Policy Characteristics'!F:F,MATCH($C1521,'Policy Characteristics'!$C:$C,0))),"",INDEX('Policy Characteristics'!F:F,MATCH($C1521,'Policy Characteristics'!$C:$C,0)))</f>
        <v>0</v>
      </c>
      <c r="M1521" s="233">
        <f>IF(ISBLANK(INDEX('Policy Characteristics'!G:G,MATCH($C1521,'Policy Characteristics'!$C:$C,0))),"",INDEX('Policy Characteristics'!G:G,MATCH($C1521,'Policy Characteristics'!$C:$C,0)))</f>
        <v>0.25</v>
      </c>
      <c r="N1521" s="233">
        <f>IF(ISBLANK(INDEX('Policy Characteristics'!H:H,MATCH($C1521,'Policy Characteristics'!$C:$C,0))),"",INDEX('Policy Characteristics'!H:H,MATCH($C1521,'Policy Characteristics'!$C:$C,0)))</f>
        <v>0.01</v>
      </c>
      <c r="O1521" s="226" t="str">
        <f>IF(ISBLANK(INDEX('Policy Characteristics'!I:I,MATCH($C1521,'Policy Characteristics'!$C:$C,0))),"",INDEX('Policy Characteristics'!I:I,MATCH($C1521,'Policy Characteristics'!$C:$C,0)))</f>
        <v>% reduction in energy use</v>
      </c>
      <c r="P1521" s="22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1" s="226" t="str">
        <f>IF(ISBLANK(INDEX('Policy Characteristics'!K:K,MATCH($C1521,'Policy Characteristics'!$C:$C,0))),"",INDEX('Policy Characteristics'!K:K,MATCH($C1521,'Policy Characteristics'!$C:$C,0)))</f>
        <v>industry-ag-main.html#eff-stds</v>
      </c>
      <c r="R1521" s="226" t="str">
        <f>IF(ISBLANK(INDEX('Policy Characteristics'!L:L,MATCH($C1521,'Policy Characteristics'!$C:$C,0))),"",INDEX('Policy Characteristics'!L:L,MATCH($C1521,'Policy Characteristics'!$C:$C,0)))</f>
        <v>industry-energy-efficiency-standards.html</v>
      </c>
    </row>
    <row r="1522" spans="1:18" s="4" customFormat="1">
      <c r="A1522" s="226" t="str">
        <f>IF(ISBLANK(INDEX('Policy Characteristics'!A:A,MATCH($C1522,'Policy Characteristics'!$C:$C,0))),"",INDEX('Policy Characteristics'!A:A,MATCH($C1522,'Policy Characteristics'!$C:$C,0)))</f>
        <v>Industry</v>
      </c>
      <c r="B1522" s="234" t="str">
        <f>IF(ISBLANK(INDEX('Policy Characteristics'!B:B,MATCH($C1522,'Policy Characteristics'!$C:$C,0))),"",INDEX('Policy Characteristics'!B:B,MATCH($C1522,'Policy Characteristics'!$C:$C,0)))</f>
        <v>Industry Energy Efficiency Standards</v>
      </c>
      <c r="C1522" s="226" t="str">
        <f t="shared" si="52"/>
        <v>Percentage Improvement in Eqpt Efficiency Standards above BAU</v>
      </c>
      <c r="D1522" s="6" t="s">
        <v>882</v>
      </c>
      <c r="E1522" s="45" t="s">
        <v>925</v>
      </c>
      <c r="F1522" t="s">
        <v>883</v>
      </c>
      <c r="G1522" s="45" t="s">
        <v>926</v>
      </c>
      <c r="H1522" s="43">
        <v>1165</v>
      </c>
      <c r="I1522" s="261" t="s">
        <v>728</v>
      </c>
      <c r="J1522" s="227" t="str">
        <f>IF(ISBLANK(INDEX('Policy Characteristics'!D:D,MATCH($C1522,'Policy Characteristics'!$C:$C,0))),"",INDEX('Policy Characteristics'!D:D,MATCH($C1522,'Policy Characteristics'!$C:$C,0)))</f>
        <v>Industry Energy Efficiency Standards</v>
      </c>
      <c r="K1522" s="226" t="str">
        <f>IF(ISBLANK(INDEX('Policy Characteristics'!E:E,MATCH($C1522,'Policy Characteristics'!$C:$C,0))),"",INDEX('Policy Characteristics'!E:E,MATCH($C1522,'Policy Characteristics'!$C:$C,0)))</f>
        <v>indst efficiency standards</v>
      </c>
      <c r="L1522" s="233">
        <f>IF(ISBLANK(INDEX('Policy Characteristics'!F:F,MATCH($C1522,'Policy Characteristics'!$C:$C,0))),"",INDEX('Policy Characteristics'!F:F,MATCH($C1522,'Policy Characteristics'!$C:$C,0)))</f>
        <v>0</v>
      </c>
      <c r="M1522" s="233">
        <f>IF(ISBLANK(INDEX('Policy Characteristics'!G:G,MATCH($C1522,'Policy Characteristics'!$C:$C,0))),"",INDEX('Policy Characteristics'!G:G,MATCH($C1522,'Policy Characteristics'!$C:$C,0)))</f>
        <v>0.25</v>
      </c>
      <c r="N1522" s="233">
        <f>IF(ISBLANK(INDEX('Policy Characteristics'!H:H,MATCH($C1522,'Policy Characteristics'!$C:$C,0))),"",INDEX('Policy Characteristics'!H:H,MATCH($C1522,'Policy Characteristics'!$C:$C,0)))</f>
        <v>0.01</v>
      </c>
      <c r="O1522" s="226" t="str">
        <f>IF(ISBLANK(INDEX('Policy Characteristics'!I:I,MATCH($C1522,'Policy Characteristics'!$C:$C,0))),"",INDEX('Policy Characteristics'!I:I,MATCH($C1522,'Policy Characteristics'!$C:$C,0)))</f>
        <v>% reduction in energy use</v>
      </c>
      <c r="P1522" s="22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2" s="226" t="str">
        <f>IF(ISBLANK(INDEX('Policy Characteristics'!K:K,MATCH($C1522,'Policy Characteristics'!$C:$C,0))),"",INDEX('Policy Characteristics'!K:K,MATCH($C1522,'Policy Characteristics'!$C:$C,0)))</f>
        <v>industry-ag-main.html#eff-stds</v>
      </c>
      <c r="R1522" s="226" t="str">
        <f>IF(ISBLANK(INDEX('Policy Characteristics'!L:L,MATCH($C1522,'Policy Characteristics'!$C:$C,0))),"",INDEX('Policy Characteristics'!L:L,MATCH($C1522,'Policy Characteristics'!$C:$C,0)))</f>
        <v>industry-energy-efficiency-standards.html</v>
      </c>
    </row>
    <row r="1523" spans="1:18" s="4" customFormat="1">
      <c r="A1523" s="226" t="str">
        <f>IF(ISBLANK(INDEX('Policy Characteristics'!A:A,MATCH($C1523,'Policy Characteristics'!$C:$C,0))),"",INDEX('Policy Characteristics'!A:A,MATCH($C1523,'Policy Characteristics'!$C:$C,0)))</f>
        <v>Industry</v>
      </c>
      <c r="B1523" s="234" t="str">
        <f>IF(ISBLANK(INDEX('Policy Characteristics'!B:B,MATCH($C1523,'Policy Characteristics'!$C:$C,0))),"",INDEX('Policy Characteristics'!B:B,MATCH($C1523,'Policy Characteristics'!$C:$C,0)))</f>
        <v>Industry Energy Efficiency Standards</v>
      </c>
      <c r="C1523" s="226" t="str">
        <f t="shared" si="52"/>
        <v>Percentage Improvement in Eqpt Efficiency Standards above BAU</v>
      </c>
      <c r="D1523" s="6" t="s">
        <v>882</v>
      </c>
      <c r="E1523" s="45" t="s">
        <v>927</v>
      </c>
      <c r="F1523" t="s">
        <v>883</v>
      </c>
      <c r="G1523" s="45" t="s">
        <v>928</v>
      </c>
      <c r="H1523" s="43">
        <v>1166</v>
      </c>
      <c r="I1523" s="261" t="s">
        <v>728</v>
      </c>
      <c r="J1523" s="227" t="str">
        <f>IF(ISBLANK(INDEX('Policy Characteristics'!D:D,MATCH($C1523,'Policy Characteristics'!$C:$C,0))),"",INDEX('Policy Characteristics'!D:D,MATCH($C1523,'Policy Characteristics'!$C:$C,0)))</f>
        <v>Industry Energy Efficiency Standards</v>
      </c>
      <c r="K1523" s="226" t="str">
        <f>IF(ISBLANK(INDEX('Policy Characteristics'!E:E,MATCH($C1523,'Policy Characteristics'!$C:$C,0))),"",INDEX('Policy Characteristics'!E:E,MATCH($C1523,'Policy Characteristics'!$C:$C,0)))</f>
        <v>indst efficiency standards</v>
      </c>
      <c r="L1523" s="233">
        <f>IF(ISBLANK(INDEX('Policy Characteristics'!F:F,MATCH($C1523,'Policy Characteristics'!$C:$C,0))),"",INDEX('Policy Characteristics'!F:F,MATCH($C1523,'Policy Characteristics'!$C:$C,0)))</f>
        <v>0</v>
      </c>
      <c r="M1523" s="233">
        <f>IF(ISBLANK(INDEX('Policy Characteristics'!G:G,MATCH($C1523,'Policy Characteristics'!$C:$C,0))),"",INDEX('Policy Characteristics'!G:G,MATCH($C1523,'Policy Characteristics'!$C:$C,0)))</f>
        <v>0.25</v>
      </c>
      <c r="N1523" s="233">
        <f>IF(ISBLANK(INDEX('Policy Characteristics'!H:H,MATCH($C1523,'Policy Characteristics'!$C:$C,0))),"",INDEX('Policy Characteristics'!H:H,MATCH($C1523,'Policy Characteristics'!$C:$C,0)))</f>
        <v>0.01</v>
      </c>
      <c r="O1523" s="226" t="str">
        <f>IF(ISBLANK(INDEX('Policy Characteristics'!I:I,MATCH($C1523,'Policy Characteristics'!$C:$C,0))),"",INDEX('Policy Characteristics'!I:I,MATCH($C1523,'Policy Characteristics'!$C:$C,0)))</f>
        <v>% reduction in energy use</v>
      </c>
      <c r="P1523" s="22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3" s="226" t="str">
        <f>IF(ISBLANK(INDEX('Policy Characteristics'!K:K,MATCH($C1523,'Policy Characteristics'!$C:$C,0))),"",INDEX('Policy Characteristics'!K:K,MATCH($C1523,'Policy Characteristics'!$C:$C,0)))</f>
        <v>industry-ag-main.html#eff-stds</v>
      </c>
      <c r="R1523" s="226" t="str">
        <f>IF(ISBLANK(INDEX('Policy Characteristics'!L:L,MATCH($C1523,'Policy Characteristics'!$C:$C,0))),"",INDEX('Policy Characteristics'!L:L,MATCH($C1523,'Policy Characteristics'!$C:$C,0)))</f>
        <v>industry-energy-efficiency-standards.html</v>
      </c>
    </row>
    <row r="1524" spans="1:18" s="4" customFormat="1">
      <c r="A1524" s="226" t="str">
        <f>IF(ISBLANK(INDEX('Policy Characteristics'!A:A,MATCH($C1524,'Policy Characteristics'!$C:$C,0))),"",INDEX('Policy Characteristics'!A:A,MATCH($C1524,'Policy Characteristics'!$C:$C,0)))</f>
        <v>Industry</v>
      </c>
      <c r="B1524" s="234" t="str">
        <f>IF(ISBLANK(INDEX('Policy Characteristics'!B:B,MATCH($C1524,'Policy Characteristics'!$C:$C,0))),"",INDEX('Policy Characteristics'!B:B,MATCH($C1524,'Policy Characteristics'!$C:$C,0)))</f>
        <v>Industry Energy Efficiency Standards</v>
      </c>
      <c r="C1524" s="226" t="str">
        <f t="shared" si="52"/>
        <v>Percentage Improvement in Eqpt Efficiency Standards above BAU</v>
      </c>
      <c r="D1524" s="6" t="s">
        <v>882</v>
      </c>
      <c r="E1524" s="45" t="s">
        <v>929</v>
      </c>
      <c r="F1524" t="s">
        <v>883</v>
      </c>
      <c r="G1524" s="45" t="s">
        <v>930</v>
      </c>
      <c r="H1524" s="43">
        <v>1167</v>
      </c>
      <c r="I1524" s="261" t="s">
        <v>738</v>
      </c>
      <c r="J1524" s="227" t="str">
        <f>IF(ISBLANK(INDEX('Policy Characteristics'!D:D,MATCH($C1524,'Policy Characteristics'!$C:$C,0))),"",INDEX('Policy Characteristics'!D:D,MATCH($C1524,'Policy Characteristics'!$C:$C,0)))</f>
        <v>Industry Energy Efficiency Standards</v>
      </c>
      <c r="K1524" s="226" t="str">
        <f>IF(ISBLANK(INDEX('Policy Characteristics'!E:E,MATCH($C1524,'Policy Characteristics'!$C:$C,0))),"",INDEX('Policy Characteristics'!E:E,MATCH($C1524,'Policy Characteristics'!$C:$C,0)))</f>
        <v>indst efficiency standards</v>
      </c>
      <c r="L1524" s="233">
        <f>IF(ISBLANK(INDEX('Policy Characteristics'!F:F,MATCH($C1524,'Policy Characteristics'!$C:$C,0))),"",INDEX('Policy Characteristics'!F:F,MATCH($C1524,'Policy Characteristics'!$C:$C,0)))</f>
        <v>0</v>
      </c>
      <c r="M1524" s="233">
        <f>IF(ISBLANK(INDEX('Policy Characteristics'!G:G,MATCH($C1524,'Policy Characteristics'!$C:$C,0))),"",INDEX('Policy Characteristics'!G:G,MATCH($C1524,'Policy Characteristics'!$C:$C,0)))</f>
        <v>0.25</v>
      </c>
      <c r="N1524" s="233">
        <f>IF(ISBLANK(INDEX('Policy Characteristics'!H:H,MATCH($C1524,'Policy Characteristics'!$C:$C,0))),"",INDEX('Policy Characteristics'!H:H,MATCH($C1524,'Policy Characteristics'!$C:$C,0)))</f>
        <v>0.01</v>
      </c>
      <c r="O1524" s="226" t="str">
        <f>IF(ISBLANK(INDEX('Policy Characteristics'!I:I,MATCH($C1524,'Policy Characteristics'!$C:$C,0))),"",INDEX('Policy Characteristics'!I:I,MATCH($C1524,'Policy Characteristics'!$C:$C,0)))</f>
        <v>% reduction in energy use</v>
      </c>
      <c r="P1524" s="22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4" s="226" t="str">
        <f>IF(ISBLANK(INDEX('Policy Characteristics'!K:K,MATCH($C1524,'Policy Characteristics'!$C:$C,0))),"",INDEX('Policy Characteristics'!K:K,MATCH($C1524,'Policy Characteristics'!$C:$C,0)))</f>
        <v>industry-ag-main.html#eff-stds</v>
      </c>
      <c r="R1524" s="226" t="str">
        <f>IF(ISBLANK(INDEX('Policy Characteristics'!L:L,MATCH($C1524,'Policy Characteristics'!$C:$C,0))),"",INDEX('Policy Characteristics'!L:L,MATCH($C1524,'Policy Characteristics'!$C:$C,0)))</f>
        <v>industry-energy-efficiency-standards.html</v>
      </c>
    </row>
    <row r="1525" spans="1:18" s="4" customFormat="1">
      <c r="A1525" s="226" t="str">
        <f>IF(ISBLANK(INDEX('Policy Characteristics'!A:A,MATCH($C1525,'Policy Characteristics'!$C:$C,0))),"",INDEX('Policy Characteristics'!A:A,MATCH($C1525,'Policy Characteristics'!$C:$C,0)))</f>
        <v>Industry</v>
      </c>
      <c r="B1525" s="234" t="str">
        <f>IF(ISBLANK(INDEX('Policy Characteristics'!B:B,MATCH($C1525,'Policy Characteristics'!$C:$C,0))),"",INDEX('Policy Characteristics'!B:B,MATCH($C1525,'Policy Characteristics'!$C:$C,0)))</f>
        <v>Industry Energy Efficiency Standards</v>
      </c>
      <c r="C1525" s="226" t="str">
        <f t="shared" si="52"/>
        <v>Percentage Improvement in Eqpt Efficiency Standards above BAU</v>
      </c>
      <c r="D1525" s="6" t="s">
        <v>884</v>
      </c>
      <c r="E1525" s="45" t="s">
        <v>911</v>
      </c>
      <c r="F1525" t="s">
        <v>885</v>
      </c>
      <c r="G1525" s="45" t="s">
        <v>912</v>
      </c>
      <c r="H1525" s="43">
        <v>1168</v>
      </c>
      <c r="I1525" s="261" t="s">
        <v>728</v>
      </c>
      <c r="J1525" s="227" t="str">
        <f>IF(ISBLANK(INDEX('Policy Characteristics'!D:D,MATCH($C1525,'Policy Characteristics'!$C:$C,0))),"",INDEX('Policy Characteristics'!D:D,MATCH($C1525,'Policy Characteristics'!$C:$C,0)))</f>
        <v>Industry Energy Efficiency Standards</v>
      </c>
      <c r="K1525" s="226" t="str">
        <f>IF(ISBLANK(INDEX('Policy Characteristics'!E:E,MATCH($C1525,'Policy Characteristics'!$C:$C,0))),"",INDEX('Policy Characteristics'!E:E,MATCH($C1525,'Policy Characteristics'!$C:$C,0)))</f>
        <v>indst efficiency standards</v>
      </c>
      <c r="L1525" s="233">
        <f>IF(ISBLANK(INDEX('Policy Characteristics'!F:F,MATCH($C1525,'Policy Characteristics'!$C:$C,0))),"",INDEX('Policy Characteristics'!F:F,MATCH($C1525,'Policy Characteristics'!$C:$C,0)))</f>
        <v>0</v>
      </c>
      <c r="M1525" s="233">
        <f>IF(ISBLANK(INDEX('Policy Characteristics'!G:G,MATCH($C1525,'Policy Characteristics'!$C:$C,0))),"",INDEX('Policy Characteristics'!G:G,MATCH($C1525,'Policy Characteristics'!$C:$C,0)))</f>
        <v>0.25</v>
      </c>
      <c r="N1525" s="233">
        <f>IF(ISBLANK(INDEX('Policy Characteristics'!H:H,MATCH($C1525,'Policy Characteristics'!$C:$C,0))),"",INDEX('Policy Characteristics'!H:H,MATCH($C1525,'Policy Characteristics'!$C:$C,0)))</f>
        <v>0.01</v>
      </c>
      <c r="O1525" s="226" t="str">
        <f>IF(ISBLANK(INDEX('Policy Characteristics'!I:I,MATCH($C1525,'Policy Characteristics'!$C:$C,0))),"",INDEX('Policy Characteristics'!I:I,MATCH($C1525,'Policy Characteristics'!$C:$C,0)))</f>
        <v>% reduction in energy use</v>
      </c>
      <c r="P1525" s="22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5" s="226" t="str">
        <f>IF(ISBLANK(INDEX('Policy Characteristics'!K:K,MATCH($C1525,'Policy Characteristics'!$C:$C,0))),"",INDEX('Policy Characteristics'!K:K,MATCH($C1525,'Policy Characteristics'!$C:$C,0)))</f>
        <v>industry-ag-main.html#eff-stds</v>
      </c>
      <c r="R1525" s="226" t="str">
        <f>IF(ISBLANK(INDEX('Policy Characteristics'!L:L,MATCH($C1525,'Policy Characteristics'!$C:$C,0))),"",INDEX('Policy Characteristics'!L:L,MATCH($C1525,'Policy Characteristics'!$C:$C,0)))</f>
        <v>industry-energy-efficiency-standards.html</v>
      </c>
    </row>
    <row r="1526" spans="1:18" s="4" customFormat="1">
      <c r="A1526" s="226" t="str">
        <f>IF(ISBLANK(INDEX('Policy Characteristics'!A:A,MATCH($C1526,'Policy Characteristics'!$C:$C,0))),"",INDEX('Policy Characteristics'!A:A,MATCH($C1526,'Policy Characteristics'!$C:$C,0)))</f>
        <v>Industry</v>
      </c>
      <c r="B1526" s="234" t="str">
        <f>IF(ISBLANK(INDEX('Policy Characteristics'!B:B,MATCH($C1526,'Policy Characteristics'!$C:$C,0))),"",INDEX('Policy Characteristics'!B:B,MATCH($C1526,'Policy Characteristics'!$C:$C,0)))</f>
        <v>Industry Energy Efficiency Standards</v>
      </c>
      <c r="C1526" s="226" t="str">
        <f t="shared" si="52"/>
        <v>Percentage Improvement in Eqpt Efficiency Standards above BAU</v>
      </c>
      <c r="D1526" s="6" t="s">
        <v>884</v>
      </c>
      <c r="E1526" s="45" t="s">
        <v>913</v>
      </c>
      <c r="F1526" t="s">
        <v>885</v>
      </c>
      <c r="G1526" s="45" t="s">
        <v>914</v>
      </c>
      <c r="H1526" s="43">
        <v>1169</v>
      </c>
      <c r="I1526" s="261" t="s">
        <v>728</v>
      </c>
      <c r="J1526" s="227" t="str">
        <f>IF(ISBLANK(INDEX('Policy Characteristics'!D:D,MATCH($C1526,'Policy Characteristics'!$C:$C,0))),"",INDEX('Policy Characteristics'!D:D,MATCH($C1526,'Policy Characteristics'!$C:$C,0)))</f>
        <v>Industry Energy Efficiency Standards</v>
      </c>
      <c r="K1526" s="226" t="str">
        <f>IF(ISBLANK(INDEX('Policy Characteristics'!E:E,MATCH($C1526,'Policy Characteristics'!$C:$C,0))),"",INDEX('Policy Characteristics'!E:E,MATCH($C1526,'Policy Characteristics'!$C:$C,0)))</f>
        <v>indst efficiency standards</v>
      </c>
      <c r="L1526" s="233">
        <f>IF(ISBLANK(INDEX('Policy Characteristics'!F:F,MATCH($C1526,'Policy Characteristics'!$C:$C,0))),"",INDEX('Policy Characteristics'!F:F,MATCH($C1526,'Policy Characteristics'!$C:$C,0)))</f>
        <v>0</v>
      </c>
      <c r="M1526" s="233">
        <f>IF(ISBLANK(INDEX('Policy Characteristics'!G:G,MATCH($C1526,'Policy Characteristics'!$C:$C,0))),"",INDEX('Policy Characteristics'!G:G,MATCH($C1526,'Policy Characteristics'!$C:$C,0)))</f>
        <v>0.25</v>
      </c>
      <c r="N1526" s="233">
        <f>IF(ISBLANK(INDEX('Policy Characteristics'!H:H,MATCH($C1526,'Policy Characteristics'!$C:$C,0))),"",INDEX('Policy Characteristics'!H:H,MATCH($C1526,'Policy Characteristics'!$C:$C,0)))</f>
        <v>0.01</v>
      </c>
      <c r="O1526" s="226" t="str">
        <f>IF(ISBLANK(INDEX('Policy Characteristics'!I:I,MATCH($C1526,'Policy Characteristics'!$C:$C,0))),"",INDEX('Policy Characteristics'!I:I,MATCH($C1526,'Policy Characteristics'!$C:$C,0)))</f>
        <v>% reduction in energy use</v>
      </c>
      <c r="P1526" s="22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6" s="226" t="str">
        <f>IF(ISBLANK(INDEX('Policy Characteristics'!K:K,MATCH($C1526,'Policy Characteristics'!$C:$C,0))),"",INDEX('Policy Characteristics'!K:K,MATCH($C1526,'Policy Characteristics'!$C:$C,0)))</f>
        <v>industry-ag-main.html#eff-stds</v>
      </c>
      <c r="R1526" s="226" t="str">
        <f>IF(ISBLANK(INDEX('Policy Characteristics'!L:L,MATCH($C1526,'Policy Characteristics'!$C:$C,0))),"",INDEX('Policy Characteristics'!L:L,MATCH($C1526,'Policy Characteristics'!$C:$C,0)))</f>
        <v>industry-energy-efficiency-standards.html</v>
      </c>
    </row>
    <row r="1527" spans="1:18" s="4" customFormat="1">
      <c r="A1527" s="226" t="str">
        <f>IF(ISBLANK(INDEX('Policy Characteristics'!A:A,MATCH($C1527,'Policy Characteristics'!$C:$C,0))),"",INDEX('Policy Characteristics'!A:A,MATCH($C1527,'Policy Characteristics'!$C:$C,0)))</f>
        <v>Industry</v>
      </c>
      <c r="B1527" s="234" t="str">
        <f>IF(ISBLANK(INDEX('Policy Characteristics'!B:B,MATCH($C1527,'Policy Characteristics'!$C:$C,0))),"",INDEX('Policy Characteristics'!B:B,MATCH($C1527,'Policy Characteristics'!$C:$C,0)))</f>
        <v>Industry Energy Efficiency Standards</v>
      </c>
      <c r="C1527" s="226" t="str">
        <f t="shared" si="52"/>
        <v>Percentage Improvement in Eqpt Efficiency Standards above BAU</v>
      </c>
      <c r="D1527" s="6" t="s">
        <v>884</v>
      </c>
      <c r="E1527" s="45" t="s">
        <v>915</v>
      </c>
      <c r="F1527" t="s">
        <v>885</v>
      </c>
      <c r="G1527" s="45" t="s">
        <v>916</v>
      </c>
      <c r="H1527" s="43">
        <v>1170</v>
      </c>
      <c r="I1527" s="261" t="s">
        <v>728</v>
      </c>
      <c r="J1527" s="227" t="str">
        <f>IF(ISBLANK(INDEX('Policy Characteristics'!D:D,MATCH($C1527,'Policy Characteristics'!$C:$C,0))),"",INDEX('Policy Characteristics'!D:D,MATCH($C1527,'Policy Characteristics'!$C:$C,0)))</f>
        <v>Industry Energy Efficiency Standards</v>
      </c>
      <c r="K1527" s="226" t="str">
        <f>IF(ISBLANK(INDEX('Policy Characteristics'!E:E,MATCH($C1527,'Policy Characteristics'!$C:$C,0))),"",INDEX('Policy Characteristics'!E:E,MATCH($C1527,'Policy Characteristics'!$C:$C,0)))</f>
        <v>indst efficiency standards</v>
      </c>
      <c r="L1527" s="233">
        <f>IF(ISBLANK(INDEX('Policy Characteristics'!F:F,MATCH($C1527,'Policy Characteristics'!$C:$C,0))),"",INDEX('Policy Characteristics'!F:F,MATCH($C1527,'Policy Characteristics'!$C:$C,0)))</f>
        <v>0</v>
      </c>
      <c r="M1527" s="233">
        <f>IF(ISBLANK(INDEX('Policy Characteristics'!G:G,MATCH($C1527,'Policy Characteristics'!$C:$C,0))),"",INDEX('Policy Characteristics'!G:G,MATCH($C1527,'Policy Characteristics'!$C:$C,0)))</f>
        <v>0.25</v>
      </c>
      <c r="N1527" s="233">
        <f>IF(ISBLANK(INDEX('Policy Characteristics'!H:H,MATCH($C1527,'Policy Characteristics'!$C:$C,0))),"",INDEX('Policy Characteristics'!H:H,MATCH($C1527,'Policy Characteristics'!$C:$C,0)))</f>
        <v>0.01</v>
      </c>
      <c r="O1527" s="226" t="str">
        <f>IF(ISBLANK(INDEX('Policy Characteristics'!I:I,MATCH($C1527,'Policy Characteristics'!$C:$C,0))),"",INDEX('Policy Characteristics'!I:I,MATCH($C1527,'Policy Characteristics'!$C:$C,0)))</f>
        <v>% reduction in energy use</v>
      </c>
      <c r="P1527" s="22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7" s="226" t="str">
        <f>IF(ISBLANK(INDEX('Policy Characteristics'!K:K,MATCH($C1527,'Policy Characteristics'!$C:$C,0))),"",INDEX('Policy Characteristics'!K:K,MATCH($C1527,'Policy Characteristics'!$C:$C,0)))</f>
        <v>industry-ag-main.html#eff-stds</v>
      </c>
      <c r="R1527" s="226" t="str">
        <f>IF(ISBLANK(INDEX('Policy Characteristics'!L:L,MATCH($C1527,'Policy Characteristics'!$C:$C,0))),"",INDEX('Policy Characteristics'!L:L,MATCH($C1527,'Policy Characteristics'!$C:$C,0)))</f>
        <v>industry-energy-efficiency-standards.html</v>
      </c>
    </row>
    <row r="1528" spans="1:18" s="4" customFormat="1">
      <c r="A1528" s="226" t="str">
        <f>IF(ISBLANK(INDEX('Policy Characteristics'!A:A,MATCH($C1528,'Policy Characteristics'!$C:$C,0))),"",INDEX('Policy Characteristics'!A:A,MATCH($C1528,'Policy Characteristics'!$C:$C,0)))</f>
        <v>Industry</v>
      </c>
      <c r="B1528" s="234" t="str">
        <f>IF(ISBLANK(INDEX('Policy Characteristics'!B:B,MATCH($C1528,'Policy Characteristics'!$C:$C,0))),"",INDEX('Policy Characteristics'!B:B,MATCH($C1528,'Policy Characteristics'!$C:$C,0)))</f>
        <v>Industry Energy Efficiency Standards</v>
      </c>
      <c r="C1528" s="226" t="str">
        <f t="shared" si="52"/>
        <v>Percentage Improvement in Eqpt Efficiency Standards above BAU</v>
      </c>
      <c r="D1528" s="6" t="s">
        <v>884</v>
      </c>
      <c r="E1528" s="45" t="s">
        <v>917</v>
      </c>
      <c r="F1528" t="s">
        <v>885</v>
      </c>
      <c r="G1528" s="45" t="s">
        <v>918</v>
      </c>
      <c r="H1528" s="43">
        <v>1171</v>
      </c>
      <c r="I1528" s="261" t="s">
        <v>738</v>
      </c>
      <c r="J1528" s="227" t="str">
        <f>IF(ISBLANK(INDEX('Policy Characteristics'!D:D,MATCH($C1528,'Policy Characteristics'!$C:$C,0))),"",INDEX('Policy Characteristics'!D:D,MATCH($C1528,'Policy Characteristics'!$C:$C,0)))</f>
        <v>Industry Energy Efficiency Standards</v>
      </c>
      <c r="K1528" s="226" t="str">
        <f>IF(ISBLANK(INDEX('Policy Characteristics'!E:E,MATCH($C1528,'Policy Characteristics'!$C:$C,0))),"",INDEX('Policy Characteristics'!E:E,MATCH($C1528,'Policy Characteristics'!$C:$C,0)))</f>
        <v>indst efficiency standards</v>
      </c>
      <c r="L1528" s="233">
        <f>IF(ISBLANK(INDEX('Policy Characteristics'!F:F,MATCH($C1528,'Policy Characteristics'!$C:$C,0))),"",INDEX('Policy Characteristics'!F:F,MATCH($C1528,'Policy Characteristics'!$C:$C,0)))</f>
        <v>0</v>
      </c>
      <c r="M1528" s="233">
        <f>IF(ISBLANK(INDEX('Policy Characteristics'!G:G,MATCH($C1528,'Policy Characteristics'!$C:$C,0))),"",INDEX('Policy Characteristics'!G:G,MATCH($C1528,'Policy Characteristics'!$C:$C,0)))</f>
        <v>0.25</v>
      </c>
      <c r="N1528" s="233">
        <f>IF(ISBLANK(INDEX('Policy Characteristics'!H:H,MATCH($C1528,'Policy Characteristics'!$C:$C,0))),"",INDEX('Policy Characteristics'!H:H,MATCH($C1528,'Policy Characteristics'!$C:$C,0)))</f>
        <v>0.01</v>
      </c>
      <c r="O1528" s="226" t="str">
        <f>IF(ISBLANK(INDEX('Policy Characteristics'!I:I,MATCH($C1528,'Policy Characteristics'!$C:$C,0))),"",INDEX('Policy Characteristics'!I:I,MATCH($C1528,'Policy Characteristics'!$C:$C,0)))</f>
        <v>% reduction in energy use</v>
      </c>
      <c r="P1528" s="22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8" s="226" t="str">
        <f>IF(ISBLANK(INDEX('Policy Characteristics'!K:K,MATCH($C1528,'Policy Characteristics'!$C:$C,0))),"",INDEX('Policy Characteristics'!K:K,MATCH($C1528,'Policy Characteristics'!$C:$C,0)))</f>
        <v>industry-ag-main.html#eff-stds</v>
      </c>
      <c r="R1528" s="226" t="str">
        <f>IF(ISBLANK(INDEX('Policy Characteristics'!L:L,MATCH($C1528,'Policy Characteristics'!$C:$C,0))),"",INDEX('Policy Characteristics'!L:L,MATCH($C1528,'Policy Characteristics'!$C:$C,0)))</f>
        <v>industry-energy-efficiency-standards.html</v>
      </c>
    </row>
    <row r="1529" spans="1:18" s="4" customFormat="1">
      <c r="A1529" s="226" t="str">
        <f>IF(ISBLANK(INDEX('Policy Characteristics'!A:A,MATCH($C1529,'Policy Characteristics'!$C:$C,0))),"",INDEX('Policy Characteristics'!A:A,MATCH($C1529,'Policy Characteristics'!$C:$C,0)))</f>
        <v>Industry</v>
      </c>
      <c r="B1529" s="234" t="str">
        <f>IF(ISBLANK(INDEX('Policy Characteristics'!B:B,MATCH($C1529,'Policy Characteristics'!$C:$C,0))),"",INDEX('Policy Characteristics'!B:B,MATCH($C1529,'Policy Characteristics'!$C:$C,0)))</f>
        <v>Industry Energy Efficiency Standards</v>
      </c>
      <c r="C1529" s="226" t="str">
        <f t="shared" si="52"/>
        <v>Percentage Improvement in Eqpt Efficiency Standards above BAU</v>
      </c>
      <c r="D1529" s="6" t="s">
        <v>884</v>
      </c>
      <c r="E1529" s="45" t="s">
        <v>919</v>
      </c>
      <c r="F1529" t="s">
        <v>885</v>
      </c>
      <c r="G1529" s="45" t="s">
        <v>920</v>
      </c>
      <c r="H1529" s="43">
        <v>1172</v>
      </c>
      <c r="I1529" s="261" t="s">
        <v>728</v>
      </c>
      <c r="J1529" s="227" t="str">
        <f>IF(ISBLANK(INDEX('Policy Characteristics'!D:D,MATCH($C1529,'Policy Characteristics'!$C:$C,0))),"",INDEX('Policy Characteristics'!D:D,MATCH($C1529,'Policy Characteristics'!$C:$C,0)))</f>
        <v>Industry Energy Efficiency Standards</v>
      </c>
      <c r="K1529" s="226" t="str">
        <f>IF(ISBLANK(INDEX('Policy Characteristics'!E:E,MATCH($C1529,'Policy Characteristics'!$C:$C,0))),"",INDEX('Policy Characteristics'!E:E,MATCH($C1529,'Policy Characteristics'!$C:$C,0)))</f>
        <v>indst efficiency standards</v>
      </c>
      <c r="L1529" s="233">
        <f>IF(ISBLANK(INDEX('Policy Characteristics'!F:F,MATCH($C1529,'Policy Characteristics'!$C:$C,0))),"",INDEX('Policy Characteristics'!F:F,MATCH($C1529,'Policy Characteristics'!$C:$C,0)))</f>
        <v>0</v>
      </c>
      <c r="M1529" s="233">
        <f>IF(ISBLANK(INDEX('Policy Characteristics'!G:G,MATCH($C1529,'Policy Characteristics'!$C:$C,0))),"",INDEX('Policy Characteristics'!G:G,MATCH($C1529,'Policy Characteristics'!$C:$C,0)))</f>
        <v>0.25</v>
      </c>
      <c r="N1529" s="233">
        <f>IF(ISBLANK(INDEX('Policy Characteristics'!H:H,MATCH($C1529,'Policy Characteristics'!$C:$C,0))),"",INDEX('Policy Characteristics'!H:H,MATCH($C1529,'Policy Characteristics'!$C:$C,0)))</f>
        <v>0.01</v>
      </c>
      <c r="O1529" s="226" t="str">
        <f>IF(ISBLANK(INDEX('Policy Characteristics'!I:I,MATCH($C1529,'Policy Characteristics'!$C:$C,0))),"",INDEX('Policy Characteristics'!I:I,MATCH($C1529,'Policy Characteristics'!$C:$C,0)))</f>
        <v>% reduction in energy use</v>
      </c>
      <c r="P1529" s="22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29" s="226" t="str">
        <f>IF(ISBLANK(INDEX('Policy Characteristics'!K:K,MATCH($C1529,'Policy Characteristics'!$C:$C,0))),"",INDEX('Policy Characteristics'!K:K,MATCH($C1529,'Policy Characteristics'!$C:$C,0)))</f>
        <v>industry-ag-main.html#eff-stds</v>
      </c>
      <c r="R1529" s="226" t="str">
        <f>IF(ISBLANK(INDEX('Policy Characteristics'!L:L,MATCH($C1529,'Policy Characteristics'!$C:$C,0))),"",INDEX('Policy Characteristics'!L:L,MATCH($C1529,'Policy Characteristics'!$C:$C,0)))</f>
        <v>industry-energy-efficiency-standards.html</v>
      </c>
    </row>
    <row r="1530" spans="1:18" s="4" customFormat="1">
      <c r="A1530" s="226" t="str">
        <f>IF(ISBLANK(INDEX('Policy Characteristics'!A:A,MATCH($C1530,'Policy Characteristics'!$C:$C,0))),"",INDEX('Policy Characteristics'!A:A,MATCH($C1530,'Policy Characteristics'!$C:$C,0)))</f>
        <v>Industry</v>
      </c>
      <c r="B1530" s="234" t="str">
        <f>IF(ISBLANK(INDEX('Policy Characteristics'!B:B,MATCH($C1530,'Policy Characteristics'!$C:$C,0))),"",INDEX('Policy Characteristics'!B:B,MATCH($C1530,'Policy Characteristics'!$C:$C,0)))</f>
        <v>Industry Energy Efficiency Standards</v>
      </c>
      <c r="C1530" s="226" t="str">
        <f t="shared" si="52"/>
        <v>Percentage Improvement in Eqpt Efficiency Standards above BAU</v>
      </c>
      <c r="D1530" s="6" t="s">
        <v>884</v>
      </c>
      <c r="E1530" s="45" t="s">
        <v>921</v>
      </c>
      <c r="F1530" t="s">
        <v>885</v>
      </c>
      <c r="G1530" s="45" t="s">
        <v>922</v>
      </c>
      <c r="H1530" s="43">
        <v>1173</v>
      </c>
      <c r="I1530" s="261" t="s">
        <v>738</v>
      </c>
      <c r="J1530" s="227" t="str">
        <f>IF(ISBLANK(INDEX('Policy Characteristics'!D:D,MATCH($C1530,'Policy Characteristics'!$C:$C,0))),"",INDEX('Policy Characteristics'!D:D,MATCH($C1530,'Policy Characteristics'!$C:$C,0)))</f>
        <v>Industry Energy Efficiency Standards</v>
      </c>
      <c r="K1530" s="226" t="str">
        <f>IF(ISBLANK(INDEX('Policy Characteristics'!E:E,MATCH($C1530,'Policy Characteristics'!$C:$C,0))),"",INDEX('Policy Characteristics'!E:E,MATCH($C1530,'Policy Characteristics'!$C:$C,0)))</f>
        <v>indst efficiency standards</v>
      </c>
      <c r="L1530" s="233">
        <f>IF(ISBLANK(INDEX('Policy Characteristics'!F:F,MATCH($C1530,'Policy Characteristics'!$C:$C,0))),"",INDEX('Policy Characteristics'!F:F,MATCH($C1530,'Policy Characteristics'!$C:$C,0)))</f>
        <v>0</v>
      </c>
      <c r="M1530" s="233">
        <f>IF(ISBLANK(INDEX('Policy Characteristics'!G:G,MATCH($C1530,'Policy Characteristics'!$C:$C,0))),"",INDEX('Policy Characteristics'!G:G,MATCH($C1530,'Policy Characteristics'!$C:$C,0)))</f>
        <v>0.25</v>
      </c>
      <c r="N1530" s="233">
        <f>IF(ISBLANK(INDEX('Policy Characteristics'!H:H,MATCH($C1530,'Policy Characteristics'!$C:$C,0))),"",INDEX('Policy Characteristics'!H:H,MATCH($C1530,'Policy Characteristics'!$C:$C,0)))</f>
        <v>0.01</v>
      </c>
      <c r="O1530" s="226" t="str">
        <f>IF(ISBLANK(INDEX('Policy Characteristics'!I:I,MATCH($C1530,'Policy Characteristics'!$C:$C,0))),"",INDEX('Policy Characteristics'!I:I,MATCH($C1530,'Policy Characteristics'!$C:$C,0)))</f>
        <v>% reduction in energy use</v>
      </c>
      <c r="P1530" s="22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0" s="226" t="str">
        <f>IF(ISBLANK(INDEX('Policy Characteristics'!K:K,MATCH($C1530,'Policy Characteristics'!$C:$C,0))),"",INDEX('Policy Characteristics'!K:K,MATCH($C1530,'Policy Characteristics'!$C:$C,0)))</f>
        <v>industry-ag-main.html#eff-stds</v>
      </c>
      <c r="R1530" s="226" t="str">
        <f>IF(ISBLANK(INDEX('Policy Characteristics'!L:L,MATCH($C1530,'Policy Characteristics'!$C:$C,0))),"",INDEX('Policy Characteristics'!L:L,MATCH($C1530,'Policy Characteristics'!$C:$C,0)))</f>
        <v>industry-energy-efficiency-standards.html</v>
      </c>
    </row>
    <row r="1531" spans="1:18" s="4" customFormat="1">
      <c r="A1531" s="226" t="str">
        <f>IF(ISBLANK(INDEX('Policy Characteristics'!A:A,MATCH($C1531,'Policy Characteristics'!$C:$C,0))),"",INDEX('Policy Characteristics'!A:A,MATCH($C1531,'Policy Characteristics'!$C:$C,0)))</f>
        <v>Industry</v>
      </c>
      <c r="B1531" s="234" t="str">
        <f>IF(ISBLANK(INDEX('Policy Characteristics'!B:B,MATCH($C1531,'Policy Characteristics'!$C:$C,0))),"",INDEX('Policy Characteristics'!B:B,MATCH($C1531,'Policy Characteristics'!$C:$C,0)))</f>
        <v>Industry Energy Efficiency Standards</v>
      </c>
      <c r="C1531" s="226" t="str">
        <f t="shared" si="52"/>
        <v>Percentage Improvement in Eqpt Efficiency Standards above BAU</v>
      </c>
      <c r="D1531" s="6" t="s">
        <v>884</v>
      </c>
      <c r="E1531" s="45" t="s">
        <v>923</v>
      </c>
      <c r="F1531" t="s">
        <v>885</v>
      </c>
      <c r="G1531" s="45" t="s">
        <v>924</v>
      </c>
      <c r="H1531" s="43">
        <v>1174</v>
      </c>
      <c r="I1531" s="261" t="s">
        <v>738</v>
      </c>
      <c r="J1531" s="227" t="str">
        <f>IF(ISBLANK(INDEX('Policy Characteristics'!D:D,MATCH($C1531,'Policy Characteristics'!$C:$C,0))),"",INDEX('Policy Characteristics'!D:D,MATCH($C1531,'Policy Characteristics'!$C:$C,0)))</f>
        <v>Industry Energy Efficiency Standards</v>
      </c>
      <c r="K1531" s="226" t="str">
        <f>IF(ISBLANK(INDEX('Policy Characteristics'!E:E,MATCH($C1531,'Policy Characteristics'!$C:$C,0))),"",INDEX('Policy Characteristics'!E:E,MATCH($C1531,'Policy Characteristics'!$C:$C,0)))</f>
        <v>indst efficiency standards</v>
      </c>
      <c r="L1531" s="233">
        <f>IF(ISBLANK(INDEX('Policy Characteristics'!F:F,MATCH($C1531,'Policy Characteristics'!$C:$C,0))),"",INDEX('Policy Characteristics'!F:F,MATCH($C1531,'Policy Characteristics'!$C:$C,0)))</f>
        <v>0</v>
      </c>
      <c r="M1531" s="233">
        <f>IF(ISBLANK(INDEX('Policy Characteristics'!G:G,MATCH($C1531,'Policy Characteristics'!$C:$C,0))),"",INDEX('Policy Characteristics'!G:G,MATCH($C1531,'Policy Characteristics'!$C:$C,0)))</f>
        <v>0.25</v>
      </c>
      <c r="N1531" s="233">
        <f>IF(ISBLANK(INDEX('Policy Characteristics'!H:H,MATCH($C1531,'Policy Characteristics'!$C:$C,0))),"",INDEX('Policy Characteristics'!H:H,MATCH($C1531,'Policy Characteristics'!$C:$C,0)))</f>
        <v>0.01</v>
      </c>
      <c r="O1531" s="226" t="str">
        <f>IF(ISBLANK(INDEX('Policy Characteristics'!I:I,MATCH($C1531,'Policy Characteristics'!$C:$C,0))),"",INDEX('Policy Characteristics'!I:I,MATCH($C1531,'Policy Characteristics'!$C:$C,0)))</f>
        <v>% reduction in energy use</v>
      </c>
      <c r="P1531" s="22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1" s="226" t="str">
        <f>IF(ISBLANK(INDEX('Policy Characteristics'!K:K,MATCH($C1531,'Policy Characteristics'!$C:$C,0))),"",INDEX('Policy Characteristics'!K:K,MATCH($C1531,'Policy Characteristics'!$C:$C,0)))</f>
        <v>industry-ag-main.html#eff-stds</v>
      </c>
      <c r="R1531" s="226" t="str">
        <f>IF(ISBLANK(INDEX('Policy Characteristics'!L:L,MATCH($C1531,'Policy Characteristics'!$C:$C,0))),"",INDEX('Policy Characteristics'!L:L,MATCH($C1531,'Policy Characteristics'!$C:$C,0)))</f>
        <v>industry-energy-efficiency-standards.html</v>
      </c>
    </row>
    <row r="1532" spans="1:18" s="4" customFormat="1">
      <c r="A1532" s="226" t="str">
        <f>IF(ISBLANK(INDEX('Policy Characteristics'!A:A,MATCH($C1532,'Policy Characteristics'!$C:$C,0))),"",INDEX('Policy Characteristics'!A:A,MATCH($C1532,'Policy Characteristics'!$C:$C,0)))</f>
        <v>Industry</v>
      </c>
      <c r="B1532" s="234" t="str">
        <f>IF(ISBLANK(INDEX('Policy Characteristics'!B:B,MATCH($C1532,'Policy Characteristics'!$C:$C,0))),"",INDEX('Policy Characteristics'!B:B,MATCH($C1532,'Policy Characteristics'!$C:$C,0)))</f>
        <v>Industry Energy Efficiency Standards</v>
      </c>
      <c r="C1532" s="226" t="str">
        <f t="shared" si="52"/>
        <v>Percentage Improvement in Eqpt Efficiency Standards above BAU</v>
      </c>
      <c r="D1532" s="6" t="s">
        <v>884</v>
      </c>
      <c r="E1532" s="45" t="s">
        <v>925</v>
      </c>
      <c r="F1532" t="s">
        <v>885</v>
      </c>
      <c r="G1532" s="45" t="s">
        <v>926</v>
      </c>
      <c r="H1532" s="43">
        <v>1175</v>
      </c>
      <c r="I1532" s="261" t="s">
        <v>728</v>
      </c>
      <c r="J1532" s="227" t="str">
        <f>IF(ISBLANK(INDEX('Policy Characteristics'!D:D,MATCH($C1532,'Policy Characteristics'!$C:$C,0))),"",INDEX('Policy Characteristics'!D:D,MATCH($C1532,'Policy Characteristics'!$C:$C,0)))</f>
        <v>Industry Energy Efficiency Standards</v>
      </c>
      <c r="K1532" s="226" t="str">
        <f>IF(ISBLANK(INDEX('Policy Characteristics'!E:E,MATCH($C1532,'Policy Characteristics'!$C:$C,0))),"",INDEX('Policy Characteristics'!E:E,MATCH($C1532,'Policy Characteristics'!$C:$C,0)))</f>
        <v>indst efficiency standards</v>
      </c>
      <c r="L1532" s="233">
        <f>IF(ISBLANK(INDEX('Policy Characteristics'!F:F,MATCH($C1532,'Policy Characteristics'!$C:$C,0))),"",INDEX('Policy Characteristics'!F:F,MATCH($C1532,'Policy Characteristics'!$C:$C,0)))</f>
        <v>0</v>
      </c>
      <c r="M1532" s="233">
        <f>IF(ISBLANK(INDEX('Policy Characteristics'!G:G,MATCH($C1532,'Policy Characteristics'!$C:$C,0))),"",INDEX('Policy Characteristics'!G:G,MATCH($C1532,'Policy Characteristics'!$C:$C,0)))</f>
        <v>0.25</v>
      </c>
      <c r="N1532" s="233">
        <f>IF(ISBLANK(INDEX('Policy Characteristics'!H:H,MATCH($C1532,'Policy Characteristics'!$C:$C,0))),"",INDEX('Policy Characteristics'!H:H,MATCH($C1532,'Policy Characteristics'!$C:$C,0)))</f>
        <v>0.01</v>
      </c>
      <c r="O1532" s="226" t="str">
        <f>IF(ISBLANK(INDEX('Policy Characteristics'!I:I,MATCH($C1532,'Policy Characteristics'!$C:$C,0))),"",INDEX('Policy Characteristics'!I:I,MATCH($C1532,'Policy Characteristics'!$C:$C,0)))</f>
        <v>% reduction in energy use</v>
      </c>
      <c r="P1532" s="22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2" s="226" t="str">
        <f>IF(ISBLANK(INDEX('Policy Characteristics'!K:K,MATCH($C1532,'Policy Characteristics'!$C:$C,0))),"",INDEX('Policy Characteristics'!K:K,MATCH($C1532,'Policy Characteristics'!$C:$C,0)))</f>
        <v>industry-ag-main.html#eff-stds</v>
      </c>
      <c r="R1532" s="226" t="str">
        <f>IF(ISBLANK(INDEX('Policy Characteristics'!L:L,MATCH($C1532,'Policy Characteristics'!$C:$C,0))),"",INDEX('Policy Characteristics'!L:L,MATCH($C1532,'Policy Characteristics'!$C:$C,0)))</f>
        <v>industry-energy-efficiency-standards.html</v>
      </c>
    </row>
    <row r="1533" spans="1:18" s="4" customFormat="1">
      <c r="A1533" s="226" t="str">
        <f>IF(ISBLANK(INDEX('Policy Characteristics'!A:A,MATCH($C1533,'Policy Characteristics'!$C:$C,0))),"",INDEX('Policy Characteristics'!A:A,MATCH($C1533,'Policy Characteristics'!$C:$C,0)))</f>
        <v>Industry</v>
      </c>
      <c r="B1533" s="234" t="str">
        <f>IF(ISBLANK(INDEX('Policy Characteristics'!B:B,MATCH($C1533,'Policy Characteristics'!$C:$C,0))),"",INDEX('Policy Characteristics'!B:B,MATCH($C1533,'Policy Characteristics'!$C:$C,0)))</f>
        <v>Industry Energy Efficiency Standards</v>
      </c>
      <c r="C1533" s="226" t="str">
        <f t="shared" si="52"/>
        <v>Percentage Improvement in Eqpt Efficiency Standards above BAU</v>
      </c>
      <c r="D1533" s="6" t="s">
        <v>884</v>
      </c>
      <c r="E1533" s="45" t="s">
        <v>927</v>
      </c>
      <c r="F1533" t="s">
        <v>885</v>
      </c>
      <c r="G1533" s="45" t="s">
        <v>928</v>
      </c>
      <c r="H1533" s="43">
        <v>1176</v>
      </c>
      <c r="I1533" s="261" t="s">
        <v>728</v>
      </c>
      <c r="J1533" s="227" t="str">
        <f>IF(ISBLANK(INDEX('Policy Characteristics'!D:D,MATCH($C1533,'Policy Characteristics'!$C:$C,0))),"",INDEX('Policy Characteristics'!D:D,MATCH($C1533,'Policy Characteristics'!$C:$C,0)))</f>
        <v>Industry Energy Efficiency Standards</v>
      </c>
      <c r="K1533" s="226" t="str">
        <f>IF(ISBLANK(INDEX('Policy Characteristics'!E:E,MATCH($C1533,'Policy Characteristics'!$C:$C,0))),"",INDEX('Policy Characteristics'!E:E,MATCH($C1533,'Policy Characteristics'!$C:$C,0)))</f>
        <v>indst efficiency standards</v>
      </c>
      <c r="L1533" s="233">
        <f>IF(ISBLANK(INDEX('Policy Characteristics'!F:F,MATCH($C1533,'Policy Characteristics'!$C:$C,0))),"",INDEX('Policy Characteristics'!F:F,MATCH($C1533,'Policy Characteristics'!$C:$C,0)))</f>
        <v>0</v>
      </c>
      <c r="M1533" s="233">
        <f>IF(ISBLANK(INDEX('Policy Characteristics'!G:G,MATCH($C1533,'Policy Characteristics'!$C:$C,0))),"",INDEX('Policy Characteristics'!G:G,MATCH($C1533,'Policy Characteristics'!$C:$C,0)))</f>
        <v>0.25</v>
      </c>
      <c r="N1533" s="233">
        <f>IF(ISBLANK(INDEX('Policy Characteristics'!H:H,MATCH($C1533,'Policy Characteristics'!$C:$C,0))),"",INDEX('Policy Characteristics'!H:H,MATCH($C1533,'Policy Characteristics'!$C:$C,0)))</f>
        <v>0.01</v>
      </c>
      <c r="O1533" s="226" t="str">
        <f>IF(ISBLANK(INDEX('Policy Characteristics'!I:I,MATCH($C1533,'Policy Characteristics'!$C:$C,0))),"",INDEX('Policy Characteristics'!I:I,MATCH($C1533,'Policy Characteristics'!$C:$C,0)))</f>
        <v>% reduction in energy use</v>
      </c>
      <c r="P1533" s="22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3" s="226" t="str">
        <f>IF(ISBLANK(INDEX('Policy Characteristics'!K:K,MATCH($C1533,'Policy Characteristics'!$C:$C,0))),"",INDEX('Policy Characteristics'!K:K,MATCH($C1533,'Policy Characteristics'!$C:$C,0)))</f>
        <v>industry-ag-main.html#eff-stds</v>
      </c>
      <c r="R1533" s="226" t="str">
        <f>IF(ISBLANK(INDEX('Policy Characteristics'!L:L,MATCH($C1533,'Policy Characteristics'!$C:$C,0))),"",INDEX('Policy Characteristics'!L:L,MATCH($C1533,'Policy Characteristics'!$C:$C,0)))</f>
        <v>industry-energy-efficiency-standards.html</v>
      </c>
    </row>
    <row r="1534" spans="1:18" s="4" customFormat="1">
      <c r="A1534" s="226" t="str">
        <f>IF(ISBLANK(INDEX('Policy Characteristics'!A:A,MATCH($C1534,'Policy Characteristics'!$C:$C,0))),"",INDEX('Policy Characteristics'!A:A,MATCH($C1534,'Policy Characteristics'!$C:$C,0)))</f>
        <v>Industry</v>
      </c>
      <c r="B1534" s="234" t="str">
        <f>IF(ISBLANK(INDEX('Policy Characteristics'!B:B,MATCH($C1534,'Policy Characteristics'!$C:$C,0))),"",INDEX('Policy Characteristics'!B:B,MATCH($C1534,'Policy Characteristics'!$C:$C,0)))</f>
        <v>Industry Energy Efficiency Standards</v>
      </c>
      <c r="C1534" s="226" t="str">
        <f t="shared" si="52"/>
        <v>Percentage Improvement in Eqpt Efficiency Standards above BAU</v>
      </c>
      <c r="D1534" s="6" t="s">
        <v>884</v>
      </c>
      <c r="E1534" s="45" t="s">
        <v>929</v>
      </c>
      <c r="F1534" t="s">
        <v>885</v>
      </c>
      <c r="G1534" s="45" t="s">
        <v>930</v>
      </c>
      <c r="H1534" s="43">
        <v>1177</v>
      </c>
      <c r="I1534" s="261" t="s">
        <v>738</v>
      </c>
      <c r="J1534" s="227" t="str">
        <f>IF(ISBLANK(INDEX('Policy Characteristics'!D:D,MATCH($C1534,'Policy Characteristics'!$C:$C,0))),"",INDEX('Policy Characteristics'!D:D,MATCH($C1534,'Policy Characteristics'!$C:$C,0)))</f>
        <v>Industry Energy Efficiency Standards</v>
      </c>
      <c r="K1534" s="226" t="str">
        <f>IF(ISBLANK(INDEX('Policy Characteristics'!E:E,MATCH($C1534,'Policy Characteristics'!$C:$C,0))),"",INDEX('Policy Characteristics'!E:E,MATCH($C1534,'Policy Characteristics'!$C:$C,0)))</f>
        <v>indst efficiency standards</v>
      </c>
      <c r="L1534" s="233">
        <f>IF(ISBLANK(INDEX('Policy Characteristics'!F:F,MATCH($C1534,'Policy Characteristics'!$C:$C,0))),"",INDEX('Policy Characteristics'!F:F,MATCH($C1534,'Policy Characteristics'!$C:$C,0)))</f>
        <v>0</v>
      </c>
      <c r="M1534" s="233">
        <f>IF(ISBLANK(INDEX('Policy Characteristics'!G:G,MATCH($C1534,'Policy Characteristics'!$C:$C,0))),"",INDEX('Policy Characteristics'!G:G,MATCH($C1534,'Policy Characteristics'!$C:$C,0)))</f>
        <v>0.25</v>
      </c>
      <c r="N1534" s="233">
        <f>IF(ISBLANK(INDEX('Policy Characteristics'!H:H,MATCH($C1534,'Policy Characteristics'!$C:$C,0))),"",INDEX('Policy Characteristics'!H:H,MATCH($C1534,'Policy Characteristics'!$C:$C,0)))</f>
        <v>0.01</v>
      </c>
      <c r="O1534" s="226" t="str">
        <f>IF(ISBLANK(INDEX('Policy Characteristics'!I:I,MATCH($C1534,'Policy Characteristics'!$C:$C,0))),"",INDEX('Policy Characteristics'!I:I,MATCH($C1534,'Policy Characteristics'!$C:$C,0)))</f>
        <v>% reduction in energy use</v>
      </c>
      <c r="P1534" s="22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4" s="226" t="str">
        <f>IF(ISBLANK(INDEX('Policy Characteristics'!K:K,MATCH($C1534,'Policy Characteristics'!$C:$C,0))),"",INDEX('Policy Characteristics'!K:K,MATCH($C1534,'Policy Characteristics'!$C:$C,0)))</f>
        <v>industry-ag-main.html#eff-stds</v>
      </c>
      <c r="R1534" s="226" t="str">
        <f>IF(ISBLANK(INDEX('Policy Characteristics'!L:L,MATCH($C1534,'Policy Characteristics'!$C:$C,0))),"",INDEX('Policy Characteristics'!L:L,MATCH($C1534,'Policy Characteristics'!$C:$C,0)))</f>
        <v>industry-energy-efficiency-standards.html</v>
      </c>
    </row>
    <row r="1535" spans="1:18" s="4" customFormat="1">
      <c r="A1535" s="226" t="str">
        <f>IF(ISBLANK(INDEX('Policy Characteristics'!A:A,MATCH($C1535,'Policy Characteristics'!$C:$C,0))),"",INDEX('Policy Characteristics'!A:A,MATCH($C1535,'Policy Characteristics'!$C:$C,0)))</f>
        <v>Industry</v>
      </c>
      <c r="B1535" s="234" t="str">
        <f>IF(ISBLANK(INDEX('Policy Characteristics'!B:B,MATCH($C1535,'Policy Characteristics'!$C:$C,0))),"",INDEX('Policy Characteristics'!B:B,MATCH($C1535,'Policy Characteristics'!$C:$C,0)))</f>
        <v>Industry Energy Efficiency Standards</v>
      </c>
      <c r="C1535" s="226" t="str">
        <f t="shared" si="52"/>
        <v>Percentage Improvement in Eqpt Efficiency Standards above BAU</v>
      </c>
      <c r="D1535" s="6" t="s">
        <v>886</v>
      </c>
      <c r="E1535" s="45" t="s">
        <v>911</v>
      </c>
      <c r="F1535" t="s">
        <v>887</v>
      </c>
      <c r="G1535" s="45" t="s">
        <v>912</v>
      </c>
      <c r="H1535" s="43">
        <v>1178</v>
      </c>
      <c r="I1535" s="262" t="s">
        <v>738</v>
      </c>
      <c r="J1535" s="227" t="str">
        <f>IF(ISBLANK(INDEX('Policy Characteristics'!D:D,MATCH($C1535,'Policy Characteristics'!$C:$C,0))),"",INDEX('Policy Characteristics'!D:D,MATCH($C1535,'Policy Characteristics'!$C:$C,0)))</f>
        <v>Industry Energy Efficiency Standards</v>
      </c>
      <c r="K1535" s="226" t="str">
        <f>IF(ISBLANK(INDEX('Policy Characteristics'!E:E,MATCH($C1535,'Policy Characteristics'!$C:$C,0))),"",INDEX('Policy Characteristics'!E:E,MATCH($C1535,'Policy Characteristics'!$C:$C,0)))</f>
        <v>indst efficiency standards</v>
      </c>
      <c r="L1535" s="233">
        <f>IF(ISBLANK(INDEX('Policy Characteristics'!F:F,MATCH($C1535,'Policy Characteristics'!$C:$C,0))),"",INDEX('Policy Characteristics'!F:F,MATCH($C1535,'Policy Characteristics'!$C:$C,0)))</f>
        <v>0</v>
      </c>
      <c r="M1535" s="233">
        <f>IF(ISBLANK(INDEX('Policy Characteristics'!G:G,MATCH($C1535,'Policy Characteristics'!$C:$C,0))),"",INDEX('Policy Characteristics'!G:G,MATCH($C1535,'Policy Characteristics'!$C:$C,0)))</f>
        <v>0.25</v>
      </c>
      <c r="N1535" s="233">
        <f>IF(ISBLANK(INDEX('Policy Characteristics'!H:H,MATCH($C1535,'Policy Characteristics'!$C:$C,0))),"",INDEX('Policy Characteristics'!H:H,MATCH($C1535,'Policy Characteristics'!$C:$C,0)))</f>
        <v>0.01</v>
      </c>
      <c r="O1535" s="226" t="str">
        <f>IF(ISBLANK(INDEX('Policy Characteristics'!I:I,MATCH($C1535,'Policy Characteristics'!$C:$C,0))),"",INDEX('Policy Characteristics'!I:I,MATCH($C1535,'Policy Characteristics'!$C:$C,0)))</f>
        <v>% reduction in energy use</v>
      </c>
      <c r="P1535" s="22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5" s="226" t="str">
        <f>IF(ISBLANK(INDEX('Policy Characteristics'!K:K,MATCH($C1535,'Policy Characteristics'!$C:$C,0))),"",INDEX('Policy Characteristics'!K:K,MATCH($C1535,'Policy Characteristics'!$C:$C,0)))</f>
        <v>industry-ag-main.html#eff-stds</v>
      </c>
      <c r="R1535" s="226" t="str">
        <f>IF(ISBLANK(INDEX('Policy Characteristics'!L:L,MATCH($C1535,'Policy Characteristics'!$C:$C,0))),"",INDEX('Policy Characteristics'!L:L,MATCH($C1535,'Policy Characteristics'!$C:$C,0)))</f>
        <v>industry-energy-efficiency-standards.html</v>
      </c>
    </row>
    <row r="1536" spans="1:18" s="4" customFormat="1">
      <c r="A1536" s="226" t="str">
        <f>IF(ISBLANK(INDEX('Policy Characteristics'!A:A,MATCH($C1536,'Policy Characteristics'!$C:$C,0))),"",INDEX('Policy Characteristics'!A:A,MATCH($C1536,'Policy Characteristics'!$C:$C,0)))</f>
        <v>Industry</v>
      </c>
      <c r="B1536" s="234" t="str">
        <f>IF(ISBLANK(INDEX('Policy Characteristics'!B:B,MATCH($C1536,'Policy Characteristics'!$C:$C,0))),"",INDEX('Policy Characteristics'!B:B,MATCH($C1536,'Policy Characteristics'!$C:$C,0)))</f>
        <v>Industry Energy Efficiency Standards</v>
      </c>
      <c r="C1536" s="226" t="str">
        <f t="shared" si="52"/>
        <v>Percentage Improvement in Eqpt Efficiency Standards above BAU</v>
      </c>
      <c r="D1536" s="6" t="s">
        <v>886</v>
      </c>
      <c r="E1536" s="45" t="s">
        <v>913</v>
      </c>
      <c r="F1536" t="s">
        <v>887</v>
      </c>
      <c r="G1536" s="45" t="s">
        <v>914</v>
      </c>
      <c r="H1536" s="43">
        <v>1179</v>
      </c>
      <c r="I1536" s="261" t="s">
        <v>738</v>
      </c>
      <c r="J1536" s="227" t="str">
        <f>IF(ISBLANK(INDEX('Policy Characteristics'!D:D,MATCH($C1536,'Policy Characteristics'!$C:$C,0))),"",INDEX('Policy Characteristics'!D:D,MATCH($C1536,'Policy Characteristics'!$C:$C,0)))</f>
        <v>Industry Energy Efficiency Standards</v>
      </c>
      <c r="K1536" s="226" t="str">
        <f>IF(ISBLANK(INDEX('Policy Characteristics'!E:E,MATCH($C1536,'Policy Characteristics'!$C:$C,0))),"",INDEX('Policy Characteristics'!E:E,MATCH($C1536,'Policy Characteristics'!$C:$C,0)))</f>
        <v>indst efficiency standards</v>
      </c>
      <c r="L1536" s="233">
        <f>IF(ISBLANK(INDEX('Policy Characteristics'!F:F,MATCH($C1536,'Policy Characteristics'!$C:$C,0))),"",INDEX('Policy Characteristics'!F:F,MATCH($C1536,'Policy Characteristics'!$C:$C,0)))</f>
        <v>0</v>
      </c>
      <c r="M1536" s="233">
        <f>IF(ISBLANK(INDEX('Policy Characteristics'!G:G,MATCH($C1536,'Policy Characteristics'!$C:$C,0))),"",INDEX('Policy Characteristics'!G:G,MATCH($C1536,'Policy Characteristics'!$C:$C,0)))</f>
        <v>0.25</v>
      </c>
      <c r="N1536" s="233">
        <f>IF(ISBLANK(INDEX('Policy Characteristics'!H:H,MATCH($C1536,'Policy Characteristics'!$C:$C,0))),"",INDEX('Policy Characteristics'!H:H,MATCH($C1536,'Policy Characteristics'!$C:$C,0)))</f>
        <v>0.01</v>
      </c>
      <c r="O1536" s="226" t="str">
        <f>IF(ISBLANK(INDEX('Policy Characteristics'!I:I,MATCH($C1536,'Policy Characteristics'!$C:$C,0))),"",INDEX('Policy Characteristics'!I:I,MATCH($C1536,'Policy Characteristics'!$C:$C,0)))</f>
        <v>% reduction in energy use</v>
      </c>
      <c r="P1536" s="22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6" s="226" t="str">
        <f>IF(ISBLANK(INDEX('Policy Characteristics'!K:K,MATCH($C1536,'Policy Characteristics'!$C:$C,0))),"",INDEX('Policy Characteristics'!K:K,MATCH($C1536,'Policy Characteristics'!$C:$C,0)))</f>
        <v>industry-ag-main.html#eff-stds</v>
      </c>
      <c r="R1536" s="226" t="str">
        <f>IF(ISBLANK(INDEX('Policy Characteristics'!L:L,MATCH($C1536,'Policy Characteristics'!$C:$C,0))),"",INDEX('Policy Characteristics'!L:L,MATCH($C1536,'Policy Characteristics'!$C:$C,0)))</f>
        <v>industry-energy-efficiency-standards.html</v>
      </c>
    </row>
    <row r="1537" spans="1:18" s="4" customFormat="1">
      <c r="A1537" s="226" t="str">
        <f>IF(ISBLANK(INDEX('Policy Characteristics'!A:A,MATCH($C1537,'Policy Characteristics'!$C:$C,0))),"",INDEX('Policy Characteristics'!A:A,MATCH($C1537,'Policy Characteristics'!$C:$C,0)))</f>
        <v>Industry</v>
      </c>
      <c r="B1537" s="234" t="str">
        <f>IF(ISBLANK(INDEX('Policy Characteristics'!B:B,MATCH($C1537,'Policy Characteristics'!$C:$C,0))),"",INDEX('Policy Characteristics'!B:B,MATCH($C1537,'Policy Characteristics'!$C:$C,0)))</f>
        <v>Industry Energy Efficiency Standards</v>
      </c>
      <c r="C1537" s="226" t="str">
        <f t="shared" si="52"/>
        <v>Percentage Improvement in Eqpt Efficiency Standards above BAU</v>
      </c>
      <c r="D1537" s="6" t="s">
        <v>886</v>
      </c>
      <c r="E1537" s="45" t="s">
        <v>915</v>
      </c>
      <c r="F1537" t="s">
        <v>887</v>
      </c>
      <c r="G1537" s="45" t="s">
        <v>916</v>
      </c>
      <c r="H1537" s="43">
        <v>1180</v>
      </c>
      <c r="I1537" s="261" t="s">
        <v>728</v>
      </c>
      <c r="J1537" s="227" t="str">
        <f>IF(ISBLANK(INDEX('Policy Characteristics'!D:D,MATCH($C1537,'Policy Characteristics'!$C:$C,0))),"",INDEX('Policy Characteristics'!D:D,MATCH($C1537,'Policy Characteristics'!$C:$C,0)))</f>
        <v>Industry Energy Efficiency Standards</v>
      </c>
      <c r="K1537" s="226" t="str">
        <f>IF(ISBLANK(INDEX('Policy Characteristics'!E:E,MATCH($C1537,'Policy Characteristics'!$C:$C,0))),"",INDEX('Policy Characteristics'!E:E,MATCH($C1537,'Policy Characteristics'!$C:$C,0)))</f>
        <v>indst efficiency standards</v>
      </c>
      <c r="L1537" s="233">
        <f>IF(ISBLANK(INDEX('Policy Characteristics'!F:F,MATCH($C1537,'Policy Characteristics'!$C:$C,0))),"",INDEX('Policy Characteristics'!F:F,MATCH($C1537,'Policy Characteristics'!$C:$C,0)))</f>
        <v>0</v>
      </c>
      <c r="M1537" s="233">
        <f>IF(ISBLANK(INDEX('Policy Characteristics'!G:G,MATCH($C1537,'Policy Characteristics'!$C:$C,0))),"",INDEX('Policy Characteristics'!G:G,MATCH($C1537,'Policy Characteristics'!$C:$C,0)))</f>
        <v>0.25</v>
      </c>
      <c r="N1537" s="233">
        <f>IF(ISBLANK(INDEX('Policy Characteristics'!H:H,MATCH($C1537,'Policy Characteristics'!$C:$C,0))),"",INDEX('Policy Characteristics'!H:H,MATCH($C1537,'Policy Characteristics'!$C:$C,0)))</f>
        <v>0.01</v>
      </c>
      <c r="O1537" s="226" t="str">
        <f>IF(ISBLANK(INDEX('Policy Characteristics'!I:I,MATCH($C1537,'Policy Characteristics'!$C:$C,0))),"",INDEX('Policy Characteristics'!I:I,MATCH($C1537,'Policy Characteristics'!$C:$C,0)))</f>
        <v>% reduction in energy use</v>
      </c>
      <c r="P1537" s="22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7" s="226" t="str">
        <f>IF(ISBLANK(INDEX('Policy Characteristics'!K:K,MATCH($C1537,'Policy Characteristics'!$C:$C,0))),"",INDEX('Policy Characteristics'!K:K,MATCH($C1537,'Policy Characteristics'!$C:$C,0)))</f>
        <v>industry-ag-main.html#eff-stds</v>
      </c>
      <c r="R1537" s="226" t="str">
        <f>IF(ISBLANK(INDEX('Policy Characteristics'!L:L,MATCH($C1537,'Policy Characteristics'!$C:$C,0))),"",INDEX('Policy Characteristics'!L:L,MATCH($C1537,'Policy Characteristics'!$C:$C,0)))</f>
        <v>industry-energy-efficiency-standards.html</v>
      </c>
    </row>
    <row r="1538" spans="1:18" s="4" customFormat="1">
      <c r="A1538" s="226" t="str">
        <f>IF(ISBLANK(INDEX('Policy Characteristics'!A:A,MATCH($C1538,'Policy Characteristics'!$C:$C,0))),"",INDEX('Policy Characteristics'!A:A,MATCH($C1538,'Policy Characteristics'!$C:$C,0)))</f>
        <v>Industry</v>
      </c>
      <c r="B1538" s="234" t="str">
        <f>IF(ISBLANK(INDEX('Policy Characteristics'!B:B,MATCH($C1538,'Policy Characteristics'!$C:$C,0))),"",INDEX('Policy Characteristics'!B:B,MATCH($C1538,'Policy Characteristics'!$C:$C,0)))</f>
        <v>Industry Energy Efficiency Standards</v>
      </c>
      <c r="C1538" s="226" t="str">
        <f t="shared" si="52"/>
        <v>Percentage Improvement in Eqpt Efficiency Standards above BAU</v>
      </c>
      <c r="D1538" s="6" t="s">
        <v>886</v>
      </c>
      <c r="E1538" s="45" t="s">
        <v>917</v>
      </c>
      <c r="F1538" t="s">
        <v>887</v>
      </c>
      <c r="G1538" s="45" t="s">
        <v>918</v>
      </c>
      <c r="H1538" s="43">
        <v>1181</v>
      </c>
      <c r="I1538" s="261" t="s">
        <v>738</v>
      </c>
      <c r="J1538" s="227" t="str">
        <f>IF(ISBLANK(INDEX('Policy Characteristics'!D:D,MATCH($C1538,'Policy Characteristics'!$C:$C,0))),"",INDEX('Policy Characteristics'!D:D,MATCH($C1538,'Policy Characteristics'!$C:$C,0)))</f>
        <v>Industry Energy Efficiency Standards</v>
      </c>
      <c r="K1538" s="226" t="str">
        <f>IF(ISBLANK(INDEX('Policy Characteristics'!E:E,MATCH($C1538,'Policy Characteristics'!$C:$C,0))),"",INDEX('Policy Characteristics'!E:E,MATCH($C1538,'Policy Characteristics'!$C:$C,0)))</f>
        <v>indst efficiency standards</v>
      </c>
      <c r="L1538" s="233">
        <f>IF(ISBLANK(INDEX('Policy Characteristics'!F:F,MATCH($C1538,'Policy Characteristics'!$C:$C,0))),"",INDEX('Policy Characteristics'!F:F,MATCH($C1538,'Policy Characteristics'!$C:$C,0)))</f>
        <v>0</v>
      </c>
      <c r="M1538" s="233">
        <f>IF(ISBLANK(INDEX('Policy Characteristics'!G:G,MATCH($C1538,'Policy Characteristics'!$C:$C,0))),"",INDEX('Policy Characteristics'!G:G,MATCH($C1538,'Policy Characteristics'!$C:$C,0)))</f>
        <v>0.25</v>
      </c>
      <c r="N1538" s="233">
        <f>IF(ISBLANK(INDEX('Policy Characteristics'!H:H,MATCH($C1538,'Policy Characteristics'!$C:$C,0))),"",INDEX('Policy Characteristics'!H:H,MATCH($C1538,'Policy Characteristics'!$C:$C,0)))</f>
        <v>0.01</v>
      </c>
      <c r="O1538" s="226" t="str">
        <f>IF(ISBLANK(INDEX('Policy Characteristics'!I:I,MATCH($C1538,'Policy Characteristics'!$C:$C,0))),"",INDEX('Policy Characteristics'!I:I,MATCH($C1538,'Policy Characteristics'!$C:$C,0)))</f>
        <v>% reduction in energy use</v>
      </c>
      <c r="P1538" s="22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8" s="226" t="str">
        <f>IF(ISBLANK(INDEX('Policy Characteristics'!K:K,MATCH($C1538,'Policy Characteristics'!$C:$C,0))),"",INDEX('Policy Characteristics'!K:K,MATCH($C1538,'Policy Characteristics'!$C:$C,0)))</f>
        <v>industry-ag-main.html#eff-stds</v>
      </c>
      <c r="R1538" s="226" t="str">
        <f>IF(ISBLANK(INDEX('Policy Characteristics'!L:L,MATCH($C1538,'Policy Characteristics'!$C:$C,0))),"",INDEX('Policy Characteristics'!L:L,MATCH($C1538,'Policy Characteristics'!$C:$C,0)))</f>
        <v>industry-energy-efficiency-standards.html</v>
      </c>
    </row>
    <row r="1539" spans="1:18" s="4" customFormat="1">
      <c r="A1539" s="226" t="str">
        <f>IF(ISBLANK(INDEX('Policy Characteristics'!A:A,MATCH($C1539,'Policy Characteristics'!$C:$C,0))),"",INDEX('Policy Characteristics'!A:A,MATCH($C1539,'Policy Characteristics'!$C:$C,0)))</f>
        <v>Industry</v>
      </c>
      <c r="B1539" s="234" t="str">
        <f>IF(ISBLANK(INDEX('Policy Characteristics'!B:B,MATCH($C1539,'Policy Characteristics'!$C:$C,0))),"",INDEX('Policy Characteristics'!B:B,MATCH($C1539,'Policy Characteristics'!$C:$C,0)))</f>
        <v>Industry Energy Efficiency Standards</v>
      </c>
      <c r="C1539" s="226" t="str">
        <f t="shared" si="52"/>
        <v>Percentage Improvement in Eqpt Efficiency Standards above BAU</v>
      </c>
      <c r="D1539" s="6" t="s">
        <v>886</v>
      </c>
      <c r="E1539" s="45" t="s">
        <v>919</v>
      </c>
      <c r="F1539" t="s">
        <v>887</v>
      </c>
      <c r="G1539" s="45" t="s">
        <v>920</v>
      </c>
      <c r="H1539" s="43">
        <v>1182</v>
      </c>
      <c r="I1539" s="261" t="s">
        <v>738</v>
      </c>
      <c r="J1539" s="227" t="str">
        <f>IF(ISBLANK(INDEX('Policy Characteristics'!D:D,MATCH($C1539,'Policy Characteristics'!$C:$C,0))),"",INDEX('Policy Characteristics'!D:D,MATCH($C1539,'Policy Characteristics'!$C:$C,0)))</f>
        <v>Industry Energy Efficiency Standards</v>
      </c>
      <c r="K1539" s="226" t="str">
        <f>IF(ISBLANK(INDEX('Policy Characteristics'!E:E,MATCH($C1539,'Policy Characteristics'!$C:$C,0))),"",INDEX('Policy Characteristics'!E:E,MATCH($C1539,'Policy Characteristics'!$C:$C,0)))</f>
        <v>indst efficiency standards</v>
      </c>
      <c r="L1539" s="233">
        <f>IF(ISBLANK(INDEX('Policy Characteristics'!F:F,MATCH($C1539,'Policy Characteristics'!$C:$C,0))),"",INDEX('Policy Characteristics'!F:F,MATCH($C1539,'Policy Characteristics'!$C:$C,0)))</f>
        <v>0</v>
      </c>
      <c r="M1539" s="233">
        <f>IF(ISBLANK(INDEX('Policy Characteristics'!G:G,MATCH($C1539,'Policy Characteristics'!$C:$C,0))),"",INDEX('Policy Characteristics'!G:G,MATCH($C1539,'Policy Characteristics'!$C:$C,0)))</f>
        <v>0.25</v>
      </c>
      <c r="N1539" s="233">
        <f>IF(ISBLANK(INDEX('Policy Characteristics'!H:H,MATCH($C1539,'Policy Characteristics'!$C:$C,0))),"",INDEX('Policy Characteristics'!H:H,MATCH($C1539,'Policy Characteristics'!$C:$C,0)))</f>
        <v>0.01</v>
      </c>
      <c r="O1539" s="226" t="str">
        <f>IF(ISBLANK(INDEX('Policy Characteristics'!I:I,MATCH($C1539,'Policy Characteristics'!$C:$C,0))),"",INDEX('Policy Characteristics'!I:I,MATCH($C1539,'Policy Characteristics'!$C:$C,0)))</f>
        <v>% reduction in energy use</v>
      </c>
      <c r="P1539" s="22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39" s="226" t="str">
        <f>IF(ISBLANK(INDEX('Policy Characteristics'!K:K,MATCH($C1539,'Policy Characteristics'!$C:$C,0))),"",INDEX('Policy Characteristics'!K:K,MATCH($C1539,'Policy Characteristics'!$C:$C,0)))</f>
        <v>industry-ag-main.html#eff-stds</v>
      </c>
      <c r="R1539" s="226" t="str">
        <f>IF(ISBLANK(INDEX('Policy Characteristics'!L:L,MATCH($C1539,'Policy Characteristics'!$C:$C,0))),"",INDEX('Policy Characteristics'!L:L,MATCH($C1539,'Policy Characteristics'!$C:$C,0)))</f>
        <v>industry-energy-efficiency-standards.html</v>
      </c>
    </row>
    <row r="1540" spans="1:18" s="4" customFormat="1">
      <c r="A1540" s="226" t="str">
        <f>IF(ISBLANK(INDEX('Policy Characteristics'!A:A,MATCH($C1540,'Policy Characteristics'!$C:$C,0))),"",INDEX('Policy Characteristics'!A:A,MATCH($C1540,'Policy Characteristics'!$C:$C,0)))</f>
        <v>Industry</v>
      </c>
      <c r="B1540" s="234" t="str">
        <f>IF(ISBLANK(INDEX('Policy Characteristics'!B:B,MATCH($C1540,'Policy Characteristics'!$C:$C,0))),"",INDEX('Policy Characteristics'!B:B,MATCH($C1540,'Policy Characteristics'!$C:$C,0)))</f>
        <v>Industry Energy Efficiency Standards</v>
      </c>
      <c r="C1540" s="226" t="str">
        <f t="shared" si="52"/>
        <v>Percentage Improvement in Eqpt Efficiency Standards above BAU</v>
      </c>
      <c r="D1540" s="6" t="s">
        <v>886</v>
      </c>
      <c r="E1540" s="45" t="s">
        <v>921</v>
      </c>
      <c r="F1540" t="s">
        <v>887</v>
      </c>
      <c r="G1540" s="45" t="s">
        <v>922</v>
      </c>
      <c r="H1540" s="43">
        <v>1183</v>
      </c>
      <c r="I1540" s="261" t="s">
        <v>738</v>
      </c>
      <c r="J1540" s="227" t="str">
        <f>IF(ISBLANK(INDEX('Policy Characteristics'!D:D,MATCH($C1540,'Policy Characteristics'!$C:$C,0))),"",INDEX('Policy Characteristics'!D:D,MATCH($C1540,'Policy Characteristics'!$C:$C,0)))</f>
        <v>Industry Energy Efficiency Standards</v>
      </c>
      <c r="K1540" s="226" t="str">
        <f>IF(ISBLANK(INDEX('Policy Characteristics'!E:E,MATCH($C1540,'Policy Characteristics'!$C:$C,0))),"",INDEX('Policy Characteristics'!E:E,MATCH($C1540,'Policy Characteristics'!$C:$C,0)))</f>
        <v>indst efficiency standards</v>
      </c>
      <c r="L1540" s="233">
        <f>IF(ISBLANK(INDEX('Policy Characteristics'!F:F,MATCH($C1540,'Policy Characteristics'!$C:$C,0))),"",INDEX('Policy Characteristics'!F:F,MATCH($C1540,'Policy Characteristics'!$C:$C,0)))</f>
        <v>0</v>
      </c>
      <c r="M1540" s="233">
        <f>IF(ISBLANK(INDEX('Policy Characteristics'!G:G,MATCH($C1540,'Policy Characteristics'!$C:$C,0))),"",INDEX('Policy Characteristics'!G:G,MATCH($C1540,'Policy Characteristics'!$C:$C,0)))</f>
        <v>0.25</v>
      </c>
      <c r="N1540" s="233">
        <f>IF(ISBLANK(INDEX('Policy Characteristics'!H:H,MATCH($C1540,'Policy Characteristics'!$C:$C,0))),"",INDEX('Policy Characteristics'!H:H,MATCH($C1540,'Policy Characteristics'!$C:$C,0)))</f>
        <v>0.01</v>
      </c>
      <c r="O1540" s="226" t="str">
        <f>IF(ISBLANK(INDEX('Policy Characteristics'!I:I,MATCH($C1540,'Policy Characteristics'!$C:$C,0))),"",INDEX('Policy Characteristics'!I:I,MATCH($C1540,'Policy Characteristics'!$C:$C,0)))</f>
        <v>% reduction in energy use</v>
      </c>
      <c r="P1540" s="22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0" s="226" t="str">
        <f>IF(ISBLANK(INDEX('Policy Characteristics'!K:K,MATCH($C1540,'Policy Characteristics'!$C:$C,0))),"",INDEX('Policy Characteristics'!K:K,MATCH($C1540,'Policy Characteristics'!$C:$C,0)))</f>
        <v>industry-ag-main.html#eff-stds</v>
      </c>
      <c r="R1540" s="226" t="str">
        <f>IF(ISBLANK(INDEX('Policy Characteristics'!L:L,MATCH($C1540,'Policy Characteristics'!$C:$C,0))),"",INDEX('Policy Characteristics'!L:L,MATCH($C1540,'Policy Characteristics'!$C:$C,0)))</f>
        <v>industry-energy-efficiency-standards.html</v>
      </c>
    </row>
    <row r="1541" spans="1:18" s="4" customFormat="1">
      <c r="A1541" s="226" t="str">
        <f>IF(ISBLANK(INDEX('Policy Characteristics'!A:A,MATCH($C1541,'Policy Characteristics'!$C:$C,0))),"",INDEX('Policy Characteristics'!A:A,MATCH($C1541,'Policy Characteristics'!$C:$C,0)))</f>
        <v>Industry</v>
      </c>
      <c r="B1541" s="234" t="str">
        <f>IF(ISBLANK(INDEX('Policy Characteristics'!B:B,MATCH($C1541,'Policy Characteristics'!$C:$C,0))),"",INDEX('Policy Characteristics'!B:B,MATCH($C1541,'Policy Characteristics'!$C:$C,0)))</f>
        <v>Industry Energy Efficiency Standards</v>
      </c>
      <c r="C1541" s="226" t="str">
        <f t="shared" si="52"/>
        <v>Percentage Improvement in Eqpt Efficiency Standards above BAU</v>
      </c>
      <c r="D1541" s="6" t="s">
        <v>886</v>
      </c>
      <c r="E1541" s="45" t="s">
        <v>923</v>
      </c>
      <c r="F1541" t="s">
        <v>887</v>
      </c>
      <c r="G1541" s="45" t="s">
        <v>924</v>
      </c>
      <c r="H1541" s="43">
        <v>1184</v>
      </c>
      <c r="I1541" s="261" t="s">
        <v>738</v>
      </c>
      <c r="J1541" s="227" t="str">
        <f>IF(ISBLANK(INDEX('Policy Characteristics'!D:D,MATCH($C1541,'Policy Characteristics'!$C:$C,0))),"",INDEX('Policy Characteristics'!D:D,MATCH($C1541,'Policy Characteristics'!$C:$C,0)))</f>
        <v>Industry Energy Efficiency Standards</v>
      </c>
      <c r="K1541" s="226" t="str">
        <f>IF(ISBLANK(INDEX('Policy Characteristics'!E:E,MATCH($C1541,'Policy Characteristics'!$C:$C,0))),"",INDEX('Policy Characteristics'!E:E,MATCH($C1541,'Policy Characteristics'!$C:$C,0)))</f>
        <v>indst efficiency standards</v>
      </c>
      <c r="L1541" s="233">
        <f>IF(ISBLANK(INDEX('Policy Characteristics'!F:F,MATCH($C1541,'Policy Characteristics'!$C:$C,0))),"",INDEX('Policy Characteristics'!F:F,MATCH($C1541,'Policy Characteristics'!$C:$C,0)))</f>
        <v>0</v>
      </c>
      <c r="M1541" s="233">
        <f>IF(ISBLANK(INDEX('Policy Characteristics'!G:G,MATCH($C1541,'Policy Characteristics'!$C:$C,0))),"",INDEX('Policy Characteristics'!G:G,MATCH($C1541,'Policy Characteristics'!$C:$C,0)))</f>
        <v>0.25</v>
      </c>
      <c r="N1541" s="233">
        <f>IF(ISBLANK(INDEX('Policy Characteristics'!H:H,MATCH($C1541,'Policy Characteristics'!$C:$C,0))),"",INDEX('Policy Characteristics'!H:H,MATCH($C1541,'Policy Characteristics'!$C:$C,0)))</f>
        <v>0.01</v>
      </c>
      <c r="O1541" s="226" t="str">
        <f>IF(ISBLANK(INDEX('Policy Characteristics'!I:I,MATCH($C1541,'Policy Characteristics'!$C:$C,0))),"",INDEX('Policy Characteristics'!I:I,MATCH($C1541,'Policy Characteristics'!$C:$C,0)))</f>
        <v>% reduction in energy use</v>
      </c>
      <c r="P1541" s="22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1" s="226" t="str">
        <f>IF(ISBLANK(INDEX('Policy Characteristics'!K:K,MATCH($C1541,'Policy Characteristics'!$C:$C,0))),"",INDEX('Policy Characteristics'!K:K,MATCH($C1541,'Policy Characteristics'!$C:$C,0)))</f>
        <v>industry-ag-main.html#eff-stds</v>
      </c>
      <c r="R1541" s="226" t="str">
        <f>IF(ISBLANK(INDEX('Policy Characteristics'!L:L,MATCH($C1541,'Policy Characteristics'!$C:$C,0))),"",INDEX('Policy Characteristics'!L:L,MATCH($C1541,'Policy Characteristics'!$C:$C,0)))</f>
        <v>industry-energy-efficiency-standards.html</v>
      </c>
    </row>
    <row r="1542" spans="1:18" s="4" customFormat="1">
      <c r="A1542" s="226" t="str">
        <f>IF(ISBLANK(INDEX('Policy Characteristics'!A:A,MATCH($C1542,'Policy Characteristics'!$C:$C,0))),"",INDEX('Policy Characteristics'!A:A,MATCH($C1542,'Policy Characteristics'!$C:$C,0)))</f>
        <v>Industry</v>
      </c>
      <c r="B1542" s="234" t="str">
        <f>IF(ISBLANK(INDEX('Policy Characteristics'!B:B,MATCH($C1542,'Policy Characteristics'!$C:$C,0))),"",INDEX('Policy Characteristics'!B:B,MATCH($C1542,'Policy Characteristics'!$C:$C,0)))</f>
        <v>Industry Energy Efficiency Standards</v>
      </c>
      <c r="C1542" s="226" t="str">
        <f t="shared" si="52"/>
        <v>Percentage Improvement in Eqpt Efficiency Standards above BAU</v>
      </c>
      <c r="D1542" s="6" t="s">
        <v>886</v>
      </c>
      <c r="E1542" s="45" t="s">
        <v>925</v>
      </c>
      <c r="F1542" t="s">
        <v>887</v>
      </c>
      <c r="G1542" s="45" t="s">
        <v>926</v>
      </c>
      <c r="H1542" s="43">
        <v>1185</v>
      </c>
      <c r="I1542" s="261" t="s">
        <v>738</v>
      </c>
      <c r="J1542" s="227" t="str">
        <f>IF(ISBLANK(INDEX('Policy Characteristics'!D:D,MATCH($C1542,'Policy Characteristics'!$C:$C,0))),"",INDEX('Policy Characteristics'!D:D,MATCH($C1542,'Policy Characteristics'!$C:$C,0)))</f>
        <v>Industry Energy Efficiency Standards</v>
      </c>
      <c r="K1542" s="226" t="str">
        <f>IF(ISBLANK(INDEX('Policy Characteristics'!E:E,MATCH($C1542,'Policy Characteristics'!$C:$C,0))),"",INDEX('Policy Characteristics'!E:E,MATCH($C1542,'Policy Characteristics'!$C:$C,0)))</f>
        <v>indst efficiency standards</v>
      </c>
      <c r="L1542" s="233">
        <f>IF(ISBLANK(INDEX('Policy Characteristics'!F:F,MATCH($C1542,'Policy Characteristics'!$C:$C,0))),"",INDEX('Policy Characteristics'!F:F,MATCH($C1542,'Policy Characteristics'!$C:$C,0)))</f>
        <v>0</v>
      </c>
      <c r="M1542" s="233">
        <f>IF(ISBLANK(INDEX('Policy Characteristics'!G:G,MATCH($C1542,'Policy Characteristics'!$C:$C,0))),"",INDEX('Policy Characteristics'!G:G,MATCH($C1542,'Policy Characteristics'!$C:$C,0)))</f>
        <v>0.25</v>
      </c>
      <c r="N1542" s="233">
        <f>IF(ISBLANK(INDEX('Policy Characteristics'!H:H,MATCH($C1542,'Policy Characteristics'!$C:$C,0))),"",INDEX('Policy Characteristics'!H:H,MATCH($C1542,'Policy Characteristics'!$C:$C,0)))</f>
        <v>0.01</v>
      </c>
      <c r="O1542" s="226" t="str">
        <f>IF(ISBLANK(INDEX('Policy Characteristics'!I:I,MATCH($C1542,'Policy Characteristics'!$C:$C,0))),"",INDEX('Policy Characteristics'!I:I,MATCH($C1542,'Policy Characteristics'!$C:$C,0)))</f>
        <v>% reduction in energy use</v>
      </c>
      <c r="P1542" s="22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2" s="226" t="str">
        <f>IF(ISBLANK(INDEX('Policy Characteristics'!K:K,MATCH($C1542,'Policy Characteristics'!$C:$C,0))),"",INDEX('Policy Characteristics'!K:K,MATCH($C1542,'Policy Characteristics'!$C:$C,0)))</f>
        <v>industry-ag-main.html#eff-stds</v>
      </c>
      <c r="R1542" s="226" t="str">
        <f>IF(ISBLANK(INDEX('Policy Characteristics'!L:L,MATCH($C1542,'Policy Characteristics'!$C:$C,0))),"",INDEX('Policy Characteristics'!L:L,MATCH($C1542,'Policy Characteristics'!$C:$C,0)))</f>
        <v>industry-energy-efficiency-standards.html</v>
      </c>
    </row>
    <row r="1543" spans="1:18" s="4" customFormat="1">
      <c r="A1543" s="226" t="str">
        <f>IF(ISBLANK(INDEX('Policy Characteristics'!A:A,MATCH($C1543,'Policy Characteristics'!$C:$C,0))),"",INDEX('Policy Characteristics'!A:A,MATCH($C1543,'Policy Characteristics'!$C:$C,0)))</f>
        <v>Industry</v>
      </c>
      <c r="B1543" s="234" t="str">
        <f>IF(ISBLANK(INDEX('Policy Characteristics'!B:B,MATCH($C1543,'Policy Characteristics'!$C:$C,0))),"",INDEX('Policy Characteristics'!B:B,MATCH($C1543,'Policy Characteristics'!$C:$C,0)))</f>
        <v>Industry Energy Efficiency Standards</v>
      </c>
      <c r="C1543" s="226" t="str">
        <f t="shared" si="52"/>
        <v>Percentage Improvement in Eqpt Efficiency Standards above BAU</v>
      </c>
      <c r="D1543" s="6" t="s">
        <v>886</v>
      </c>
      <c r="E1543" s="45" t="s">
        <v>927</v>
      </c>
      <c r="F1543" t="s">
        <v>887</v>
      </c>
      <c r="G1543" s="45" t="s">
        <v>928</v>
      </c>
      <c r="H1543" s="43">
        <v>1186</v>
      </c>
      <c r="I1543" s="261" t="s">
        <v>738</v>
      </c>
      <c r="J1543" s="227" t="str">
        <f>IF(ISBLANK(INDEX('Policy Characteristics'!D:D,MATCH($C1543,'Policy Characteristics'!$C:$C,0))),"",INDEX('Policy Characteristics'!D:D,MATCH($C1543,'Policy Characteristics'!$C:$C,0)))</f>
        <v>Industry Energy Efficiency Standards</v>
      </c>
      <c r="K1543" s="226" t="str">
        <f>IF(ISBLANK(INDEX('Policy Characteristics'!E:E,MATCH($C1543,'Policy Characteristics'!$C:$C,0))),"",INDEX('Policy Characteristics'!E:E,MATCH($C1543,'Policy Characteristics'!$C:$C,0)))</f>
        <v>indst efficiency standards</v>
      </c>
      <c r="L1543" s="233">
        <f>IF(ISBLANK(INDEX('Policy Characteristics'!F:F,MATCH($C1543,'Policy Characteristics'!$C:$C,0))),"",INDEX('Policy Characteristics'!F:F,MATCH($C1543,'Policy Characteristics'!$C:$C,0)))</f>
        <v>0</v>
      </c>
      <c r="M1543" s="233">
        <f>IF(ISBLANK(INDEX('Policy Characteristics'!G:G,MATCH($C1543,'Policy Characteristics'!$C:$C,0))),"",INDEX('Policy Characteristics'!G:G,MATCH($C1543,'Policy Characteristics'!$C:$C,0)))</f>
        <v>0.25</v>
      </c>
      <c r="N1543" s="233">
        <f>IF(ISBLANK(INDEX('Policy Characteristics'!H:H,MATCH($C1543,'Policy Characteristics'!$C:$C,0))),"",INDEX('Policy Characteristics'!H:H,MATCH($C1543,'Policy Characteristics'!$C:$C,0)))</f>
        <v>0.01</v>
      </c>
      <c r="O1543" s="226" t="str">
        <f>IF(ISBLANK(INDEX('Policy Characteristics'!I:I,MATCH($C1543,'Policy Characteristics'!$C:$C,0))),"",INDEX('Policy Characteristics'!I:I,MATCH($C1543,'Policy Characteristics'!$C:$C,0)))</f>
        <v>% reduction in energy use</v>
      </c>
      <c r="P1543" s="22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3" s="226" t="str">
        <f>IF(ISBLANK(INDEX('Policy Characteristics'!K:K,MATCH($C1543,'Policy Characteristics'!$C:$C,0))),"",INDEX('Policy Characteristics'!K:K,MATCH($C1543,'Policy Characteristics'!$C:$C,0)))</f>
        <v>industry-ag-main.html#eff-stds</v>
      </c>
      <c r="R1543" s="226" t="str">
        <f>IF(ISBLANK(INDEX('Policy Characteristics'!L:L,MATCH($C1543,'Policy Characteristics'!$C:$C,0))),"",INDEX('Policy Characteristics'!L:L,MATCH($C1543,'Policy Characteristics'!$C:$C,0)))</f>
        <v>industry-energy-efficiency-standards.html</v>
      </c>
    </row>
    <row r="1544" spans="1:18" s="4" customFormat="1">
      <c r="A1544" s="226" t="str">
        <f>IF(ISBLANK(INDEX('Policy Characteristics'!A:A,MATCH($C1544,'Policy Characteristics'!$C:$C,0))),"",INDEX('Policy Characteristics'!A:A,MATCH($C1544,'Policy Characteristics'!$C:$C,0)))</f>
        <v>Industry</v>
      </c>
      <c r="B1544" s="234" t="str">
        <f>IF(ISBLANK(INDEX('Policy Characteristics'!B:B,MATCH($C1544,'Policy Characteristics'!$C:$C,0))),"",INDEX('Policy Characteristics'!B:B,MATCH($C1544,'Policy Characteristics'!$C:$C,0)))</f>
        <v>Industry Energy Efficiency Standards</v>
      </c>
      <c r="C1544" s="226" t="str">
        <f t="shared" si="52"/>
        <v>Percentage Improvement in Eqpt Efficiency Standards above BAU</v>
      </c>
      <c r="D1544" s="6" t="s">
        <v>886</v>
      </c>
      <c r="E1544" s="45" t="s">
        <v>929</v>
      </c>
      <c r="F1544" t="s">
        <v>887</v>
      </c>
      <c r="G1544" s="45" t="s">
        <v>930</v>
      </c>
      <c r="H1544" s="43">
        <v>1187</v>
      </c>
      <c r="I1544" s="261" t="s">
        <v>738</v>
      </c>
      <c r="J1544" s="227" t="str">
        <f>IF(ISBLANK(INDEX('Policy Characteristics'!D:D,MATCH($C1544,'Policy Characteristics'!$C:$C,0))),"",INDEX('Policy Characteristics'!D:D,MATCH($C1544,'Policy Characteristics'!$C:$C,0)))</f>
        <v>Industry Energy Efficiency Standards</v>
      </c>
      <c r="K1544" s="226" t="str">
        <f>IF(ISBLANK(INDEX('Policy Characteristics'!E:E,MATCH($C1544,'Policy Characteristics'!$C:$C,0))),"",INDEX('Policy Characteristics'!E:E,MATCH($C1544,'Policy Characteristics'!$C:$C,0)))</f>
        <v>indst efficiency standards</v>
      </c>
      <c r="L1544" s="233">
        <f>IF(ISBLANK(INDEX('Policy Characteristics'!F:F,MATCH($C1544,'Policy Characteristics'!$C:$C,0))),"",INDEX('Policy Characteristics'!F:F,MATCH($C1544,'Policy Characteristics'!$C:$C,0)))</f>
        <v>0</v>
      </c>
      <c r="M1544" s="233">
        <f>IF(ISBLANK(INDEX('Policy Characteristics'!G:G,MATCH($C1544,'Policy Characteristics'!$C:$C,0))),"",INDEX('Policy Characteristics'!G:G,MATCH($C1544,'Policy Characteristics'!$C:$C,0)))</f>
        <v>0.25</v>
      </c>
      <c r="N1544" s="233">
        <f>IF(ISBLANK(INDEX('Policy Characteristics'!H:H,MATCH($C1544,'Policy Characteristics'!$C:$C,0))),"",INDEX('Policy Characteristics'!H:H,MATCH($C1544,'Policy Characteristics'!$C:$C,0)))</f>
        <v>0.01</v>
      </c>
      <c r="O1544" s="226" t="str">
        <f>IF(ISBLANK(INDEX('Policy Characteristics'!I:I,MATCH($C1544,'Policy Characteristics'!$C:$C,0))),"",INDEX('Policy Characteristics'!I:I,MATCH($C1544,'Policy Characteristics'!$C:$C,0)))</f>
        <v>% reduction in energy use</v>
      </c>
      <c r="P1544" s="22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4" s="226" t="str">
        <f>IF(ISBLANK(INDEX('Policy Characteristics'!K:K,MATCH($C1544,'Policy Characteristics'!$C:$C,0))),"",INDEX('Policy Characteristics'!K:K,MATCH($C1544,'Policy Characteristics'!$C:$C,0)))</f>
        <v>industry-ag-main.html#eff-stds</v>
      </c>
      <c r="R1544" s="226" t="str">
        <f>IF(ISBLANK(INDEX('Policy Characteristics'!L:L,MATCH($C1544,'Policy Characteristics'!$C:$C,0))),"",INDEX('Policy Characteristics'!L:L,MATCH($C1544,'Policy Characteristics'!$C:$C,0)))</f>
        <v>industry-energy-efficiency-standards.html</v>
      </c>
    </row>
    <row r="1545" spans="1:18" s="4" customFormat="1">
      <c r="A1545" s="226" t="str">
        <f>IF(ISBLANK(INDEX('Policy Characteristics'!A:A,MATCH($C1545,'Policy Characteristics'!$C:$C,0))),"",INDEX('Policy Characteristics'!A:A,MATCH($C1545,'Policy Characteristics'!$C:$C,0)))</f>
        <v>Industry</v>
      </c>
      <c r="B1545" s="234" t="str">
        <f>IF(ISBLANK(INDEX('Policy Characteristics'!B:B,MATCH($C1545,'Policy Characteristics'!$C:$C,0))),"",INDEX('Policy Characteristics'!B:B,MATCH($C1545,'Policy Characteristics'!$C:$C,0)))</f>
        <v>Industry Energy Efficiency Standards</v>
      </c>
      <c r="C1545" s="226" t="str">
        <f t="shared" si="52"/>
        <v>Percentage Improvement in Eqpt Efficiency Standards above BAU</v>
      </c>
      <c r="D1545" s="6" t="s">
        <v>888</v>
      </c>
      <c r="E1545" s="45" t="s">
        <v>911</v>
      </c>
      <c r="F1545" t="s">
        <v>889</v>
      </c>
      <c r="G1545" s="45" t="s">
        <v>912</v>
      </c>
      <c r="H1545" s="43">
        <v>1188</v>
      </c>
      <c r="I1545" s="261" t="s">
        <v>728</v>
      </c>
      <c r="J1545" s="227" t="str">
        <f>IF(ISBLANK(INDEX('Policy Characteristics'!D:D,MATCH($C1545,'Policy Characteristics'!$C:$C,0))),"",INDEX('Policy Characteristics'!D:D,MATCH($C1545,'Policy Characteristics'!$C:$C,0)))</f>
        <v>Industry Energy Efficiency Standards</v>
      </c>
      <c r="K1545" s="226" t="str">
        <f>IF(ISBLANK(INDEX('Policy Characteristics'!E:E,MATCH($C1545,'Policy Characteristics'!$C:$C,0))),"",INDEX('Policy Characteristics'!E:E,MATCH($C1545,'Policy Characteristics'!$C:$C,0)))</f>
        <v>indst efficiency standards</v>
      </c>
      <c r="L1545" s="233">
        <f>IF(ISBLANK(INDEX('Policy Characteristics'!F:F,MATCH($C1545,'Policy Characteristics'!$C:$C,0))),"",INDEX('Policy Characteristics'!F:F,MATCH($C1545,'Policy Characteristics'!$C:$C,0)))</f>
        <v>0</v>
      </c>
      <c r="M1545" s="233">
        <f>IF(ISBLANK(INDEX('Policy Characteristics'!G:G,MATCH($C1545,'Policy Characteristics'!$C:$C,0))),"",INDEX('Policy Characteristics'!G:G,MATCH($C1545,'Policy Characteristics'!$C:$C,0)))</f>
        <v>0.25</v>
      </c>
      <c r="N1545" s="233">
        <f>IF(ISBLANK(INDEX('Policy Characteristics'!H:H,MATCH($C1545,'Policy Characteristics'!$C:$C,0))),"",INDEX('Policy Characteristics'!H:H,MATCH($C1545,'Policy Characteristics'!$C:$C,0)))</f>
        <v>0.01</v>
      </c>
      <c r="O1545" s="226" t="str">
        <f>IF(ISBLANK(INDEX('Policy Characteristics'!I:I,MATCH($C1545,'Policy Characteristics'!$C:$C,0))),"",INDEX('Policy Characteristics'!I:I,MATCH($C1545,'Policy Characteristics'!$C:$C,0)))</f>
        <v>% reduction in energy use</v>
      </c>
      <c r="P1545" s="22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5" s="226" t="str">
        <f>IF(ISBLANK(INDEX('Policy Characteristics'!K:K,MATCH($C1545,'Policy Characteristics'!$C:$C,0))),"",INDEX('Policy Characteristics'!K:K,MATCH($C1545,'Policy Characteristics'!$C:$C,0)))</f>
        <v>industry-ag-main.html#eff-stds</v>
      </c>
      <c r="R1545" s="226" t="str">
        <f>IF(ISBLANK(INDEX('Policy Characteristics'!L:L,MATCH($C1545,'Policy Characteristics'!$C:$C,0))),"",INDEX('Policy Characteristics'!L:L,MATCH($C1545,'Policy Characteristics'!$C:$C,0)))</f>
        <v>industry-energy-efficiency-standards.html</v>
      </c>
    </row>
    <row r="1546" spans="1:18" s="4" customFormat="1">
      <c r="A1546" s="226" t="str">
        <f>IF(ISBLANK(INDEX('Policy Characteristics'!A:A,MATCH($C1546,'Policy Characteristics'!$C:$C,0))),"",INDEX('Policy Characteristics'!A:A,MATCH($C1546,'Policy Characteristics'!$C:$C,0)))</f>
        <v>Industry</v>
      </c>
      <c r="B1546" s="234" t="str">
        <f>IF(ISBLANK(INDEX('Policy Characteristics'!B:B,MATCH($C1546,'Policy Characteristics'!$C:$C,0))),"",INDEX('Policy Characteristics'!B:B,MATCH($C1546,'Policy Characteristics'!$C:$C,0)))</f>
        <v>Industry Energy Efficiency Standards</v>
      </c>
      <c r="C1546" s="226" t="str">
        <f t="shared" si="52"/>
        <v>Percentage Improvement in Eqpt Efficiency Standards above BAU</v>
      </c>
      <c r="D1546" s="6" t="s">
        <v>888</v>
      </c>
      <c r="E1546" s="45" t="s">
        <v>913</v>
      </c>
      <c r="F1546" t="s">
        <v>889</v>
      </c>
      <c r="G1546" s="45" t="s">
        <v>914</v>
      </c>
      <c r="H1546" s="43">
        <v>1189</v>
      </c>
      <c r="I1546" s="261" t="s">
        <v>738</v>
      </c>
      <c r="J1546" s="227" t="str">
        <f>IF(ISBLANK(INDEX('Policy Characteristics'!D:D,MATCH($C1546,'Policy Characteristics'!$C:$C,0))),"",INDEX('Policy Characteristics'!D:D,MATCH($C1546,'Policy Characteristics'!$C:$C,0)))</f>
        <v>Industry Energy Efficiency Standards</v>
      </c>
      <c r="K1546" s="226" t="str">
        <f>IF(ISBLANK(INDEX('Policy Characteristics'!E:E,MATCH($C1546,'Policy Characteristics'!$C:$C,0))),"",INDEX('Policy Characteristics'!E:E,MATCH($C1546,'Policy Characteristics'!$C:$C,0)))</f>
        <v>indst efficiency standards</v>
      </c>
      <c r="L1546" s="233">
        <f>IF(ISBLANK(INDEX('Policy Characteristics'!F:F,MATCH($C1546,'Policy Characteristics'!$C:$C,0))),"",INDEX('Policy Characteristics'!F:F,MATCH($C1546,'Policy Characteristics'!$C:$C,0)))</f>
        <v>0</v>
      </c>
      <c r="M1546" s="233">
        <f>IF(ISBLANK(INDEX('Policy Characteristics'!G:G,MATCH($C1546,'Policy Characteristics'!$C:$C,0))),"",INDEX('Policy Characteristics'!G:G,MATCH($C1546,'Policy Characteristics'!$C:$C,0)))</f>
        <v>0.25</v>
      </c>
      <c r="N1546" s="233">
        <f>IF(ISBLANK(INDEX('Policy Characteristics'!H:H,MATCH($C1546,'Policy Characteristics'!$C:$C,0))),"",INDEX('Policy Characteristics'!H:H,MATCH($C1546,'Policy Characteristics'!$C:$C,0)))</f>
        <v>0.01</v>
      </c>
      <c r="O1546" s="226" t="str">
        <f>IF(ISBLANK(INDEX('Policy Characteristics'!I:I,MATCH($C1546,'Policy Characteristics'!$C:$C,0))),"",INDEX('Policy Characteristics'!I:I,MATCH($C1546,'Policy Characteristics'!$C:$C,0)))</f>
        <v>% reduction in energy use</v>
      </c>
      <c r="P1546" s="22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6" s="226" t="str">
        <f>IF(ISBLANK(INDEX('Policy Characteristics'!K:K,MATCH($C1546,'Policy Characteristics'!$C:$C,0))),"",INDEX('Policy Characteristics'!K:K,MATCH($C1546,'Policy Characteristics'!$C:$C,0)))</f>
        <v>industry-ag-main.html#eff-stds</v>
      </c>
      <c r="R1546" s="226" t="str">
        <f>IF(ISBLANK(INDEX('Policy Characteristics'!L:L,MATCH($C1546,'Policy Characteristics'!$C:$C,0))),"",INDEX('Policy Characteristics'!L:L,MATCH($C1546,'Policy Characteristics'!$C:$C,0)))</f>
        <v>industry-energy-efficiency-standards.html</v>
      </c>
    </row>
    <row r="1547" spans="1:18" s="4" customFormat="1">
      <c r="A1547" s="226" t="str">
        <f>IF(ISBLANK(INDEX('Policy Characteristics'!A:A,MATCH($C1547,'Policy Characteristics'!$C:$C,0))),"",INDEX('Policy Characteristics'!A:A,MATCH($C1547,'Policy Characteristics'!$C:$C,0)))</f>
        <v>Industry</v>
      </c>
      <c r="B1547" s="234" t="str">
        <f>IF(ISBLANK(INDEX('Policy Characteristics'!B:B,MATCH($C1547,'Policy Characteristics'!$C:$C,0))),"",INDEX('Policy Characteristics'!B:B,MATCH($C1547,'Policy Characteristics'!$C:$C,0)))</f>
        <v>Industry Energy Efficiency Standards</v>
      </c>
      <c r="C1547" s="226" t="str">
        <f t="shared" si="52"/>
        <v>Percentage Improvement in Eqpt Efficiency Standards above BAU</v>
      </c>
      <c r="D1547" s="6" t="s">
        <v>888</v>
      </c>
      <c r="E1547" s="45" t="s">
        <v>915</v>
      </c>
      <c r="F1547" t="s">
        <v>889</v>
      </c>
      <c r="G1547" s="45" t="s">
        <v>916</v>
      </c>
      <c r="H1547" s="43">
        <v>1190</v>
      </c>
      <c r="I1547" s="261" t="s">
        <v>738</v>
      </c>
      <c r="J1547" s="227" t="str">
        <f>IF(ISBLANK(INDEX('Policy Characteristics'!D:D,MATCH($C1547,'Policy Characteristics'!$C:$C,0))),"",INDEX('Policy Characteristics'!D:D,MATCH($C1547,'Policy Characteristics'!$C:$C,0)))</f>
        <v>Industry Energy Efficiency Standards</v>
      </c>
      <c r="K1547" s="226" t="str">
        <f>IF(ISBLANK(INDEX('Policy Characteristics'!E:E,MATCH($C1547,'Policy Characteristics'!$C:$C,0))),"",INDEX('Policy Characteristics'!E:E,MATCH($C1547,'Policy Characteristics'!$C:$C,0)))</f>
        <v>indst efficiency standards</v>
      </c>
      <c r="L1547" s="233">
        <f>IF(ISBLANK(INDEX('Policy Characteristics'!F:F,MATCH($C1547,'Policy Characteristics'!$C:$C,0))),"",INDEX('Policy Characteristics'!F:F,MATCH($C1547,'Policy Characteristics'!$C:$C,0)))</f>
        <v>0</v>
      </c>
      <c r="M1547" s="233">
        <f>IF(ISBLANK(INDEX('Policy Characteristics'!G:G,MATCH($C1547,'Policy Characteristics'!$C:$C,0))),"",INDEX('Policy Characteristics'!G:G,MATCH($C1547,'Policy Characteristics'!$C:$C,0)))</f>
        <v>0.25</v>
      </c>
      <c r="N1547" s="233">
        <f>IF(ISBLANK(INDEX('Policy Characteristics'!H:H,MATCH($C1547,'Policy Characteristics'!$C:$C,0))),"",INDEX('Policy Characteristics'!H:H,MATCH($C1547,'Policy Characteristics'!$C:$C,0)))</f>
        <v>0.01</v>
      </c>
      <c r="O1547" s="226" t="str">
        <f>IF(ISBLANK(INDEX('Policy Characteristics'!I:I,MATCH($C1547,'Policy Characteristics'!$C:$C,0))),"",INDEX('Policy Characteristics'!I:I,MATCH($C1547,'Policy Characteristics'!$C:$C,0)))</f>
        <v>% reduction in energy use</v>
      </c>
      <c r="P1547" s="22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7" s="226" t="str">
        <f>IF(ISBLANK(INDEX('Policy Characteristics'!K:K,MATCH($C1547,'Policy Characteristics'!$C:$C,0))),"",INDEX('Policy Characteristics'!K:K,MATCH($C1547,'Policy Characteristics'!$C:$C,0)))</f>
        <v>industry-ag-main.html#eff-stds</v>
      </c>
      <c r="R1547" s="226" t="str">
        <f>IF(ISBLANK(INDEX('Policy Characteristics'!L:L,MATCH($C1547,'Policy Characteristics'!$C:$C,0))),"",INDEX('Policy Characteristics'!L:L,MATCH($C1547,'Policy Characteristics'!$C:$C,0)))</f>
        <v>industry-energy-efficiency-standards.html</v>
      </c>
    </row>
    <row r="1548" spans="1:18" s="4" customFormat="1">
      <c r="A1548" s="226" t="str">
        <f>IF(ISBLANK(INDEX('Policy Characteristics'!A:A,MATCH($C1548,'Policy Characteristics'!$C:$C,0))),"",INDEX('Policy Characteristics'!A:A,MATCH($C1548,'Policy Characteristics'!$C:$C,0)))</f>
        <v>Industry</v>
      </c>
      <c r="B1548" s="234" t="str">
        <f>IF(ISBLANK(INDEX('Policy Characteristics'!B:B,MATCH($C1548,'Policy Characteristics'!$C:$C,0))),"",INDEX('Policy Characteristics'!B:B,MATCH($C1548,'Policy Characteristics'!$C:$C,0)))</f>
        <v>Industry Energy Efficiency Standards</v>
      </c>
      <c r="C1548" s="226" t="str">
        <f t="shared" si="52"/>
        <v>Percentage Improvement in Eqpt Efficiency Standards above BAU</v>
      </c>
      <c r="D1548" s="6" t="s">
        <v>888</v>
      </c>
      <c r="E1548" s="45" t="s">
        <v>917</v>
      </c>
      <c r="F1548" t="s">
        <v>889</v>
      </c>
      <c r="G1548" s="45" t="s">
        <v>918</v>
      </c>
      <c r="H1548" s="43">
        <v>1191</v>
      </c>
      <c r="I1548" s="261" t="s">
        <v>738</v>
      </c>
      <c r="J1548" s="227" t="str">
        <f>IF(ISBLANK(INDEX('Policy Characteristics'!D:D,MATCH($C1548,'Policy Characteristics'!$C:$C,0))),"",INDEX('Policy Characteristics'!D:D,MATCH($C1548,'Policy Characteristics'!$C:$C,0)))</f>
        <v>Industry Energy Efficiency Standards</v>
      </c>
      <c r="K1548" s="226" t="str">
        <f>IF(ISBLANK(INDEX('Policy Characteristics'!E:E,MATCH($C1548,'Policy Characteristics'!$C:$C,0))),"",INDEX('Policy Characteristics'!E:E,MATCH($C1548,'Policy Characteristics'!$C:$C,0)))</f>
        <v>indst efficiency standards</v>
      </c>
      <c r="L1548" s="233">
        <f>IF(ISBLANK(INDEX('Policy Characteristics'!F:F,MATCH($C1548,'Policy Characteristics'!$C:$C,0))),"",INDEX('Policy Characteristics'!F:F,MATCH($C1548,'Policy Characteristics'!$C:$C,0)))</f>
        <v>0</v>
      </c>
      <c r="M1548" s="233">
        <f>IF(ISBLANK(INDEX('Policy Characteristics'!G:G,MATCH($C1548,'Policy Characteristics'!$C:$C,0))),"",INDEX('Policy Characteristics'!G:G,MATCH($C1548,'Policy Characteristics'!$C:$C,0)))</f>
        <v>0.25</v>
      </c>
      <c r="N1548" s="233">
        <f>IF(ISBLANK(INDEX('Policy Characteristics'!H:H,MATCH($C1548,'Policy Characteristics'!$C:$C,0))),"",INDEX('Policy Characteristics'!H:H,MATCH($C1548,'Policy Characteristics'!$C:$C,0)))</f>
        <v>0.01</v>
      </c>
      <c r="O1548" s="226" t="str">
        <f>IF(ISBLANK(INDEX('Policy Characteristics'!I:I,MATCH($C1548,'Policy Characteristics'!$C:$C,0))),"",INDEX('Policy Characteristics'!I:I,MATCH($C1548,'Policy Characteristics'!$C:$C,0)))</f>
        <v>% reduction in energy use</v>
      </c>
      <c r="P1548" s="22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8" s="226" t="str">
        <f>IF(ISBLANK(INDEX('Policy Characteristics'!K:K,MATCH($C1548,'Policy Characteristics'!$C:$C,0))),"",INDEX('Policy Characteristics'!K:K,MATCH($C1548,'Policy Characteristics'!$C:$C,0)))</f>
        <v>industry-ag-main.html#eff-stds</v>
      </c>
      <c r="R1548" s="226" t="str">
        <f>IF(ISBLANK(INDEX('Policy Characteristics'!L:L,MATCH($C1548,'Policy Characteristics'!$C:$C,0))),"",INDEX('Policy Characteristics'!L:L,MATCH($C1548,'Policy Characteristics'!$C:$C,0)))</f>
        <v>industry-energy-efficiency-standards.html</v>
      </c>
    </row>
    <row r="1549" spans="1:18" s="4" customFormat="1">
      <c r="A1549" s="226" t="str">
        <f>IF(ISBLANK(INDEX('Policy Characteristics'!A:A,MATCH($C1549,'Policy Characteristics'!$C:$C,0))),"",INDEX('Policy Characteristics'!A:A,MATCH($C1549,'Policy Characteristics'!$C:$C,0)))</f>
        <v>Industry</v>
      </c>
      <c r="B1549" s="234" t="str">
        <f>IF(ISBLANK(INDEX('Policy Characteristics'!B:B,MATCH($C1549,'Policy Characteristics'!$C:$C,0))),"",INDEX('Policy Characteristics'!B:B,MATCH($C1549,'Policy Characteristics'!$C:$C,0)))</f>
        <v>Industry Energy Efficiency Standards</v>
      </c>
      <c r="C1549" s="226" t="str">
        <f t="shared" si="52"/>
        <v>Percentage Improvement in Eqpt Efficiency Standards above BAU</v>
      </c>
      <c r="D1549" s="6" t="s">
        <v>888</v>
      </c>
      <c r="E1549" s="45" t="s">
        <v>919</v>
      </c>
      <c r="F1549" t="s">
        <v>889</v>
      </c>
      <c r="G1549" s="45" t="s">
        <v>920</v>
      </c>
      <c r="H1549" s="43">
        <v>1192</v>
      </c>
      <c r="I1549" s="261" t="s">
        <v>738</v>
      </c>
      <c r="J1549" s="227" t="str">
        <f>IF(ISBLANK(INDEX('Policy Characteristics'!D:D,MATCH($C1549,'Policy Characteristics'!$C:$C,0))),"",INDEX('Policy Characteristics'!D:D,MATCH($C1549,'Policy Characteristics'!$C:$C,0)))</f>
        <v>Industry Energy Efficiency Standards</v>
      </c>
      <c r="K1549" s="226" t="str">
        <f>IF(ISBLANK(INDEX('Policy Characteristics'!E:E,MATCH($C1549,'Policy Characteristics'!$C:$C,0))),"",INDEX('Policy Characteristics'!E:E,MATCH($C1549,'Policy Characteristics'!$C:$C,0)))</f>
        <v>indst efficiency standards</v>
      </c>
      <c r="L1549" s="233">
        <f>IF(ISBLANK(INDEX('Policy Characteristics'!F:F,MATCH($C1549,'Policy Characteristics'!$C:$C,0))),"",INDEX('Policy Characteristics'!F:F,MATCH($C1549,'Policy Characteristics'!$C:$C,0)))</f>
        <v>0</v>
      </c>
      <c r="M1549" s="233">
        <f>IF(ISBLANK(INDEX('Policy Characteristics'!G:G,MATCH($C1549,'Policy Characteristics'!$C:$C,0))),"",INDEX('Policy Characteristics'!G:G,MATCH($C1549,'Policy Characteristics'!$C:$C,0)))</f>
        <v>0.25</v>
      </c>
      <c r="N1549" s="233">
        <f>IF(ISBLANK(INDEX('Policy Characteristics'!H:H,MATCH($C1549,'Policy Characteristics'!$C:$C,0))),"",INDEX('Policy Characteristics'!H:H,MATCH($C1549,'Policy Characteristics'!$C:$C,0)))</f>
        <v>0.01</v>
      </c>
      <c r="O1549" s="226" t="str">
        <f>IF(ISBLANK(INDEX('Policy Characteristics'!I:I,MATCH($C1549,'Policy Characteristics'!$C:$C,0))),"",INDEX('Policy Characteristics'!I:I,MATCH($C1549,'Policy Characteristics'!$C:$C,0)))</f>
        <v>% reduction in energy use</v>
      </c>
      <c r="P1549" s="22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49" s="226" t="str">
        <f>IF(ISBLANK(INDEX('Policy Characteristics'!K:K,MATCH($C1549,'Policy Characteristics'!$C:$C,0))),"",INDEX('Policy Characteristics'!K:K,MATCH($C1549,'Policy Characteristics'!$C:$C,0)))</f>
        <v>industry-ag-main.html#eff-stds</v>
      </c>
      <c r="R1549" s="226" t="str">
        <f>IF(ISBLANK(INDEX('Policy Characteristics'!L:L,MATCH($C1549,'Policy Characteristics'!$C:$C,0))),"",INDEX('Policy Characteristics'!L:L,MATCH($C1549,'Policy Characteristics'!$C:$C,0)))</f>
        <v>industry-energy-efficiency-standards.html</v>
      </c>
    </row>
    <row r="1550" spans="1:18" s="4" customFormat="1">
      <c r="A1550" s="226" t="str">
        <f>IF(ISBLANK(INDEX('Policy Characteristics'!A:A,MATCH($C1550,'Policy Characteristics'!$C:$C,0))),"",INDEX('Policy Characteristics'!A:A,MATCH($C1550,'Policy Characteristics'!$C:$C,0)))</f>
        <v>Industry</v>
      </c>
      <c r="B1550" s="234" t="str">
        <f>IF(ISBLANK(INDEX('Policy Characteristics'!B:B,MATCH($C1550,'Policy Characteristics'!$C:$C,0))),"",INDEX('Policy Characteristics'!B:B,MATCH($C1550,'Policy Characteristics'!$C:$C,0)))</f>
        <v>Industry Energy Efficiency Standards</v>
      </c>
      <c r="C1550" s="226" t="str">
        <f t="shared" si="52"/>
        <v>Percentage Improvement in Eqpt Efficiency Standards above BAU</v>
      </c>
      <c r="D1550" s="6" t="s">
        <v>888</v>
      </c>
      <c r="E1550" s="45" t="s">
        <v>921</v>
      </c>
      <c r="F1550" t="s">
        <v>889</v>
      </c>
      <c r="G1550" s="45" t="s">
        <v>922</v>
      </c>
      <c r="H1550" s="43">
        <v>1193</v>
      </c>
      <c r="I1550" s="261" t="s">
        <v>738</v>
      </c>
      <c r="J1550" s="227" t="str">
        <f>IF(ISBLANK(INDEX('Policy Characteristics'!D:D,MATCH($C1550,'Policy Characteristics'!$C:$C,0))),"",INDEX('Policy Characteristics'!D:D,MATCH($C1550,'Policy Characteristics'!$C:$C,0)))</f>
        <v>Industry Energy Efficiency Standards</v>
      </c>
      <c r="K1550" s="226" t="str">
        <f>IF(ISBLANK(INDEX('Policy Characteristics'!E:E,MATCH($C1550,'Policy Characteristics'!$C:$C,0))),"",INDEX('Policy Characteristics'!E:E,MATCH($C1550,'Policy Characteristics'!$C:$C,0)))</f>
        <v>indst efficiency standards</v>
      </c>
      <c r="L1550" s="233">
        <f>IF(ISBLANK(INDEX('Policy Characteristics'!F:F,MATCH($C1550,'Policy Characteristics'!$C:$C,0))),"",INDEX('Policy Characteristics'!F:F,MATCH($C1550,'Policy Characteristics'!$C:$C,0)))</f>
        <v>0</v>
      </c>
      <c r="M1550" s="233">
        <f>IF(ISBLANK(INDEX('Policy Characteristics'!G:G,MATCH($C1550,'Policy Characteristics'!$C:$C,0))),"",INDEX('Policy Characteristics'!G:G,MATCH($C1550,'Policy Characteristics'!$C:$C,0)))</f>
        <v>0.25</v>
      </c>
      <c r="N1550" s="233">
        <f>IF(ISBLANK(INDEX('Policy Characteristics'!H:H,MATCH($C1550,'Policy Characteristics'!$C:$C,0))),"",INDEX('Policy Characteristics'!H:H,MATCH($C1550,'Policy Characteristics'!$C:$C,0)))</f>
        <v>0.01</v>
      </c>
      <c r="O1550" s="226" t="str">
        <f>IF(ISBLANK(INDEX('Policy Characteristics'!I:I,MATCH($C1550,'Policy Characteristics'!$C:$C,0))),"",INDEX('Policy Characteristics'!I:I,MATCH($C1550,'Policy Characteristics'!$C:$C,0)))</f>
        <v>% reduction in energy use</v>
      </c>
      <c r="P1550" s="22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0" s="226" t="str">
        <f>IF(ISBLANK(INDEX('Policy Characteristics'!K:K,MATCH($C1550,'Policy Characteristics'!$C:$C,0))),"",INDEX('Policy Characteristics'!K:K,MATCH($C1550,'Policy Characteristics'!$C:$C,0)))</f>
        <v>industry-ag-main.html#eff-stds</v>
      </c>
      <c r="R1550" s="226" t="str">
        <f>IF(ISBLANK(INDEX('Policy Characteristics'!L:L,MATCH($C1550,'Policy Characteristics'!$C:$C,0))),"",INDEX('Policy Characteristics'!L:L,MATCH($C1550,'Policy Characteristics'!$C:$C,0)))</f>
        <v>industry-energy-efficiency-standards.html</v>
      </c>
    </row>
    <row r="1551" spans="1:18" s="4" customFormat="1">
      <c r="A1551" s="226" t="str">
        <f>IF(ISBLANK(INDEX('Policy Characteristics'!A:A,MATCH($C1551,'Policy Characteristics'!$C:$C,0))),"",INDEX('Policy Characteristics'!A:A,MATCH($C1551,'Policy Characteristics'!$C:$C,0)))</f>
        <v>Industry</v>
      </c>
      <c r="B1551" s="234" t="str">
        <f>IF(ISBLANK(INDEX('Policy Characteristics'!B:B,MATCH($C1551,'Policy Characteristics'!$C:$C,0))),"",INDEX('Policy Characteristics'!B:B,MATCH($C1551,'Policy Characteristics'!$C:$C,0)))</f>
        <v>Industry Energy Efficiency Standards</v>
      </c>
      <c r="C1551" s="226" t="str">
        <f t="shared" si="52"/>
        <v>Percentage Improvement in Eqpt Efficiency Standards above BAU</v>
      </c>
      <c r="D1551" s="6" t="s">
        <v>888</v>
      </c>
      <c r="E1551" s="45" t="s">
        <v>923</v>
      </c>
      <c r="F1551" t="s">
        <v>889</v>
      </c>
      <c r="G1551" s="45" t="s">
        <v>924</v>
      </c>
      <c r="H1551" s="43">
        <v>1194</v>
      </c>
      <c r="I1551" s="261" t="s">
        <v>738</v>
      </c>
      <c r="J1551" s="227" t="str">
        <f>IF(ISBLANK(INDEX('Policy Characteristics'!D:D,MATCH($C1551,'Policy Characteristics'!$C:$C,0))),"",INDEX('Policy Characteristics'!D:D,MATCH($C1551,'Policy Characteristics'!$C:$C,0)))</f>
        <v>Industry Energy Efficiency Standards</v>
      </c>
      <c r="K1551" s="226" t="str">
        <f>IF(ISBLANK(INDEX('Policy Characteristics'!E:E,MATCH($C1551,'Policy Characteristics'!$C:$C,0))),"",INDEX('Policy Characteristics'!E:E,MATCH($C1551,'Policy Characteristics'!$C:$C,0)))</f>
        <v>indst efficiency standards</v>
      </c>
      <c r="L1551" s="233">
        <f>IF(ISBLANK(INDEX('Policy Characteristics'!F:F,MATCH($C1551,'Policy Characteristics'!$C:$C,0))),"",INDEX('Policy Characteristics'!F:F,MATCH($C1551,'Policy Characteristics'!$C:$C,0)))</f>
        <v>0</v>
      </c>
      <c r="M1551" s="233">
        <f>IF(ISBLANK(INDEX('Policy Characteristics'!G:G,MATCH($C1551,'Policy Characteristics'!$C:$C,0))),"",INDEX('Policy Characteristics'!G:G,MATCH($C1551,'Policy Characteristics'!$C:$C,0)))</f>
        <v>0.25</v>
      </c>
      <c r="N1551" s="233">
        <f>IF(ISBLANK(INDEX('Policy Characteristics'!H:H,MATCH($C1551,'Policy Characteristics'!$C:$C,0))),"",INDEX('Policy Characteristics'!H:H,MATCH($C1551,'Policy Characteristics'!$C:$C,0)))</f>
        <v>0.01</v>
      </c>
      <c r="O1551" s="226" t="str">
        <f>IF(ISBLANK(INDEX('Policy Characteristics'!I:I,MATCH($C1551,'Policy Characteristics'!$C:$C,0))),"",INDEX('Policy Characteristics'!I:I,MATCH($C1551,'Policy Characteristics'!$C:$C,0)))</f>
        <v>% reduction in energy use</v>
      </c>
      <c r="P1551" s="22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1" s="226" t="str">
        <f>IF(ISBLANK(INDEX('Policy Characteristics'!K:K,MATCH($C1551,'Policy Characteristics'!$C:$C,0))),"",INDEX('Policy Characteristics'!K:K,MATCH($C1551,'Policy Characteristics'!$C:$C,0)))</f>
        <v>industry-ag-main.html#eff-stds</v>
      </c>
      <c r="R1551" s="226" t="str">
        <f>IF(ISBLANK(INDEX('Policy Characteristics'!L:L,MATCH($C1551,'Policy Characteristics'!$C:$C,0))),"",INDEX('Policy Characteristics'!L:L,MATCH($C1551,'Policy Characteristics'!$C:$C,0)))</f>
        <v>industry-energy-efficiency-standards.html</v>
      </c>
    </row>
    <row r="1552" spans="1:18" s="4" customFormat="1">
      <c r="A1552" s="226" t="str">
        <f>IF(ISBLANK(INDEX('Policy Characteristics'!A:A,MATCH($C1552,'Policy Characteristics'!$C:$C,0))),"",INDEX('Policy Characteristics'!A:A,MATCH($C1552,'Policy Characteristics'!$C:$C,0)))</f>
        <v>Industry</v>
      </c>
      <c r="B1552" s="234" t="str">
        <f>IF(ISBLANK(INDEX('Policy Characteristics'!B:B,MATCH($C1552,'Policy Characteristics'!$C:$C,0))),"",INDEX('Policy Characteristics'!B:B,MATCH($C1552,'Policy Characteristics'!$C:$C,0)))</f>
        <v>Industry Energy Efficiency Standards</v>
      </c>
      <c r="C1552" s="226" t="str">
        <f t="shared" si="52"/>
        <v>Percentage Improvement in Eqpt Efficiency Standards above BAU</v>
      </c>
      <c r="D1552" s="6" t="s">
        <v>888</v>
      </c>
      <c r="E1552" s="45" t="s">
        <v>925</v>
      </c>
      <c r="F1552" t="s">
        <v>889</v>
      </c>
      <c r="G1552" s="45" t="s">
        <v>926</v>
      </c>
      <c r="H1552" s="43">
        <v>1195</v>
      </c>
      <c r="I1552" s="261" t="s">
        <v>738</v>
      </c>
      <c r="J1552" s="227" t="str">
        <f>IF(ISBLANK(INDEX('Policy Characteristics'!D:D,MATCH($C1552,'Policy Characteristics'!$C:$C,0))),"",INDEX('Policy Characteristics'!D:D,MATCH($C1552,'Policy Characteristics'!$C:$C,0)))</f>
        <v>Industry Energy Efficiency Standards</v>
      </c>
      <c r="K1552" s="226" t="str">
        <f>IF(ISBLANK(INDEX('Policy Characteristics'!E:E,MATCH($C1552,'Policy Characteristics'!$C:$C,0))),"",INDEX('Policy Characteristics'!E:E,MATCH($C1552,'Policy Characteristics'!$C:$C,0)))</f>
        <v>indst efficiency standards</v>
      </c>
      <c r="L1552" s="233">
        <f>IF(ISBLANK(INDEX('Policy Characteristics'!F:F,MATCH($C1552,'Policy Characteristics'!$C:$C,0))),"",INDEX('Policy Characteristics'!F:F,MATCH($C1552,'Policy Characteristics'!$C:$C,0)))</f>
        <v>0</v>
      </c>
      <c r="M1552" s="233">
        <f>IF(ISBLANK(INDEX('Policy Characteristics'!G:G,MATCH($C1552,'Policy Characteristics'!$C:$C,0))),"",INDEX('Policy Characteristics'!G:G,MATCH($C1552,'Policy Characteristics'!$C:$C,0)))</f>
        <v>0.25</v>
      </c>
      <c r="N1552" s="233">
        <f>IF(ISBLANK(INDEX('Policy Characteristics'!H:H,MATCH($C1552,'Policy Characteristics'!$C:$C,0))),"",INDEX('Policy Characteristics'!H:H,MATCH($C1552,'Policy Characteristics'!$C:$C,0)))</f>
        <v>0.01</v>
      </c>
      <c r="O1552" s="226" t="str">
        <f>IF(ISBLANK(INDEX('Policy Characteristics'!I:I,MATCH($C1552,'Policy Characteristics'!$C:$C,0))),"",INDEX('Policy Characteristics'!I:I,MATCH($C1552,'Policy Characteristics'!$C:$C,0)))</f>
        <v>% reduction in energy use</v>
      </c>
      <c r="P1552" s="22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2" s="226" t="str">
        <f>IF(ISBLANK(INDEX('Policy Characteristics'!K:K,MATCH($C1552,'Policy Characteristics'!$C:$C,0))),"",INDEX('Policy Characteristics'!K:K,MATCH($C1552,'Policy Characteristics'!$C:$C,0)))</f>
        <v>industry-ag-main.html#eff-stds</v>
      </c>
      <c r="R1552" s="226" t="str">
        <f>IF(ISBLANK(INDEX('Policy Characteristics'!L:L,MATCH($C1552,'Policy Characteristics'!$C:$C,0))),"",INDEX('Policy Characteristics'!L:L,MATCH($C1552,'Policy Characteristics'!$C:$C,0)))</f>
        <v>industry-energy-efficiency-standards.html</v>
      </c>
    </row>
    <row r="1553" spans="1:18" s="4" customFormat="1">
      <c r="A1553" s="226" t="str">
        <f>IF(ISBLANK(INDEX('Policy Characteristics'!A:A,MATCH($C1553,'Policy Characteristics'!$C:$C,0))),"",INDEX('Policy Characteristics'!A:A,MATCH($C1553,'Policy Characteristics'!$C:$C,0)))</f>
        <v>Industry</v>
      </c>
      <c r="B1553" s="234" t="str">
        <f>IF(ISBLANK(INDEX('Policy Characteristics'!B:B,MATCH($C1553,'Policy Characteristics'!$C:$C,0))),"",INDEX('Policy Characteristics'!B:B,MATCH($C1553,'Policy Characteristics'!$C:$C,0)))</f>
        <v>Industry Energy Efficiency Standards</v>
      </c>
      <c r="C1553" s="226" t="str">
        <f t="shared" si="52"/>
        <v>Percentage Improvement in Eqpt Efficiency Standards above BAU</v>
      </c>
      <c r="D1553" s="6" t="s">
        <v>888</v>
      </c>
      <c r="E1553" s="45" t="s">
        <v>927</v>
      </c>
      <c r="F1553" t="s">
        <v>889</v>
      </c>
      <c r="G1553" s="45" t="s">
        <v>928</v>
      </c>
      <c r="H1553" s="43">
        <v>1196</v>
      </c>
      <c r="I1553" s="261" t="s">
        <v>738</v>
      </c>
      <c r="J1553" s="227" t="str">
        <f>IF(ISBLANK(INDEX('Policy Characteristics'!D:D,MATCH($C1553,'Policy Characteristics'!$C:$C,0))),"",INDEX('Policy Characteristics'!D:D,MATCH($C1553,'Policy Characteristics'!$C:$C,0)))</f>
        <v>Industry Energy Efficiency Standards</v>
      </c>
      <c r="K1553" s="226" t="str">
        <f>IF(ISBLANK(INDEX('Policy Characteristics'!E:E,MATCH($C1553,'Policy Characteristics'!$C:$C,0))),"",INDEX('Policy Characteristics'!E:E,MATCH($C1553,'Policy Characteristics'!$C:$C,0)))</f>
        <v>indst efficiency standards</v>
      </c>
      <c r="L1553" s="233">
        <f>IF(ISBLANK(INDEX('Policy Characteristics'!F:F,MATCH($C1553,'Policy Characteristics'!$C:$C,0))),"",INDEX('Policy Characteristics'!F:F,MATCH($C1553,'Policy Characteristics'!$C:$C,0)))</f>
        <v>0</v>
      </c>
      <c r="M1553" s="233">
        <f>IF(ISBLANK(INDEX('Policy Characteristics'!G:G,MATCH($C1553,'Policy Characteristics'!$C:$C,0))),"",INDEX('Policy Characteristics'!G:G,MATCH($C1553,'Policy Characteristics'!$C:$C,0)))</f>
        <v>0.25</v>
      </c>
      <c r="N1553" s="233">
        <f>IF(ISBLANK(INDEX('Policy Characteristics'!H:H,MATCH($C1553,'Policy Characteristics'!$C:$C,0))),"",INDEX('Policy Characteristics'!H:H,MATCH($C1553,'Policy Characteristics'!$C:$C,0)))</f>
        <v>0.01</v>
      </c>
      <c r="O1553" s="226" t="str">
        <f>IF(ISBLANK(INDEX('Policy Characteristics'!I:I,MATCH($C1553,'Policy Characteristics'!$C:$C,0))),"",INDEX('Policy Characteristics'!I:I,MATCH($C1553,'Policy Characteristics'!$C:$C,0)))</f>
        <v>% reduction in energy use</v>
      </c>
      <c r="P1553" s="22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3" s="226" t="str">
        <f>IF(ISBLANK(INDEX('Policy Characteristics'!K:K,MATCH($C1553,'Policy Characteristics'!$C:$C,0))),"",INDEX('Policy Characteristics'!K:K,MATCH($C1553,'Policy Characteristics'!$C:$C,0)))</f>
        <v>industry-ag-main.html#eff-stds</v>
      </c>
      <c r="R1553" s="226" t="str">
        <f>IF(ISBLANK(INDEX('Policy Characteristics'!L:L,MATCH($C1553,'Policy Characteristics'!$C:$C,0))),"",INDEX('Policy Characteristics'!L:L,MATCH($C1553,'Policy Characteristics'!$C:$C,0)))</f>
        <v>industry-energy-efficiency-standards.html</v>
      </c>
    </row>
    <row r="1554" spans="1:18" s="4" customFormat="1">
      <c r="A1554" s="226" t="str">
        <f>IF(ISBLANK(INDEX('Policy Characteristics'!A:A,MATCH($C1554,'Policy Characteristics'!$C:$C,0))),"",INDEX('Policy Characteristics'!A:A,MATCH($C1554,'Policy Characteristics'!$C:$C,0)))</f>
        <v>Industry</v>
      </c>
      <c r="B1554" s="234" t="str">
        <f>IF(ISBLANK(INDEX('Policy Characteristics'!B:B,MATCH($C1554,'Policy Characteristics'!$C:$C,0))),"",INDEX('Policy Characteristics'!B:B,MATCH($C1554,'Policy Characteristics'!$C:$C,0)))</f>
        <v>Industry Energy Efficiency Standards</v>
      </c>
      <c r="C1554" s="226" t="str">
        <f t="shared" si="52"/>
        <v>Percentage Improvement in Eqpt Efficiency Standards above BAU</v>
      </c>
      <c r="D1554" s="6" t="s">
        <v>888</v>
      </c>
      <c r="E1554" s="45" t="s">
        <v>929</v>
      </c>
      <c r="F1554" t="s">
        <v>889</v>
      </c>
      <c r="G1554" s="45" t="s">
        <v>930</v>
      </c>
      <c r="H1554" s="43">
        <v>1197</v>
      </c>
      <c r="I1554" s="261" t="s">
        <v>738</v>
      </c>
      <c r="J1554" s="227" t="str">
        <f>IF(ISBLANK(INDEX('Policy Characteristics'!D:D,MATCH($C1554,'Policy Characteristics'!$C:$C,0))),"",INDEX('Policy Characteristics'!D:D,MATCH($C1554,'Policy Characteristics'!$C:$C,0)))</f>
        <v>Industry Energy Efficiency Standards</v>
      </c>
      <c r="K1554" s="226" t="str">
        <f>IF(ISBLANK(INDEX('Policy Characteristics'!E:E,MATCH($C1554,'Policy Characteristics'!$C:$C,0))),"",INDEX('Policy Characteristics'!E:E,MATCH($C1554,'Policy Characteristics'!$C:$C,0)))</f>
        <v>indst efficiency standards</v>
      </c>
      <c r="L1554" s="233">
        <f>IF(ISBLANK(INDEX('Policy Characteristics'!F:F,MATCH($C1554,'Policy Characteristics'!$C:$C,0))),"",INDEX('Policy Characteristics'!F:F,MATCH($C1554,'Policy Characteristics'!$C:$C,0)))</f>
        <v>0</v>
      </c>
      <c r="M1554" s="233">
        <f>IF(ISBLANK(INDEX('Policy Characteristics'!G:G,MATCH($C1554,'Policy Characteristics'!$C:$C,0))),"",INDEX('Policy Characteristics'!G:G,MATCH($C1554,'Policy Characteristics'!$C:$C,0)))</f>
        <v>0.25</v>
      </c>
      <c r="N1554" s="233">
        <f>IF(ISBLANK(INDEX('Policy Characteristics'!H:H,MATCH($C1554,'Policy Characteristics'!$C:$C,0))),"",INDEX('Policy Characteristics'!H:H,MATCH($C1554,'Policy Characteristics'!$C:$C,0)))</f>
        <v>0.01</v>
      </c>
      <c r="O1554" s="226" t="str">
        <f>IF(ISBLANK(INDEX('Policy Characteristics'!I:I,MATCH($C1554,'Policy Characteristics'!$C:$C,0))),"",INDEX('Policy Characteristics'!I:I,MATCH($C1554,'Policy Characteristics'!$C:$C,0)))</f>
        <v>% reduction in energy use</v>
      </c>
      <c r="P1554" s="22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4" s="226" t="str">
        <f>IF(ISBLANK(INDEX('Policy Characteristics'!K:K,MATCH($C1554,'Policy Characteristics'!$C:$C,0))),"",INDEX('Policy Characteristics'!K:K,MATCH($C1554,'Policy Characteristics'!$C:$C,0)))</f>
        <v>industry-ag-main.html#eff-stds</v>
      </c>
      <c r="R1554" s="226" t="str">
        <f>IF(ISBLANK(INDEX('Policy Characteristics'!L:L,MATCH($C1554,'Policy Characteristics'!$C:$C,0))),"",INDEX('Policy Characteristics'!L:L,MATCH($C1554,'Policy Characteristics'!$C:$C,0)))</f>
        <v>industry-energy-efficiency-standards.html</v>
      </c>
    </row>
    <row r="1555" spans="1:18" s="4" customFormat="1">
      <c r="A1555" s="226" t="str">
        <f>IF(ISBLANK(INDEX('Policy Characteristics'!A:A,MATCH($C1555,'Policy Characteristics'!$C:$C,0))),"",INDEX('Policy Characteristics'!A:A,MATCH($C1555,'Policy Characteristics'!$C:$C,0)))</f>
        <v>Industry</v>
      </c>
      <c r="B1555" s="234" t="str">
        <f>IF(ISBLANK(INDEX('Policy Characteristics'!B:B,MATCH($C1555,'Policy Characteristics'!$C:$C,0))),"",INDEX('Policy Characteristics'!B:B,MATCH($C1555,'Policy Characteristics'!$C:$C,0)))</f>
        <v>Industry Energy Efficiency Standards</v>
      </c>
      <c r="C1555" s="226" t="str">
        <f t="shared" si="52"/>
        <v>Percentage Improvement in Eqpt Efficiency Standards above BAU</v>
      </c>
      <c r="D1555" s="6" t="s">
        <v>890</v>
      </c>
      <c r="E1555" s="45" t="s">
        <v>911</v>
      </c>
      <c r="F1555" t="s">
        <v>891</v>
      </c>
      <c r="G1555" s="45" t="s">
        <v>912</v>
      </c>
      <c r="H1555" s="43">
        <v>1198</v>
      </c>
      <c r="I1555" s="261" t="s">
        <v>728</v>
      </c>
      <c r="J1555" s="227" t="str">
        <f>IF(ISBLANK(INDEX('Policy Characteristics'!D:D,MATCH($C1555,'Policy Characteristics'!$C:$C,0))),"",INDEX('Policy Characteristics'!D:D,MATCH($C1555,'Policy Characteristics'!$C:$C,0)))</f>
        <v>Industry Energy Efficiency Standards</v>
      </c>
      <c r="K1555" s="226" t="str">
        <f>IF(ISBLANK(INDEX('Policy Characteristics'!E:E,MATCH($C1555,'Policy Characteristics'!$C:$C,0))),"",INDEX('Policy Characteristics'!E:E,MATCH($C1555,'Policy Characteristics'!$C:$C,0)))</f>
        <v>indst efficiency standards</v>
      </c>
      <c r="L1555" s="233">
        <f>IF(ISBLANK(INDEX('Policy Characteristics'!F:F,MATCH($C1555,'Policy Characteristics'!$C:$C,0))),"",INDEX('Policy Characteristics'!F:F,MATCH($C1555,'Policy Characteristics'!$C:$C,0)))</f>
        <v>0</v>
      </c>
      <c r="M1555" s="233">
        <f>IF(ISBLANK(INDEX('Policy Characteristics'!G:G,MATCH($C1555,'Policy Characteristics'!$C:$C,0))),"",INDEX('Policy Characteristics'!G:G,MATCH($C1555,'Policy Characteristics'!$C:$C,0)))</f>
        <v>0.25</v>
      </c>
      <c r="N1555" s="233">
        <f>IF(ISBLANK(INDEX('Policy Characteristics'!H:H,MATCH($C1555,'Policy Characteristics'!$C:$C,0))),"",INDEX('Policy Characteristics'!H:H,MATCH($C1555,'Policy Characteristics'!$C:$C,0)))</f>
        <v>0.01</v>
      </c>
      <c r="O1555" s="226" t="str">
        <f>IF(ISBLANK(INDEX('Policy Characteristics'!I:I,MATCH($C1555,'Policy Characteristics'!$C:$C,0))),"",INDEX('Policy Characteristics'!I:I,MATCH($C1555,'Policy Characteristics'!$C:$C,0)))</f>
        <v>% reduction in energy use</v>
      </c>
      <c r="P1555" s="22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5" s="226" t="str">
        <f>IF(ISBLANK(INDEX('Policy Characteristics'!K:K,MATCH($C1555,'Policy Characteristics'!$C:$C,0))),"",INDEX('Policy Characteristics'!K:K,MATCH($C1555,'Policy Characteristics'!$C:$C,0)))</f>
        <v>industry-ag-main.html#eff-stds</v>
      </c>
      <c r="R1555" s="226" t="str">
        <f>IF(ISBLANK(INDEX('Policy Characteristics'!L:L,MATCH($C1555,'Policy Characteristics'!$C:$C,0))),"",INDEX('Policy Characteristics'!L:L,MATCH($C1555,'Policy Characteristics'!$C:$C,0)))</f>
        <v>industry-energy-efficiency-standards.html</v>
      </c>
    </row>
    <row r="1556" spans="1:18" s="4" customFormat="1">
      <c r="A1556" s="226" t="str">
        <f>IF(ISBLANK(INDEX('Policy Characteristics'!A:A,MATCH($C1556,'Policy Characteristics'!$C:$C,0))),"",INDEX('Policy Characteristics'!A:A,MATCH($C1556,'Policy Characteristics'!$C:$C,0)))</f>
        <v>Industry</v>
      </c>
      <c r="B1556" s="234" t="str">
        <f>IF(ISBLANK(INDEX('Policy Characteristics'!B:B,MATCH($C1556,'Policy Characteristics'!$C:$C,0))),"",INDEX('Policy Characteristics'!B:B,MATCH($C1556,'Policy Characteristics'!$C:$C,0)))</f>
        <v>Industry Energy Efficiency Standards</v>
      </c>
      <c r="C1556" s="226" t="str">
        <f t="shared" si="52"/>
        <v>Percentage Improvement in Eqpt Efficiency Standards above BAU</v>
      </c>
      <c r="D1556" s="6" t="s">
        <v>890</v>
      </c>
      <c r="E1556" s="45" t="s">
        <v>913</v>
      </c>
      <c r="F1556" t="s">
        <v>891</v>
      </c>
      <c r="G1556" s="45" t="s">
        <v>914</v>
      </c>
      <c r="H1556" s="43">
        <v>1199</v>
      </c>
      <c r="I1556" s="261" t="s">
        <v>738</v>
      </c>
      <c r="J1556" s="227" t="str">
        <f>IF(ISBLANK(INDEX('Policy Characteristics'!D:D,MATCH($C1556,'Policy Characteristics'!$C:$C,0))),"",INDEX('Policy Characteristics'!D:D,MATCH($C1556,'Policy Characteristics'!$C:$C,0)))</f>
        <v>Industry Energy Efficiency Standards</v>
      </c>
      <c r="K1556" s="226" t="str">
        <f>IF(ISBLANK(INDEX('Policy Characteristics'!E:E,MATCH($C1556,'Policy Characteristics'!$C:$C,0))),"",INDEX('Policy Characteristics'!E:E,MATCH($C1556,'Policy Characteristics'!$C:$C,0)))</f>
        <v>indst efficiency standards</v>
      </c>
      <c r="L1556" s="233">
        <f>IF(ISBLANK(INDEX('Policy Characteristics'!F:F,MATCH($C1556,'Policy Characteristics'!$C:$C,0))),"",INDEX('Policy Characteristics'!F:F,MATCH($C1556,'Policy Characteristics'!$C:$C,0)))</f>
        <v>0</v>
      </c>
      <c r="M1556" s="233">
        <f>IF(ISBLANK(INDEX('Policy Characteristics'!G:G,MATCH($C1556,'Policy Characteristics'!$C:$C,0))),"",INDEX('Policy Characteristics'!G:G,MATCH($C1556,'Policy Characteristics'!$C:$C,0)))</f>
        <v>0.25</v>
      </c>
      <c r="N1556" s="233">
        <f>IF(ISBLANK(INDEX('Policy Characteristics'!H:H,MATCH($C1556,'Policy Characteristics'!$C:$C,0))),"",INDEX('Policy Characteristics'!H:H,MATCH($C1556,'Policy Characteristics'!$C:$C,0)))</f>
        <v>0.01</v>
      </c>
      <c r="O1556" s="226" t="str">
        <f>IF(ISBLANK(INDEX('Policy Characteristics'!I:I,MATCH($C1556,'Policy Characteristics'!$C:$C,0))),"",INDEX('Policy Characteristics'!I:I,MATCH($C1556,'Policy Characteristics'!$C:$C,0)))</f>
        <v>% reduction in energy use</v>
      </c>
      <c r="P1556" s="22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6" s="226" t="str">
        <f>IF(ISBLANK(INDEX('Policy Characteristics'!K:K,MATCH($C1556,'Policy Characteristics'!$C:$C,0))),"",INDEX('Policy Characteristics'!K:K,MATCH($C1556,'Policy Characteristics'!$C:$C,0)))</f>
        <v>industry-ag-main.html#eff-stds</v>
      </c>
      <c r="R1556" s="226" t="str">
        <f>IF(ISBLANK(INDEX('Policy Characteristics'!L:L,MATCH($C1556,'Policy Characteristics'!$C:$C,0))),"",INDEX('Policy Characteristics'!L:L,MATCH($C1556,'Policy Characteristics'!$C:$C,0)))</f>
        <v>industry-energy-efficiency-standards.html</v>
      </c>
    </row>
    <row r="1557" spans="1:18" s="4" customFormat="1">
      <c r="A1557" s="226" t="str">
        <f>IF(ISBLANK(INDEX('Policy Characteristics'!A:A,MATCH($C1557,'Policy Characteristics'!$C:$C,0))),"",INDEX('Policy Characteristics'!A:A,MATCH($C1557,'Policy Characteristics'!$C:$C,0)))</f>
        <v>Industry</v>
      </c>
      <c r="B1557" s="234" t="str">
        <f>IF(ISBLANK(INDEX('Policy Characteristics'!B:B,MATCH($C1557,'Policy Characteristics'!$C:$C,0))),"",INDEX('Policy Characteristics'!B:B,MATCH($C1557,'Policy Characteristics'!$C:$C,0)))</f>
        <v>Industry Energy Efficiency Standards</v>
      </c>
      <c r="C1557" s="226" t="str">
        <f t="shared" si="52"/>
        <v>Percentage Improvement in Eqpt Efficiency Standards above BAU</v>
      </c>
      <c r="D1557" s="6" t="s">
        <v>890</v>
      </c>
      <c r="E1557" s="45" t="s">
        <v>915</v>
      </c>
      <c r="F1557" t="s">
        <v>891</v>
      </c>
      <c r="G1557" s="45" t="s">
        <v>916</v>
      </c>
      <c r="H1557" s="43">
        <v>1200</v>
      </c>
      <c r="I1557" s="261" t="s">
        <v>728</v>
      </c>
      <c r="J1557" s="227" t="str">
        <f>IF(ISBLANK(INDEX('Policy Characteristics'!D:D,MATCH($C1557,'Policy Characteristics'!$C:$C,0))),"",INDEX('Policy Characteristics'!D:D,MATCH($C1557,'Policy Characteristics'!$C:$C,0)))</f>
        <v>Industry Energy Efficiency Standards</v>
      </c>
      <c r="K1557" s="226" t="str">
        <f>IF(ISBLANK(INDEX('Policy Characteristics'!E:E,MATCH($C1557,'Policy Characteristics'!$C:$C,0))),"",INDEX('Policy Characteristics'!E:E,MATCH($C1557,'Policy Characteristics'!$C:$C,0)))</f>
        <v>indst efficiency standards</v>
      </c>
      <c r="L1557" s="233">
        <f>IF(ISBLANK(INDEX('Policy Characteristics'!F:F,MATCH($C1557,'Policy Characteristics'!$C:$C,0))),"",INDEX('Policy Characteristics'!F:F,MATCH($C1557,'Policy Characteristics'!$C:$C,0)))</f>
        <v>0</v>
      </c>
      <c r="M1557" s="233">
        <f>IF(ISBLANK(INDEX('Policy Characteristics'!G:G,MATCH($C1557,'Policy Characteristics'!$C:$C,0))),"",INDEX('Policy Characteristics'!G:G,MATCH($C1557,'Policy Characteristics'!$C:$C,0)))</f>
        <v>0.25</v>
      </c>
      <c r="N1557" s="233">
        <f>IF(ISBLANK(INDEX('Policy Characteristics'!H:H,MATCH($C1557,'Policy Characteristics'!$C:$C,0))),"",INDEX('Policy Characteristics'!H:H,MATCH($C1557,'Policy Characteristics'!$C:$C,0)))</f>
        <v>0.01</v>
      </c>
      <c r="O1557" s="226" t="str">
        <f>IF(ISBLANK(INDEX('Policy Characteristics'!I:I,MATCH($C1557,'Policy Characteristics'!$C:$C,0))),"",INDEX('Policy Characteristics'!I:I,MATCH($C1557,'Policy Characteristics'!$C:$C,0)))</f>
        <v>% reduction in energy use</v>
      </c>
      <c r="P1557" s="22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7" s="226" t="str">
        <f>IF(ISBLANK(INDEX('Policy Characteristics'!K:K,MATCH($C1557,'Policy Characteristics'!$C:$C,0))),"",INDEX('Policy Characteristics'!K:K,MATCH($C1557,'Policy Characteristics'!$C:$C,0)))</f>
        <v>industry-ag-main.html#eff-stds</v>
      </c>
      <c r="R1557" s="226" t="str">
        <f>IF(ISBLANK(INDEX('Policy Characteristics'!L:L,MATCH($C1557,'Policy Characteristics'!$C:$C,0))),"",INDEX('Policy Characteristics'!L:L,MATCH($C1557,'Policy Characteristics'!$C:$C,0)))</f>
        <v>industry-energy-efficiency-standards.html</v>
      </c>
    </row>
    <row r="1558" spans="1:18" s="4" customFormat="1">
      <c r="A1558" s="226" t="str">
        <f>IF(ISBLANK(INDEX('Policy Characteristics'!A:A,MATCH($C1558,'Policy Characteristics'!$C:$C,0))),"",INDEX('Policy Characteristics'!A:A,MATCH($C1558,'Policy Characteristics'!$C:$C,0)))</f>
        <v>Industry</v>
      </c>
      <c r="B1558" s="234" t="str">
        <f>IF(ISBLANK(INDEX('Policy Characteristics'!B:B,MATCH($C1558,'Policy Characteristics'!$C:$C,0))),"",INDEX('Policy Characteristics'!B:B,MATCH($C1558,'Policy Characteristics'!$C:$C,0)))</f>
        <v>Industry Energy Efficiency Standards</v>
      </c>
      <c r="C1558" s="226" t="str">
        <f t="shared" si="52"/>
        <v>Percentage Improvement in Eqpt Efficiency Standards above BAU</v>
      </c>
      <c r="D1558" s="6" t="s">
        <v>890</v>
      </c>
      <c r="E1558" s="45" t="s">
        <v>917</v>
      </c>
      <c r="F1558" t="s">
        <v>891</v>
      </c>
      <c r="G1558" s="45" t="s">
        <v>918</v>
      </c>
      <c r="H1558" s="43">
        <v>1201</v>
      </c>
      <c r="I1558" s="261" t="s">
        <v>738</v>
      </c>
      <c r="J1558" s="227" t="str">
        <f>IF(ISBLANK(INDEX('Policy Characteristics'!D:D,MATCH($C1558,'Policy Characteristics'!$C:$C,0))),"",INDEX('Policy Characteristics'!D:D,MATCH($C1558,'Policy Characteristics'!$C:$C,0)))</f>
        <v>Industry Energy Efficiency Standards</v>
      </c>
      <c r="K1558" s="226" t="str">
        <f>IF(ISBLANK(INDEX('Policy Characteristics'!E:E,MATCH($C1558,'Policy Characteristics'!$C:$C,0))),"",INDEX('Policy Characteristics'!E:E,MATCH($C1558,'Policy Characteristics'!$C:$C,0)))</f>
        <v>indst efficiency standards</v>
      </c>
      <c r="L1558" s="233">
        <f>IF(ISBLANK(INDEX('Policy Characteristics'!F:F,MATCH($C1558,'Policy Characteristics'!$C:$C,0))),"",INDEX('Policy Characteristics'!F:F,MATCH($C1558,'Policy Characteristics'!$C:$C,0)))</f>
        <v>0</v>
      </c>
      <c r="M1558" s="233">
        <f>IF(ISBLANK(INDEX('Policy Characteristics'!G:G,MATCH($C1558,'Policy Characteristics'!$C:$C,0))),"",INDEX('Policy Characteristics'!G:G,MATCH($C1558,'Policy Characteristics'!$C:$C,0)))</f>
        <v>0.25</v>
      </c>
      <c r="N1558" s="233">
        <f>IF(ISBLANK(INDEX('Policy Characteristics'!H:H,MATCH($C1558,'Policy Characteristics'!$C:$C,0))),"",INDEX('Policy Characteristics'!H:H,MATCH($C1558,'Policy Characteristics'!$C:$C,0)))</f>
        <v>0.01</v>
      </c>
      <c r="O1558" s="226" t="str">
        <f>IF(ISBLANK(INDEX('Policy Characteristics'!I:I,MATCH($C1558,'Policy Characteristics'!$C:$C,0))),"",INDEX('Policy Characteristics'!I:I,MATCH($C1558,'Policy Characteristics'!$C:$C,0)))</f>
        <v>% reduction in energy use</v>
      </c>
      <c r="P1558" s="22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8" s="226" t="str">
        <f>IF(ISBLANK(INDEX('Policy Characteristics'!K:K,MATCH($C1558,'Policy Characteristics'!$C:$C,0))),"",INDEX('Policy Characteristics'!K:K,MATCH($C1558,'Policy Characteristics'!$C:$C,0)))</f>
        <v>industry-ag-main.html#eff-stds</v>
      </c>
      <c r="R1558" s="226" t="str">
        <f>IF(ISBLANK(INDEX('Policy Characteristics'!L:L,MATCH($C1558,'Policy Characteristics'!$C:$C,0))),"",INDEX('Policy Characteristics'!L:L,MATCH($C1558,'Policy Characteristics'!$C:$C,0)))</f>
        <v>industry-energy-efficiency-standards.html</v>
      </c>
    </row>
    <row r="1559" spans="1:18" s="4" customFormat="1">
      <c r="A1559" s="226" t="str">
        <f>IF(ISBLANK(INDEX('Policy Characteristics'!A:A,MATCH($C1559,'Policy Characteristics'!$C:$C,0))),"",INDEX('Policy Characteristics'!A:A,MATCH($C1559,'Policy Characteristics'!$C:$C,0)))</f>
        <v>Industry</v>
      </c>
      <c r="B1559" s="234" t="str">
        <f>IF(ISBLANK(INDEX('Policy Characteristics'!B:B,MATCH($C1559,'Policy Characteristics'!$C:$C,0))),"",INDEX('Policy Characteristics'!B:B,MATCH($C1559,'Policy Characteristics'!$C:$C,0)))</f>
        <v>Industry Energy Efficiency Standards</v>
      </c>
      <c r="C1559" s="226" t="str">
        <f t="shared" si="52"/>
        <v>Percentage Improvement in Eqpt Efficiency Standards above BAU</v>
      </c>
      <c r="D1559" s="6" t="s">
        <v>890</v>
      </c>
      <c r="E1559" s="45" t="s">
        <v>919</v>
      </c>
      <c r="F1559" t="s">
        <v>891</v>
      </c>
      <c r="G1559" s="45" t="s">
        <v>920</v>
      </c>
      <c r="H1559" s="43">
        <v>1202</v>
      </c>
      <c r="I1559" s="261" t="s">
        <v>728</v>
      </c>
      <c r="J1559" s="227" t="str">
        <f>IF(ISBLANK(INDEX('Policy Characteristics'!D:D,MATCH($C1559,'Policy Characteristics'!$C:$C,0))),"",INDEX('Policy Characteristics'!D:D,MATCH($C1559,'Policy Characteristics'!$C:$C,0)))</f>
        <v>Industry Energy Efficiency Standards</v>
      </c>
      <c r="K1559" s="226" t="str">
        <f>IF(ISBLANK(INDEX('Policy Characteristics'!E:E,MATCH($C1559,'Policy Characteristics'!$C:$C,0))),"",INDEX('Policy Characteristics'!E:E,MATCH($C1559,'Policy Characteristics'!$C:$C,0)))</f>
        <v>indst efficiency standards</v>
      </c>
      <c r="L1559" s="233">
        <f>IF(ISBLANK(INDEX('Policy Characteristics'!F:F,MATCH($C1559,'Policy Characteristics'!$C:$C,0))),"",INDEX('Policy Characteristics'!F:F,MATCH($C1559,'Policy Characteristics'!$C:$C,0)))</f>
        <v>0</v>
      </c>
      <c r="M1559" s="233">
        <f>IF(ISBLANK(INDEX('Policy Characteristics'!G:G,MATCH($C1559,'Policy Characteristics'!$C:$C,0))),"",INDEX('Policy Characteristics'!G:G,MATCH($C1559,'Policy Characteristics'!$C:$C,0)))</f>
        <v>0.25</v>
      </c>
      <c r="N1559" s="233">
        <f>IF(ISBLANK(INDEX('Policy Characteristics'!H:H,MATCH($C1559,'Policy Characteristics'!$C:$C,0))),"",INDEX('Policy Characteristics'!H:H,MATCH($C1559,'Policy Characteristics'!$C:$C,0)))</f>
        <v>0.01</v>
      </c>
      <c r="O1559" s="226" t="str">
        <f>IF(ISBLANK(INDEX('Policy Characteristics'!I:I,MATCH($C1559,'Policy Characteristics'!$C:$C,0))),"",INDEX('Policy Characteristics'!I:I,MATCH($C1559,'Policy Characteristics'!$C:$C,0)))</f>
        <v>% reduction in energy use</v>
      </c>
      <c r="P1559" s="22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59" s="226" t="str">
        <f>IF(ISBLANK(INDEX('Policy Characteristics'!K:K,MATCH($C1559,'Policy Characteristics'!$C:$C,0))),"",INDEX('Policy Characteristics'!K:K,MATCH($C1559,'Policy Characteristics'!$C:$C,0)))</f>
        <v>industry-ag-main.html#eff-stds</v>
      </c>
      <c r="R1559" s="226" t="str">
        <f>IF(ISBLANK(INDEX('Policy Characteristics'!L:L,MATCH($C1559,'Policy Characteristics'!$C:$C,0))),"",INDEX('Policy Characteristics'!L:L,MATCH($C1559,'Policy Characteristics'!$C:$C,0)))</f>
        <v>industry-energy-efficiency-standards.html</v>
      </c>
    </row>
    <row r="1560" spans="1:18" s="4" customFormat="1">
      <c r="A1560" s="226" t="str">
        <f>IF(ISBLANK(INDEX('Policy Characteristics'!A:A,MATCH($C1560,'Policy Characteristics'!$C:$C,0))),"",INDEX('Policy Characteristics'!A:A,MATCH($C1560,'Policy Characteristics'!$C:$C,0)))</f>
        <v>Industry</v>
      </c>
      <c r="B1560" s="234" t="str">
        <f>IF(ISBLANK(INDEX('Policy Characteristics'!B:B,MATCH($C1560,'Policy Characteristics'!$C:$C,0))),"",INDEX('Policy Characteristics'!B:B,MATCH($C1560,'Policy Characteristics'!$C:$C,0)))</f>
        <v>Industry Energy Efficiency Standards</v>
      </c>
      <c r="C1560" s="226" t="str">
        <f t="shared" si="52"/>
        <v>Percentage Improvement in Eqpt Efficiency Standards above BAU</v>
      </c>
      <c r="D1560" s="6" t="s">
        <v>890</v>
      </c>
      <c r="E1560" s="45" t="s">
        <v>921</v>
      </c>
      <c r="F1560" t="s">
        <v>891</v>
      </c>
      <c r="G1560" s="45" t="s">
        <v>922</v>
      </c>
      <c r="H1560" s="43">
        <v>1203</v>
      </c>
      <c r="I1560" s="261" t="s">
        <v>738</v>
      </c>
      <c r="J1560" s="227" t="str">
        <f>IF(ISBLANK(INDEX('Policy Characteristics'!D:D,MATCH($C1560,'Policy Characteristics'!$C:$C,0))),"",INDEX('Policy Characteristics'!D:D,MATCH($C1560,'Policy Characteristics'!$C:$C,0)))</f>
        <v>Industry Energy Efficiency Standards</v>
      </c>
      <c r="K1560" s="226" t="str">
        <f>IF(ISBLANK(INDEX('Policy Characteristics'!E:E,MATCH($C1560,'Policy Characteristics'!$C:$C,0))),"",INDEX('Policy Characteristics'!E:E,MATCH($C1560,'Policy Characteristics'!$C:$C,0)))</f>
        <v>indst efficiency standards</v>
      </c>
      <c r="L1560" s="233">
        <f>IF(ISBLANK(INDEX('Policy Characteristics'!F:F,MATCH($C1560,'Policy Characteristics'!$C:$C,0))),"",INDEX('Policy Characteristics'!F:F,MATCH($C1560,'Policy Characteristics'!$C:$C,0)))</f>
        <v>0</v>
      </c>
      <c r="M1560" s="233">
        <f>IF(ISBLANK(INDEX('Policy Characteristics'!G:G,MATCH($C1560,'Policy Characteristics'!$C:$C,0))),"",INDEX('Policy Characteristics'!G:G,MATCH($C1560,'Policy Characteristics'!$C:$C,0)))</f>
        <v>0.25</v>
      </c>
      <c r="N1560" s="233">
        <f>IF(ISBLANK(INDEX('Policy Characteristics'!H:H,MATCH($C1560,'Policy Characteristics'!$C:$C,0))),"",INDEX('Policy Characteristics'!H:H,MATCH($C1560,'Policy Characteristics'!$C:$C,0)))</f>
        <v>0.01</v>
      </c>
      <c r="O1560" s="226" t="str">
        <f>IF(ISBLANK(INDEX('Policy Characteristics'!I:I,MATCH($C1560,'Policy Characteristics'!$C:$C,0))),"",INDEX('Policy Characteristics'!I:I,MATCH($C1560,'Policy Characteristics'!$C:$C,0)))</f>
        <v>% reduction in energy use</v>
      </c>
      <c r="P1560" s="22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60" s="226" t="str">
        <f>IF(ISBLANK(INDEX('Policy Characteristics'!K:K,MATCH($C1560,'Policy Characteristics'!$C:$C,0))),"",INDEX('Policy Characteristics'!K:K,MATCH($C1560,'Policy Characteristics'!$C:$C,0)))</f>
        <v>industry-ag-main.html#eff-stds</v>
      </c>
      <c r="R1560" s="226" t="str">
        <f>IF(ISBLANK(INDEX('Policy Characteristics'!L:L,MATCH($C1560,'Policy Characteristics'!$C:$C,0))),"",INDEX('Policy Characteristics'!L:L,MATCH($C1560,'Policy Characteristics'!$C:$C,0)))</f>
        <v>industry-energy-efficiency-standards.html</v>
      </c>
    </row>
    <row r="1561" spans="1:18" s="4" customFormat="1">
      <c r="A1561" s="226" t="str">
        <f>IF(ISBLANK(INDEX('Policy Characteristics'!A:A,MATCH($C1561,'Policy Characteristics'!$C:$C,0))),"",INDEX('Policy Characteristics'!A:A,MATCH($C1561,'Policy Characteristics'!$C:$C,0)))</f>
        <v>Industry</v>
      </c>
      <c r="B1561" s="234" t="str">
        <f>IF(ISBLANK(INDEX('Policy Characteristics'!B:B,MATCH($C1561,'Policy Characteristics'!$C:$C,0))),"",INDEX('Policy Characteristics'!B:B,MATCH($C1561,'Policy Characteristics'!$C:$C,0)))</f>
        <v>Industry Energy Efficiency Standards</v>
      </c>
      <c r="C1561" s="226" t="str">
        <f t="shared" si="52"/>
        <v>Percentage Improvement in Eqpt Efficiency Standards above BAU</v>
      </c>
      <c r="D1561" s="6" t="s">
        <v>890</v>
      </c>
      <c r="E1561" s="45" t="s">
        <v>923</v>
      </c>
      <c r="F1561" t="s">
        <v>891</v>
      </c>
      <c r="G1561" s="45" t="s">
        <v>924</v>
      </c>
      <c r="H1561" s="43">
        <v>1204</v>
      </c>
      <c r="I1561" s="261" t="s">
        <v>738</v>
      </c>
      <c r="J1561" s="227" t="str">
        <f>IF(ISBLANK(INDEX('Policy Characteristics'!D:D,MATCH($C1561,'Policy Characteristics'!$C:$C,0))),"",INDEX('Policy Characteristics'!D:D,MATCH($C1561,'Policy Characteristics'!$C:$C,0)))</f>
        <v>Industry Energy Efficiency Standards</v>
      </c>
      <c r="K1561" s="226" t="str">
        <f>IF(ISBLANK(INDEX('Policy Characteristics'!E:E,MATCH($C1561,'Policy Characteristics'!$C:$C,0))),"",INDEX('Policy Characteristics'!E:E,MATCH($C1561,'Policy Characteristics'!$C:$C,0)))</f>
        <v>indst efficiency standards</v>
      </c>
      <c r="L1561" s="233">
        <f>IF(ISBLANK(INDEX('Policy Characteristics'!F:F,MATCH($C1561,'Policy Characteristics'!$C:$C,0))),"",INDEX('Policy Characteristics'!F:F,MATCH($C1561,'Policy Characteristics'!$C:$C,0)))</f>
        <v>0</v>
      </c>
      <c r="M1561" s="233">
        <f>IF(ISBLANK(INDEX('Policy Characteristics'!G:G,MATCH($C1561,'Policy Characteristics'!$C:$C,0))),"",INDEX('Policy Characteristics'!G:G,MATCH($C1561,'Policy Characteristics'!$C:$C,0)))</f>
        <v>0.25</v>
      </c>
      <c r="N1561" s="233">
        <f>IF(ISBLANK(INDEX('Policy Characteristics'!H:H,MATCH($C1561,'Policy Characteristics'!$C:$C,0))),"",INDEX('Policy Characteristics'!H:H,MATCH($C1561,'Policy Characteristics'!$C:$C,0)))</f>
        <v>0.01</v>
      </c>
      <c r="O1561" s="226" t="str">
        <f>IF(ISBLANK(INDEX('Policy Characteristics'!I:I,MATCH($C1561,'Policy Characteristics'!$C:$C,0))),"",INDEX('Policy Characteristics'!I:I,MATCH($C1561,'Policy Characteristics'!$C:$C,0)))</f>
        <v>% reduction in energy use</v>
      </c>
      <c r="P1561" s="22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61" s="226" t="str">
        <f>IF(ISBLANK(INDEX('Policy Characteristics'!K:K,MATCH($C1561,'Policy Characteristics'!$C:$C,0))),"",INDEX('Policy Characteristics'!K:K,MATCH($C1561,'Policy Characteristics'!$C:$C,0)))</f>
        <v>industry-ag-main.html#eff-stds</v>
      </c>
      <c r="R1561" s="226" t="str">
        <f>IF(ISBLANK(INDEX('Policy Characteristics'!L:L,MATCH($C1561,'Policy Characteristics'!$C:$C,0))),"",INDEX('Policy Characteristics'!L:L,MATCH($C1561,'Policy Characteristics'!$C:$C,0)))</f>
        <v>industry-energy-efficiency-standards.html</v>
      </c>
    </row>
    <row r="1562" spans="1:18" s="4" customFormat="1">
      <c r="A1562" s="226" t="str">
        <f>IF(ISBLANK(INDEX('Policy Characteristics'!A:A,MATCH($C1562,'Policy Characteristics'!$C:$C,0))),"",INDEX('Policy Characteristics'!A:A,MATCH($C1562,'Policy Characteristics'!$C:$C,0)))</f>
        <v>Industry</v>
      </c>
      <c r="B1562" s="234" t="str">
        <f>IF(ISBLANK(INDEX('Policy Characteristics'!B:B,MATCH($C1562,'Policy Characteristics'!$C:$C,0))),"",INDEX('Policy Characteristics'!B:B,MATCH($C1562,'Policy Characteristics'!$C:$C,0)))</f>
        <v>Industry Energy Efficiency Standards</v>
      </c>
      <c r="C1562" s="226" t="str">
        <f t="shared" si="52"/>
        <v>Percentage Improvement in Eqpt Efficiency Standards above BAU</v>
      </c>
      <c r="D1562" s="6" t="s">
        <v>890</v>
      </c>
      <c r="E1562" s="45" t="s">
        <v>925</v>
      </c>
      <c r="F1562" t="s">
        <v>891</v>
      </c>
      <c r="G1562" s="45" t="s">
        <v>926</v>
      </c>
      <c r="H1562" s="43">
        <v>1205</v>
      </c>
      <c r="I1562" s="261" t="s">
        <v>728</v>
      </c>
      <c r="J1562" s="227" t="str">
        <f>IF(ISBLANK(INDEX('Policy Characteristics'!D:D,MATCH($C1562,'Policy Characteristics'!$C:$C,0))),"",INDEX('Policy Characteristics'!D:D,MATCH($C1562,'Policy Characteristics'!$C:$C,0)))</f>
        <v>Industry Energy Efficiency Standards</v>
      </c>
      <c r="K1562" s="226" t="str">
        <f>IF(ISBLANK(INDEX('Policy Characteristics'!E:E,MATCH($C1562,'Policy Characteristics'!$C:$C,0))),"",INDEX('Policy Characteristics'!E:E,MATCH($C1562,'Policy Characteristics'!$C:$C,0)))</f>
        <v>indst efficiency standards</v>
      </c>
      <c r="L1562" s="233">
        <f>IF(ISBLANK(INDEX('Policy Characteristics'!F:F,MATCH($C1562,'Policy Characteristics'!$C:$C,0))),"",INDEX('Policy Characteristics'!F:F,MATCH($C1562,'Policy Characteristics'!$C:$C,0)))</f>
        <v>0</v>
      </c>
      <c r="M1562" s="233">
        <f>IF(ISBLANK(INDEX('Policy Characteristics'!G:G,MATCH($C1562,'Policy Characteristics'!$C:$C,0))),"",INDEX('Policy Characteristics'!G:G,MATCH($C1562,'Policy Characteristics'!$C:$C,0)))</f>
        <v>0.25</v>
      </c>
      <c r="N1562" s="233">
        <f>IF(ISBLANK(INDEX('Policy Characteristics'!H:H,MATCH($C1562,'Policy Characteristics'!$C:$C,0))),"",INDEX('Policy Characteristics'!H:H,MATCH($C1562,'Policy Characteristics'!$C:$C,0)))</f>
        <v>0.01</v>
      </c>
      <c r="O1562" s="226" t="str">
        <f>IF(ISBLANK(INDEX('Policy Characteristics'!I:I,MATCH($C1562,'Policy Characteristics'!$C:$C,0))),"",INDEX('Policy Characteristics'!I:I,MATCH($C1562,'Policy Characteristics'!$C:$C,0)))</f>
        <v>% reduction in energy use</v>
      </c>
      <c r="P1562" s="22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62" s="226" t="str">
        <f>IF(ISBLANK(INDEX('Policy Characteristics'!K:K,MATCH($C1562,'Policy Characteristics'!$C:$C,0))),"",INDEX('Policy Characteristics'!K:K,MATCH($C1562,'Policy Characteristics'!$C:$C,0)))</f>
        <v>industry-ag-main.html#eff-stds</v>
      </c>
      <c r="R1562" s="226" t="str">
        <f>IF(ISBLANK(INDEX('Policy Characteristics'!L:L,MATCH($C1562,'Policy Characteristics'!$C:$C,0))),"",INDEX('Policy Characteristics'!L:L,MATCH($C1562,'Policy Characteristics'!$C:$C,0)))</f>
        <v>industry-energy-efficiency-standards.html</v>
      </c>
    </row>
    <row r="1563" spans="1:18" s="4" customFormat="1">
      <c r="A1563" s="226" t="str">
        <f>IF(ISBLANK(INDEX('Policy Characteristics'!A:A,MATCH($C1563,'Policy Characteristics'!$C:$C,0))),"",INDEX('Policy Characteristics'!A:A,MATCH($C1563,'Policy Characteristics'!$C:$C,0)))</f>
        <v>Industry</v>
      </c>
      <c r="B1563" s="234" t="str">
        <f>IF(ISBLANK(INDEX('Policy Characteristics'!B:B,MATCH($C1563,'Policy Characteristics'!$C:$C,0))),"",INDEX('Policy Characteristics'!B:B,MATCH($C1563,'Policy Characteristics'!$C:$C,0)))</f>
        <v>Industry Energy Efficiency Standards</v>
      </c>
      <c r="C1563" s="226" t="str">
        <f t="shared" si="52"/>
        <v>Percentage Improvement in Eqpt Efficiency Standards above BAU</v>
      </c>
      <c r="D1563" s="6" t="s">
        <v>890</v>
      </c>
      <c r="E1563" s="45" t="s">
        <v>927</v>
      </c>
      <c r="F1563" t="s">
        <v>891</v>
      </c>
      <c r="G1563" s="45" t="s">
        <v>928</v>
      </c>
      <c r="H1563" s="43">
        <v>1206</v>
      </c>
      <c r="I1563" s="261" t="s">
        <v>728</v>
      </c>
      <c r="J1563" s="227" t="str">
        <f>IF(ISBLANK(INDEX('Policy Characteristics'!D:D,MATCH($C1563,'Policy Characteristics'!$C:$C,0))),"",INDEX('Policy Characteristics'!D:D,MATCH($C1563,'Policy Characteristics'!$C:$C,0)))</f>
        <v>Industry Energy Efficiency Standards</v>
      </c>
      <c r="K1563" s="226" t="str">
        <f>IF(ISBLANK(INDEX('Policy Characteristics'!E:E,MATCH($C1563,'Policy Characteristics'!$C:$C,0))),"",INDEX('Policy Characteristics'!E:E,MATCH($C1563,'Policy Characteristics'!$C:$C,0)))</f>
        <v>indst efficiency standards</v>
      </c>
      <c r="L1563" s="233">
        <f>IF(ISBLANK(INDEX('Policy Characteristics'!F:F,MATCH($C1563,'Policy Characteristics'!$C:$C,0))),"",INDEX('Policy Characteristics'!F:F,MATCH($C1563,'Policy Characteristics'!$C:$C,0)))</f>
        <v>0</v>
      </c>
      <c r="M1563" s="233">
        <f>IF(ISBLANK(INDEX('Policy Characteristics'!G:G,MATCH($C1563,'Policy Characteristics'!$C:$C,0))),"",INDEX('Policy Characteristics'!G:G,MATCH($C1563,'Policy Characteristics'!$C:$C,0)))</f>
        <v>0.25</v>
      </c>
      <c r="N1563" s="233">
        <f>IF(ISBLANK(INDEX('Policy Characteristics'!H:H,MATCH($C1563,'Policy Characteristics'!$C:$C,0))),"",INDEX('Policy Characteristics'!H:H,MATCH($C1563,'Policy Characteristics'!$C:$C,0)))</f>
        <v>0.01</v>
      </c>
      <c r="O1563" s="226" t="str">
        <f>IF(ISBLANK(INDEX('Policy Characteristics'!I:I,MATCH($C1563,'Policy Characteristics'!$C:$C,0))),"",INDEX('Policy Characteristics'!I:I,MATCH($C1563,'Policy Characteristics'!$C:$C,0)))</f>
        <v>% reduction in energy use</v>
      </c>
      <c r="P1563" s="22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63" s="226" t="str">
        <f>IF(ISBLANK(INDEX('Policy Characteristics'!K:K,MATCH($C1563,'Policy Characteristics'!$C:$C,0))),"",INDEX('Policy Characteristics'!K:K,MATCH($C1563,'Policy Characteristics'!$C:$C,0)))</f>
        <v>industry-ag-main.html#eff-stds</v>
      </c>
      <c r="R1563" s="226" t="str">
        <f>IF(ISBLANK(INDEX('Policy Characteristics'!L:L,MATCH($C1563,'Policy Characteristics'!$C:$C,0))),"",INDEX('Policy Characteristics'!L:L,MATCH($C1563,'Policy Characteristics'!$C:$C,0)))</f>
        <v>industry-energy-efficiency-standards.html</v>
      </c>
    </row>
    <row r="1564" spans="1:18" s="4" customFormat="1">
      <c r="A1564" s="226" t="str">
        <f>IF(ISBLANK(INDEX('Policy Characteristics'!A:A,MATCH($C1564,'Policy Characteristics'!$C:$C,0))),"",INDEX('Policy Characteristics'!A:A,MATCH($C1564,'Policy Characteristics'!$C:$C,0)))</f>
        <v>Industry</v>
      </c>
      <c r="B1564" s="234" t="str">
        <f>IF(ISBLANK(INDEX('Policy Characteristics'!B:B,MATCH($C1564,'Policy Characteristics'!$C:$C,0))),"",INDEX('Policy Characteristics'!B:B,MATCH($C1564,'Policy Characteristics'!$C:$C,0)))</f>
        <v>Industry Energy Efficiency Standards</v>
      </c>
      <c r="C1564" s="226" t="str">
        <f t="shared" si="52"/>
        <v>Percentage Improvement in Eqpt Efficiency Standards above BAU</v>
      </c>
      <c r="D1564" s="6" t="s">
        <v>890</v>
      </c>
      <c r="E1564" s="45" t="s">
        <v>929</v>
      </c>
      <c r="F1564" t="s">
        <v>891</v>
      </c>
      <c r="G1564" s="45" t="s">
        <v>930</v>
      </c>
      <c r="H1564" s="43">
        <v>1207</v>
      </c>
      <c r="I1564" s="261" t="s">
        <v>738</v>
      </c>
      <c r="J1564" s="227" t="str">
        <f>IF(ISBLANK(INDEX('Policy Characteristics'!D:D,MATCH($C1564,'Policy Characteristics'!$C:$C,0))),"",INDEX('Policy Characteristics'!D:D,MATCH($C1564,'Policy Characteristics'!$C:$C,0)))</f>
        <v>Industry Energy Efficiency Standards</v>
      </c>
      <c r="K1564" s="226" t="str">
        <f>IF(ISBLANK(INDEX('Policy Characteristics'!E:E,MATCH($C1564,'Policy Characteristics'!$C:$C,0))),"",INDEX('Policy Characteristics'!E:E,MATCH($C1564,'Policy Characteristics'!$C:$C,0)))</f>
        <v>indst efficiency standards</v>
      </c>
      <c r="L1564" s="233">
        <f>IF(ISBLANK(INDEX('Policy Characteristics'!F:F,MATCH($C1564,'Policy Characteristics'!$C:$C,0))),"",INDEX('Policy Characteristics'!F:F,MATCH($C1564,'Policy Characteristics'!$C:$C,0)))</f>
        <v>0</v>
      </c>
      <c r="M1564" s="233">
        <f>IF(ISBLANK(INDEX('Policy Characteristics'!G:G,MATCH($C1564,'Policy Characteristics'!$C:$C,0))),"",INDEX('Policy Characteristics'!G:G,MATCH($C1564,'Policy Characteristics'!$C:$C,0)))</f>
        <v>0.25</v>
      </c>
      <c r="N1564" s="233">
        <f>IF(ISBLANK(INDEX('Policy Characteristics'!H:H,MATCH($C1564,'Policy Characteristics'!$C:$C,0))),"",INDEX('Policy Characteristics'!H:H,MATCH($C1564,'Policy Characteristics'!$C:$C,0)))</f>
        <v>0.01</v>
      </c>
      <c r="O1564" s="226" t="str">
        <f>IF(ISBLANK(INDEX('Policy Characteristics'!I:I,MATCH($C1564,'Policy Characteristics'!$C:$C,0))),"",INDEX('Policy Characteristics'!I:I,MATCH($C1564,'Policy Characteristics'!$C:$C,0)))</f>
        <v>% reduction in energy use</v>
      </c>
      <c r="P1564" s="22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  Values are assumed to be similar for South Korea.</v>
      </c>
      <c r="Q1564" s="226" t="str">
        <f>IF(ISBLANK(INDEX('Policy Characteristics'!K:K,MATCH($C1564,'Policy Characteristics'!$C:$C,0))),"",INDEX('Policy Characteristics'!K:K,MATCH($C1564,'Policy Characteristics'!$C:$C,0)))</f>
        <v>industry-ag-main.html#eff-stds</v>
      </c>
      <c r="R1564" s="226" t="str">
        <f>IF(ISBLANK(INDEX('Policy Characteristics'!L:L,MATCH($C1564,'Policy Characteristics'!$C:$C,0))),"",INDEX('Policy Characteristics'!L:L,MATCH($C1564,'Policy Characteristics'!$C:$C,0)))</f>
        <v>industry-energy-efficiency-standards.html</v>
      </c>
    </row>
    <row r="1565" spans="1:18" s="4" customFormat="1">
      <c r="A1565" s="226" t="str">
        <f>IF(ISBLANK(INDEX('Policy Characteristics'!A:A,MATCH($C1565,'Policy Characteristics'!$C:$C,0))),"",INDEX('Policy Characteristics'!A:A,MATCH($C1565,'Policy Characteristics'!$C:$C,0)))</f>
        <v>Industry</v>
      </c>
      <c r="B1565" s="234" t="str">
        <f>IF(ISBLANK(INDEX('Policy Characteristics'!B:B,MATCH($C1565,'Policy Characteristics'!$C:$C,0))),"",INDEX('Policy Characteristics'!B:B,MATCH($C1565,'Policy Characteristics'!$C:$C,0)))</f>
        <v>Material Efficiency, Longevity, &amp; Re-Use</v>
      </c>
      <c r="C1565" t="s">
        <v>456</v>
      </c>
      <c r="D1565" s="45" t="s">
        <v>866</v>
      </c>
      <c r="E1565" s="45"/>
      <c r="F1565" s="6" t="s">
        <v>867</v>
      </c>
      <c r="G1565" s="45"/>
      <c r="H1565" s="43">
        <v>429</v>
      </c>
      <c r="I1565" s="261" t="s">
        <v>728</v>
      </c>
      <c r="J1565" s="227" t="str">
        <f>IF(ISBLANK(INDEX('Policy Characteristics'!D:D,MATCH($C1565,'Policy Characteristics'!$C:$C,0))),"",INDEX('Policy Characteristics'!D:D,MATCH($C1565,'Policy Characteristics'!$C:$C,0)))</f>
        <v>Material Efficiency, Longevity, &amp; Re-Use</v>
      </c>
      <c r="K1565" s="226" t="str">
        <f>IF(ISBLANK(INDEX('Policy Characteristics'!E:E,MATCH($C1565,'Policy Characteristics'!$C:$C,0))),"",INDEX('Policy Characteristics'!E:E,MATCH($C1565,'Policy Characteristics'!$C:$C,0)))</f>
        <v>indst reduce nonenergy product demand</v>
      </c>
      <c r="L1565" s="233">
        <f>IF(ISBLANK(INDEX('Policy Characteristics'!F:F,MATCH($C1565,'Policy Characteristics'!$C:$C,0))),"",INDEX('Policy Characteristics'!F:F,MATCH($C1565,'Policy Characteristics'!$C:$C,0)))</f>
        <v>0</v>
      </c>
      <c r="M1565" s="233">
        <f>IF(ISBLANK(INDEX('Policy Characteristics'!G:G,MATCH($C1565,'Policy Characteristics'!$C:$C,0))),"",INDEX('Policy Characteristics'!G:G,MATCH($C1565,'Policy Characteristics'!$C:$C,0)))</f>
        <v>1</v>
      </c>
      <c r="N1565" s="233">
        <f>IF(ISBLANK(INDEX('Policy Characteristics'!H:H,MATCH($C1565,'Policy Characteristics'!$C:$C,0))),"",INDEX('Policy Characteristics'!H:H,MATCH($C1565,'Policy Characteristics'!$C:$C,0)))</f>
        <v>0.01</v>
      </c>
      <c r="O1565" s="226" t="str">
        <f>IF(ISBLANK(INDEX('Policy Characteristics'!I:I,MATCH($C1565,'Policy Characteristics'!$C:$C,0))),"",INDEX('Policy Characteristics'!I:I,MATCH($C1565,'Policy Characteristics'!$C:$C,0)))</f>
        <v>% demand reduction</v>
      </c>
      <c r="P1565" s="226" t="str">
        <f>IF(ISBLANK(INDEX('Policy Characteristics'!J:J,MATCH($C1565,'Policy Characteristics'!$C:$C,0))),"",INDEX('Policy Characteristics'!J:J,MATCH($C1565,'Policy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Non-agriculture uses, including lawn irrigation and in-home use, may be able to achieve similar savings through improved practices and fixtures.</v>
      </c>
      <c r="Q1565" s="226" t="str">
        <f>IF(ISBLANK(INDEX('Policy Characteristics'!K:K,MATCH($C1565,'Policy Characteristics'!$C:$C,0))),"",INDEX('Policy Characteristics'!K:K,MATCH($C1565,'Policy Characteristics'!$C:$C,0)))</f>
        <v/>
      </c>
      <c r="R1565" s="226" t="str">
        <f>IF(ISBLANK(INDEX('Policy Characteristics'!L:L,MATCH($C1565,'Policy Characteristics'!$C:$C,0))),"",INDEX('Policy Characteristics'!L:L,MATCH($C1565,'Policy Characteristics'!$C:$C,0)))</f>
        <v>material-efficiency-longevity-reuse.html</v>
      </c>
    </row>
    <row r="1566" spans="1:18" s="4" customFormat="1">
      <c r="A1566" s="226" t="str">
        <f>IF(ISBLANK(INDEX('Policy Characteristics'!A:A,MATCH($C1566,'Policy Characteristics'!$C:$C,0))),"",INDEX('Policy Characteristics'!A:A,MATCH($C1566,'Policy Characteristics'!$C:$C,0)))</f>
        <v>Industry</v>
      </c>
      <c r="B1566" s="234" t="str">
        <f>IF(ISBLANK(INDEX('Policy Characteristics'!B:B,MATCH($C1566,'Policy Characteristics'!$C:$C,0))),"",INDEX('Policy Characteristics'!B:B,MATCH($C1566,'Policy Characteristics'!$C:$C,0)))</f>
        <v>Material Efficiency, Longevity, &amp; Re-Use</v>
      </c>
      <c r="C1566" s="226" t="str">
        <f t="shared" ref="C1566" si="53">C$1565</f>
        <v>Percent Reduction in Nonenergy Nonagriculture Industry Product Demand</v>
      </c>
      <c r="D1566" s="6" t="s">
        <v>868</v>
      </c>
      <c r="E1566" s="45"/>
      <c r="F1566" s="6" t="s">
        <v>869</v>
      </c>
      <c r="G1566" s="45"/>
      <c r="H1566" s="43">
        <v>430</v>
      </c>
      <c r="I1566" s="261" t="s">
        <v>728</v>
      </c>
      <c r="J1566" s="227" t="str">
        <f>IF(ISBLANK(INDEX('Policy Characteristics'!D:D,MATCH($C1566,'Policy Characteristics'!$C:$C,0))),"",INDEX('Policy Characteristics'!D:D,MATCH($C1566,'Policy Characteristics'!$C:$C,0)))</f>
        <v>Material Efficiency, Longevity, &amp; Re-Use</v>
      </c>
      <c r="K1566" s="226" t="str">
        <f>IF(ISBLANK(INDEX('Policy Characteristics'!E:E,MATCH($C1566,'Policy Characteristics'!$C:$C,0))),"",INDEX('Policy Characteristics'!E:E,MATCH($C1566,'Policy Characteristics'!$C:$C,0)))</f>
        <v>indst reduce nonenergy product demand</v>
      </c>
      <c r="L1566" s="233">
        <f>IF(ISBLANK(INDEX('Policy Characteristics'!F:F,MATCH($C1566,'Policy Characteristics'!$C:$C,0))),"",INDEX('Policy Characteristics'!F:F,MATCH($C1566,'Policy Characteristics'!$C:$C,0)))</f>
        <v>0</v>
      </c>
      <c r="M1566" s="233">
        <f>IF(ISBLANK(INDEX('Policy Characteristics'!G:G,MATCH($C1566,'Policy Characteristics'!$C:$C,0))),"",INDEX('Policy Characteristics'!G:G,MATCH($C1566,'Policy Characteristics'!$C:$C,0)))</f>
        <v>1</v>
      </c>
      <c r="N1566" s="233">
        <f>IF(ISBLANK(INDEX('Policy Characteristics'!H:H,MATCH($C1566,'Policy Characteristics'!$C:$C,0))),"",INDEX('Policy Characteristics'!H:H,MATCH($C1566,'Policy Characteristics'!$C:$C,0)))</f>
        <v>0.01</v>
      </c>
      <c r="O1566" s="226" t="str">
        <f>IF(ISBLANK(INDEX('Policy Characteristics'!I:I,MATCH($C1566,'Policy Characteristics'!$C:$C,0))),"",INDEX('Policy Characteristics'!I:I,MATCH($C1566,'Policy Characteristics'!$C:$C,0)))</f>
        <v>% demand reduction</v>
      </c>
      <c r="P1566" s="22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Non-agriculture uses, including lawn irrigation and in-home use, may be able to achieve similar savings through improved practices and fixtures.</v>
      </c>
      <c r="Q1566" s="226" t="str">
        <f>IF(ISBLANK(INDEX('Policy Characteristics'!K:K,MATCH($C1566,'Policy Characteristics'!$C:$C,0))),"",INDEX('Policy Characteristics'!K:K,MATCH($C1566,'Policy Characteristics'!$C:$C,0)))</f>
        <v/>
      </c>
      <c r="R1566" s="226" t="str">
        <f>IF(ISBLANK(INDEX('Policy Characteristics'!L:L,MATCH($C1566,'Policy Characteristics'!$C:$C,0))),"",INDEX('Policy Characteristics'!L:L,MATCH($C1566,'Policy Characteristics'!$C:$C,0)))</f>
        <v>material-efficiency-longevity-reuse.html</v>
      </c>
    </row>
    <row r="1567" spans="1:18" s="4" customFormat="1">
      <c r="A1567" s="226" t="str">
        <f>IF(ISBLANK(INDEX('Policy Characteristics'!A:A,MATCH($C1567,'Policy Characteristics'!$C:$C,0))),"",INDEX('Policy Characteristics'!A:A,MATCH($C1567,'Policy Characteristics'!$C:$C,0)))</f>
        <v>Industry</v>
      </c>
      <c r="B1567" s="234" t="str">
        <f>IF(ISBLANK(INDEX('Policy Characteristics'!B:B,MATCH($C1567,'Policy Characteristics'!$C:$C,0))),"",INDEX('Policy Characteristics'!B:B,MATCH($C1567,'Policy Characteristics'!$C:$C,0)))</f>
        <v>Material Efficiency, Longevity, &amp; Re-Use</v>
      </c>
      <c r="C1567" s="226" t="str">
        <f t="shared" ref="C1567" si="54">C$1565</f>
        <v>Percent Reduction in Nonenergy Nonagriculture Industry Product Demand</v>
      </c>
      <c r="D1567" s="6" t="s">
        <v>888</v>
      </c>
      <c r="E1567" s="45"/>
      <c r="F1567" s="6" t="s">
        <v>889</v>
      </c>
      <c r="G1567" s="45"/>
      <c r="H1567" s="43">
        <v>432</v>
      </c>
      <c r="I1567" s="261" t="s">
        <v>728</v>
      </c>
      <c r="J1567" s="227" t="str">
        <f>IF(ISBLANK(INDEX('Policy Characteristics'!D:D,MATCH($C1567,'Policy Characteristics'!$C:$C,0))),"",INDEX('Policy Characteristics'!D:D,MATCH($C1567,'Policy Characteristics'!$C:$C,0)))</f>
        <v>Material Efficiency, Longevity, &amp; Re-Use</v>
      </c>
      <c r="K1567" s="226" t="str">
        <f>IF(ISBLANK(INDEX('Policy Characteristics'!E:E,MATCH($C1567,'Policy Characteristics'!$C:$C,0))),"",INDEX('Policy Characteristics'!E:E,MATCH($C1567,'Policy Characteristics'!$C:$C,0)))</f>
        <v>indst reduce nonenergy product demand</v>
      </c>
      <c r="L1567" s="233">
        <f>IF(ISBLANK(INDEX('Policy Characteristics'!F:F,MATCH($C1567,'Policy Characteristics'!$C:$C,0))),"",INDEX('Policy Characteristics'!F:F,MATCH($C1567,'Policy Characteristics'!$C:$C,0)))</f>
        <v>0</v>
      </c>
      <c r="M1567" s="233">
        <f>IF(ISBLANK(INDEX('Policy Characteristics'!G:G,MATCH($C1567,'Policy Characteristics'!$C:$C,0))),"",INDEX('Policy Characteristics'!G:G,MATCH($C1567,'Policy Characteristics'!$C:$C,0)))</f>
        <v>1</v>
      </c>
      <c r="N1567" s="233">
        <f>IF(ISBLANK(INDEX('Policy Characteristics'!H:H,MATCH($C1567,'Policy Characteristics'!$C:$C,0))),"",INDEX('Policy Characteristics'!H:H,MATCH($C1567,'Policy Characteristics'!$C:$C,0)))</f>
        <v>0.01</v>
      </c>
      <c r="O1567" s="226" t="str">
        <f>IF(ISBLANK(INDEX('Policy Characteristics'!I:I,MATCH($C1567,'Policy Characteristics'!$C:$C,0))),"",INDEX('Policy Characteristics'!I:I,MATCH($C1567,'Policy Characteristics'!$C:$C,0)))</f>
        <v>% demand reduction</v>
      </c>
      <c r="P1567" s="22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Non-agriculture uses, including lawn irrigation and in-home use, may be able to achieve similar savings through improved practices and fixtures.</v>
      </c>
      <c r="Q1567" s="226" t="str">
        <f>IF(ISBLANK(INDEX('Policy Characteristics'!K:K,MATCH($C1567,'Policy Characteristics'!$C:$C,0))),"",INDEX('Policy Characteristics'!K:K,MATCH($C1567,'Policy Characteristics'!$C:$C,0)))</f>
        <v/>
      </c>
      <c r="R1567" s="226" t="str">
        <f>IF(ISBLANK(INDEX('Policy Characteristics'!L:L,MATCH($C1567,'Policy Characteristics'!$C:$C,0))),"",INDEX('Policy Characteristics'!L:L,MATCH($C1567,'Policy Characteristics'!$C:$C,0)))</f>
        <v>material-efficiency-longevity-reuse.html</v>
      </c>
    </row>
    <row r="1568" spans="1:18">
      <c r="A1568" s="226" t="str">
        <f>IF(ISBLANK(INDEX('Policy Characteristics'!A:A,MATCH($C1568,'Policy Characteristics'!$C:$C,0))),"",INDEX('Policy Characteristics'!A:A,MATCH($C1568,'Policy Characteristics'!$C:$C,0)))</f>
        <v>Industry</v>
      </c>
      <c r="B1568" s="234" t="str">
        <f>IF(ISBLANK(INDEX('Policy Characteristics'!B:B,MATCH($C1568,'Policy Characteristics'!$C:$C,0))),"",INDEX('Policy Characteristics'!B:B,MATCH($C1568,'Policy Characteristics'!$C:$C,0)))</f>
        <v>Methane Capture</v>
      </c>
      <c r="C1568" t="s">
        <v>463</v>
      </c>
      <c r="D1568" s="45" t="s">
        <v>846</v>
      </c>
      <c r="E1568" s="45"/>
      <c r="F1568" t="s">
        <v>847</v>
      </c>
      <c r="G1568" s="45"/>
      <c r="H1568" s="43">
        <v>1458</v>
      </c>
      <c r="I1568" s="261" t="s">
        <v>728</v>
      </c>
      <c r="J1568" s="227" t="str">
        <f>IF(ISBLANK(INDEX('Policy Characteristics'!D:D,MATCH($C1568,'Policy Characteristics'!$C:$C,0))),"",INDEX('Policy Characteristics'!D:D,MATCH($C1568,'Policy Characteristics'!$C:$C,0)))</f>
        <v>Methane Capture and Destruction</v>
      </c>
      <c r="K1568" s="226" t="str">
        <f>IF(ISBLANK(INDEX('Policy Characteristics'!E:E,MATCH($C1568,'Policy Characteristics'!$C:$C,0))),"",INDEX('Policy Characteristics'!E:E,MATCH($C1568,'Policy Characteristics'!$C:$C,0)))</f>
        <v>indst methane capture</v>
      </c>
      <c r="L1568" s="233">
        <f>IF(ISBLANK(INDEX('Policy Characteristics'!F:F,MATCH($C1568,'Policy Characteristics'!$C:$C,0))),"",INDEX('Policy Characteristics'!F:F,MATCH($C1568,'Policy Characteristics'!$C:$C,0)))</f>
        <v>0</v>
      </c>
      <c r="M1568" s="233">
        <f>IF(ISBLANK(INDEX('Policy Characteristics'!G:G,MATCH($C1568,'Policy Characteristics'!$C:$C,0))),"",INDEX('Policy Characteristics'!G:G,MATCH($C1568,'Policy Characteristics'!$C:$C,0)))</f>
        <v>1</v>
      </c>
      <c r="N1568" s="233">
        <f>IF(ISBLANK(INDEX('Policy Characteristics'!H:H,MATCH($C1568,'Policy Characteristics'!$C:$C,0))),"",INDEX('Policy Characteristics'!H:H,MATCH($C1568,'Policy Characteristics'!$C:$C,0)))</f>
        <v>0.01</v>
      </c>
      <c r="O1568" s="226" t="str">
        <f>IF(ISBLANK(INDEX('Policy Characteristics'!I:I,MATCH($C1568,'Policy Characteristics'!$C:$C,0))),"",INDEX('Policy Characteristics'!I:I,MATCH($C1568,'Policy Characteristics'!$C:$C,0)))</f>
        <v>% of potential achieved</v>
      </c>
      <c r="P1568" s="226" t="str">
        <f>IF(ISBLANK(INDEX('Policy Characteristics'!J:J,MATCH($C1568,'Policy Characteristics'!$C:$C,0))),"",INDEX('Policy Characteristics'!J:J,MATCH($C1568,'Policy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 Values are assumed to be similar for South Korea.</v>
      </c>
      <c r="Q1568" s="226" t="str">
        <f>IF(ISBLANK(INDEX('Policy Characteristics'!K:K,MATCH($C1568,'Policy Characteristics'!$C:$C,0))),"",INDEX('Policy Characteristics'!K:K,MATCH($C1568,'Policy Characteristics'!$C:$C,0)))</f>
        <v>industry-ag-main.html#methane-capture</v>
      </c>
      <c r="R1568" s="226" t="str">
        <f>IF(ISBLANK(INDEX('Policy Characteristics'!L:L,MATCH($C1568,'Policy Characteristics'!$C:$C,0))),"",INDEX('Policy Characteristics'!L:L,MATCH($C1568,'Policy Characteristics'!$C:$C,0)))</f>
        <v>methane-capture.html</v>
      </c>
    </row>
    <row r="1569" spans="1:18">
      <c r="A1569" s="226" t="str">
        <f>IF(ISBLANK(INDEX('Policy Characteristics'!A:A,MATCH($C1569,'Policy Characteristics'!$C:$C,0))),"",INDEX('Policy Characteristics'!A:A,MATCH($C1569,'Policy Characteristics'!$C:$C,0)))</f>
        <v>Industry</v>
      </c>
      <c r="B1569" s="234" t="str">
        <f>IF(ISBLANK(INDEX('Policy Characteristics'!B:B,MATCH($C1569,'Policy Characteristics'!$C:$C,0))),"",INDEX('Policy Characteristics'!B:B,MATCH($C1569,'Policy Characteristics'!$C:$C,0)))</f>
        <v>Methane Capture</v>
      </c>
      <c r="C1569" s="226" t="str">
        <f t="shared" ref="C1569:C1571" si="55">C$1568</f>
        <v>Fraction of Methane Capture Opportunities Achieved</v>
      </c>
      <c r="D1569" s="45" t="s">
        <v>886</v>
      </c>
      <c r="E1569" s="45"/>
      <c r="F1569" t="s">
        <v>887</v>
      </c>
      <c r="G1569" s="45"/>
      <c r="H1569" s="43">
        <v>1459</v>
      </c>
      <c r="I1569" s="261" t="s">
        <v>728</v>
      </c>
      <c r="J1569" s="227" t="str">
        <f>IF(ISBLANK(INDEX('Policy Characteristics'!D:D,MATCH($C1569,'Policy Characteristics'!$C:$C,0))),"",INDEX('Policy Characteristics'!D:D,MATCH($C1569,'Policy Characteristics'!$C:$C,0)))</f>
        <v>Methane Capture and Destruction</v>
      </c>
      <c r="K1569" s="226" t="str">
        <f>IF(ISBLANK(INDEX('Policy Characteristics'!E:E,MATCH($C1569,'Policy Characteristics'!$C:$C,0))),"",INDEX('Policy Characteristics'!E:E,MATCH($C1569,'Policy Characteristics'!$C:$C,0)))</f>
        <v>indst methane capture</v>
      </c>
      <c r="L1569" s="233">
        <f>IF(ISBLANK(INDEX('Policy Characteristics'!F:F,MATCH($C1569,'Policy Characteristics'!$C:$C,0))),"",INDEX('Policy Characteristics'!F:F,MATCH($C1569,'Policy Characteristics'!$C:$C,0)))</f>
        <v>0</v>
      </c>
      <c r="M1569" s="233">
        <f>IF(ISBLANK(INDEX('Policy Characteristics'!G:G,MATCH($C1569,'Policy Characteristics'!$C:$C,0))),"",INDEX('Policy Characteristics'!G:G,MATCH($C1569,'Policy Characteristics'!$C:$C,0)))</f>
        <v>1</v>
      </c>
      <c r="N1569" s="233">
        <f>IF(ISBLANK(INDEX('Policy Characteristics'!H:H,MATCH($C1569,'Policy Characteristics'!$C:$C,0))),"",INDEX('Policy Characteristics'!H:H,MATCH($C1569,'Policy Characteristics'!$C:$C,0)))</f>
        <v>0.01</v>
      </c>
      <c r="O1569" s="226" t="str">
        <f>IF(ISBLANK(INDEX('Policy Characteristics'!I:I,MATCH($C1569,'Policy Characteristics'!$C:$C,0))),"",INDEX('Policy Characteristics'!I:I,MATCH($C1569,'Policy Characteristics'!$C:$C,0)))</f>
        <v>% of potential achieved</v>
      </c>
      <c r="P1569" s="22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 Values are assumed to be similar for South Korea.</v>
      </c>
      <c r="Q1569" s="226" t="str">
        <f>IF(ISBLANK(INDEX('Policy Characteristics'!K:K,MATCH($C1569,'Policy Characteristics'!$C:$C,0))),"",INDEX('Policy Characteristics'!K:K,MATCH($C1569,'Policy Characteristics'!$C:$C,0)))</f>
        <v>industry-ag-main.html#methane-capture</v>
      </c>
      <c r="R1569" s="226" t="str">
        <f>IF(ISBLANK(INDEX('Policy Characteristics'!L:L,MATCH($C1569,'Policy Characteristics'!$C:$C,0))),"",INDEX('Policy Characteristics'!L:L,MATCH($C1569,'Policy Characteristics'!$C:$C,0)))</f>
        <v>methane-capture.html</v>
      </c>
    </row>
    <row r="1570" spans="1:18">
      <c r="A1570" s="226" t="str">
        <f>IF(ISBLANK(INDEX('Policy Characteristics'!A:A,MATCH($C1570,'Policy Characteristics'!$C:$C,0))),"",INDEX('Policy Characteristics'!A:A,MATCH($C1570,'Policy Characteristics'!$C:$C,0)))</f>
        <v>Industry</v>
      </c>
      <c r="B1570" s="234" t="str">
        <f>IF(ISBLANK(INDEX('Policy Characteristics'!B:B,MATCH($C1570,'Policy Characteristics'!$C:$C,0))),"",INDEX('Policy Characteristics'!B:B,MATCH($C1570,'Policy Characteristics'!$C:$C,0)))</f>
        <v>Methane Capture</v>
      </c>
      <c r="C1570" s="226" t="str">
        <f t="shared" si="55"/>
        <v>Fraction of Methane Capture Opportunities Achieved</v>
      </c>
      <c r="D1570" s="45" t="s">
        <v>844</v>
      </c>
      <c r="E1570" s="45"/>
      <c r="F1570" t="s">
        <v>845</v>
      </c>
      <c r="G1570" s="45"/>
      <c r="H1570" s="43">
        <v>513</v>
      </c>
      <c r="I1570" s="261" t="s">
        <v>728</v>
      </c>
      <c r="J1570" s="227" t="str">
        <f>IF(ISBLANK(INDEX('Policy Characteristics'!D:D,MATCH($C1570,'Policy Characteristics'!$C:$C,0))),"",INDEX('Policy Characteristics'!D:D,MATCH($C1570,'Policy Characteristics'!$C:$C,0)))</f>
        <v>Methane Capture and Destruction</v>
      </c>
      <c r="K1570" s="226" t="str">
        <f>IF(ISBLANK(INDEX('Policy Characteristics'!E:E,MATCH($C1570,'Policy Characteristics'!$C:$C,0))),"",INDEX('Policy Characteristics'!E:E,MATCH($C1570,'Policy Characteristics'!$C:$C,0)))</f>
        <v>indst methane capture</v>
      </c>
      <c r="L1570" s="233">
        <f>IF(ISBLANK(INDEX('Policy Characteristics'!F:F,MATCH($C1570,'Policy Characteristics'!$C:$C,0))),"",INDEX('Policy Characteristics'!F:F,MATCH($C1570,'Policy Characteristics'!$C:$C,0)))</f>
        <v>0</v>
      </c>
      <c r="M1570" s="233">
        <f>IF(ISBLANK(INDEX('Policy Characteristics'!G:G,MATCH($C1570,'Policy Characteristics'!$C:$C,0))),"",INDEX('Policy Characteristics'!G:G,MATCH($C1570,'Policy Characteristics'!$C:$C,0)))</f>
        <v>1</v>
      </c>
      <c r="N1570" s="233">
        <f>IF(ISBLANK(INDEX('Policy Characteristics'!H:H,MATCH($C1570,'Policy Characteristics'!$C:$C,0))),"",INDEX('Policy Characteristics'!H:H,MATCH($C1570,'Policy Characteristics'!$C:$C,0)))</f>
        <v>0.01</v>
      </c>
      <c r="O1570" s="226" t="str">
        <f>IF(ISBLANK(INDEX('Policy Characteristics'!I:I,MATCH($C1570,'Policy Characteristics'!$C:$C,0))),"",INDEX('Policy Characteristics'!I:I,MATCH($C1570,'Policy Characteristics'!$C:$C,0)))</f>
        <v>% of potential achieved</v>
      </c>
      <c r="P1570" s="22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 Values are assumed to be similar for South Korea.</v>
      </c>
      <c r="Q1570" s="226" t="str">
        <f>IF(ISBLANK(INDEX('Policy Characteristics'!K:K,MATCH($C1570,'Policy Characteristics'!$C:$C,0))),"",INDEX('Policy Characteristics'!K:K,MATCH($C1570,'Policy Characteristics'!$C:$C,0)))</f>
        <v>industry-ag-main.html#methane-capture</v>
      </c>
      <c r="R1570" s="226" t="str">
        <f>IF(ISBLANK(INDEX('Policy Characteristics'!L:L,MATCH($C1570,'Policy Characteristics'!$C:$C,0))),"",INDEX('Policy Characteristics'!L:L,MATCH($C1570,'Policy Characteristics'!$C:$C,0)))</f>
        <v>methane-capture.html</v>
      </c>
    </row>
    <row r="1571" spans="1:18">
      <c r="A1571" s="226" t="str">
        <f>IF(ISBLANK(INDEX('Policy Characteristics'!A:A,MATCH($C1571,'Policy Characteristics'!$C:$C,0))),"",INDEX('Policy Characteristics'!A:A,MATCH($C1571,'Policy Characteristics'!$C:$C,0)))</f>
        <v>Industry</v>
      </c>
      <c r="B1571" s="234" t="str">
        <f>IF(ISBLANK(INDEX('Policy Characteristics'!B:B,MATCH($C1571,'Policy Characteristics'!$C:$C,0))),"",INDEX('Policy Characteristics'!B:B,MATCH($C1571,'Policy Characteristics'!$C:$C,0)))</f>
        <v>Methane Capture</v>
      </c>
      <c r="C1571" s="226" t="str">
        <f t="shared" si="55"/>
        <v>Fraction of Methane Capture Opportunities Achieved</v>
      </c>
      <c r="D1571" s="45" t="s">
        <v>888</v>
      </c>
      <c r="E1571" s="45"/>
      <c r="F1571" t="s">
        <v>889</v>
      </c>
      <c r="G1571" s="45"/>
      <c r="H1571" s="43">
        <v>514</v>
      </c>
      <c r="I1571" s="261" t="s">
        <v>728</v>
      </c>
      <c r="J1571" s="227" t="str">
        <f>IF(ISBLANK(INDEX('Policy Characteristics'!D:D,MATCH($C1571,'Policy Characteristics'!$C:$C,0))),"",INDEX('Policy Characteristics'!D:D,MATCH($C1571,'Policy Characteristics'!$C:$C,0)))</f>
        <v>Methane Capture and Destruction</v>
      </c>
      <c r="K1571" s="226" t="str">
        <f>IF(ISBLANK(INDEX('Policy Characteristics'!E:E,MATCH($C1571,'Policy Characteristics'!$C:$C,0))),"",INDEX('Policy Characteristics'!E:E,MATCH($C1571,'Policy Characteristics'!$C:$C,0)))</f>
        <v>indst methane capture</v>
      </c>
      <c r="L1571" s="233">
        <f>IF(ISBLANK(INDEX('Policy Characteristics'!F:F,MATCH($C1571,'Policy Characteristics'!$C:$C,0))),"",INDEX('Policy Characteristics'!F:F,MATCH($C1571,'Policy Characteristics'!$C:$C,0)))</f>
        <v>0</v>
      </c>
      <c r="M1571" s="233">
        <f>IF(ISBLANK(INDEX('Policy Characteristics'!G:G,MATCH($C1571,'Policy Characteristics'!$C:$C,0))),"",INDEX('Policy Characteristics'!G:G,MATCH($C1571,'Policy Characteristics'!$C:$C,0)))</f>
        <v>1</v>
      </c>
      <c r="N1571" s="233">
        <f>IF(ISBLANK(INDEX('Policy Characteristics'!H:H,MATCH($C1571,'Policy Characteristics'!$C:$C,0))),"",INDEX('Policy Characteristics'!H:H,MATCH($C1571,'Policy Characteristics'!$C:$C,0)))</f>
        <v>0.01</v>
      </c>
      <c r="O1571" s="226" t="str">
        <f>IF(ISBLANK(INDEX('Policy Characteristics'!I:I,MATCH($C1571,'Policy Characteristics'!$C:$C,0))),"",INDEX('Policy Characteristics'!I:I,MATCH($C1571,'Policy Characteristics'!$C:$C,0)))</f>
        <v>% of potential achieved</v>
      </c>
      <c r="P1571" s="22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 Values are assumed to be similar for South Korea.</v>
      </c>
      <c r="Q1571" s="226" t="str">
        <f>IF(ISBLANK(INDEX('Policy Characteristics'!K:K,MATCH($C1571,'Policy Characteristics'!$C:$C,0))),"",INDEX('Policy Characteristics'!K:K,MATCH($C1571,'Policy Characteristics'!$C:$C,0)))</f>
        <v>industry-ag-main.html#methane-capture</v>
      </c>
      <c r="R1571" s="226" t="str">
        <f>IF(ISBLANK(INDEX('Policy Characteristics'!L:L,MATCH($C1571,'Policy Characteristics'!$C:$C,0))),"",INDEX('Policy Characteristics'!L:L,MATCH($C1571,'Policy Characteristics'!$C:$C,0)))</f>
        <v>methane-capture.html</v>
      </c>
    </row>
    <row r="1572" spans="1:18">
      <c r="A1572" s="226" t="str">
        <f>IF(ISBLANK(INDEX('Policy Characteristics'!A:A,MATCH($C1572,'Policy Characteristics'!$C:$C,0))),"",INDEX('Policy Characteristics'!A:A,MATCH($C1572,'Policy Characteristics'!$C:$C,0)))</f>
        <v>Industry</v>
      </c>
      <c r="B1572" s="234" t="str">
        <f>IF(ISBLANK(INDEX('Policy Characteristics'!B:B,MATCH($C1572,'Policy Characteristics'!$C:$C,0))),"",INDEX('Policy Characteristics'!B:B,MATCH($C1572,'Policy Characteristics'!$C:$C,0)))</f>
        <v>Methane Destruction</v>
      </c>
      <c r="C1572" t="s">
        <v>470</v>
      </c>
      <c r="D1572" s="45" t="s">
        <v>846</v>
      </c>
      <c r="E1572" s="45"/>
      <c r="F1572" t="s">
        <v>847</v>
      </c>
      <c r="G1572" s="45"/>
      <c r="H1572" s="43">
        <v>1460</v>
      </c>
      <c r="I1572" s="261" t="s">
        <v>728</v>
      </c>
      <c r="J1572" s="227" t="str">
        <f>IF(ISBLANK(INDEX('Policy Characteristics'!D:D,MATCH($C1572,'Policy Characteristics'!$C:$C,0))),"",INDEX('Policy Characteristics'!D:D,MATCH($C1572,'Policy Characteristics'!$C:$C,0)))</f>
        <v>Methane Capture and Destruction</v>
      </c>
      <c r="K1572" s="226" t="str">
        <f>IF(ISBLANK(INDEX('Policy Characteristics'!E:E,MATCH($C1572,'Policy Characteristics'!$C:$C,0))),"",INDEX('Policy Characteristics'!E:E,MATCH($C1572,'Policy Characteristics'!$C:$C,0)))</f>
        <v>indst methane destruction</v>
      </c>
      <c r="L1572" s="233">
        <f>IF(ISBLANK(INDEX('Policy Characteristics'!F:F,MATCH($C1572,'Policy Characteristics'!$C:$C,0))),"",INDEX('Policy Characteristics'!F:F,MATCH($C1572,'Policy Characteristics'!$C:$C,0)))</f>
        <v>0</v>
      </c>
      <c r="M1572" s="233">
        <f>IF(ISBLANK(INDEX('Policy Characteristics'!G:G,MATCH($C1572,'Policy Characteristics'!$C:$C,0))),"",INDEX('Policy Characteristics'!G:G,MATCH($C1572,'Policy Characteristics'!$C:$C,0)))</f>
        <v>1</v>
      </c>
      <c r="N1572" s="233">
        <f>IF(ISBLANK(INDEX('Policy Characteristics'!H:H,MATCH($C1572,'Policy Characteristics'!$C:$C,0))),"",INDEX('Policy Characteristics'!H:H,MATCH($C1572,'Policy Characteristics'!$C:$C,0)))</f>
        <v>0.01</v>
      </c>
      <c r="O1572" s="226" t="str">
        <f>IF(ISBLANK(INDEX('Policy Characteristics'!I:I,MATCH($C1572,'Policy Characteristics'!$C:$C,0))),"",INDEX('Policy Characteristics'!I:I,MATCH($C1572,'Policy Characteristics'!$C:$C,0)))</f>
        <v>% of potential achieved</v>
      </c>
      <c r="P1572" s="226" t="str">
        <f>IF(ISBLANK(INDEX('Policy Characteristics'!J:J,MATCH($C1572,'Policy Characteristics'!$C:$C,0))),"",INDEX('Policy Characteristics'!J:J,MATCH($C1572,'Policy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26" t="str">
        <f>IF(ISBLANK(INDEX('Policy Characteristics'!K:K,MATCH($C1572,'Policy Characteristics'!$C:$C,0))),"",INDEX('Policy Characteristics'!K:K,MATCH($C1572,'Policy Characteristics'!$C:$C,0)))</f>
        <v>industry-ag-main.html#methane-destr</v>
      </c>
      <c r="R1572" s="226" t="str">
        <f>IF(ISBLANK(INDEX('Policy Characteristics'!L:L,MATCH($C1572,'Policy Characteristics'!$C:$C,0))),"",INDEX('Policy Characteristics'!L:L,MATCH($C1572,'Policy Characteristics'!$C:$C,0)))</f>
        <v>methane-destruction.html</v>
      </c>
    </row>
    <row r="1573" spans="1:18">
      <c r="A1573" s="226" t="str">
        <f>IF(ISBLANK(INDEX('Policy Characteristics'!A:A,MATCH($C1573,'Policy Characteristics'!$C:$C,0))),"",INDEX('Policy Characteristics'!A:A,MATCH($C1573,'Policy Characteristics'!$C:$C,0)))</f>
        <v>Industry</v>
      </c>
      <c r="B1573" s="234" t="str">
        <f>IF(ISBLANK(INDEX('Policy Characteristics'!B:B,MATCH($C1573,'Policy Characteristics'!$C:$C,0))),"",INDEX('Policy Characteristics'!B:B,MATCH($C1573,'Policy Characteristics'!$C:$C,0)))</f>
        <v>Methane Destruction</v>
      </c>
      <c r="C1573" s="226" t="str">
        <f t="shared" ref="C1573:C1575" si="56">C$1572</f>
        <v>Fraction of Methane Destruction Opportunities Achieved</v>
      </c>
      <c r="D1573" s="45" t="s">
        <v>886</v>
      </c>
      <c r="E1573" s="45"/>
      <c r="F1573" t="s">
        <v>887</v>
      </c>
      <c r="G1573" s="45"/>
      <c r="H1573" s="43">
        <v>1461</v>
      </c>
      <c r="I1573" s="261" t="s">
        <v>728</v>
      </c>
      <c r="J1573" s="227" t="str">
        <f>IF(ISBLANK(INDEX('Policy Characteristics'!D:D,MATCH($C1573,'Policy Characteristics'!$C:$C,0))),"",INDEX('Policy Characteristics'!D:D,MATCH($C1573,'Policy Characteristics'!$C:$C,0)))</f>
        <v>Methane Capture and Destruction</v>
      </c>
      <c r="K1573" s="226" t="str">
        <f>IF(ISBLANK(INDEX('Policy Characteristics'!E:E,MATCH($C1573,'Policy Characteristics'!$C:$C,0))),"",INDEX('Policy Characteristics'!E:E,MATCH($C1573,'Policy Characteristics'!$C:$C,0)))</f>
        <v>indst methane destruction</v>
      </c>
      <c r="L1573" s="233">
        <f>IF(ISBLANK(INDEX('Policy Characteristics'!F:F,MATCH($C1573,'Policy Characteristics'!$C:$C,0))),"",INDEX('Policy Characteristics'!F:F,MATCH($C1573,'Policy Characteristics'!$C:$C,0)))</f>
        <v>0</v>
      </c>
      <c r="M1573" s="233">
        <f>IF(ISBLANK(INDEX('Policy Characteristics'!G:G,MATCH($C1573,'Policy Characteristics'!$C:$C,0))),"",INDEX('Policy Characteristics'!G:G,MATCH($C1573,'Policy Characteristics'!$C:$C,0)))</f>
        <v>1</v>
      </c>
      <c r="N1573" s="233">
        <f>IF(ISBLANK(INDEX('Policy Characteristics'!H:H,MATCH($C1573,'Policy Characteristics'!$C:$C,0))),"",INDEX('Policy Characteristics'!H:H,MATCH($C1573,'Policy Characteristics'!$C:$C,0)))</f>
        <v>0.01</v>
      </c>
      <c r="O1573" s="226" t="str">
        <f>IF(ISBLANK(INDEX('Policy Characteristics'!I:I,MATCH($C1573,'Policy Characteristics'!$C:$C,0))),"",INDEX('Policy Characteristics'!I:I,MATCH($C1573,'Policy Characteristics'!$C:$C,0)))</f>
        <v>% of potential achieved</v>
      </c>
      <c r="P1573" s="22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26" t="str">
        <f>IF(ISBLANK(INDEX('Policy Characteristics'!K:K,MATCH($C1573,'Policy Characteristics'!$C:$C,0))),"",INDEX('Policy Characteristics'!K:K,MATCH($C1573,'Policy Characteristics'!$C:$C,0)))</f>
        <v>industry-ag-main.html#methane-destr</v>
      </c>
      <c r="R1573" s="226" t="str">
        <f>IF(ISBLANK(INDEX('Policy Characteristics'!L:L,MATCH($C1573,'Policy Characteristics'!$C:$C,0))),"",INDEX('Policy Characteristics'!L:L,MATCH($C1573,'Policy Characteristics'!$C:$C,0)))</f>
        <v>methane-destruction.html</v>
      </c>
    </row>
    <row r="1574" spans="1:18">
      <c r="A1574" s="226" t="str">
        <f>IF(ISBLANK(INDEX('Policy Characteristics'!A:A,MATCH($C1574,'Policy Characteristics'!$C:$C,0))),"",INDEX('Policy Characteristics'!A:A,MATCH($C1574,'Policy Characteristics'!$C:$C,0)))</f>
        <v>Industry</v>
      </c>
      <c r="B1574" s="234" t="str">
        <f>IF(ISBLANK(INDEX('Policy Characteristics'!B:B,MATCH($C1574,'Policy Characteristics'!$C:$C,0))),"",INDEX('Policy Characteristics'!B:B,MATCH($C1574,'Policy Characteristics'!$C:$C,0)))</f>
        <v>Methane Destruction</v>
      </c>
      <c r="C1574" s="226" t="str">
        <f t="shared" si="56"/>
        <v>Fraction of Methane Destruction Opportunities Achieved</v>
      </c>
      <c r="D1574" s="45" t="s">
        <v>844</v>
      </c>
      <c r="E1574" s="45"/>
      <c r="F1574" t="s">
        <v>845</v>
      </c>
      <c r="G1574" s="45"/>
      <c r="H1574" s="43">
        <v>515</v>
      </c>
      <c r="I1574" s="261" t="s">
        <v>728</v>
      </c>
      <c r="J1574" s="227" t="str">
        <f>IF(ISBLANK(INDEX('Policy Characteristics'!D:D,MATCH($C1574,'Policy Characteristics'!$C:$C,0))),"",INDEX('Policy Characteristics'!D:D,MATCH($C1574,'Policy Characteristics'!$C:$C,0)))</f>
        <v>Methane Capture and Destruction</v>
      </c>
      <c r="K1574" s="226" t="str">
        <f>IF(ISBLANK(INDEX('Policy Characteristics'!E:E,MATCH($C1574,'Policy Characteristics'!$C:$C,0))),"",INDEX('Policy Characteristics'!E:E,MATCH($C1574,'Policy Characteristics'!$C:$C,0)))</f>
        <v>indst methane destruction</v>
      </c>
      <c r="L1574" s="233">
        <f>IF(ISBLANK(INDEX('Policy Characteristics'!F:F,MATCH($C1574,'Policy Characteristics'!$C:$C,0))),"",INDEX('Policy Characteristics'!F:F,MATCH($C1574,'Policy Characteristics'!$C:$C,0)))</f>
        <v>0</v>
      </c>
      <c r="M1574" s="233">
        <f>IF(ISBLANK(INDEX('Policy Characteristics'!G:G,MATCH($C1574,'Policy Characteristics'!$C:$C,0))),"",INDEX('Policy Characteristics'!G:G,MATCH($C1574,'Policy Characteristics'!$C:$C,0)))</f>
        <v>1</v>
      </c>
      <c r="N1574" s="233">
        <f>IF(ISBLANK(INDEX('Policy Characteristics'!H:H,MATCH($C1574,'Policy Characteristics'!$C:$C,0))),"",INDEX('Policy Characteristics'!H:H,MATCH($C1574,'Policy Characteristics'!$C:$C,0)))</f>
        <v>0.01</v>
      </c>
      <c r="O1574" s="226" t="str">
        <f>IF(ISBLANK(INDEX('Policy Characteristics'!I:I,MATCH($C1574,'Policy Characteristics'!$C:$C,0))),"",INDEX('Policy Characteristics'!I:I,MATCH($C1574,'Policy Characteristics'!$C:$C,0)))</f>
        <v>% of potential achieved</v>
      </c>
      <c r="P1574" s="22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26" t="str">
        <f>IF(ISBLANK(INDEX('Policy Characteristics'!K:K,MATCH($C1574,'Policy Characteristics'!$C:$C,0))),"",INDEX('Policy Characteristics'!K:K,MATCH($C1574,'Policy Characteristics'!$C:$C,0)))</f>
        <v>industry-ag-main.html#methane-destr</v>
      </c>
      <c r="R1574" s="226" t="str">
        <f>IF(ISBLANK(INDEX('Policy Characteristics'!L:L,MATCH($C1574,'Policy Characteristics'!$C:$C,0))),"",INDEX('Policy Characteristics'!L:L,MATCH($C1574,'Policy Characteristics'!$C:$C,0)))</f>
        <v>methane-destruction.html</v>
      </c>
    </row>
    <row r="1575" spans="1:18">
      <c r="A1575" s="226" t="str">
        <f>IF(ISBLANK(INDEX('Policy Characteristics'!A:A,MATCH($C1575,'Policy Characteristics'!$C:$C,0))),"",INDEX('Policy Characteristics'!A:A,MATCH($C1575,'Policy Characteristics'!$C:$C,0)))</f>
        <v>Industry</v>
      </c>
      <c r="B1575" s="234" t="str">
        <f>IF(ISBLANK(INDEX('Policy Characteristics'!B:B,MATCH($C1575,'Policy Characteristics'!$C:$C,0))),"",INDEX('Policy Characteristics'!B:B,MATCH($C1575,'Policy Characteristics'!$C:$C,0)))</f>
        <v>Methane Destruction</v>
      </c>
      <c r="C1575" s="226" t="str">
        <f t="shared" si="56"/>
        <v>Fraction of Methane Destruction Opportunities Achieved</v>
      </c>
      <c r="D1575" s="45" t="s">
        <v>888</v>
      </c>
      <c r="E1575" s="45"/>
      <c r="F1575" t="s">
        <v>889</v>
      </c>
      <c r="G1575" s="45"/>
      <c r="H1575" s="43">
        <v>516</v>
      </c>
      <c r="I1575" s="261" t="s">
        <v>728</v>
      </c>
      <c r="J1575" s="227" t="str">
        <f>IF(ISBLANK(INDEX('Policy Characteristics'!D:D,MATCH($C1575,'Policy Characteristics'!$C:$C,0))),"",INDEX('Policy Characteristics'!D:D,MATCH($C1575,'Policy Characteristics'!$C:$C,0)))</f>
        <v>Methane Capture and Destruction</v>
      </c>
      <c r="K1575" s="226" t="str">
        <f>IF(ISBLANK(INDEX('Policy Characteristics'!E:E,MATCH($C1575,'Policy Characteristics'!$C:$C,0))),"",INDEX('Policy Characteristics'!E:E,MATCH($C1575,'Policy Characteristics'!$C:$C,0)))</f>
        <v>indst methane destruction</v>
      </c>
      <c r="L1575" s="233">
        <f>IF(ISBLANK(INDEX('Policy Characteristics'!F:F,MATCH($C1575,'Policy Characteristics'!$C:$C,0))),"",INDEX('Policy Characteristics'!F:F,MATCH($C1575,'Policy Characteristics'!$C:$C,0)))</f>
        <v>0</v>
      </c>
      <c r="M1575" s="233">
        <f>IF(ISBLANK(INDEX('Policy Characteristics'!G:G,MATCH($C1575,'Policy Characteristics'!$C:$C,0))),"",INDEX('Policy Characteristics'!G:G,MATCH($C1575,'Policy Characteristics'!$C:$C,0)))</f>
        <v>1</v>
      </c>
      <c r="N1575" s="233">
        <f>IF(ISBLANK(INDEX('Policy Characteristics'!H:H,MATCH($C1575,'Policy Characteristics'!$C:$C,0))),"",INDEX('Policy Characteristics'!H:H,MATCH($C1575,'Policy Characteristics'!$C:$C,0)))</f>
        <v>0.01</v>
      </c>
      <c r="O1575" s="226" t="str">
        <f>IF(ISBLANK(INDEX('Policy Characteristics'!I:I,MATCH($C1575,'Policy Characteristics'!$C:$C,0))),"",INDEX('Policy Characteristics'!I:I,MATCH($C1575,'Policy Characteristics'!$C:$C,0)))</f>
        <v>% of potential achieved</v>
      </c>
      <c r="P1575" s="22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26" t="str">
        <f>IF(ISBLANK(INDEX('Policy Characteristics'!K:K,MATCH($C1575,'Policy Characteristics'!$C:$C,0))),"",INDEX('Policy Characteristics'!K:K,MATCH($C1575,'Policy Characteristics'!$C:$C,0)))</f>
        <v>industry-ag-main.html#methane-destr</v>
      </c>
      <c r="R1575" s="226" t="str">
        <f>IF(ISBLANK(INDEX('Policy Characteristics'!L:L,MATCH($C1575,'Policy Characteristics'!$C:$C,0))),"",INDEX('Policy Characteristics'!L:L,MATCH($C1575,'Policy Characteristics'!$C:$C,0)))</f>
        <v>methane-destruction.html</v>
      </c>
    </row>
    <row r="1576" spans="1:18">
      <c r="A1576" s="226" t="str">
        <f>IF(ISBLANK(INDEX('Policy Characteristics'!A:A,MATCH($C1576,'Policy Characteristics'!$C:$C,0))),"",INDEX('Policy Characteristics'!A:A,MATCH($C1576,'Policy Characteristics'!$C:$C,0)))</f>
        <v>Industry</v>
      </c>
      <c r="B1576" s="234" t="str">
        <f>IF(ISBLANK(INDEX('Policy Characteristics'!B:B,MATCH($C1576,'Policy Characteristics'!$C:$C,0))),"",INDEX('Policy Characteristics'!B:B,MATCH($C1576,'Policy Characteristics'!$C:$C,0)))</f>
        <v>N2O Abatement</v>
      </c>
      <c r="C1576" s="1" t="s">
        <v>476</v>
      </c>
      <c r="D1576" s="45"/>
      <c r="E1576" s="45"/>
      <c r="F1576"/>
      <c r="G1576" s="45"/>
      <c r="H1576" s="43">
        <v>1562</v>
      </c>
      <c r="I1576" s="261" t="s">
        <v>728</v>
      </c>
      <c r="J1576" s="227" t="str">
        <f>IF(ISBLANK(INDEX('Policy Characteristics'!D:D,MATCH($C1576,'Policy Characteristics'!$C:$C,0))),"",INDEX('Policy Characteristics'!D:D,MATCH($C1576,'Policy Characteristics'!$C:$C,0)))</f>
        <v>N2O Abatement</v>
      </c>
      <c r="K1576" s="226" t="str">
        <f>IF(ISBLANK(INDEX('Policy Characteristics'!E:E,MATCH($C1576,'Policy Characteristics'!$C:$C,0))),"",INDEX('Policy Characteristics'!E:E,MATCH($C1576,'Policy Characteristics'!$C:$C,0)))</f>
        <v>indst N2O abatement</v>
      </c>
      <c r="L1576" s="233">
        <f>IF(ISBLANK(INDEX('Policy Characteristics'!F:F,MATCH($C1576,'Policy Characteristics'!$C:$C,0))),"",INDEX('Policy Characteristics'!F:F,MATCH($C1576,'Policy Characteristics'!$C:$C,0)))</f>
        <v>0</v>
      </c>
      <c r="M1576" s="233">
        <f>IF(ISBLANK(INDEX('Policy Characteristics'!G:G,MATCH($C1576,'Policy Characteristics'!$C:$C,0))),"",INDEX('Policy Characteristics'!G:G,MATCH($C1576,'Policy Characteristics'!$C:$C,0)))</f>
        <v>1</v>
      </c>
      <c r="N1576" s="233">
        <f>IF(ISBLANK(INDEX('Policy Characteristics'!H:H,MATCH($C1576,'Policy Characteristics'!$C:$C,0))),"",INDEX('Policy Characteristics'!H:H,MATCH($C1576,'Policy Characteristics'!$C:$C,0)))</f>
        <v>0.01</v>
      </c>
      <c r="O1576" s="226" t="str">
        <f>IF(ISBLANK(INDEX('Policy Characteristics'!I:I,MATCH($C1576,'Policy Characteristics'!$C:$C,0))),"",INDEX('Policy Characteristics'!I:I,MATCH($C1576,'Policy Characteristics'!$C:$C,0)))</f>
        <v>% of potential achieved</v>
      </c>
      <c r="P1576" s="226" t="str">
        <f>IF(ISBLANK(INDEX('Policy Characteristics'!J:J,MATCH($C1576,'Policy Characteristics'!$C:$C,0))),"",INDEX('Policy Characteristics'!J:J,MATCH($C1576,'Policy Characteristics'!$C:$C,0)))</f>
        <v>**Description:** This policy reduces nitrous oxide (N2O) process emissions from the chemicals industry (primarily from the production of nitric acid and adipic acid) by destroying the N2O rather than venting it to the atmosphere. //</v>
      </c>
      <c r="Q1576" s="226" t="str">
        <f>IF(ISBLANK(INDEX('Policy Characteristics'!K:K,MATCH($C1576,'Policy Characteristics'!$C:$C,0))),"",INDEX('Policy Characteristics'!K:K,MATCH($C1576,'Policy Characteristics'!$C:$C,0)))</f>
        <v/>
      </c>
      <c r="R1576" s="226" t="str">
        <f>IF(ISBLANK(INDEX('Policy Characteristics'!L:L,MATCH($C1576,'Policy Characteristics'!$C:$C,0))),"",INDEX('Policy Characteristics'!L:L,MATCH($C1576,'Policy Characteristics'!$C:$C,0)))</f>
        <v/>
      </c>
    </row>
    <row r="1577" spans="1:18">
      <c r="A1577" s="226" t="str">
        <f>IF(ISBLANK(INDEX('Policy Characteristics'!A:A,MATCH($C1577,'Policy Characteristics'!$C:$C,0))),"",INDEX('Policy Characteristics'!A:A,MATCH($C1577,'Policy Characteristics'!$C:$C,0)))</f>
        <v>Industry</v>
      </c>
      <c r="B1577" s="234" t="str">
        <f>IF(ISBLANK(INDEX('Policy Characteristics'!B:B,MATCH($C1577,'Policy Characteristics'!$C:$C,0))),"",INDEX('Policy Characteristics'!B:B,MATCH($C1577,'Policy Characteristics'!$C:$C,0)))</f>
        <v>Non BAU Increase in Process Emissions</v>
      </c>
      <c r="C1577" t="s">
        <v>480</v>
      </c>
      <c r="D1577" s="45" t="s">
        <v>931</v>
      </c>
      <c r="E1577" s="45"/>
      <c r="F1577" s="45" t="s">
        <v>932</v>
      </c>
      <c r="G1577" s="45"/>
      <c r="H1577" s="43">
        <v>2751</v>
      </c>
      <c r="I1577" s="261" t="s">
        <v>738</v>
      </c>
      <c r="J1577" s="227" t="str">
        <f>IF(ISBLANK(INDEX('Policy Characteristics'!D:D,MATCH($C1577,'Policy Characteristics'!$C:$C,0))),"",INDEX('Policy Characteristics'!D:D,MATCH($C1577,'Policy Characteristics'!$C:$C,0)))</f>
        <v>Process Emissions Increases</v>
      </c>
      <c r="K1577" s="226" t="str">
        <f>IF(ISBLANK(INDEX('Policy Characteristics'!E:E,MATCH($C1577,'Policy Characteristics'!$C:$C,0))),"",INDEX('Policy Characteristics'!E:E,MATCH($C1577,'Policy Characteristics'!$C:$C,0)))</f>
        <v>non BAU indst process emissions</v>
      </c>
      <c r="L1577" s="233">
        <f>IF(ISBLANK(INDEX('Policy Characteristics'!F:F,MATCH($C1577,'Policy Characteristics'!$C:$C,0))),"",INDEX('Policy Characteristics'!F:F,MATCH($C1577,'Policy Characteristics'!$C:$C,0)))</f>
        <v>0</v>
      </c>
      <c r="M1577" s="233">
        <f>IF(ISBLANK(INDEX('Policy Characteristics'!G:G,MATCH($C1577,'Policy Characteristics'!$C:$C,0))),"",INDEX('Policy Characteristics'!G:G,MATCH($C1577,'Policy Characteristics'!$C:$C,0)))</f>
        <v>1</v>
      </c>
      <c r="N1577" s="233">
        <f>IF(ISBLANK(INDEX('Policy Characteristics'!H:H,MATCH($C1577,'Policy Characteristics'!$C:$C,0))),"",INDEX('Policy Characteristics'!H:H,MATCH($C1577,'Policy Characteristics'!$C:$C,0)))</f>
        <v>1</v>
      </c>
      <c r="O1577" s="226" t="str">
        <f>IF(ISBLANK(INDEX('Policy Characteristics'!I:I,MATCH($C1577,'Policy Characteristics'!$C:$C,0))),"",INDEX('Policy Characteristics'!I:I,MATCH($C1577,'Policy Characteristics'!$C:$C,0)))</f>
        <v>on/off</v>
      </c>
      <c r="P1577" s="226" t="str">
        <f>IF(ISBLANK(INDEX('Policy Characteristics'!J:J,MATCH($C1577,'Policy Characteristics'!$C:$C,0))),"",INDEX('Policy Characteristics'!J:J,MATCH($C1577,'Policy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77" s="226" t="str">
        <f>IF(ISBLANK(INDEX('Policy Characteristics'!K:K,MATCH($C1577,'Policy Characteristics'!$C:$C,0))),"",INDEX('Policy Characteristics'!K:K,MATCH($C1577,'Policy Characteristics'!$C:$C,0)))</f>
        <v/>
      </c>
      <c r="R1577" s="226" t="str">
        <f>IF(ISBLANK(INDEX('Policy Characteristics'!L:L,MATCH($C1577,'Policy Characteristics'!$C:$C,0))),"",INDEX('Policy Characteristics'!L:L,MATCH($C1577,'Policy Characteristics'!$C:$C,0)))</f>
        <v/>
      </c>
    </row>
    <row r="1578" spans="1:18">
      <c r="A1578" s="226" t="str">
        <f>IF(ISBLANK(INDEX('Policy Characteristics'!A:A,MATCH($C1578,'Policy Characteristics'!$C:$C,0))),"",INDEX('Policy Characteristics'!A:A,MATCH($C1578,'Policy Characteristics'!$C:$C,0)))</f>
        <v>Industry</v>
      </c>
      <c r="B1578" s="234" t="str">
        <f>IF(ISBLANK(INDEX('Policy Characteristics'!B:B,MATCH($C1578,'Policy Characteristics'!$C:$C,0))),"",INDEX('Policy Characteristics'!B:B,MATCH($C1578,'Policy Characteristics'!$C:$C,0)))</f>
        <v>Non BAU Increase in Process Emissions</v>
      </c>
      <c r="C1578" s="226" t="str">
        <f>$C$1577</f>
        <v>Boolean Use Non BAU Process Emissions Additions</v>
      </c>
      <c r="D1578" s="45" t="s">
        <v>933</v>
      </c>
      <c r="E1578" s="45"/>
      <c r="F1578" s="45" t="s">
        <v>934</v>
      </c>
      <c r="G1578" s="45"/>
      <c r="H1578" s="43">
        <v>2752</v>
      </c>
      <c r="I1578" s="261" t="s">
        <v>728</v>
      </c>
      <c r="J1578" s="227" t="str">
        <f>IF(ISBLANK(INDEX('Policy Characteristics'!D:D,MATCH($C1578,'Policy Characteristics'!$C:$C,0))),"",INDEX('Policy Characteristics'!D:D,MATCH($C1578,'Policy Characteristics'!$C:$C,0)))</f>
        <v>Process Emissions Increases</v>
      </c>
      <c r="K1578" s="226" t="str">
        <f>IF(ISBLANK(INDEX('Policy Characteristics'!E:E,MATCH($C1578,'Policy Characteristics'!$C:$C,0))),"",INDEX('Policy Characteristics'!E:E,MATCH($C1578,'Policy Characteristics'!$C:$C,0)))</f>
        <v>non BAU indst process emissions</v>
      </c>
      <c r="L1578" s="233">
        <f>IF(ISBLANK(INDEX('Policy Characteristics'!F:F,MATCH($C1578,'Policy Characteristics'!$C:$C,0))),"",INDEX('Policy Characteristics'!F:F,MATCH($C1578,'Policy Characteristics'!$C:$C,0)))</f>
        <v>0</v>
      </c>
      <c r="M1578" s="233">
        <f>IF(ISBLANK(INDEX('Policy Characteristics'!G:G,MATCH($C1578,'Policy Characteristics'!$C:$C,0))),"",INDEX('Policy Characteristics'!G:G,MATCH($C1578,'Policy Characteristics'!$C:$C,0)))</f>
        <v>1</v>
      </c>
      <c r="N1578" s="233">
        <f>IF(ISBLANK(INDEX('Policy Characteristics'!H:H,MATCH($C1578,'Policy Characteristics'!$C:$C,0))),"",INDEX('Policy Characteristics'!H:H,MATCH($C1578,'Policy Characteristics'!$C:$C,0)))</f>
        <v>1</v>
      </c>
      <c r="O1578" s="226" t="str">
        <f>IF(ISBLANK(INDEX('Policy Characteristics'!I:I,MATCH($C1578,'Policy Characteristics'!$C:$C,0))),"",INDEX('Policy Characteristics'!I:I,MATCH($C1578,'Policy Characteristics'!$C:$C,0)))</f>
        <v>on/off</v>
      </c>
      <c r="P1578" s="22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78" s="226" t="str">
        <f>IF(ISBLANK(INDEX('Policy Characteristics'!K:K,MATCH($C1578,'Policy Characteristics'!$C:$C,0))),"",INDEX('Policy Characteristics'!K:K,MATCH($C1578,'Policy Characteristics'!$C:$C,0)))</f>
        <v/>
      </c>
      <c r="R1578" s="226" t="str">
        <f>IF(ISBLANK(INDEX('Policy Characteristics'!L:L,MATCH($C1578,'Policy Characteristics'!$C:$C,0))),"",INDEX('Policy Characteristics'!L:L,MATCH($C1578,'Policy Characteristics'!$C:$C,0)))</f>
        <v/>
      </c>
    </row>
    <row r="1579" spans="1:18">
      <c r="A1579" s="226" t="str">
        <f>IF(ISBLANK(INDEX('Policy Characteristics'!A:A,MATCH($C1579,'Policy Characteristics'!$C:$C,0))),"",INDEX('Policy Characteristics'!A:A,MATCH($C1579,'Policy Characteristics'!$C:$C,0)))</f>
        <v>Industry</v>
      </c>
      <c r="B1579" s="234" t="str">
        <f>IF(ISBLANK(INDEX('Policy Characteristics'!B:B,MATCH($C1579,'Policy Characteristics'!$C:$C,0))),"",INDEX('Policy Characteristics'!B:B,MATCH($C1579,'Policy Characteristics'!$C:$C,0)))</f>
        <v>Non BAU Increase in Process Emissions</v>
      </c>
      <c r="C1579" s="226" t="str">
        <f t="shared" ref="C1579:C1594" si="57">$C$1577</f>
        <v>Boolean Use Non BAU Process Emissions Additions</v>
      </c>
      <c r="D1579" s="45" t="s">
        <v>935</v>
      </c>
      <c r="E1579" s="45"/>
      <c r="F1579" s="45" t="s">
        <v>936</v>
      </c>
      <c r="G1579" s="45"/>
      <c r="H1579" s="43">
        <v>2753</v>
      </c>
      <c r="I1579" s="261" t="s">
        <v>728</v>
      </c>
      <c r="J1579" s="227" t="str">
        <f>IF(ISBLANK(INDEX('Policy Characteristics'!D:D,MATCH($C1579,'Policy Characteristics'!$C:$C,0))),"",INDEX('Policy Characteristics'!D:D,MATCH($C1579,'Policy Characteristics'!$C:$C,0)))</f>
        <v>Process Emissions Increases</v>
      </c>
      <c r="K1579" s="226" t="str">
        <f>IF(ISBLANK(INDEX('Policy Characteristics'!E:E,MATCH($C1579,'Policy Characteristics'!$C:$C,0))),"",INDEX('Policy Characteristics'!E:E,MATCH($C1579,'Policy Characteristics'!$C:$C,0)))</f>
        <v>non BAU indst process emissions</v>
      </c>
      <c r="L1579" s="233">
        <f>IF(ISBLANK(INDEX('Policy Characteristics'!F:F,MATCH($C1579,'Policy Characteristics'!$C:$C,0))),"",INDEX('Policy Characteristics'!F:F,MATCH($C1579,'Policy Characteristics'!$C:$C,0)))</f>
        <v>0</v>
      </c>
      <c r="M1579" s="233">
        <f>IF(ISBLANK(INDEX('Policy Characteristics'!G:G,MATCH($C1579,'Policy Characteristics'!$C:$C,0))),"",INDEX('Policy Characteristics'!G:G,MATCH($C1579,'Policy Characteristics'!$C:$C,0)))</f>
        <v>1</v>
      </c>
      <c r="N1579" s="233">
        <f>IF(ISBLANK(INDEX('Policy Characteristics'!H:H,MATCH($C1579,'Policy Characteristics'!$C:$C,0))),"",INDEX('Policy Characteristics'!H:H,MATCH($C1579,'Policy Characteristics'!$C:$C,0)))</f>
        <v>1</v>
      </c>
      <c r="O1579" s="226" t="str">
        <f>IF(ISBLANK(INDEX('Policy Characteristics'!I:I,MATCH($C1579,'Policy Characteristics'!$C:$C,0))),"",INDEX('Policy Characteristics'!I:I,MATCH($C1579,'Policy Characteristics'!$C:$C,0)))</f>
        <v>on/off</v>
      </c>
      <c r="P1579" s="22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79" s="226" t="str">
        <f>IF(ISBLANK(INDEX('Policy Characteristics'!K:K,MATCH($C1579,'Policy Characteristics'!$C:$C,0))),"",INDEX('Policy Characteristics'!K:K,MATCH($C1579,'Policy Characteristics'!$C:$C,0)))</f>
        <v/>
      </c>
      <c r="R1579" s="226" t="str">
        <f>IF(ISBLANK(INDEX('Policy Characteristics'!L:L,MATCH($C1579,'Policy Characteristics'!$C:$C,0))),"",INDEX('Policy Characteristics'!L:L,MATCH($C1579,'Policy Characteristics'!$C:$C,0)))</f>
        <v/>
      </c>
    </row>
    <row r="1580" spans="1:18">
      <c r="A1580" s="226" t="str">
        <f>IF(ISBLANK(INDEX('Policy Characteristics'!A:A,MATCH($C1580,'Policy Characteristics'!$C:$C,0))),"",INDEX('Policy Characteristics'!A:A,MATCH($C1580,'Policy Characteristics'!$C:$C,0)))</f>
        <v>Industry</v>
      </c>
      <c r="B1580" s="234" t="str">
        <f>IF(ISBLANK(INDEX('Policy Characteristics'!B:B,MATCH($C1580,'Policy Characteristics'!$C:$C,0))),"",INDEX('Policy Characteristics'!B:B,MATCH($C1580,'Policy Characteristics'!$C:$C,0)))</f>
        <v>Non BAU Increase in Process Emissions</v>
      </c>
      <c r="C1580" s="226" t="str">
        <f t="shared" si="57"/>
        <v>Boolean Use Non BAU Process Emissions Additions</v>
      </c>
      <c r="D1580" s="45" t="s">
        <v>937</v>
      </c>
      <c r="E1580" s="45"/>
      <c r="F1580" s="45" t="s">
        <v>938</v>
      </c>
      <c r="G1580" s="45"/>
      <c r="H1580" s="43">
        <v>2754</v>
      </c>
      <c r="I1580" s="261" t="s">
        <v>728</v>
      </c>
      <c r="J1580" s="227" t="str">
        <f>IF(ISBLANK(INDEX('Policy Characteristics'!D:D,MATCH($C1580,'Policy Characteristics'!$C:$C,0))),"",INDEX('Policy Characteristics'!D:D,MATCH($C1580,'Policy Characteristics'!$C:$C,0)))</f>
        <v>Process Emissions Increases</v>
      </c>
      <c r="K1580" s="226" t="str">
        <f>IF(ISBLANK(INDEX('Policy Characteristics'!E:E,MATCH($C1580,'Policy Characteristics'!$C:$C,0))),"",INDEX('Policy Characteristics'!E:E,MATCH($C1580,'Policy Characteristics'!$C:$C,0)))</f>
        <v>non BAU indst process emissions</v>
      </c>
      <c r="L1580" s="233">
        <f>IF(ISBLANK(INDEX('Policy Characteristics'!F:F,MATCH($C1580,'Policy Characteristics'!$C:$C,0))),"",INDEX('Policy Characteristics'!F:F,MATCH($C1580,'Policy Characteristics'!$C:$C,0)))</f>
        <v>0</v>
      </c>
      <c r="M1580" s="233">
        <f>IF(ISBLANK(INDEX('Policy Characteristics'!G:G,MATCH($C1580,'Policy Characteristics'!$C:$C,0))),"",INDEX('Policy Characteristics'!G:G,MATCH($C1580,'Policy Characteristics'!$C:$C,0)))</f>
        <v>1</v>
      </c>
      <c r="N1580" s="233">
        <f>IF(ISBLANK(INDEX('Policy Characteristics'!H:H,MATCH($C1580,'Policy Characteristics'!$C:$C,0))),"",INDEX('Policy Characteristics'!H:H,MATCH($C1580,'Policy Characteristics'!$C:$C,0)))</f>
        <v>1</v>
      </c>
      <c r="O1580" s="226" t="str">
        <f>IF(ISBLANK(INDEX('Policy Characteristics'!I:I,MATCH($C1580,'Policy Characteristics'!$C:$C,0))),"",INDEX('Policy Characteristics'!I:I,MATCH($C1580,'Policy Characteristics'!$C:$C,0)))</f>
        <v>on/off</v>
      </c>
      <c r="P1580" s="22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80" s="226" t="str">
        <f>IF(ISBLANK(INDEX('Policy Characteristics'!K:K,MATCH($C1580,'Policy Characteristics'!$C:$C,0))),"",INDEX('Policy Characteristics'!K:K,MATCH($C1580,'Policy Characteristics'!$C:$C,0)))</f>
        <v/>
      </c>
      <c r="R1580" s="226" t="str">
        <f>IF(ISBLANK(INDEX('Policy Characteristics'!L:L,MATCH($C1580,'Policy Characteristics'!$C:$C,0))),"",INDEX('Policy Characteristics'!L:L,MATCH($C1580,'Policy Characteristics'!$C:$C,0)))</f>
        <v/>
      </c>
    </row>
    <row r="1581" spans="1:18">
      <c r="A1581" s="226" t="str">
        <f>IF(ISBLANK(INDEX('Policy Characteristics'!A:A,MATCH($C1581,'Policy Characteristics'!$C:$C,0))),"",INDEX('Policy Characteristics'!A:A,MATCH($C1581,'Policy Characteristics'!$C:$C,0)))</f>
        <v>Industry</v>
      </c>
      <c r="B1581" s="234" t="str">
        <f>IF(ISBLANK(INDEX('Policy Characteristics'!B:B,MATCH($C1581,'Policy Characteristics'!$C:$C,0))),"",INDEX('Policy Characteristics'!B:B,MATCH($C1581,'Policy Characteristics'!$C:$C,0)))</f>
        <v>Non BAU Increase in Process Emissions</v>
      </c>
      <c r="C1581" s="226" t="str">
        <f t="shared" si="57"/>
        <v>Boolean Use Non BAU Process Emissions Additions</v>
      </c>
      <c r="D1581" s="45" t="s">
        <v>939</v>
      </c>
      <c r="E1581" s="45"/>
      <c r="F1581" s="45" t="s">
        <v>940</v>
      </c>
      <c r="G1581" s="45"/>
      <c r="H1581" s="43">
        <v>2755</v>
      </c>
      <c r="I1581" s="261" t="s">
        <v>728</v>
      </c>
      <c r="J1581" s="227" t="str">
        <f>IF(ISBLANK(INDEX('Policy Characteristics'!D:D,MATCH($C1581,'Policy Characteristics'!$C:$C,0))),"",INDEX('Policy Characteristics'!D:D,MATCH($C1581,'Policy Characteristics'!$C:$C,0)))</f>
        <v>Process Emissions Increases</v>
      </c>
      <c r="K1581" s="226" t="str">
        <f>IF(ISBLANK(INDEX('Policy Characteristics'!E:E,MATCH($C1581,'Policy Characteristics'!$C:$C,0))),"",INDEX('Policy Characteristics'!E:E,MATCH($C1581,'Policy Characteristics'!$C:$C,0)))</f>
        <v>non BAU indst process emissions</v>
      </c>
      <c r="L1581" s="233">
        <f>IF(ISBLANK(INDEX('Policy Characteristics'!F:F,MATCH($C1581,'Policy Characteristics'!$C:$C,0))),"",INDEX('Policy Characteristics'!F:F,MATCH($C1581,'Policy Characteristics'!$C:$C,0)))</f>
        <v>0</v>
      </c>
      <c r="M1581" s="233">
        <f>IF(ISBLANK(INDEX('Policy Characteristics'!G:G,MATCH($C1581,'Policy Characteristics'!$C:$C,0))),"",INDEX('Policy Characteristics'!G:G,MATCH($C1581,'Policy Characteristics'!$C:$C,0)))</f>
        <v>1</v>
      </c>
      <c r="N1581" s="233">
        <f>IF(ISBLANK(INDEX('Policy Characteristics'!H:H,MATCH($C1581,'Policy Characteristics'!$C:$C,0))),"",INDEX('Policy Characteristics'!H:H,MATCH($C1581,'Policy Characteristics'!$C:$C,0)))</f>
        <v>1</v>
      </c>
      <c r="O1581" s="226" t="str">
        <f>IF(ISBLANK(INDEX('Policy Characteristics'!I:I,MATCH($C1581,'Policy Characteristics'!$C:$C,0))),"",INDEX('Policy Characteristics'!I:I,MATCH($C1581,'Policy Characteristics'!$C:$C,0)))</f>
        <v>on/off</v>
      </c>
      <c r="P1581" s="22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81" s="226" t="str">
        <f>IF(ISBLANK(INDEX('Policy Characteristics'!K:K,MATCH($C1581,'Policy Characteristics'!$C:$C,0))),"",INDEX('Policy Characteristics'!K:K,MATCH($C1581,'Policy Characteristics'!$C:$C,0)))</f>
        <v/>
      </c>
      <c r="R1581" s="226" t="str">
        <f>IF(ISBLANK(INDEX('Policy Characteristics'!L:L,MATCH($C1581,'Policy Characteristics'!$C:$C,0))),"",INDEX('Policy Characteristics'!L:L,MATCH($C1581,'Policy Characteristics'!$C:$C,0)))</f>
        <v/>
      </c>
    </row>
    <row r="1582" spans="1:18">
      <c r="A1582" s="226" t="str">
        <f>IF(ISBLANK(INDEX('Policy Characteristics'!A:A,MATCH($C1582,'Policy Characteristics'!$C:$C,0))),"",INDEX('Policy Characteristics'!A:A,MATCH($C1582,'Policy Characteristics'!$C:$C,0)))</f>
        <v>Industry</v>
      </c>
      <c r="B1582" s="234" t="str">
        <f>IF(ISBLANK(INDEX('Policy Characteristics'!B:B,MATCH($C1582,'Policy Characteristics'!$C:$C,0))),"",INDEX('Policy Characteristics'!B:B,MATCH($C1582,'Policy Characteristics'!$C:$C,0)))</f>
        <v>Non BAU Increase in Process Emissions</v>
      </c>
      <c r="C1582" s="226" t="str">
        <f t="shared" si="57"/>
        <v>Boolean Use Non BAU Process Emissions Additions</v>
      </c>
      <c r="D1582" s="45" t="s">
        <v>941</v>
      </c>
      <c r="E1582" s="45"/>
      <c r="F1582" s="45" t="s">
        <v>942</v>
      </c>
      <c r="G1582" s="45"/>
      <c r="H1582" s="43">
        <v>2756</v>
      </c>
      <c r="I1582" s="261" t="s">
        <v>738</v>
      </c>
      <c r="J1582" s="227" t="str">
        <f>IF(ISBLANK(INDEX('Policy Characteristics'!D:D,MATCH($C1582,'Policy Characteristics'!$C:$C,0))),"",INDEX('Policy Characteristics'!D:D,MATCH($C1582,'Policy Characteristics'!$C:$C,0)))</f>
        <v>Process Emissions Increases</v>
      </c>
      <c r="K1582" s="226" t="str">
        <f>IF(ISBLANK(INDEX('Policy Characteristics'!E:E,MATCH($C1582,'Policy Characteristics'!$C:$C,0))),"",INDEX('Policy Characteristics'!E:E,MATCH($C1582,'Policy Characteristics'!$C:$C,0)))</f>
        <v>non BAU indst process emissions</v>
      </c>
      <c r="L1582" s="233">
        <f>IF(ISBLANK(INDEX('Policy Characteristics'!F:F,MATCH($C1582,'Policy Characteristics'!$C:$C,0))),"",INDEX('Policy Characteristics'!F:F,MATCH($C1582,'Policy Characteristics'!$C:$C,0)))</f>
        <v>0</v>
      </c>
      <c r="M1582" s="233">
        <f>IF(ISBLANK(INDEX('Policy Characteristics'!G:G,MATCH($C1582,'Policy Characteristics'!$C:$C,0))),"",INDEX('Policy Characteristics'!G:G,MATCH($C1582,'Policy Characteristics'!$C:$C,0)))</f>
        <v>1</v>
      </c>
      <c r="N1582" s="233">
        <f>IF(ISBLANK(INDEX('Policy Characteristics'!H:H,MATCH($C1582,'Policy Characteristics'!$C:$C,0))),"",INDEX('Policy Characteristics'!H:H,MATCH($C1582,'Policy Characteristics'!$C:$C,0)))</f>
        <v>1</v>
      </c>
      <c r="O1582" s="226" t="str">
        <f>IF(ISBLANK(INDEX('Policy Characteristics'!I:I,MATCH($C1582,'Policy Characteristics'!$C:$C,0))),"",INDEX('Policy Characteristics'!I:I,MATCH($C1582,'Policy Characteristics'!$C:$C,0)))</f>
        <v>on/off</v>
      </c>
      <c r="P1582" s="22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82" s="226" t="str">
        <f>IF(ISBLANK(INDEX('Policy Characteristics'!K:K,MATCH($C1582,'Policy Characteristics'!$C:$C,0))),"",INDEX('Policy Characteristics'!K:K,MATCH($C1582,'Policy Characteristics'!$C:$C,0)))</f>
        <v/>
      </c>
      <c r="R1582" s="226" t="str">
        <f>IF(ISBLANK(INDEX('Policy Characteristics'!L:L,MATCH($C1582,'Policy Characteristics'!$C:$C,0))),"",INDEX('Policy Characteristics'!L:L,MATCH($C1582,'Policy Characteristics'!$C:$C,0)))</f>
        <v/>
      </c>
    </row>
    <row r="1583" spans="1:18">
      <c r="A1583" s="226" t="str">
        <f>IF(ISBLANK(INDEX('Policy Characteristics'!A:A,MATCH($C1583,'Policy Characteristics'!$C:$C,0))),"",INDEX('Policy Characteristics'!A:A,MATCH($C1583,'Policy Characteristics'!$C:$C,0)))</f>
        <v>Industry</v>
      </c>
      <c r="B1583" s="234" t="str">
        <f>IF(ISBLANK(INDEX('Policy Characteristics'!B:B,MATCH($C1583,'Policy Characteristics'!$C:$C,0))),"",INDEX('Policy Characteristics'!B:B,MATCH($C1583,'Policy Characteristics'!$C:$C,0)))</f>
        <v>Non BAU Increase in Process Emissions</v>
      </c>
      <c r="C1583" s="226" t="str">
        <f t="shared" si="57"/>
        <v>Boolean Use Non BAU Process Emissions Additions</v>
      </c>
      <c r="D1583" s="45" t="s">
        <v>943</v>
      </c>
      <c r="E1583" s="45"/>
      <c r="F1583" s="45" t="s">
        <v>944</v>
      </c>
      <c r="G1583" s="45"/>
      <c r="H1583" s="43">
        <v>2757</v>
      </c>
      <c r="I1583" s="261" t="s">
        <v>738</v>
      </c>
      <c r="J1583" s="227" t="str">
        <f>IF(ISBLANK(INDEX('Policy Characteristics'!D:D,MATCH($C1583,'Policy Characteristics'!$C:$C,0))),"",INDEX('Policy Characteristics'!D:D,MATCH($C1583,'Policy Characteristics'!$C:$C,0)))</f>
        <v>Process Emissions Increases</v>
      </c>
      <c r="K1583" s="226" t="str">
        <f>IF(ISBLANK(INDEX('Policy Characteristics'!E:E,MATCH($C1583,'Policy Characteristics'!$C:$C,0))),"",INDEX('Policy Characteristics'!E:E,MATCH($C1583,'Policy Characteristics'!$C:$C,0)))</f>
        <v>non BAU indst process emissions</v>
      </c>
      <c r="L1583" s="233">
        <f>IF(ISBLANK(INDEX('Policy Characteristics'!F:F,MATCH($C1583,'Policy Characteristics'!$C:$C,0))),"",INDEX('Policy Characteristics'!F:F,MATCH($C1583,'Policy Characteristics'!$C:$C,0)))</f>
        <v>0</v>
      </c>
      <c r="M1583" s="233">
        <f>IF(ISBLANK(INDEX('Policy Characteristics'!G:G,MATCH($C1583,'Policy Characteristics'!$C:$C,0))),"",INDEX('Policy Characteristics'!G:G,MATCH($C1583,'Policy Characteristics'!$C:$C,0)))</f>
        <v>1</v>
      </c>
      <c r="N1583" s="233">
        <f>IF(ISBLANK(INDEX('Policy Characteristics'!H:H,MATCH($C1583,'Policy Characteristics'!$C:$C,0))),"",INDEX('Policy Characteristics'!H:H,MATCH($C1583,'Policy Characteristics'!$C:$C,0)))</f>
        <v>1</v>
      </c>
      <c r="O1583" s="226" t="str">
        <f>IF(ISBLANK(INDEX('Policy Characteristics'!I:I,MATCH($C1583,'Policy Characteristics'!$C:$C,0))),"",INDEX('Policy Characteristics'!I:I,MATCH($C1583,'Policy Characteristics'!$C:$C,0)))</f>
        <v>on/off</v>
      </c>
      <c r="P1583" s="22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83" s="226" t="str">
        <f>IF(ISBLANK(INDEX('Policy Characteristics'!K:K,MATCH($C1583,'Policy Characteristics'!$C:$C,0))),"",INDEX('Policy Characteristics'!K:K,MATCH($C1583,'Policy Characteristics'!$C:$C,0)))</f>
        <v/>
      </c>
      <c r="R1583" s="226" t="str">
        <f>IF(ISBLANK(INDEX('Policy Characteristics'!L:L,MATCH($C1583,'Policy Characteristics'!$C:$C,0))),"",INDEX('Policy Characteristics'!L:L,MATCH($C1583,'Policy Characteristics'!$C:$C,0)))</f>
        <v/>
      </c>
    </row>
    <row r="1584" spans="1:18">
      <c r="A1584" s="226" t="str">
        <f>IF(ISBLANK(INDEX('Policy Characteristics'!A:A,MATCH($C1584,'Policy Characteristics'!$C:$C,0))),"",INDEX('Policy Characteristics'!A:A,MATCH($C1584,'Policy Characteristics'!$C:$C,0)))</f>
        <v>Industry</v>
      </c>
      <c r="B1584" s="234" t="str">
        <f>IF(ISBLANK(INDEX('Policy Characteristics'!B:B,MATCH($C1584,'Policy Characteristics'!$C:$C,0))),"",INDEX('Policy Characteristics'!B:B,MATCH($C1584,'Policy Characteristics'!$C:$C,0)))</f>
        <v>Non BAU Increase in Process Emissions</v>
      </c>
      <c r="C1584" s="226" t="str">
        <f t="shared" si="57"/>
        <v>Boolean Use Non BAU Process Emissions Additions</v>
      </c>
      <c r="D1584" s="45" t="s">
        <v>945</v>
      </c>
      <c r="E1584" s="45"/>
      <c r="F1584" s="45" t="s">
        <v>946</v>
      </c>
      <c r="G1584" s="45"/>
      <c r="H1584" s="43">
        <v>2758</v>
      </c>
      <c r="I1584" s="261" t="s">
        <v>738</v>
      </c>
      <c r="J1584" s="227" t="str">
        <f>IF(ISBLANK(INDEX('Policy Characteristics'!D:D,MATCH($C1584,'Policy Characteristics'!$C:$C,0))),"",INDEX('Policy Characteristics'!D:D,MATCH($C1584,'Policy Characteristics'!$C:$C,0)))</f>
        <v>Process Emissions Increases</v>
      </c>
      <c r="K1584" s="226" t="str">
        <f>IF(ISBLANK(INDEX('Policy Characteristics'!E:E,MATCH($C1584,'Policy Characteristics'!$C:$C,0))),"",INDEX('Policy Characteristics'!E:E,MATCH($C1584,'Policy Characteristics'!$C:$C,0)))</f>
        <v>non BAU indst process emissions</v>
      </c>
      <c r="L1584" s="233">
        <f>IF(ISBLANK(INDEX('Policy Characteristics'!F:F,MATCH($C1584,'Policy Characteristics'!$C:$C,0))),"",INDEX('Policy Characteristics'!F:F,MATCH($C1584,'Policy Characteristics'!$C:$C,0)))</f>
        <v>0</v>
      </c>
      <c r="M1584" s="233">
        <f>IF(ISBLANK(INDEX('Policy Characteristics'!G:G,MATCH($C1584,'Policy Characteristics'!$C:$C,0))),"",INDEX('Policy Characteristics'!G:G,MATCH($C1584,'Policy Characteristics'!$C:$C,0)))</f>
        <v>1</v>
      </c>
      <c r="N1584" s="233">
        <f>IF(ISBLANK(INDEX('Policy Characteristics'!H:H,MATCH($C1584,'Policy Characteristics'!$C:$C,0))),"",INDEX('Policy Characteristics'!H:H,MATCH($C1584,'Policy Characteristics'!$C:$C,0)))</f>
        <v>1</v>
      </c>
      <c r="O1584" s="226" t="str">
        <f>IF(ISBLANK(INDEX('Policy Characteristics'!I:I,MATCH($C1584,'Policy Characteristics'!$C:$C,0))),"",INDEX('Policy Characteristics'!I:I,MATCH($C1584,'Policy Characteristics'!$C:$C,0)))</f>
        <v>on/off</v>
      </c>
      <c r="P1584" s="22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84" s="226" t="str">
        <f>IF(ISBLANK(INDEX('Policy Characteristics'!K:K,MATCH($C1584,'Policy Characteristics'!$C:$C,0))),"",INDEX('Policy Characteristics'!K:K,MATCH($C1584,'Policy Characteristics'!$C:$C,0)))</f>
        <v/>
      </c>
      <c r="R1584" s="226" t="str">
        <f>IF(ISBLANK(INDEX('Policy Characteristics'!L:L,MATCH($C1584,'Policy Characteristics'!$C:$C,0))),"",INDEX('Policy Characteristics'!L:L,MATCH($C1584,'Policy Characteristics'!$C:$C,0)))</f>
        <v/>
      </c>
    </row>
    <row r="1585" spans="1:18">
      <c r="A1585" s="226" t="str">
        <f>IF(ISBLANK(INDEX('Policy Characteristics'!A:A,MATCH($C1585,'Policy Characteristics'!$C:$C,0))),"",INDEX('Policy Characteristics'!A:A,MATCH($C1585,'Policy Characteristics'!$C:$C,0)))</f>
        <v>Industry</v>
      </c>
      <c r="B1585" s="234" t="str">
        <f>IF(ISBLANK(INDEX('Policy Characteristics'!B:B,MATCH($C1585,'Policy Characteristics'!$C:$C,0))),"",INDEX('Policy Characteristics'!B:B,MATCH($C1585,'Policy Characteristics'!$C:$C,0)))</f>
        <v>Non BAU Increase in Process Emissions</v>
      </c>
      <c r="C1585" s="226" t="str">
        <f t="shared" si="57"/>
        <v>Boolean Use Non BAU Process Emissions Additions</v>
      </c>
      <c r="D1585" s="45" t="s">
        <v>947</v>
      </c>
      <c r="E1585" s="45"/>
      <c r="F1585" s="45" t="s">
        <v>948</v>
      </c>
      <c r="G1585" s="45"/>
      <c r="H1585" s="43">
        <v>2759</v>
      </c>
      <c r="I1585" s="261" t="s">
        <v>738</v>
      </c>
      <c r="J1585" s="227" t="str">
        <f>IF(ISBLANK(INDEX('Policy Characteristics'!D:D,MATCH($C1585,'Policy Characteristics'!$C:$C,0))),"",INDEX('Policy Characteristics'!D:D,MATCH($C1585,'Policy Characteristics'!$C:$C,0)))</f>
        <v>Process Emissions Increases</v>
      </c>
      <c r="K1585" s="226" t="str">
        <f>IF(ISBLANK(INDEX('Policy Characteristics'!E:E,MATCH($C1585,'Policy Characteristics'!$C:$C,0))),"",INDEX('Policy Characteristics'!E:E,MATCH($C1585,'Policy Characteristics'!$C:$C,0)))</f>
        <v>non BAU indst process emissions</v>
      </c>
      <c r="L1585" s="233">
        <f>IF(ISBLANK(INDEX('Policy Characteristics'!F:F,MATCH($C1585,'Policy Characteristics'!$C:$C,0))),"",INDEX('Policy Characteristics'!F:F,MATCH($C1585,'Policy Characteristics'!$C:$C,0)))</f>
        <v>0</v>
      </c>
      <c r="M1585" s="233">
        <f>IF(ISBLANK(INDEX('Policy Characteristics'!G:G,MATCH($C1585,'Policy Characteristics'!$C:$C,0))),"",INDEX('Policy Characteristics'!G:G,MATCH($C1585,'Policy Characteristics'!$C:$C,0)))</f>
        <v>1</v>
      </c>
      <c r="N1585" s="233">
        <f>IF(ISBLANK(INDEX('Policy Characteristics'!H:H,MATCH($C1585,'Policy Characteristics'!$C:$C,0))),"",INDEX('Policy Characteristics'!H:H,MATCH($C1585,'Policy Characteristics'!$C:$C,0)))</f>
        <v>1</v>
      </c>
      <c r="O1585" s="226" t="str">
        <f>IF(ISBLANK(INDEX('Policy Characteristics'!I:I,MATCH($C1585,'Policy Characteristics'!$C:$C,0))),"",INDEX('Policy Characteristics'!I:I,MATCH($C1585,'Policy Characteristics'!$C:$C,0)))</f>
        <v>on/off</v>
      </c>
      <c r="P1585" s="22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85" s="226" t="str">
        <f>IF(ISBLANK(INDEX('Policy Characteristics'!K:K,MATCH($C1585,'Policy Characteristics'!$C:$C,0))),"",INDEX('Policy Characteristics'!K:K,MATCH($C1585,'Policy Characteristics'!$C:$C,0)))</f>
        <v/>
      </c>
      <c r="R1585" s="226" t="str">
        <f>IF(ISBLANK(INDEX('Policy Characteristics'!L:L,MATCH($C1585,'Policy Characteristics'!$C:$C,0))),"",INDEX('Policy Characteristics'!L:L,MATCH($C1585,'Policy Characteristics'!$C:$C,0)))</f>
        <v/>
      </c>
    </row>
    <row r="1586" spans="1:18">
      <c r="A1586" s="226" t="str">
        <f>IF(ISBLANK(INDEX('Policy Characteristics'!A:A,MATCH($C1586,'Policy Characteristics'!$C:$C,0))),"",INDEX('Policy Characteristics'!A:A,MATCH($C1586,'Policy Characteristics'!$C:$C,0)))</f>
        <v>Industry</v>
      </c>
      <c r="B1586" s="234" t="str">
        <f>IF(ISBLANK(INDEX('Policy Characteristics'!B:B,MATCH($C1586,'Policy Characteristics'!$C:$C,0))),"",INDEX('Policy Characteristics'!B:B,MATCH($C1586,'Policy Characteristics'!$C:$C,0)))</f>
        <v>Non BAU Increase in Process Emissions</v>
      </c>
      <c r="C1586" s="226" t="str">
        <f t="shared" si="57"/>
        <v>Boolean Use Non BAU Process Emissions Additions</v>
      </c>
      <c r="D1586" s="45" t="s">
        <v>949</v>
      </c>
      <c r="E1586" s="45"/>
      <c r="F1586" s="45" t="s">
        <v>950</v>
      </c>
      <c r="G1586" s="45"/>
      <c r="H1586" s="43">
        <v>2760</v>
      </c>
      <c r="I1586" s="261" t="s">
        <v>738</v>
      </c>
      <c r="J1586" s="227" t="str">
        <f>IF(ISBLANK(INDEX('Policy Characteristics'!D:D,MATCH($C1586,'Policy Characteristics'!$C:$C,0))),"",INDEX('Policy Characteristics'!D:D,MATCH($C1586,'Policy Characteristics'!$C:$C,0)))</f>
        <v>Process Emissions Increases</v>
      </c>
      <c r="K1586" s="226" t="str">
        <f>IF(ISBLANK(INDEX('Policy Characteristics'!E:E,MATCH($C1586,'Policy Characteristics'!$C:$C,0))),"",INDEX('Policy Characteristics'!E:E,MATCH($C1586,'Policy Characteristics'!$C:$C,0)))</f>
        <v>non BAU indst process emissions</v>
      </c>
      <c r="L1586" s="233">
        <f>IF(ISBLANK(INDEX('Policy Characteristics'!F:F,MATCH($C1586,'Policy Characteristics'!$C:$C,0))),"",INDEX('Policy Characteristics'!F:F,MATCH($C1586,'Policy Characteristics'!$C:$C,0)))</f>
        <v>0</v>
      </c>
      <c r="M1586" s="233">
        <f>IF(ISBLANK(INDEX('Policy Characteristics'!G:G,MATCH($C1586,'Policy Characteristics'!$C:$C,0))),"",INDEX('Policy Characteristics'!G:G,MATCH($C1586,'Policy Characteristics'!$C:$C,0)))</f>
        <v>1</v>
      </c>
      <c r="N1586" s="233">
        <f>IF(ISBLANK(INDEX('Policy Characteristics'!H:H,MATCH($C1586,'Policy Characteristics'!$C:$C,0))),"",INDEX('Policy Characteristics'!H:H,MATCH($C1586,'Policy Characteristics'!$C:$C,0)))</f>
        <v>1</v>
      </c>
      <c r="O1586" s="226" t="str">
        <f>IF(ISBLANK(INDEX('Policy Characteristics'!I:I,MATCH($C1586,'Policy Characteristics'!$C:$C,0))),"",INDEX('Policy Characteristics'!I:I,MATCH($C1586,'Policy Characteristics'!$C:$C,0)))</f>
        <v>on/off</v>
      </c>
      <c r="P1586" s="22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86" s="226" t="str">
        <f>IF(ISBLANK(INDEX('Policy Characteristics'!K:K,MATCH($C1586,'Policy Characteristics'!$C:$C,0))),"",INDEX('Policy Characteristics'!K:K,MATCH($C1586,'Policy Characteristics'!$C:$C,0)))</f>
        <v/>
      </c>
      <c r="R1586" s="226" t="str">
        <f>IF(ISBLANK(INDEX('Policy Characteristics'!L:L,MATCH($C1586,'Policy Characteristics'!$C:$C,0))),"",INDEX('Policy Characteristics'!L:L,MATCH($C1586,'Policy Characteristics'!$C:$C,0)))</f>
        <v/>
      </c>
    </row>
    <row r="1587" spans="1:18">
      <c r="A1587" s="226" t="str">
        <f>IF(ISBLANK(INDEX('Policy Characteristics'!A:A,MATCH($C1587,'Policy Characteristics'!$C:$C,0))),"",INDEX('Policy Characteristics'!A:A,MATCH($C1587,'Policy Characteristics'!$C:$C,0)))</f>
        <v>Industry</v>
      </c>
      <c r="B1587" s="234" t="str">
        <f>IF(ISBLANK(INDEX('Policy Characteristics'!B:B,MATCH($C1587,'Policy Characteristics'!$C:$C,0))),"",INDEX('Policy Characteristics'!B:B,MATCH($C1587,'Policy Characteristics'!$C:$C,0)))</f>
        <v>Non BAU Increase in Process Emissions</v>
      </c>
      <c r="C1587" s="226" t="str">
        <f t="shared" si="57"/>
        <v>Boolean Use Non BAU Process Emissions Additions</v>
      </c>
      <c r="D1587" s="45" t="s">
        <v>951</v>
      </c>
      <c r="E1587" s="45"/>
      <c r="F1587" s="45" t="s">
        <v>952</v>
      </c>
      <c r="G1587" s="45"/>
      <c r="H1587" s="43">
        <v>2761</v>
      </c>
      <c r="I1587" s="261" t="s">
        <v>738</v>
      </c>
      <c r="J1587" s="227" t="str">
        <f>IF(ISBLANK(INDEX('Policy Characteristics'!D:D,MATCH($C1587,'Policy Characteristics'!$C:$C,0))),"",INDEX('Policy Characteristics'!D:D,MATCH($C1587,'Policy Characteristics'!$C:$C,0)))</f>
        <v>Process Emissions Increases</v>
      </c>
      <c r="K1587" s="226" t="str">
        <f>IF(ISBLANK(INDEX('Policy Characteristics'!E:E,MATCH($C1587,'Policy Characteristics'!$C:$C,0))),"",INDEX('Policy Characteristics'!E:E,MATCH($C1587,'Policy Characteristics'!$C:$C,0)))</f>
        <v>non BAU indst process emissions</v>
      </c>
      <c r="L1587" s="233">
        <f>IF(ISBLANK(INDEX('Policy Characteristics'!F:F,MATCH($C1587,'Policy Characteristics'!$C:$C,0))),"",INDEX('Policy Characteristics'!F:F,MATCH($C1587,'Policy Characteristics'!$C:$C,0)))</f>
        <v>0</v>
      </c>
      <c r="M1587" s="233">
        <f>IF(ISBLANK(INDEX('Policy Characteristics'!G:G,MATCH($C1587,'Policy Characteristics'!$C:$C,0))),"",INDEX('Policy Characteristics'!G:G,MATCH($C1587,'Policy Characteristics'!$C:$C,0)))</f>
        <v>1</v>
      </c>
      <c r="N1587" s="233">
        <f>IF(ISBLANK(INDEX('Policy Characteristics'!H:H,MATCH($C1587,'Policy Characteristics'!$C:$C,0))),"",INDEX('Policy Characteristics'!H:H,MATCH($C1587,'Policy Characteristics'!$C:$C,0)))</f>
        <v>1</v>
      </c>
      <c r="O1587" s="226" t="str">
        <f>IF(ISBLANK(INDEX('Policy Characteristics'!I:I,MATCH($C1587,'Policy Characteristics'!$C:$C,0))),"",INDEX('Policy Characteristics'!I:I,MATCH($C1587,'Policy Characteristics'!$C:$C,0)))</f>
        <v>on/off</v>
      </c>
      <c r="P1587" s="22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87" s="226" t="str">
        <f>IF(ISBLANK(INDEX('Policy Characteristics'!K:K,MATCH($C1587,'Policy Characteristics'!$C:$C,0))),"",INDEX('Policy Characteristics'!K:K,MATCH($C1587,'Policy Characteristics'!$C:$C,0)))</f>
        <v/>
      </c>
      <c r="R1587" s="226" t="str">
        <f>IF(ISBLANK(INDEX('Policy Characteristics'!L:L,MATCH($C1587,'Policy Characteristics'!$C:$C,0))),"",INDEX('Policy Characteristics'!L:L,MATCH($C1587,'Policy Characteristics'!$C:$C,0)))</f>
        <v/>
      </c>
    </row>
    <row r="1588" spans="1:18">
      <c r="A1588" s="226" t="str">
        <f>IF(ISBLANK(INDEX('Policy Characteristics'!A:A,MATCH($C1588,'Policy Characteristics'!$C:$C,0))),"",INDEX('Policy Characteristics'!A:A,MATCH($C1588,'Policy Characteristics'!$C:$C,0)))</f>
        <v>Industry</v>
      </c>
      <c r="B1588" s="234" t="str">
        <f>IF(ISBLANK(INDEX('Policy Characteristics'!B:B,MATCH($C1588,'Policy Characteristics'!$C:$C,0))),"",INDEX('Policy Characteristics'!B:B,MATCH($C1588,'Policy Characteristics'!$C:$C,0)))</f>
        <v>Non BAU Increase in Process Emissions</v>
      </c>
      <c r="C1588" s="226" t="str">
        <f t="shared" si="57"/>
        <v>Boolean Use Non BAU Process Emissions Additions</v>
      </c>
      <c r="D1588" s="45" t="s">
        <v>953</v>
      </c>
      <c r="E1588" s="45"/>
      <c r="F1588" s="45" t="s">
        <v>954</v>
      </c>
      <c r="G1588" s="45"/>
      <c r="H1588" s="43">
        <v>2762</v>
      </c>
      <c r="I1588" s="261" t="s">
        <v>738</v>
      </c>
      <c r="J1588" s="227" t="str">
        <f>IF(ISBLANK(INDEX('Policy Characteristics'!D:D,MATCH($C1588,'Policy Characteristics'!$C:$C,0))),"",INDEX('Policy Characteristics'!D:D,MATCH($C1588,'Policy Characteristics'!$C:$C,0)))</f>
        <v>Process Emissions Increases</v>
      </c>
      <c r="K1588" s="226" t="str">
        <f>IF(ISBLANK(INDEX('Policy Characteristics'!E:E,MATCH($C1588,'Policy Characteristics'!$C:$C,0))),"",INDEX('Policy Characteristics'!E:E,MATCH($C1588,'Policy Characteristics'!$C:$C,0)))</f>
        <v>non BAU indst process emissions</v>
      </c>
      <c r="L1588" s="233">
        <f>IF(ISBLANK(INDEX('Policy Characteristics'!F:F,MATCH($C1588,'Policy Characteristics'!$C:$C,0))),"",INDEX('Policy Characteristics'!F:F,MATCH($C1588,'Policy Characteristics'!$C:$C,0)))</f>
        <v>0</v>
      </c>
      <c r="M1588" s="233">
        <f>IF(ISBLANK(INDEX('Policy Characteristics'!G:G,MATCH($C1588,'Policy Characteristics'!$C:$C,0))),"",INDEX('Policy Characteristics'!G:G,MATCH($C1588,'Policy Characteristics'!$C:$C,0)))</f>
        <v>1</v>
      </c>
      <c r="N1588" s="233">
        <f>IF(ISBLANK(INDEX('Policy Characteristics'!H:H,MATCH($C1588,'Policy Characteristics'!$C:$C,0))),"",INDEX('Policy Characteristics'!H:H,MATCH($C1588,'Policy Characteristics'!$C:$C,0)))</f>
        <v>1</v>
      </c>
      <c r="O1588" s="226" t="str">
        <f>IF(ISBLANK(INDEX('Policy Characteristics'!I:I,MATCH($C1588,'Policy Characteristics'!$C:$C,0))),"",INDEX('Policy Characteristics'!I:I,MATCH($C1588,'Policy Characteristics'!$C:$C,0)))</f>
        <v>on/off</v>
      </c>
      <c r="P1588" s="22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88" s="226" t="str">
        <f>IF(ISBLANK(INDEX('Policy Characteristics'!K:K,MATCH($C1588,'Policy Characteristics'!$C:$C,0))),"",INDEX('Policy Characteristics'!K:K,MATCH($C1588,'Policy Characteristics'!$C:$C,0)))</f>
        <v/>
      </c>
      <c r="R1588" s="226" t="str">
        <f>IF(ISBLANK(INDEX('Policy Characteristics'!L:L,MATCH($C1588,'Policy Characteristics'!$C:$C,0))),"",INDEX('Policy Characteristics'!L:L,MATCH($C1588,'Policy Characteristics'!$C:$C,0)))</f>
        <v/>
      </c>
    </row>
    <row r="1589" spans="1:18">
      <c r="A1589" s="226" t="str">
        <f>IF(ISBLANK(INDEX('Policy Characteristics'!A:A,MATCH($C1589,'Policy Characteristics'!$C:$C,0))),"",INDEX('Policy Characteristics'!A:A,MATCH($C1589,'Policy Characteristics'!$C:$C,0)))</f>
        <v>Industry</v>
      </c>
      <c r="B1589" s="234" t="str">
        <f>IF(ISBLANK(INDEX('Policy Characteristics'!B:B,MATCH($C1589,'Policy Characteristics'!$C:$C,0))),"",INDEX('Policy Characteristics'!B:B,MATCH($C1589,'Policy Characteristics'!$C:$C,0)))</f>
        <v>Non BAU Increase in Process Emissions</v>
      </c>
      <c r="C1589" s="226" t="str">
        <f t="shared" si="57"/>
        <v>Boolean Use Non BAU Process Emissions Additions</v>
      </c>
      <c r="D1589" s="45" t="s">
        <v>955</v>
      </c>
      <c r="E1589" s="45"/>
      <c r="F1589" s="45" t="s">
        <v>956</v>
      </c>
      <c r="G1589" s="45"/>
      <c r="H1589" s="43">
        <v>2763</v>
      </c>
      <c r="I1589" s="261" t="s">
        <v>738</v>
      </c>
      <c r="J1589" s="227" t="str">
        <f>IF(ISBLANK(INDEX('Policy Characteristics'!D:D,MATCH($C1589,'Policy Characteristics'!$C:$C,0))),"",INDEX('Policy Characteristics'!D:D,MATCH($C1589,'Policy Characteristics'!$C:$C,0)))</f>
        <v>Process Emissions Increases</v>
      </c>
      <c r="K1589" s="226" t="str">
        <f>IF(ISBLANK(INDEX('Policy Characteristics'!E:E,MATCH($C1589,'Policy Characteristics'!$C:$C,0))),"",INDEX('Policy Characteristics'!E:E,MATCH($C1589,'Policy Characteristics'!$C:$C,0)))</f>
        <v>non BAU indst process emissions</v>
      </c>
      <c r="L1589" s="233">
        <f>IF(ISBLANK(INDEX('Policy Characteristics'!F:F,MATCH($C1589,'Policy Characteristics'!$C:$C,0))),"",INDEX('Policy Characteristics'!F:F,MATCH($C1589,'Policy Characteristics'!$C:$C,0)))</f>
        <v>0</v>
      </c>
      <c r="M1589" s="233">
        <f>IF(ISBLANK(INDEX('Policy Characteristics'!G:G,MATCH($C1589,'Policy Characteristics'!$C:$C,0))),"",INDEX('Policy Characteristics'!G:G,MATCH($C1589,'Policy Characteristics'!$C:$C,0)))</f>
        <v>1</v>
      </c>
      <c r="N1589" s="233">
        <f>IF(ISBLANK(INDEX('Policy Characteristics'!H:H,MATCH($C1589,'Policy Characteristics'!$C:$C,0))),"",INDEX('Policy Characteristics'!H:H,MATCH($C1589,'Policy Characteristics'!$C:$C,0)))</f>
        <v>1</v>
      </c>
      <c r="O1589" s="226" t="str">
        <f>IF(ISBLANK(INDEX('Policy Characteristics'!I:I,MATCH($C1589,'Policy Characteristics'!$C:$C,0))),"",INDEX('Policy Characteristics'!I:I,MATCH($C1589,'Policy Characteristics'!$C:$C,0)))</f>
        <v>on/off</v>
      </c>
      <c r="P1589" s="22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89" s="226" t="str">
        <f>IF(ISBLANK(INDEX('Policy Characteristics'!K:K,MATCH($C1589,'Policy Characteristics'!$C:$C,0))),"",INDEX('Policy Characteristics'!K:K,MATCH($C1589,'Policy Characteristics'!$C:$C,0)))</f>
        <v/>
      </c>
      <c r="R1589" s="226" t="str">
        <f>IF(ISBLANK(INDEX('Policy Characteristics'!L:L,MATCH($C1589,'Policy Characteristics'!$C:$C,0))),"",INDEX('Policy Characteristics'!L:L,MATCH($C1589,'Policy Characteristics'!$C:$C,0)))</f>
        <v/>
      </c>
    </row>
    <row r="1590" spans="1:18">
      <c r="A1590" s="226" t="str">
        <f>IF(ISBLANK(INDEX('Policy Characteristics'!A:A,MATCH($C1590,'Policy Characteristics'!$C:$C,0))),"",INDEX('Policy Characteristics'!A:A,MATCH($C1590,'Policy Characteristics'!$C:$C,0)))</f>
        <v>Industry</v>
      </c>
      <c r="B1590" s="234" t="str">
        <f>IF(ISBLANK(INDEX('Policy Characteristics'!B:B,MATCH($C1590,'Policy Characteristics'!$C:$C,0))),"",INDEX('Policy Characteristics'!B:B,MATCH($C1590,'Policy Characteristics'!$C:$C,0)))</f>
        <v>Non BAU Increase in Process Emissions</v>
      </c>
      <c r="C1590" s="226" t="str">
        <f t="shared" si="57"/>
        <v>Boolean Use Non BAU Process Emissions Additions</v>
      </c>
      <c r="D1590" s="45" t="s">
        <v>957</v>
      </c>
      <c r="E1590" s="45"/>
      <c r="F1590" s="45" t="s">
        <v>516</v>
      </c>
      <c r="G1590" s="45"/>
      <c r="H1590" s="43">
        <v>2764</v>
      </c>
      <c r="I1590" s="261" t="s">
        <v>728</v>
      </c>
      <c r="J1590" s="227" t="str">
        <f>IF(ISBLANK(INDEX('Policy Characteristics'!D:D,MATCH($C1590,'Policy Characteristics'!$C:$C,0))),"",INDEX('Policy Characteristics'!D:D,MATCH($C1590,'Policy Characteristics'!$C:$C,0)))</f>
        <v>Process Emissions Increases</v>
      </c>
      <c r="K1590" s="226" t="str">
        <f>IF(ISBLANK(INDEX('Policy Characteristics'!E:E,MATCH($C1590,'Policy Characteristics'!$C:$C,0))),"",INDEX('Policy Characteristics'!E:E,MATCH($C1590,'Policy Characteristics'!$C:$C,0)))</f>
        <v>non BAU indst process emissions</v>
      </c>
      <c r="L1590" s="233">
        <f>IF(ISBLANK(INDEX('Policy Characteristics'!F:F,MATCH($C1590,'Policy Characteristics'!$C:$C,0))),"",INDEX('Policy Characteristics'!F:F,MATCH($C1590,'Policy Characteristics'!$C:$C,0)))</f>
        <v>0</v>
      </c>
      <c r="M1590" s="233">
        <f>IF(ISBLANK(INDEX('Policy Characteristics'!G:G,MATCH($C1590,'Policy Characteristics'!$C:$C,0))),"",INDEX('Policy Characteristics'!G:G,MATCH($C1590,'Policy Characteristics'!$C:$C,0)))</f>
        <v>1</v>
      </c>
      <c r="N1590" s="233">
        <f>IF(ISBLANK(INDEX('Policy Characteristics'!H:H,MATCH($C1590,'Policy Characteristics'!$C:$C,0))),"",INDEX('Policy Characteristics'!H:H,MATCH($C1590,'Policy Characteristics'!$C:$C,0)))</f>
        <v>1</v>
      </c>
      <c r="O1590" s="226" t="str">
        <f>IF(ISBLANK(INDEX('Policy Characteristics'!I:I,MATCH($C1590,'Policy Characteristics'!$C:$C,0))),"",INDEX('Policy Characteristics'!I:I,MATCH($C1590,'Policy Characteristics'!$C:$C,0)))</f>
        <v>on/off</v>
      </c>
      <c r="P1590" s="22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90" s="226" t="str">
        <f>IF(ISBLANK(INDEX('Policy Characteristics'!K:K,MATCH($C1590,'Policy Characteristics'!$C:$C,0))),"",INDEX('Policy Characteristics'!K:K,MATCH($C1590,'Policy Characteristics'!$C:$C,0)))</f>
        <v/>
      </c>
      <c r="R1590" s="226" t="str">
        <f>IF(ISBLANK(INDEX('Policy Characteristics'!L:L,MATCH($C1590,'Policy Characteristics'!$C:$C,0))),"",INDEX('Policy Characteristics'!L:L,MATCH($C1590,'Policy Characteristics'!$C:$C,0)))</f>
        <v/>
      </c>
    </row>
    <row r="1591" spans="1:18">
      <c r="A1591" s="226" t="str">
        <f>IF(ISBLANK(INDEX('Policy Characteristics'!A:A,MATCH($C1591,'Policy Characteristics'!$C:$C,0))),"",INDEX('Policy Characteristics'!A:A,MATCH($C1591,'Policy Characteristics'!$C:$C,0)))</f>
        <v>Industry</v>
      </c>
      <c r="B1591" s="234" t="str">
        <f>IF(ISBLANK(INDEX('Policy Characteristics'!B:B,MATCH($C1591,'Policy Characteristics'!$C:$C,0))),"",INDEX('Policy Characteristics'!B:B,MATCH($C1591,'Policy Characteristics'!$C:$C,0)))</f>
        <v>Non BAU Increase in Process Emissions</v>
      </c>
      <c r="C1591" s="226" t="str">
        <f t="shared" si="57"/>
        <v>Boolean Use Non BAU Process Emissions Additions</v>
      </c>
      <c r="D1591" s="45" t="s">
        <v>958</v>
      </c>
      <c r="E1591" s="45"/>
      <c r="F1591" s="45" t="s">
        <v>532</v>
      </c>
      <c r="G1591" s="45"/>
      <c r="H1591" s="43">
        <v>2765</v>
      </c>
      <c r="I1591" s="261" t="s">
        <v>728</v>
      </c>
      <c r="J1591" s="227" t="str">
        <f>IF(ISBLANK(INDEX('Policy Characteristics'!D:D,MATCH($C1591,'Policy Characteristics'!$C:$C,0))),"",INDEX('Policy Characteristics'!D:D,MATCH($C1591,'Policy Characteristics'!$C:$C,0)))</f>
        <v>Process Emissions Increases</v>
      </c>
      <c r="K1591" s="226" t="str">
        <f>IF(ISBLANK(INDEX('Policy Characteristics'!E:E,MATCH($C1591,'Policy Characteristics'!$C:$C,0))),"",INDEX('Policy Characteristics'!E:E,MATCH($C1591,'Policy Characteristics'!$C:$C,0)))</f>
        <v>non BAU indst process emissions</v>
      </c>
      <c r="L1591" s="233">
        <f>IF(ISBLANK(INDEX('Policy Characteristics'!F:F,MATCH($C1591,'Policy Characteristics'!$C:$C,0))),"",INDEX('Policy Characteristics'!F:F,MATCH($C1591,'Policy Characteristics'!$C:$C,0)))</f>
        <v>0</v>
      </c>
      <c r="M1591" s="233">
        <f>IF(ISBLANK(INDEX('Policy Characteristics'!G:G,MATCH($C1591,'Policy Characteristics'!$C:$C,0))),"",INDEX('Policy Characteristics'!G:G,MATCH($C1591,'Policy Characteristics'!$C:$C,0)))</f>
        <v>1</v>
      </c>
      <c r="N1591" s="233">
        <f>IF(ISBLANK(INDEX('Policy Characteristics'!H:H,MATCH($C1591,'Policy Characteristics'!$C:$C,0))),"",INDEX('Policy Characteristics'!H:H,MATCH($C1591,'Policy Characteristics'!$C:$C,0)))</f>
        <v>1</v>
      </c>
      <c r="O1591" s="226" t="str">
        <f>IF(ISBLANK(INDEX('Policy Characteristics'!I:I,MATCH($C1591,'Policy Characteristics'!$C:$C,0))),"",INDEX('Policy Characteristics'!I:I,MATCH($C1591,'Policy Characteristics'!$C:$C,0)))</f>
        <v>on/off</v>
      </c>
      <c r="P1591" s="22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91" s="226" t="str">
        <f>IF(ISBLANK(INDEX('Policy Characteristics'!K:K,MATCH($C1591,'Policy Characteristics'!$C:$C,0))),"",INDEX('Policy Characteristics'!K:K,MATCH($C1591,'Policy Characteristics'!$C:$C,0)))</f>
        <v/>
      </c>
      <c r="R1591" s="226" t="str">
        <f>IF(ISBLANK(INDEX('Policy Characteristics'!L:L,MATCH($C1591,'Policy Characteristics'!$C:$C,0))),"",INDEX('Policy Characteristics'!L:L,MATCH($C1591,'Policy Characteristics'!$C:$C,0)))</f>
        <v/>
      </c>
    </row>
    <row r="1592" spans="1:18">
      <c r="A1592" s="226" t="str">
        <f>IF(ISBLANK(INDEX('Policy Characteristics'!A:A,MATCH($C1592,'Policy Characteristics'!$C:$C,0))),"",INDEX('Policy Characteristics'!A:A,MATCH($C1592,'Policy Characteristics'!$C:$C,0)))</f>
        <v>Industry</v>
      </c>
      <c r="B1592" s="234" t="str">
        <f>IF(ISBLANK(INDEX('Policy Characteristics'!B:B,MATCH($C1592,'Policy Characteristics'!$C:$C,0))),"",INDEX('Policy Characteristics'!B:B,MATCH($C1592,'Policy Characteristics'!$C:$C,0)))</f>
        <v>Non BAU Increase in Process Emissions</v>
      </c>
      <c r="C1592" s="226" t="str">
        <f t="shared" si="57"/>
        <v>Boolean Use Non BAU Process Emissions Additions</v>
      </c>
      <c r="D1592" s="45" t="s">
        <v>959</v>
      </c>
      <c r="E1592" s="45"/>
      <c r="F1592" s="45" t="s">
        <v>960</v>
      </c>
      <c r="G1592" s="45"/>
      <c r="H1592" s="43">
        <v>2766</v>
      </c>
      <c r="I1592" s="261" t="s">
        <v>738</v>
      </c>
      <c r="J1592" s="227" t="str">
        <f>IF(ISBLANK(INDEX('Policy Characteristics'!D:D,MATCH($C1592,'Policy Characteristics'!$C:$C,0))),"",INDEX('Policy Characteristics'!D:D,MATCH($C1592,'Policy Characteristics'!$C:$C,0)))</f>
        <v>Process Emissions Increases</v>
      </c>
      <c r="K1592" s="226" t="str">
        <f>IF(ISBLANK(INDEX('Policy Characteristics'!E:E,MATCH($C1592,'Policy Characteristics'!$C:$C,0))),"",INDEX('Policy Characteristics'!E:E,MATCH($C1592,'Policy Characteristics'!$C:$C,0)))</f>
        <v>non BAU indst process emissions</v>
      </c>
      <c r="L1592" s="233">
        <f>IF(ISBLANK(INDEX('Policy Characteristics'!F:F,MATCH($C1592,'Policy Characteristics'!$C:$C,0))),"",INDEX('Policy Characteristics'!F:F,MATCH($C1592,'Policy Characteristics'!$C:$C,0)))</f>
        <v>0</v>
      </c>
      <c r="M1592" s="233">
        <f>IF(ISBLANK(INDEX('Policy Characteristics'!G:G,MATCH($C1592,'Policy Characteristics'!$C:$C,0))),"",INDEX('Policy Characteristics'!G:G,MATCH($C1592,'Policy Characteristics'!$C:$C,0)))</f>
        <v>1</v>
      </c>
      <c r="N1592" s="233">
        <f>IF(ISBLANK(INDEX('Policy Characteristics'!H:H,MATCH($C1592,'Policy Characteristics'!$C:$C,0))),"",INDEX('Policy Characteristics'!H:H,MATCH($C1592,'Policy Characteristics'!$C:$C,0)))</f>
        <v>1</v>
      </c>
      <c r="O1592" s="226" t="str">
        <f>IF(ISBLANK(INDEX('Policy Characteristics'!I:I,MATCH($C1592,'Policy Characteristics'!$C:$C,0))),"",INDEX('Policy Characteristics'!I:I,MATCH($C1592,'Policy Characteristics'!$C:$C,0)))</f>
        <v>on/off</v>
      </c>
      <c r="P1592" s="22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92" s="226" t="str">
        <f>IF(ISBLANK(INDEX('Policy Characteristics'!K:K,MATCH($C1592,'Policy Characteristics'!$C:$C,0))),"",INDEX('Policy Characteristics'!K:K,MATCH($C1592,'Policy Characteristics'!$C:$C,0)))</f>
        <v/>
      </c>
      <c r="R1592" s="226" t="str">
        <f>IF(ISBLANK(INDEX('Policy Characteristics'!L:L,MATCH($C1592,'Policy Characteristics'!$C:$C,0))),"",INDEX('Policy Characteristics'!L:L,MATCH($C1592,'Policy Characteristics'!$C:$C,0)))</f>
        <v/>
      </c>
    </row>
    <row r="1593" spans="1:18">
      <c r="A1593" s="226" t="str">
        <f>IF(ISBLANK(INDEX('Policy Characteristics'!A:A,MATCH($C1593,'Policy Characteristics'!$C:$C,0))),"",INDEX('Policy Characteristics'!A:A,MATCH($C1593,'Policy Characteristics'!$C:$C,0)))</f>
        <v>Industry</v>
      </c>
      <c r="B1593" s="234" t="str">
        <f>IF(ISBLANK(INDEX('Policy Characteristics'!B:B,MATCH($C1593,'Policy Characteristics'!$C:$C,0))),"",INDEX('Policy Characteristics'!B:B,MATCH($C1593,'Policy Characteristics'!$C:$C,0)))</f>
        <v>Non BAU Increase in Process Emissions</v>
      </c>
      <c r="C1593" s="226" t="str">
        <f t="shared" si="57"/>
        <v>Boolean Use Non BAU Process Emissions Additions</v>
      </c>
      <c r="D1593" s="45" t="s">
        <v>961</v>
      </c>
      <c r="E1593" s="45"/>
      <c r="F1593" s="45" t="s">
        <v>962</v>
      </c>
      <c r="G1593" s="45"/>
      <c r="H1593" s="43">
        <v>2767</v>
      </c>
      <c r="I1593" s="261" t="s">
        <v>738</v>
      </c>
      <c r="J1593" s="227" t="str">
        <f>IF(ISBLANK(INDEX('Policy Characteristics'!D:D,MATCH($C1593,'Policy Characteristics'!$C:$C,0))),"",INDEX('Policy Characteristics'!D:D,MATCH($C1593,'Policy Characteristics'!$C:$C,0)))</f>
        <v>Process Emissions Increases</v>
      </c>
      <c r="K1593" s="226" t="str">
        <f>IF(ISBLANK(INDEX('Policy Characteristics'!E:E,MATCH($C1593,'Policy Characteristics'!$C:$C,0))),"",INDEX('Policy Characteristics'!E:E,MATCH($C1593,'Policy Characteristics'!$C:$C,0)))</f>
        <v>non BAU indst process emissions</v>
      </c>
      <c r="L1593" s="233">
        <f>IF(ISBLANK(INDEX('Policy Characteristics'!F:F,MATCH($C1593,'Policy Characteristics'!$C:$C,0))),"",INDEX('Policy Characteristics'!F:F,MATCH($C1593,'Policy Characteristics'!$C:$C,0)))</f>
        <v>0</v>
      </c>
      <c r="M1593" s="233">
        <f>IF(ISBLANK(INDEX('Policy Characteristics'!G:G,MATCH($C1593,'Policy Characteristics'!$C:$C,0))),"",INDEX('Policy Characteristics'!G:G,MATCH($C1593,'Policy Characteristics'!$C:$C,0)))</f>
        <v>1</v>
      </c>
      <c r="N1593" s="233">
        <f>IF(ISBLANK(INDEX('Policy Characteristics'!H:H,MATCH($C1593,'Policy Characteristics'!$C:$C,0))),"",INDEX('Policy Characteristics'!H:H,MATCH($C1593,'Policy Characteristics'!$C:$C,0)))</f>
        <v>1</v>
      </c>
      <c r="O1593" s="226" t="str">
        <f>IF(ISBLANK(INDEX('Policy Characteristics'!I:I,MATCH($C1593,'Policy Characteristics'!$C:$C,0))),"",INDEX('Policy Characteristics'!I:I,MATCH($C1593,'Policy Characteristics'!$C:$C,0)))</f>
        <v>on/off</v>
      </c>
      <c r="P1593" s="22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93" s="226" t="str">
        <f>IF(ISBLANK(INDEX('Policy Characteristics'!K:K,MATCH($C1593,'Policy Characteristics'!$C:$C,0))),"",INDEX('Policy Characteristics'!K:K,MATCH($C1593,'Policy Characteristics'!$C:$C,0)))</f>
        <v/>
      </c>
      <c r="R1593" s="226" t="str">
        <f>IF(ISBLANK(INDEX('Policy Characteristics'!L:L,MATCH($C1593,'Policy Characteristics'!$C:$C,0))),"",INDEX('Policy Characteristics'!L:L,MATCH($C1593,'Policy Characteristics'!$C:$C,0)))</f>
        <v/>
      </c>
    </row>
    <row r="1594" spans="1:18" ht="28.8">
      <c r="A1594" s="226" t="str">
        <f>IF(ISBLANK(INDEX('Policy Characteristics'!A:A,MATCH($C1594,'Policy Characteristics'!$C:$C,0))),"",INDEX('Policy Characteristics'!A:A,MATCH($C1594,'Policy Characteristics'!$C:$C,0)))</f>
        <v>Industry</v>
      </c>
      <c r="B1594" s="234" t="str">
        <f>IF(ISBLANK(INDEX('Policy Characteristics'!B:B,MATCH($C1594,'Policy Characteristics'!$C:$C,0))),"",INDEX('Policy Characteristics'!B:B,MATCH($C1594,'Policy Characteristics'!$C:$C,0)))</f>
        <v>Non BAU Increase in Process Emissions</v>
      </c>
      <c r="C1594" s="226" t="str">
        <f t="shared" si="57"/>
        <v>Boolean Use Non BAU Process Emissions Additions</v>
      </c>
      <c r="D1594" s="45" t="s">
        <v>963</v>
      </c>
      <c r="E1594" s="45"/>
      <c r="F1594" s="45" t="s">
        <v>964</v>
      </c>
      <c r="G1594" s="45"/>
      <c r="H1594" s="43">
        <v>2768</v>
      </c>
      <c r="I1594" s="261" t="s">
        <v>738</v>
      </c>
      <c r="J1594" s="227" t="str">
        <f>IF(ISBLANK(INDEX('Policy Characteristics'!D:D,MATCH($C1594,'Policy Characteristics'!$C:$C,0))),"",INDEX('Policy Characteristics'!D:D,MATCH($C1594,'Policy Characteristics'!$C:$C,0)))</f>
        <v>Process Emissions Increases</v>
      </c>
      <c r="K1594" s="226" t="str">
        <f>IF(ISBLANK(INDEX('Policy Characteristics'!E:E,MATCH($C1594,'Policy Characteristics'!$C:$C,0))),"",INDEX('Policy Characteristics'!E:E,MATCH($C1594,'Policy Characteristics'!$C:$C,0)))</f>
        <v>non BAU indst process emissions</v>
      </c>
      <c r="L1594" s="233">
        <f>IF(ISBLANK(INDEX('Policy Characteristics'!F:F,MATCH($C1594,'Policy Characteristics'!$C:$C,0))),"",INDEX('Policy Characteristics'!F:F,MATCH($C1594,'Policy Characteristics'!$C:$C,0)))</f>
        <v>0</v>
      </c>
      <c r="M1594" s="233">
        <f>IF(ISBLANK(INDEX('Policy Characteristics'!G:G,MATCH($C1594,'Policy Characteristics'!$C:$C,0))),"",INDEX('Policy Characteristics'!G:G,MATCH($C1594,'Policy Characteristics'!$C:$C,0)))</f>
        <v>1</v>
      </c>
      <c r="N1594" s="233">
        <f>IF(ISBLANK(INDEX('Policy Characteristics'!H:H,MATCH($C1594,'Policy Characteristics'!$C:$C,0))),"",INDEX('Policy Characteristics'!H:H,MATCH($C1594,'Policy Characteristics'!$C:$C,0)))</f>
        <v>1</v>
      </c>
      <c r="O1594" s="226" t="str">
        <f>IF(ISBLANK(INDEX('Policy Characteristics'!I:I,MATCH($C1594,'Policy Characteristics'!$C:$C,0))),"",INDEX('Policy Characteristics'!I:I,MATCH($C1594,'Policy Characteristics'!$C:$C,0)))</f>
        <v>on/off</v>
      </c>
      <c r="P1594" s="22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This lever repeals the relevant standards. // **Cropland, rice, and livestock measures:** This lever removes the relevant financial support and the associated projected emissions reductions.</v>
      </c>
      <c r="Q1594" s="226" t="str">
        <f>IF(ISBLANK(INDEX('Policy Characteristics'!K:K,MATCH($C1594,'Policy Characteristics'!$C:$C,0))),"",INDEX('Policy Characteristics'!K:K,MATCH($C1594,'Policy Characteristics'!$C:$C,0)))</f>
        <v/>
      </c>
      <c r="R1594" s="226" t="str">
        <f>IF(ISBLANK(INDEX('Policy Characteristics'!L:L,MATCH($C1594,'Policy Characteristics'!$C:$C,0))),"",INDEX('Policy Characteristics'!L:L,MATCH($C1594,'Policy Characteristics'!$C:$C,0)))</f>
        <v/>
      </c>
    </row>
    <row r="1595" spans="1:18">
      <c r="A1595" s="226" t="str">
        <f>IF(ISBLANK(INDEX('Policy Characteristics'!A:A,MATCH($C1595,'Policy Characteristics'!$C:$C,0))),"",INDEX('Policy Characteristics'!A:A,MATCH($C1595,'Policy Characteristics'!$C:$C,0)))</f>
        <v>Industry</v>
      </c>
      <c r="B1595" s="234" t="str">
        <f>IF(ISBLANK(INDEX('Policy Characteristics'!B:B,MATCH($C1595,'Policy Characteristics'!$C:$C,0))),"",INDEX('Policy Characteristics'!B:B,MATCH($C1595,'Policy Characteristics'!$C:$C,0)))</f>
        <v>Reduce Fossil Fuel Exports</v>
      </c>
      <c r="C1595" t="s">
        <v>485</v>
      </c>
      <c r="D1595" s="6" t="s">
        <v>965</v>
      </c>
      <c r="E1595" s="45"/>
      <c r="F1595" s="6" t="s">
        <v>795</v>
      </c>
      <c r="G1595" s="45"/>
      <c r="H1595" s="43">
        <v>451</v>
      </c>
      <c r="I1595" s="261" t="s">
        <v>728</v>
      </c>
      <c r="J1595" s="227" t="str">
        <f>IF(ISBLANK(INDEX('Policy Characteristics'!D:D,MATCH($C1595,'Policy Characteristics'!$C:$C,0))),"",INDEX('Policy Characteristics'!D:D,MATCH($C1595,'Policy Characteristics'!$C:$C,0)))</f>
        <v>Percent Reduction in Fossil Fuel Exports</v>
      </c>
      <c r="K1595" s="226" t="str">
        <f>IF(ISBLANK(INDEX('Policy Characteristics'!E:E,MATCH($C1595,'Policy Characteristics'!$C:$C,0))),"",INDEX('Policy Characteristics'!E:E,MATCH($C1595,'Policy Characteristics'!$C:$C,0)))</f>
        <v>indst reduce fossil fuel exports</v>
      </c>
      <c r="L1595" s="233">
        <f>IF(ISBLANK(INDEX('Policy Characteristics'!F:F,MATCH($C1595,'Policy Characteristics'!$C:$C,0))),"",INDEX('Policy Characteristics'!F:F,MATCH($C1595,'Policy Characteristics'!$C:$C,0)))</f>
        <v>0</v>
      </c>
      <c r="M1595" s="233">
        <f>IF(ISBLANK(INDEX('Policy Characteristics'!G:G,MATCH($C1595,'Policy Characteristics'!$C:$C,0))),"",INDEX('Policy Characteristics'!G:G,MATCH($C1595,'Policy Characteristics'!$C:$C,0)))</f>
        <v>1</v>
      </c>
      <c r="N1595" s="233">
        <f>IF(ISBLANK(INDEX('Policy Characteristics'!H:H,MATCH($C1595,'Policy Characteristics'!$C:$C,0))),"",INDEX('Policy Characteristics'!H:H,MATCH($C1595,'Policy Characteristics'!$C:$C,0)))</f>
        <v>0.01</v>
      </c>
      <c r="O1595" s="226" t="str">
        <f>IF(ISBLANK(INDEX('Policy Characteristics'!I:I,MATCH($C1595,'Policy Characteristics'!$C:$C,0))),"",INDEX('Policy Characteristics'!I:I,MATCH($C1595,'Policy Characteristics'!$C:$C,0)))</f>
        <v>% reduction in exports</v>
      </c>
      <c r="P1595" s="226" t="str">
        <f>IF(ISBLANK(INDEX('Policy Characteristics'!J:J,MATCH($C1595,'Policy Characteristics'!$C:$C,0))),"",INDEX('Policy Characteristics'!J:J,MATCH($C1595,'Policy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595" s="226" t="str">
        <f>IF(ISBLANK(INDEX('Policy Characteristics'!K:K,MATCH($C1595,'Policy Characteristics'!$C:$C,0))),"",INDEX('Policy Characteristics'!K:K,MATCH($C1595,'Policy Characteristics'!$C:$C,0)))</f>
        <v/>
      </c>
      <c r="R1595" s="226" t="str">
        <f>IF(ISBLANK(INDEX('Policy Characteristics'!L:L,MATCH($C1595,'Policy Characteristics'!$C:$C,0))),"",INDEX('Policy Characteristics'!L:L,MATCH($C1595,'Policy Characteristics'!$C:$C,0)))</f>
        <v>reduce-fuel-exports.html</v>
      </c>
    </row>
    <row r="1596" spans="1:18">
      <c r="A1596" s="226" t="str">
        <f>IF(ISBLANK(INDEX('Policy Characteristics'!A:A,MATCH($C1596,'Policy Characteristics'!$C:$C,0))),"",INDEX('Policy Characteristics'!A:A,MATCH($C1596,'Policy Characteristics'!$C:$C,0)))</f>
        <v>Industry</v>
      </c>
      <c r="B1596" s="234" t="str">
        <f>IF(ISBLANK(INDEX('Policy Characteristics'!B:B,MATCH($C1596,'Policy Characteristics'!$C:$C,0))),"",INDEX('Policy Characteristics'!B:B,MATCH($C1596,'Policy Characteristics'!$C:$C,0)))</f>
        <v>Reduce Fossil Fuel Exports</v>
      </c>
      <c r="C1596" s="226" t="str">
        <f t="shared" ref="C1596:C1603" si="58">C$1595</f>
        <v>Percent Reduction in Fossil Fuel Exports</v>
      </c>
      <c r="D1596" s="6" t="s">
        <v>966</v>
      </c>
      <c r="E1596" s="45"/>
      <c r="F1596" s="6" t="s">
        <v>967</v>
      </c>
      <c r="G1596" s="45"/>
      <c r="H1596" s="43">
        <v>452</v>
      </c>
      <c r="I1596" s="261" t="s">
        <v>728</v>
      </c>
      <c r="J1596" s="227" t="str">
        <f>IF(ISBLANK(INDEX('Policy Characteristics'!D:D,MATCH($C1596,'Policy Characteristics'!$C:$C,0))),"",INDEX('Policy Characteristics'!D:D,MATCH($C1596,'Policy Characteristics'!$C:$C,0)))</f>
        <v>Percent Reduction in Fossil Fuel Exports</v>
      </c>
      <c r="K1596" s="226" t="str">
        <f>IF(ISBLANK(INDEX('Policy Characteristics'!E:E,MATCH($C1596,'Policy Characteristics'!$C:$C,0))),"",INDEX('Policy Characteristics'!E:E,MATCH($C1596,'Policy Characteristics'!$C:$C,0)))</f>
        <v>indst reduce fossil fuel exports</v>
      </c>
      <c r="L1596" s="233">
        <f>IF(ISBLANK(INDEX('Policy Characteristics'!F:F,MATCH($C1596,'Policy Characteristics'!$C:$C,0))),"",INDEX('Policy Characteristics'!F:F,MATCH($C1596,'Policy Characteristics'!$C:$C,0)))</f>
        <v>0</v>
      </c>
      <c r="M1596" s="233">
        <f>IF(ISBLANK(INDEX('Policy Characteristics'!G:G,MATCH($C1596,'Policy Characteristics'!$C:$C,0))),"",INDEX('Policy Characteristics'!G:G,MATCH($C1596,'Policy Characteristics'!$C:$C,0)))</f>
        <v>1</v>
      </c>
      <c r="N1596" s="233">
        <f>IF(ISBLANK(INDEX('Policy Characteristics'!H:H,MATCH($C1596,'Policy Characteristics'!$C:$C,0))),"",INDEX('Policy Characteristics'!H:H,MATCH($C1596,'Policy Characteristics'!$C:$C,0)))</f>
        <v>0.01</v>
      </c>
      <c r="O1596" s="226" t="str">
        <f>IF(ISBLANK(INDEX('Policy Characteristics'!I:I,MATCH($C1596,'Policy Characteristics'!$C:$C,0))),"",INDEX('Policy Characteristics'!I:I,MATCH($C1596,'Policy Characteristics'!$C:$C,0)))</f>
        <v>% reduction in exports</v>
      </c>
      <c r="P1596" s="226" t="str">
        <f>IF(ISBLANK(INDEX('Policy Characteristics'!J:J,MATCH($C1596,'Policy Characteristics'!$C:$C,0))),"",INDEX('Policy Characteristics'!J:J,MATCH($C1596,'Policy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596" s="226" t="str">
        <f>IF(ISBLANK(INDEX('Policy Characteristics'!K:K,MATCH($C1596,'Policy Characteristics'!$C:$C,0))),"",INDEX('Policy Characteristics'!K:K,MATCH($C1596,'Policy Characteristics'!$C:$C,0)))</f>
        <v/>
      </c>
      <c r="R1596" s="226" t="str">
        <f>IF(ISBLANK(INDEX('Policy Characteristics'!L:L,MATCH($C1596,'Policy Characteristics'!$C:$C,0))),"",INDEX('Policy Characteristics'!L:L,MATCH($C1596,'Policy Characteristics'!$C:$C,0)))</f>
        <v>reduce-fuel-exports.html</v>
      </c>
    </row>
    <row r="1597" spans="1:18">
      <c r="A1597" s="226" t="str">
        <f>IF(ISBLANK(INDEX('Policy Characteristics'!A:A,MATCH($C1597,'Policy Characteristics'!$C:$C,0))),"",INDEX('Policy Characteristics'!A:A,MATCH($C1597,'Policy Characteristics'!$C:$C,0)))</f>
        <v>Industry</v>
      </c>
      <c r="B1597" s="234" t="str">
        <f>IF(ISBLANK(INDEX('Policy Characteristics'!B:B,MATCH($C1597,'Policy Characteristics'!$C:$C,0))),"",INDEX('Policy Characteristics'!B:B,MATCH($C1597,'Policy Characteristics'!$C:$C,0)))</f>
        <v>Reduce Fossil Fuel Exports</v>
      </c>
      <c r="C1597" s="226" t="str">
        <f t="shared" si="58"/>
        <v>Percent Reduction in Fossil Fuel Exports</v>
      </c>
      <c r="D1597" s="6" t="s">
        <v>968</v>
      </c>
      <c r="E1597" s="45"/>
      <c r="F1597" s="6" t="s">
        <v>969</v>
      </c>
      <c r="G1597" s="45"/>
      <c r="H1597" s="43">
        <v>453</v>
      </c>
      <c r="I1597" s="261" t="s">
        <v>728</v>
      </c>
      <c r="J1597" s="227" t="str">
        <f>IF(ISBLANK(INDEX('Policy Characteristics'!D:D,MATCH($C1597,'Policy Characteristics'!$C:$C,0))),"",INDEX('Policy Characteristics'!D:D,MATCH($C1597,'Policy Characteristics'!$C:$C,0)))</f>
        <v>Percent Reduction in Fossil Fuel Exports</v>
      </c>
      <c r="K1597" s="226" t="str">
        <f>IF(ISBLANK(INDEX('Policy Characteristics'!E:E,MATCH($C1597,'Policy Characteristics'!$C:$C,0))),"",INDEX('Policy Characteristics'!E:E,MATCH($C1597,'Policy Characteristics'!$C:$C,0)))</f>
        <v>indst reduce fossil fuel exports</v>
      </c>
      <c r="L1597" s="233">
        <f>IF(ISBLANK(INDEX('Policy Characteristics'!F:F,MATCH($C1597,'Policy Characteristics'!$C:$C,0))),"",INDEX('Policy Characteristics'!F:F,MATCH($C1597,'Policy Characteristics'!$C:$C,0)))</f>
        <v>0</v>
      </c>
      <c r="M1597" s="233">
        <f>IF(ISBLANK(INDEX('Policy Characteristics'!G:G,MATCH($C1597,'Policy Characteristics'!$C:$C,0))),"",INDEX('Policy Characteristics'!G:G,MATCH($C1597,'Policy Characteristics'!$C:$C,0)))</f>
        <v>1</v>
      </c>
      <c r="N1597" s="233">
        <f>IF(ISBLANK(INDEX('Policy Characteristics'!H:H,MATCH($C1597,'Policy Characteristics'!$C:$C,0))),"",INDEX('Policy Characteristics'!H:H,MATCH($C1597,'Policy Characteristics'!$C:$C,0)))</f>
        <v>0.01</v>
      </c>
      <c r="O1597" s="226" t="str">
        <f>IF(ISBLANK(INDEX('Policy Characteristics'!I:I,MATCH($C1597,'Policy Characteristics'!$C:$C,0))),"",INDEX('Policy Characteristics'!I:I,MATCH($C1597,'Policy Characteristics'!$C:$C,0)))</f>
        <v>% reduction in exports</v>
      </c>
      <c r="P1597" s="226" t="str">
        <f>IF(ISBLANK(INDEX('Policy Characteristics'!J:J,MATCH($C1597,'Policy Characteristics'!$C:$C,0))),"",INDEX('Policy Characteristics'!J:J,MATCH($C1597,'Policy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597" s="226" t="str">
        <f>IF(ISBLANK(INDEX('Policy Characteristics'!K:K,MATCH($C1597,'Policy Characteristics'!$C:$C,0))),"",INDEX('Policy Characteristics'!K:K,MATCH($C1597,'Policy Characteristics'!$C:$C,0)))</f>
        <v/>
      </c>
      <c r="R1597" s="226" t="str">
        <f>IF(ISBLANK(INDEX('Policy Characteristics'!L:L,MATCH($C1597,'Policy Characteristics'!$C:$C,0))),"",INDEX('Policy Characteristics'!L:L,MATCH($C1597,'Policy Characteristics'!$C:$C,0)))</f>
        <v>reduce-fuel-exports.html</v>
      </c>
    </row>
    <row r="1598" spans="1:18">
      <c r="A1598" s="226" t="str">
        <f>IF(ISBLANK(INDEX('Policy Characteristics'!A:A,MATCH($C1598,'Policy Characteristics'!$C:$C,0))),"",INDEX('Policy Characteristics'!A:A,MATCH($C1598,'Policy Characteristics'!$C:$C,0)))</f>
        <v>Industry</v>
      </c>
      <c r="B1598" s="234" t="str">
        <f>IF(ISBLANK(INDEX('Policy Characteristics'!B:B,MATCH($C1598,'Policy Characteristics'!$C:$C,0))),"",INDEX('Policy Characteristics'!B:B,MATCH($C1598,'Policy Characteristics'!$C:$C,0)))</f>
        <v>Reduce Fossil Fuel Exports</v>
      </c>
      <c r="C1598" s="226" t="str">
        <f t="shared" si="58"/>
        <v>Percent Reduction in Fossil Fuel Exports</v>
      </c>
      <c r="D1598" s="6" t="s">
        <v>970</v>
      </c>
      <c r="E1598" s="45"/>
      <c r="F1598" s="6" t="s">
        <v>971</v>
      </c>
      <c r="G1598" s="45"/>
      <c r="H1598" s="43">
        <v>454</v>
      </c>
      <c r="I1598" s="261" t="s">
        <v>728</v>
      </c>
      <c r="J1598" s="227" t="str">
        <f>IF(ISBLANK(INDEX('Policy Characteristics'!D:D,MATCH($C1598,'Policy Characteristics'!$C:$C,0))),"",INDEX('Policy Characteristics'!D:D,MATCH($C1598,'Policy Characteristics'!$C:$C,0)))</f>
        <v>Percent Reduction in Fossil Fuel Exports</v>
      </c>
      <c r="K1598" s="226" t="str">
        <f>IF(ISBLANK(INDEX('Policy Characteristics'!E:E,MATCH($C1598,'Policy Characteristics'!$C:$C,0))),"",INDEX('Policy Characteristics'!E:E,MATCH($C1598,'Policy Characteristics'!$C:$C,0)))</f>
        <v>indst reduce fossil fuel exports</v>
      </c>
      <c r="L1598" s="233">
        <f>IF(ISBLANK(INDEX('Policy Characteristics'!F:F,MATCH($C1598,'Policy Characteristics'!$C:$C,0))),"",INDEX('Policy Characteristics'!F:F,MATCH($C1598,'Policy Characteristics'!$C:$C,0)))</f>
        <v>0</v>
      </c>
      <c r="M1598" s="233">
        <f>IF(ISBLANK(INDEX('Policy Characteristics'!G:G,MATCH($C1598,'Policy Characteristics'!$C:$C,0))),"",INDEX('Policy Characteristics'!G:G,MATCH($C1598,'Policy Characteristics'!$C:$C,0)))</f>
        <v>1</v>
      </c>
      <c r="N1598" s="233">
        <f>IF(ISBLANK(INDEX('Policy Characteristics'!H:H,MATCH($C1598,'Policy Characteristics'!$C:$C,0))),"",INDEX('Policy Characteristics'!H:H,MATCH($C1598,'Policy Characteristics'!$C:$C,0)))</f>
        <v>0.01</v>
      </c>
      <c r="O1598" s="226" t="str">
        <f>IF(ISBLANK(INDEX('Policy Characteristics'!I:I,MATCH($C1598,'Policy Characteristics'!$C:$C,0))),"",INDEX('Policy Characteristics'!I:I,MATCH($C1598,'Policy Characteristics'!$C:$C,0)))</f>
        <v>% reduction in exports</v>
      </c>
      <c r="P1598" s="226" t="str">
        <f>IF(ISBLANK(INDEX('Policy Characteristics'!J:J,MATCH($C1598,'Policy Characteristics'!$C:$C,0))),"",INDEX('Policy Characteristics'!J:J,MATCH($C1598,'Policy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598" s="226" t="str">
        <f>IF(ISBLANK(INDEX('Policy Characteristics'!K:K,MATCH($C1598,'Policy Characteristics'!$C:$C,0))),"",INDEX('Policy Characteristics'!K:K,MATCH($C1598,'Policy Characteristics'!$C:$C,0)))</f>
        <v/>
      </c>
      <c r="R1598" s="226" t="str">
        <f>IF(ISBLANK(INDEX('Policy Characteristics'!L:L,MATCH($C1598,'Policy Characteristics'!$C:$C,0))),"",INDEX('Policy Characteristics'!L:L,MATCH($C1598,'Policy Characteristics'!$C:$C,0)))</f>
        <v>reduce-fuel-exports.html</v>
      </c>
    </row>
    <row r="1599" spans="1:18">
      <c r="A1599" s="226" t="str">
        <f>IF(ISBLANK(INDEX('Policy Characteristics'!A:A,MATCH($C1599,'Policy Characteristics'!$C:$C,0))),"",INDEX('Policy Characteristics'!A:A,MATCH($C1599,'Policy Characteristics'!$C:$C,0)))</f>
        <v>Industry</v>
      </c>
      <c r="B1599" s="234" t="str">
        <f>IF(ISBLANK(INDEX('Policy Characteristics'!B:B,MATCH($C1599,'Policy Characteristics'!$C:$C,0))),"",INDEX('Policy Characteristics'!B:B,MATCH($C1599,'Policy Characteristics'!$C:$C,0)))</f>
        <v>Reduce Fossil Fuel Exports</v>
      </c>
      <c r="C1599" s="226" t="str">
        <f t="shared" si="58"/>
        <v>Percent Reduction in Fossil Fuel Exports</v>
      </c>
      <c r="D1599" s="6" t="s">
        <v>972</v>
      </c>
      <c r="E1599" s="45"/>
      <c r="F1599" s="6" t="s">
        <v>973</v>
      </c>
      <c r="G1599" s="45"/>
      <c r="H1599" s="43">
        <v>455</v>
      </c>
      <c r="I1599" s="261" t="s">
        <v>728</v>
      </c>
      <c r="J1599" s="227" t="str">
        <f>IF(ISBLANK(INDEX('Policy Characteristics'!D:D,MATCH($C1599,'Policy Characteristics'!$C:$C,0))),"",INDEX('Policy Characteristics'!D:D,MATCH($C1599,'Policy Characteristics'!$C:$C,0)))</f>
        <v>Percent Reduction in Fossil Fuel Exports</v>
      </c>
      <c r="K1599" s="226" t="str">
        <f>IF(ISBLANK(INDEX('Policy Characteristics'!E:E,MATCH($C1599,'Policy Characteristics'!$C:$C,0))),"",INDEX('Policy Characteristics'!E:E,MATCH($C1599,'Policy Characteristics'!$C:$C,0)))</f>
        <v>indst reduce fossil fuel exports</v>
      </c>
      <c r="L1599" s="233">
        <f>IF(ISBLANK(INDEX('Policy Characteristics'!F:F,MATCH($C1599,'Policy Characteristics'!$C:$C,0))),"",INDEX('Policy Characteristics'!F:F,MATCH($C1599,'Policy Characteristics'!$C:$C,0)))</f>
        <v>0</v>
      </c>
      <c r="M1599" s="233">
        <f>IF(ISBLANK(INDEX('Policy Characteristics'!G:G,MATCH($C1599,'Policy Characteristics'!$C:$C,0))),"",INDEX('Policy Characteristics'!G:G,MATCH($C1599,'Policy Characteristics'!$C:$C,0)))</f>
        <v>1</v>
      </c>
      <c r="N1599" s="233">
        <f>IF(ISBLANK(INDEX('Policy Characteristics'!H:H,MATCH($C1599,'Policy Characteristics'!$C:$C,0))),"",INDEX('Policy Characteristics'!H:H,MATCH($C1599,'Policy Characteristics'!$C:$C,0)))</f>
        <v>0.01</v>
      </c>
      <c r="O1599" s="226" t="str">
        <f>IF(ISBLANK(INDEX('Policy Characteristics'!I:I,MATCH($C1599,'Policy Characteristics'!$C:$C,0))),"",INDEX('Policy Characteristics'!I:I,MATCH($C1599,'Policy Characteristics'!$C:$C,0)))</f>
        <v>% reduction in exports</v>
      </c>
      <c r="P1599" s="226" t="str">
        <f>IF(ISBLANK(INDEX('Policy Characteristics'!J:J,MATCH($C1599,'Policy Characteristics'!$C:$C,0))),"",INDEX('Policy Characteristics'!J:J,MATCH($C1599,'Policy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599" s="226" t="str">
        <f>IF(ISBLANK(INDEX('Policy Characteristics'!K:K,MATCH($C1599,'Policy Characteristics'!$C:$C,0))),"",INDEX('Policy Characteristics'!K:K,MATCH($C1599,'Policy Characteristics'!$C:$C,0)))</f>
        <v/>
      </c>
      <c r="R1599" s="226" t="str">
        <f>IF(ISBLANK(INDEX('Policy Characteristics'!L:L,MATCH($C1599,'Policy Characteristics'!$C:$C,0))),"",INDEX('Policy Characteristics'!L:L,MATCH($C1599,'Policy Characteristics'!$C:$C,0)))</f>
        <v>reduce-fuel-exports.html</v>
      </c>
    </row>
    <row r="1600" spans="1:18">
      <c r="A1600" s="226" t="str">
        <f>IF(ISBLANK(INDEX('Policy Characteristics'!A:A,MATCH($C1600,'Policy Characteristics'!$C:$C,0))),"",INDEX('Policy Characteristics'!A:A,MATCH($C1600,'Policy Characteristics'!$C:$C,0)))</f>
        <v>Industry</v>
      </c>
      <c r="B1600" s="234" t="str">
        <f>IF(ISBLANK(INDEX('Policy Characteristics'!B:B,MATCH($C1600,'Policy Characteristics'!$C:$C,0))),"",INDEX('Policy Characteristics'!B:B,MATCH($C1600,'Policy Characteristics'!$C:$C,0)))</f>
        <v>Reduce Fossil Fuel Exports</v>
      </c>
      <c r="C1600" s="226" t="str">
        <f t="shared" si="58"/>
        <v>Percent Reduction in Fossil Fuel Exports</v>
      </c>
      <c r="D1600" s="6" t="s">
        <v>974</v>
      </c>
      <c r="E1600" s="45"/>
      <c r="F1600" s="6" t="s">
        <v>819</v>
      </c>
      <c r="G1600" s="45"/>
      <c r="H1600" s="43">
        <v>456</v>
      </c>
      <c r="I1600" s="262" t="s">
        <v>738</v>
      </c>
      <c r="J1600" s="227" t="str">
        <f>IF(ISBLANK(INDEX('Policy Characteristics'!D:D,MATCH($C1600,'Policy Characteristics'!$C:$C,0))),"",INDEX('Policy Characteristics'!D:D,MATCH($C1600,'Policy Characteristics'!$C:$C,0)))</f>
        <v>Percent Reduction in Fossil Fuel Exports</v>
      </c>
      <c r="K1600" s="226" t="str">
        <f>IF(ISBLANK(INDEX('Policy Characteristics'!E:E,MATCH($C1600,'Policy Characteristics'!$C:$C,0))),"",INDEX('Policy Characteristics'!E:E,MATCH($C1600,'Policy Characteristics'!$C:$C,0)))</f>
        <v>indst reduce fossil fuel exports</v>
      </c>
      <c r="L1600" s="233">
        <f>IF(ISBLANK(INDEX('Policy Characteristics'!F:F,MATCH($C1600,'Policy Characteristics'!$C:$C,0))),"",INDEX('Policy Characteristics'!F:F,MATCH($C1600,'Policy Characteristics'!$C:$C,0)))</f>
        <v>0</v>
      </c>
      <c r="M1600" s="233">
        <f>IF(ISBLANK(INDEX('Policy Characteristics'!G:G,MATCH($C1600,'Policy Characteristics'!$C:$C,0))),"",INDEX('Policy Characteristics'!G:G,MATCH($C1600,'Policy Characteristics'!$C:$C,0)))</f>
        <v>1</v>
      </c>
      <c r="N1600" s="233">
        <f>IF(ISBLANK(INDEX('Policy Characteristics'!H:H,MATCH($C1600,'Policy Characteristics'!$C:$C,0))),"",INDEX('Policy Characteristics'!H:H,MATCH($C1600,'Policy Characteristics'!$C:$C,0)))</f>
        <v>0.01</v>
      </c>
      <c r="O1600" s="226" t="str">
        <f>IF(ISBLANK(INDEX('Policy Characteristics'!I:I,MATCH($C1600,'Policy Characteristics'!$C:$C,0))),"",INDEX('Policy Characteristics'!I:I,MATCH($C1600,'Policy Characteristics'!$C:$C,0)))</f>
        <v>% reduction in exports</v>
      </c>
      <c r="P1600" s="226" t="str">
        <f>IF(ISBLANK(INDEX('Policy Characteristics'!J:J,MATCH($C1600,'Policy Characteristics'!$C:$C,0))),"",INDEX('Policy Characteristics'!J:J,MATCH($C1600,'Policy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600" s="226" t="str">
        <f>IF(ISBLANK(INDEX('Policy Characteristics'!K:K,MATCH($C1600,'Policy Characteristics'!$C:$C,0))),"",INDEX('Policy Characteristics'!K:K,MATCH($C1600,'Policy Characteristics'!$C:$C,0)))</f>
        <v/>
      </c>
      <c r="R1600" s="226" t="str">
        <f>IF(ISBLANK(INDEX('Policy Characteristics'!L:L,MATCH($C1600,'Policy Characteristics'!$C:$C,0))),"",INDEX('Policy Characteristics'!L:L,MATCH($C1600,'Policy Characteristics'!$C:$C,0)))</f>
        <v>reduce-fuel-exports.html</v>
      </c>
    </row>
    <row r="1601" spans="1:18">
      <c r="A1601" s="226" t="str">
        <f>IF(ISBLANK(INDEX('Policy Characteristics'!A:A,MATCH($C1601,'Policy Characteristics'!$C:$C,0))),"",INDEX('Policy Characteristics'!A:A,MATCH($C1601,'Policy Characteristics'!$C:$C,0)))</f>
        <v>Industry</v>
      </c>
      <c r="B1601" s="234" t="str">
        <f>IF(ISBLANK(INDEX('Policy Characteristics'!B:B,MATCH($C1601,'Policy Characteristics'!$C:$C,0))),"",INDEX('Policy Characteristics'!B:B,MATCH($C1601,'Policy Characteristics'!$C:$C,0)))</f>
        <v>Reduce Fossil Fuel Exports</v>
      </c>
      <c r="C1601" s="226" t="str">
        <f t="shared" si="58"/>
        <v>Percent Reduction in Fossil Fuel Exports</v>
      </c>
      <c r="D1601" s="6" t="s">
        <v>975</v>
      </c>
      <c r="E1601" s="45"/>
      <c r="F1601" s="6" t="s">
        <v>823</v>
      </c>
      <c r="G1601" s="45"/>
      <c r="H1601" s="43">
        <v>457</v>
      </c>
      <c r="I1601" s="261" t="s">
        <v>728</v>
      </c>
      <c r="J1601" s="227" t="str">
        <f>IF(ISBLANK(INDEX('Policy Characteristics'!D:D,MATCH($C1601,'Policy Characteristics'!$C:$C,0))),"",INDEX('Policy Characteristics'!D:D,MATCH($C1601,'Policy Characteristics'!$C:$C,0)))</f>
        <v>Percent Reduction in Fossil Fuel Exports</v>
      </c>
      <c r="K1601" s="226" t="str">
        <f>IF(ISBLANK(INDEX('Policy Characteristics'!E:E,MATCH($C1601,'Policy Characteristics'!$C:$C,0))),"",INDEX('Policy Characteristics'!E:E,MATCH($C1601,'Policy Characteristics'!$C:$C,0)))</f>
        <v>indst reduce fossil fuel exports</v>
      </c>
      <c r="L1601" s="233">
        <f>IF(ISBLANK(INDEX('Policy Characteristics'!F:F,MATCH($C1601,'Policy Characteristics'!$C:$C,0))),"",INDEX('Policy Characteristics'!F:F,MATCH($C1601,'Policy Characteristics'!$C:$C,0)))</f>
        <v>0</v>
      </c>
      <c r="M1601" s="233">
        <f>IF(ISBLANK(INDEX('Policy Characteristics'!G:G,MATCH($C1601,'Policy Characteristics'!$C:$C,0))),"",INDEX('Policy Characteristics'!G:G,MATCH($C1601,'Policy Characteristics'!$C:$C,0)))</f>
        <v>1</v>
      </c>
      <c r="N1601" s="233">
        <f>IF(ISBLANK(INDEX('Policy Characteristics'!H:H,MATCH($C1601,'Policy Characteristics'!$C:$C,0))),"",INDEX('Policy Characteristics'!H:H,MATCH($C1601,'Policy Characteristics'!$C:$C,0)))</f>
        <v>0.01</v>
      </c>
      <c r="O1601" s="226" t="str">
        <f>IF(ISBLANK(INDEX('Policy Characteristics'!I:I,MATCH($C1601,'Policy Characteristics'!$C:$C,0))),"",INDEX('Policy Characteristics'!I:I,MATCH($C1601,'Policy Characteristics'!$C:$C,0)))</f>
        <v>% reduction in exports</v>
      </c>
      <c r="P1601" s="226" t="str">
        <f>IF(ISBLANK(INDEX('Policy Characteristics'!J:J,MATCH($C1601,'Policy Characteristics'!$C:$C,0))),"",INDEX('Policy Characteristics'!J:J,MATCH($C1601,'Policy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601" s="226" t="str">
        <f>IF(ISBLANK(INDEX('Policy Characteristics'!K:K,MATCH($C1601,'Policy Characteristics'!$C:$C,0))),"",INDEX('Policy Characteristics'!K:K,MATCH($C1601,'Policy Characteristics'!$C:$C,0)))</f>
        <v/>
      </c>
      <c r="R1601" s="226" t="str">
        <f>IF(ISBLANK(INDEX('Policy Characteristics'!L:L,MATCH($C1601,'Policy Characteristics'!$C:$C,0))),"",INDEX('Policy Characteristics'!L:L,MATCH($C1601,'Policy Characteristics'!$C:$C,0)))</f>
        <v>reduce-fuel-exports.html</v>
      </c>
    </row>
    <row r="1602" spans="1:18">
      <c r="A1602" s="226" t="str">
        <f>IF(ISBLANK(INDEX('Policy Characteristics'!A:A,MATCH($C1602,'Policy Characteristics'!$C:$C,0))),"",INDEX('Policy Characteristics'!A:A,MATCH($C1602,'Policy Characteristics'!$C:$C,0)))</f>
        <v>Industry</v>
      </c>
      <c r="B1602" s="234" t="str">
        <f>IF(ISBLANK(INDEX('Policy Characteristics'!B:B,MATCH($C1602,'Policy Characteristics'!$C:$C,0))),"",INDEX('Policy Characteristics'!B:B,MATCH($C1602,'Policy Characteristics'!$C:$C,0)))</f>
        <v>Reduce Fossil Fuel Exports</v>
      </c>
      <c r="C1602" s="226" t="str">
        <f t="shared" si="58"/>
        <v>Percent Reduction in Fossil Fuel Exports</v>
      </c>
      <c r="D1602" s="6" t="s">
        <v>976</v>
      </c>
      <c r="E1602" s="45"/>
      <c r="F1602" s="6" t="s">
        <v>977</v>
      </c>
      <c r="G1602" s="45"/>
      <c r="H1602" s="43">
        <v>458</v>
      </c>
      <c r="I1602" s="261" t="s">
        <v>728</v>
      </c>
      <c r="J1602" s="227" t="str">
        <f>IF(ISBLANK(INDEX('Policy Characteristics'!D:D,MATCH($C1602,'Policy Characteristics'!$C:$C,0))),"",INDEX('Policy Characteristics'!D:D,MATCH($C1602,'Policy Characteristics'!$C:$C,0)))</f>
        <v>Percent Reduction in Fossil Fuel Exports</v>
      </c>
      <c r="K1602" s="226" t="str">
        <f>IF(ISBLANK(INDEX('Policy Characteristics'!E:E,MATCH($C1602,'Policy Characteristics'!$C:$C,0))),"",INDEX('Policy Characteristics'!E:E,MATCH($C1602,'Policy Characteristics'!$C:$C,0)))</f>
        <v>indst reduce fossil fuel exports</v>
      </c>
      <c r="L1602" s="233">
        <f>IF(ISBLANK(INDEX('Policy Characteristics'!F:F,MATCH($C1602,'Policy Characteristics'!$C:$C,0))),"",INDEX('Policy Characteristics'!F:F,MATCH($C1602,'Policy Characteristics'!$C:$C,0)))</f>
        <v>0</v>
      </c>
      <c r="M1602" s="233">
        <f>IF(ISBLANK(INDEX('Policy Characteristics'!G:G,MATCH($C1602,'Policy Characteristics'!$C:$C,0))),"",INDEX('Policy Characteristics'!G:G,MATCH($C1602,'Policy Characteristics'!$C:$C,0)))</f>
        <v>1</v>
      </c>
      <c r="N1602" s="233">
        <f>IF(ISBLANK(INDEX('Policy Characteristics'!H:H,MATCH($C1602,'Policy Characteristics'!$C:$C,0))),"",INDEX('Policy Characteristics'!H:H,MATCH($C1602,'Policy Characteristics'!$C:$C,0)))</f>
        <v>0.01</v>
      </c>
      <c r="O1602" s="226" t="str">
        <f>IF(ISBLANK(INDEX('Policy Characteristics'!I:I,MATCH($C1602,'Policy Characteristics'!$C:$C,0))),"",INDEX('Policy Characteristics'!I:I,MATCH($C1602,'Policy Characteristics'!$C:$C,0)))</f>
        <v>% reduction in exports</v>
      </c>
      <c r="P1602" s="226" t="str">
        <f>IF(ISBLANK(INDEX('Policy Characteristics'!J:J,MATCH($C1602,'Policy Characteristics'!$C:$C,0))),"",INDEX('Policy Characteristics'!J:J,MATCH($C1602,'Policy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602" s="226" t="str">
        <f>IF(ISBLANK(INDEX('Policy Characteristics'!K:K,MATCH($C1602,'Policy Characteristics'!$C:$C,0))),"",INDEX('Policy Characteristics'!K:K,MATCH($C1602,'Policy Characteristics'!$C:$C,0)))</f>
        <v/>
      </c>
      <c r="R1602" s="226" t="str">
        <f>IF(ISBLANK(INDEX('Policy Characteristics'!L:L,MATCH($C1602,'Policy Characteristics'!$C:$C,0))),"",INDEX('Policy Characteristics'!L:L,MATCH($C1602,'Policy Characteristics'!$C:$C,0)))</f>
        <v>reduce-fuel-exports.html</v>
      </c>
    </row>
    <row r="1603" spans="1:18">
      <c r="A1603" s="226" t="str">
        <f>IF(ISBLANK(INDEX('Policy Characteristics'!A:A,MATCH($C1603,'Policy Characteristics'!$C:$C,0))),"",INDEX('Policy Characteristics'!A:A,MATCH($C1603,'Policy Characteristics'!$C:$C,0)))</f>
        <v>Industry</v>
      </c>
      <c r="B1603" s="234" t="str">
        <f>IF(ISBLANK(INDEX('Policy Characteristics'!B:B,MATCH($C1603,'Policy Characteristics'!$C:$C,0))),"",INDEX('Policy Characteristics'!B:B,MATCH($C1603,'Policy Characteristics'!$C:$C,0)))</f>
        <v>Reduce Fossil Fuel Exports</v>
      </c>
      <c r="C1603" s="226" t="str">
        <f t="shared" si="58"/>
        <v>Percent Reduction in Fossil Fuel Exports</v>
      </c>
      <c r="D1603" s="6" t="s">
        <v>978</v>
      </c>
      <c r="E1603" s="45"/>
      <c r="F1603" s="6" t="s">
        <v>979</v>
      </c>
      <c r="G1603" s="45"/>
      <c r="H1603" s="43">
        <v>459</v>
      </c>
      <c r="I1603" s="261" t="s">
        <v>728</v>
      </c>
      <c r="J1603" s="227" t="str">
        <f>IF(ISBLANK(INDEX('Policy Characteristics'!D:D,MATCH($C1603,'Policy Characteristics'!$C:$C,0))),"",INDEX('Policy Characteristics'!D:D,MATCH($C1603,'Policy Characteristics'!$C:$C,0)))</f>
        <v>Percent Reduction in Fossil Fuel Exports</v>
      </c>
      <c r="K1603" s="226" t="str">
        <f>IF(ISBLANK(INDEX('Policy Characteristics'!E:E,MATCH($C1603,'Policy Characteristics'!$C:$C,0))),"",INDEX('Policy Characteristics'!E:E,MATCH($C1603,'Policy Characteristics'!$C:$C,0)))</f>
        <v>indst reduce fossil fuel exports</v>
      </c>
      <c r="L1603" s="233">
        <f>IF(ISBLANK(INDEX('Policy Characteristics'!F:F,MATCH($C1603,'Policy Characteristics'!$C:$C,0))),"",INDEX('Policy Characteristics'!F:F,MATCH($C1603,'Policy Characteristics'!$C:$C,0)))</f>
        <v>0</v>
      </c>
      <c r="M1603" s="233">
        <f>IF(ISBLANK(INDEX('Policy Characteristics'!G:G,MATCH($C1603,'Policy Characteristics'!$C:$C,0))),"",INDEX('Policy Characteristics'!G:G,MATCH($C1603,'Policy Characteristics'!$C:$C,0)))</f>
        <v>1</v>
      </c>
      <c r="N1603" s="233">
        <f>IF(ISBLANK(INDEX('Policy Characteristics'!H:H,MATCH($C1603,'Policy Characteristics'!$C:$C,0))),"",INDEX('Policy Characteristics'!H:H,MATCH($C1603,'Policy Characteristics'!$C:$C,0)))</f>
        <v>0.01</v>
      </c>
      <c r="O1603" s="226" t="str">
        <f>IF(ISBLANK(INDEX('Policy Characteristics'!I:I,MATCH($C1603,'Policy Characteristics'!$C:$C,0))),"",INDEX('Policy Characteristics'!I:I,MATCH($C1603,'Policy Characteristics'!$C:$C,0)))</f>
        <v>% reduction in exports</v>
      </c>
      <c r="P1603" s="226" t="str">
        <f>IF(ISBLANK(INDEX('Policy Characteristics'!J:J,MATCH($C1603,'Policy Characteristics'!$C:$C,0))),"",INDEX('Policy Characteristics'!J:J,MATCH($C1603,'Policy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In the South Korea model, this lever has virtually no impact, as South Korea is a net importer of coal, oil, and LNG. Fuel exports essentially do not exist, aside from small volumes of re-exported petroleum products, which are minimal.</v>
      </c>
      <c r="Q1603" s="226" t="str">
        <f>IF(ISBLANK(INDEX('Policy Characteristics'!K:K,MATCH($C1603,'Policy Characteristics'!$C:$C,0))),"",INDEX('Policy Characteristics'!K:K,MATCH($C1603,'Policy Characteristics'!$C:$C,0)))</f>
        <v/>
      </c>
      <c r="R1603" s="226" t="str">
        <f>IF(ISBLANK(INDEX('Policy Characteristics'!L:L,MATCH($C1603,'Policy Characteristics'!$C:$C,0))),"",INDEX('Policy Characteristics'!L:L,MATCH($C1603,'Policy Characteristics'!$C:$C,0)))</f>
        <v>reduce-fuel-exports.html</v>
      </c>
    </row>
    <row r="1604" spans="1:18">
      <c r="A1604" s="226" t="str">
        <f>IF(ISBLANK(INDEX('Policy Characteristics'!A:A,MATCH($C1604,'Policy Characteristics'!$C:$C,0))),"",INDEX('Policy Characteristics'!A:A,MATCH($C1604,'Policy Characteristics'!$C:$C,0)))</f>
        <v>Agriculture, Land Use, and Forestry</v>
      </c>
      <c r="B1604" s="234" t="str">
        <f>IF(ISBLANK(INDEX('Policy Characteristics'!B:B,MATCH($C1604,'Policy Characteristics'!$C:$C,0))),"",INDEX('Policy Characteristics'!B:B,MATCH($C1604,'Policy Characteristics'!$C:$C,0)))</f>
        <v>Afforestation and Reforestation</v>
      </c>
      <c r="C1604" t="s">
        <v>492</v>
      </c>
      <c r="D1604" s="45"/>
      <c r="E1604" s="45"/>
      <c r="F1604" s="45"/>
      <c r="G1604" s="45"/>
      <c r="H1604" s="43">
        <v>60</v>
      </c>
      <c r="I1604" s="261" t="s">
        <v>728</v>
      </c>
      <c r="J1604" s="227" t="str">
        <f>IF(ISBLANK(INDEX('Policy Characteristics'!D:D,MATCH($C1604,'Policy Characteristics'!$C:$C,0))),"",INDEX('Policy Characteristics'!D:D,MATCH($C1604,'Policy Characteristics'!$C:$C,0)))</f>
        <v>Afforestation and Reforestation</v>
      </c>
      <c r="K1604" s="226" t="str">
        <f>IF(ISBLANK(INDEX('Policy Characteristics'!E:E,MATCH($C1604,'Policy Characteristics'!$C:$C,0))),"",INDEX('Policy Characteristics'!E:E,MATCH($C1604,'Policy Characteristics'!$C:$C,0)))</f>
        <v>land afforestation and reforestation</v>
      </c>
      <c r="L1604" s="233">
        <f>IF(ISBLANK(INDEX('Policy Characteristics'!F:F,MATCH($C1604,'Policy Characteristics'!$C:$C,0))),"",INDEX('Policy Characteristics'!F:F,MATCH($C1604,'Policy Characteristics'!$C:$C,0)))</f>
        <v>-3</v>
      </c>
      <c r="M1604" s="233">
        <f>IF(ISBLANK(INDEX('Policy Characteristics'!G:G,MATCH($C1604,'Policy Characteristics'!$C:$C,0))),"",INDEX('Policy Characteristics'!G:G,MATCH($C1604,'Policy Characteristics'!$C:$C,0)))</f>
        <v>1</v>
      </c>
      <c r="N1604" s="233">
        <f>IF(ISBLANK(INDEX('Policy Characteristics'!H:H,MATCH($C1604,'Policy Characteristics'!$C:$C,0))),"",INDEX('Policy Characteristics'!H:H,MATCH($C1604,'Policy Characteristics'!$C:$C,0)))</f>
        <v>0.01</v>
      </c>
      <c r="O1604" s="226" t="str">
        <f>IF(ISBLANK(INDEX('Policy Characteristics'!I:I,MATCH($C1604,'Policy Characteristics'!$C:$C,0))),"",INDEX('Policy Characteristics'!I:I,MATCH($C1604,'Policy Characteristics'!$C:$C,0)))</f>
        <v>% of potential achieved</v>
      </c>
      <c r="P1604" s="226" t="str">
        <f>IF(ISBLANK(INDEX('Policy Characteristics'!J:J,MATCH($C1604,'Policy Characteristics'!$C:$C,0))),"",INDEX('Policy Characteristics'!J:J,MATCH($C1604,'Policy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 // **Guidance for setting values:** Forest management in Korea is broadly divided into afforestation and forest management.
Afforestation refers to the artificial establishment of forests, such as sowing seeds or planting trees.
Reforestation, on the other hand, refers to the continuous management of forests after planting or activities aimed at improving forest conditions. Therefore, the figure representing the area converted to forest reflects only the area of reforestation, not general forest management activities. If this policy is implemented at 100%, approximately 57,957 acres/year of land would be converted to forest each year.</v>
      </c>
      <c r="Q1604" s="226" t="str">
        <f>IF(ISBLANK(INDEX('Policy Characteristics'!K:K,MATCH($C1604,'Policy Characteristics'!$C:$C,0))),"",INDEX('Policy Characteristics'!K:K,MATCH($C1604,'Policy Characteristics'!$C:$C,0)))</f>
        <v>lulucf.html#aff-ref</v>
      </c>
      <c r="R1604" s="226" t="str">
        <f>IF(ISBLANK(INDEX('Policy Characteristics'!L:L,MATCH($C1604,'Policy Characteristics'!$C:$C,0))),"",INDEX('Policy Characteristics'!L:L,MATCH($C1604,'Policy Characteristics'!$C:$C,0)))</f>
        <v>afforestation-and-reforestation.html</v>
      </c>
    </row>
    <row r="1605" spans="1:18">
      <c r="A1605" s="226" t="str">
        <f>IF(ISBLANK(INDEX('Policy Characteristics'!A:A,MATCH($C1605,'Policy Characteristics'!$C:$C,0))),"",INDEX('Policy Characteristics'!A:A,MATCH($C1605,'Policy Characteristics'!$C:$C,0)))</f>
        <v>Agriculture, Land Use, and Forestry</v>
      </c>
      <c r="B1605" s="234" t="str">
        <f>IF(ISBLANK(INDEX('Policy Characteristics'!B:B,MATCH($C1605,'Policy Characteristics'!$C:$C,0))),"",INDEX('Policy Characteristics'!B:B,MATCH($C1605,'Policy Characteristics'!$C:$C,0)))</f>
        <v>Avoid Deforestation</v>
      </c>
      <c r="C1605" t="s">
        <v>499</v>
      </c>
      <c r="D1605" s="45"/>
      <c r="E1605" s="45"/>
      <c r="F1605" s="45"/>
      <c r="G1605" s="45"/>
      <c r="H1605" s="43">
        <v>705</v>
      </c>
      <c r="I1605" s="262" t="s">
        <v>738</v>
      </c>
      <c r="J1605" s="227" t="str">
        <f>IF(ISBLANK(INDEX('Policy Characteristics'!D:D,MATCH($C1605,'Policy Characteristics'!$C:$C,0))),"",INDEX('Policy Characteristics'!D:D,MATCH($C1605,'Policy Characteristics'!$C:$C,0)))</f>
        <v>Avoid Deforestation</v>
      </c>
      <c r="K1605" s="226" t="str">
        <f>IF(ISBLANK(INDEX('Policy Characteristics'!E:E,MATCH($C1605,'Policy Characteristics'!$C:$C,0))),"",INDEX('Policy Characteristics'!E:E,MATCH($C1605,'Policy Characteristics'!$C:$C,0)))</f>
        <v>land avoid deforestation</v>
      </c>
      <c r="L1605" s="233">
        <f>IF(ISBLANK(INDEX('Policy Characteristics'!F:F,MATCH($C1605,'Policy Characteristics'!$C:$C,0))),"",INDEX('Policy Characteristics'!F:F,MATCH($C1605,'Policy Characteristics'!$C:$C,0)))</f>
        <v>0</v>
      </c>
      <c r="M1605" s="233">
        <f>IF(ISBLANK(INDEX('Policy Characteristics'!G:G,MATCH($C1605,'Policy Characteristics'!$C:$C,0))),"",INDEX('Policy Characteristics'!G:G,MATCH($C1605,'Policy Characteristics'!$C:$C,0)))</f>
        <v>1</v>
      </c>
      <c r="N1605" s="233">
        <f>IF(ISBLANK(INDEX('Policy Characteristics'!H:H,MATCH($C1605,'Policy Characteristics'!$C:$C,0))),"",INDEX('Policy Characteristics'!H:H,MATCH($C1605,'Policy Characteristics'!$C:$C,0)))</f>
        <v>0.01</v>
      </c>
      <c r="O1605" s="226" t="str">
        <f>IF(ISBLANK(INDEX('Policy Characteristics'!I:I,MATCH($C1605,'Policy Characteristics'!$C:$C,0))),"",INDEX('Policy Characteristics'!I:I,MATCH($C1605,'Policy Characteristics'!$C:$C,0)))</f>
        <v>% of potential achieved</v>
      </c>
      <c r="P1605" s="226" t="str">
        <f>IF(ISBLANK(INDEX('Policy Characteristics'!J:J,MATCH($C1605,'Policy Characteristics'!$C:$C,0))),"",INDEX('Policy Characteristics'!J:J,MATCH($C1605,'Policy Characteristics'!$C:$C,0)))</f>
        <v>**Description:** This policy prevents clear cutting of forests that would otherwise be cleared.  Preserved forests are assumed to be managed with best practices. // **Guidance for setting values:** If this policy is fully implemented at 100%, the model avoids 1976 acres/year of deforestation.</v>
      </c>
      <c r="Q1605" s="226" t="str">
        <f>IF(ISBLANK(INDEX('Policy Characteristics'!K:K,MATCH($C1605,'Policy Characteristics'!$C:$C,0))),"",INDEX('Policy Characteristics'!K:K,MATCH($C1605,'Policy Characteristics'!$C:$C,0)))</f>
        <v>lulucf.html#avoid-def</v>
      </c>
      <c r="R1605" s="226" t="str">
        <f>IF(ISBLANK(INDEX('Policy Characteristics'!L:L,MATCH($C1605,'Policy Characteristics'!$C:$C,0))),"",INDEX('Policy Characteristics'!L:L,MATCH($C1605,'Policy Characteristics'!$C:$C,0)))</f>
        <v>avoid-deforestation.html</v>
      </c>
    </row>
    <row r="1606" spans="1:18">
      <c r="A1606" s="226" t="str">
        <f>IF(ISBLANK(INDEX('Policy Characteristics'!A:A,MATCH($C1606,'Policy Characteristics'!$C:$C,0))),"",INDEX('Policy Characteristics'!A:A,MATCH($C1606,'Policy Characteristics'!$C:$C,0)))</f>
        <v>Agriculture, Land Use, and Forestry</v>
      </c>
      <c r="B1606" s="234" t="str">
        <f>IF(ISBLANK(INDEX('Policy Characteristics'!B:B,MATCH($C1606,'Policy Characteristics'!$C:$C,0))),"",INDEX('Policy Characteristics'!B:B,MATCH($C1606,'Policy Characteristics'!$C:$C,0)))</f>
        <v>Grassland Restoration and Avoided Conversion</v>
      </c>
      <c r="C1606" t="s">
        <v>505</v>
      </c>
      <c r="D1606" s="45"/>
      <c r="E1606" s="45"/>
      <c r="F1606" s="45"/>
      <c r="G1606" s="45"/>
      <c r="H1606" s="43">
        <v>177</v>
      </c>
      <c r="I1606" s="262" t="s">
        <v>728</v>
      </c>
      <c r="J1606" s="227" t="str">
        <f>IF(ISBLANK(INDEX('Policy Characteristics'!D:D,MATCH($C1606,'Policy Characteristics'!$C:$C,0))),"",INDEX('Policy Characteristics'!D:D,MATCH($C1606,'Policy Characteristics'!$C:$C,0)))</f>
        <v>Grassland Restoration and Avoided Conversion</v>
      </c>
      <c r="K1606" s="226" t="str">
        <f>IF(ISBLANK(INDEX('Policy Characteristics'!E:E,MATCH($C1606,'Policy Characteristics'!$C:$C,0))),"",INDEX('Policy Characteristics'!E:E,MATCH($C1606,'Policy Characteristics'!$C:$C,0)))</f>
        <v>land forest restoration</v>
      </c>
      <c r="L1606" s="233">
        <f>IF(ISBLANK(INDEX('Policy Characteristics'!F:F,MATCH($C1606,'Policy Characteristics'!$C:$C,0))),"",INDEX('Policy Characteristics'!F:F,MATCH($C1606,'Policy Characteristics'!$C:$C,0)))</f>
        <v>0</v>
      </c>
      <c r="M1606" s="233">
        <f>IF(ISBLANK(INDEX('Policy Characteristics'!G:G,MATCH($C1606,'Policy Characteristics'!$C:$C,0))),"",INDEX('Policy Characteristics'!G:G,MATCH($C1606,'Policy Characteristics'!$C:$C,0)))</f>
        <v>1</v>
      </c>
      <c r="N1606" s="233">
        <f>IF(ISBLANK(INDEX('Policy Characteristics'!H:H,MATCH($C1606,'Policy Characteristics'!$C:$C,0))),"",INDEX('Policy Characteristics'!H:H,MATCH($C1606,'Policy Characteristics'!$C:$C,0)))</f>
        <v>0.01</v>
      </c>
      <c r="O1606" s="226" t="str">
        <f>IF(ISBLANK(INDEX('Policy Characteristics'!I:I,MATCH($C1606,'Policy Characteristics'!$C:$C,0))),"",INDEX('Policy Characteristics'!I:I,MATCH($C1606,'Policy Characteristics'!$C:$C,0)))</f>
        <v>% of potential achieved</v>
      </c>
      <c r="P1606" s="226" t="str">
        <f>IF(ISBLANK(INDEX('Policy Characteristics'!J:J,MATCH($C1606,'Policy Characteristics'!$C:$C,0))),"",INDEX('Policy Characteristics'!J:J,MATCH($C1606,'Policy Characteristics'!$C:$C,0)))</f>
        <v>**Description:** This policy increases CO2 sequestration by avoiding the conversion of grasslands and restoring grassland areas. // **Guidance for setting values:**A 100% setting of this lever avoids the conversion of approximately 113 acres/year of grassland.</v>
      </c>
      <c r="Q1606" s="226" t="str">
        <f>IF(ISBLANK(INDEX('Policy Characteristics'!K:K,MATCH($C1606,'Policy Characteristics'!$C:$C,0))),"",INDEX('Policy Characteristics'!K:K,MATCH($C1606,'Policy Characteristics'!$C:$C,0)))</f>
        <v/>
      </c>
      <c r="R1606" s="226" t="str">
        <f>IF(ISBLANK(INDEX('Policy Characteristics'!L:L,MATCH($C1606,'Policy Characteristics'!$C:$C,0))),"",INDEX('Policy Characteristics'!L:L,MATCH($C1606,'Policy Characteristics'!$C:$C,0)))</f>
        <v>forest-restoration.html</v>
      </c>
    </row>
    <row r="1607" spans="1:18">
      <c r="A1607" s="226" t="str">
        <f>IF(ISBLANK(INDEX('Policy Characteristics'!A:A,MATCH($C1607,'Policy Characteristics'!$C:$C,0))),"",INDEX('Policy Characteristics'!A:A,MATCH($C1607,'Policy Characteristics'!$C:$C,0)))</f>
        <v>Agriculture, Land Use, and Forestry</v>
      </c>
      <c r="B1607" s="234" t="str">
        <f>IF(ISBLANK(INDEX('Policy Characteristics'!B:B,MATCH($C1607,'Policy Characteristics'!$C:$C,0))),"",INDEX('Policy Characteristics'!B:B,MATCH($C1607,'Policy Characteristics'!$C:$C,0)))</f>
        <v>Forest Set-Asides</v>
      </c>
      <c r="C1607" t="s">
        <v>511</v>
      </c>
      <c r="D1607" s="45"/>
      <c r="E1607" s="45"/>
      <c r="F1607" s="45"/>
      <c r="G1607" s="45"/>
      <c r="H1607" s="43">
        <v>61</v>
      </c>
      <c r="I1607" s="261" t="s">
        <v>738</v>
      </c>
      <c r="J1607" s="227" t="str">
        <f>IF(ISBLANK(INDEX('Policy Characteristics'!D:D,MATCH($C1607,'Policy Characteristics'!$C:$C,0))),"",INDEX('Policy Characteristics'!D:D,MATCH($C1607,'Policy Characteristics'!$C:$C,0)))</f>
        <v>Forest Set-Asides</v>
      </c>
      <c r="K1607" s="226" t="str">
        <f>IF(ISBLANK(INDEX('Policy Characteristics'!E:E,MATCH($C1607,'Policy Characteristics'!$C:$C,0))),"",INDEX('Policy Characteristics'!E:E,MATCH($C1607,'Policy Characteristics'!$C:$C,0)))</f>
        <v>land forest set asides</v>
      </c>
      <c r="L1607" s="233">
        <f>IF(ISBLANK(INDEX('Policy Characteristics'!F:F,MATCH($C1607,'Policy Characteristics'!$C:$C,0))),"",INDEX('Policy Characteristics'!F:F,MATCH($C1607,'Policy Characteristics'!$C:$C,0)))</f>
        <v>0</v>
      </c>
      <c r="M1607" s="233">
        <f>IF(ISBLANK(INDEX('Policy Characteristics'!G:G,MATCH($C1607,'Policy Characteristics'!$C:$C,0))),"",INDEX('Policy Characteristics'!G:G,MATCH($C1607,'Policy Characteristics'!$C:$C,0)))</f>
        <v>1</v>
      </c>
      <c r="N1607" s="233">
        <f>IF(ISBLANK(INDEX('Policy Characteristics'!H:H,MATCH($C1607,'Policy Characteristics'!$C:$C,0))),"",INDEX('Policy Characteristics'!H:H,MATCH($C1607,'Policy Characteristics'!$C:$C,0)))</f>
        <v>0.01</v>
      </c>
      <c r="O1607" s="226" t="str">
        <f>IF(ISBLANK(INDEX('Policy Characteristics'!I:I,MATCH($C1607,'Policy Characteristics'!$C:$C,0))),"",INDEX('Policy Characteristics'!I:I,MATCH($C1607,'Policy Characteristics'!$C:$C,0)))</f>
        <v>% of potential achieved</v>
      </c>
      <c r="P1607" s="226" t="str">
        <f>IF(ISBLANK(INDEX('Policy Characteristics'!J:J,MATCH($C1607,'Policy Characteristics'!$C:$C,0))),"",INDEX('Policy Characteristics'!J:J,MATCH($C1607,'Policy Characteristics'!$C:$C,0)))</f>
        <v>**Description:** This policy avoids the release of CO2 from forests by reducing timber harvesting. // **Guidance for setting values:** Because most Korean forests were established during the 1970–1980 afforestation period and have now reached an age at which carbon uptake declines, the Korea Forest Service emphasizes structural improvement (e.g., thinning and stand renewal) rather than reducing timber harvesting.
Given Korea’s low level of commercial timber harvest and limited deforestation pressure, we set the deforestation reduction rate to zero in our modeling.</v>
      </c>
      <c r="Q1607" s="226" t="str">
        <f>IF(ISBLANK(INDEX('Policy Characteristics'!K:K,MATCH($C1607,'Policy Characteristics'!$C:$C,0))),"",INDEX('Policy Characteristics'!K:K,MATCH($C1607,'Policy Characteristics'!$C:$C,0)))</f>
        <v>lulucf.html#set-asides</v>
      </c>
      <c r="R1607" s="226" t="str">
        <f>IF(ISBLANK(INDEX('Policy Characteristics'!L:L,MATCH($C1607,'Policy Characteristics'!$C:$C,0))),"",INDEX('Policy Characteristics'!L:L,MATCH($C1607,'Policy Characteristics'!$C:$C,0)))</f>
        <v>forest-set-asides.html</v>
      </c>
    </row>
    <row r="1608" spans="1:18">
      <c r="A1608" s="226" t="str">
        <f>IF(ISBLANK(INDEX('Policy Characteristics'!A:A,MATCH($C1608,'Policy Characteristics'!$C:$C,0))),"",INDEX('Policy Characteristics'!A:A,MATCH($C1608,'Policy Characteristics'!$C:$C,0)))</f>
        <v>Agriculture, Land Use, and Forestry</v>
      </c>
      <c r="B1608" s="234" t="str">
        <f>IF(ISBLANK(INDEX('Policy Characteristics'!B:B,MATCH($C1608,'Policy Characteristics'!$C:$C,0))),"",INDEX('Policy Characteristics'!B:B,MATCH($C1608,'Policy Characteristics'!$C:$C,0)))</f>
        <v>Cropland and Rice Measures</v>
      </c>
      <c r="C1608" t="s">
        <v>517</v>
      </c>
      <c r="D1608" s="45"/>
      <c r="E1608" s="45"/>
      <c r="F1608" s="45"/>
      <c r="G1608" s="45"/>
      <c r="H1608" s="43">
        <v>62</v>
      </c>
      <c r="I1608" s="261" t="s">
        <v>728</v>
      </c>
      <c r="J1608" s="227" t="str">
        <f>IF(ISBLANK(INDEX('Policy Characteristics'!D:D,MATCH($C1608,'Policy Characteristics'!$C:$C,0))),"",INDEX('Policy Characteristics'!D:D,MATCH($C1608,'Policy Characteristics'!$C:$C,0)))</f>
        <v>Cropland and Rice Measures</v>
      </c>
      <c r="K1608" s="226" t="str">
        <f>IF(ISBLANK(INDEX('Policy Characteristics'!E:E,MATCH($C1608,'Policy Characteristics'!$C:$C,0))),"",INDEX('Policy Characteristics'!E:E,MATCH($C1608,'Policy Characteristics'!$C:$C,0)))</f>
        <v>indst cropland and rice measures</v>
      </c>
      <c r="L1608" s="233">
        <f>IF(ISBLANK(INDEX('Policy Characteristics'!F:F,MATCH($C1608,'Policy Characteristics'!$C:$C,0))),"",INDEX('Policy Characteristics'!F:F,MATCH($C1608,'Policy Characteristics'!$C:$C,0)))</f>
        <v>0</v>
      </c>
      <c r="M1608" s="233">
        <f>IF(ISBLANK(INDEX('Policy Characteristics'!G:G,MATCH($C1608,'Policy Characteristics'!$C:$C,0))),"",INDEX('Policy Characteristics'!G:G,MATCH($C1608,'Policy Characteristics'!$C:$C,0)))</f>
        <v>1</v>
      </c>
      <c r="N1608" s="233">
        <f>IF(ISBLANK(INDEX('Policy Characteristics'!H:H,MATCH($C1608,'Policy Characteristics'!$C:$C,0))),"",INDEX('Policy Characteristics'!H:H,MATCH($C1608,'Policy Characteristics'!$C:$C,0)))</f>
        <v>0.01</v>
      </c>
      <c r="O1608" s="226" t="str">
        <f>IF(ISBLANK(INDEX('Policy Characteristics'!I:I,MATCH($C1608,'Policy Characteristics'!$C:$C,0))),"",INDEX('Policy Characteristics'!I:I,MATCH($C1608,'Policy Characteristics'!$C:$C,0)))</f>
        <v>% of potential achieved</v>
      </c>
      <c r="P1608" s="226" t="str">
        <f>IF(ISBLANK(INDEX('Policy Characteristics'!J:J,MATCH($C1608,'Policy Characteristics'!$C:$C,0))),"",INDEX('Policy Characteristics'!J:J,MATCH($C1608,'Policy Characteristics'!$C:$C,0)))</f>
        <v>**Description:**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 **Guidance for setting values:** The BAU reflects increased uptake of cropland and rice measures due to incentives provided in the Inflation Reduction Act. This lever represents additional potential on top of BAU emissions reductions. To be conservative, we do not assume permanent emissions reductions after IRA funds expire, so therefore phase out the IRA impact over the course of four years after funds expire in 2032. The total potential for this policy lever is sourced from EPA's 2024 Forestry and Agriculture Sector Mitigation Analysis, which evaluates various carbon price scenarios across both the forestry and agriculture sectors and considers land use competition. At the maximum level of $100 per ton, the cropland and rice measures potential is roughly 10 MMT CO2e in 2050.</v>
      </c>
      <c r="Q1608" s="226" t="str">
        <f>IF(ISBLANK(INDEX('Policy Characteristics'!K:K,MATCH($C1608,'Policy Characteristics'!$C:$C,0))),"",INDEX('Policy Characteristics'!K:K,MATCH($C1608,'Policy Characteristics'!$C:$C,0)))</f>
        <v>industry-ag-main.html#cropland</v>
      </c>
      <c r="R1608" s="226" t="str">
        <f>IF(ISBLANK(INDEX('Policy Characteristics'!L:L,MATCH($C1608,'Policy Characteristics'!$C:$C,0))),"",INDEX('Policy Characteristics'!L:L,MATCH($C1608,'Policy Characteristics'!$C:$C,0)))</f>
        <v>cropland-management.html</v>
      </c>
    </row>
    <row r="1609" spans="1:18">
      <c r="A1609" s="226" t="str">
        <f>IF(ISBLANK(INDEX('Policy Characteristics'!A:A,MATCH($C1609,'Policy Characteristics'!$C:$C,0))),"",INDEX('Policy Characteristics'!A:A,MATCH($C1609,'Policy Characteristics'!$C:$C,0)))</f>
        <v>Agriculture, Land Use, and Forestry</v>
      </c>
      <c r="B1609" s="234" t="str">
        <f>IF(ISBLANK(INDEX('Policy Characteristics'!B:B,MATCH($C1609,'Policy Characteristics'!$C:$C,0))),"",INDEX('Policy Characteristics'!B:B,MATCH($C1609,'Policy Characteristics'!$C:$C,0)))</f>
        <v>Improved Soil Measures</v>
      </c>
      <c r="C1609" t="s">
        <v>523</v>
      </c>
      <c r="D1609" s="45"/>
      <c r="E1609" s="45"/>
      <c r="F1609" s="45"/>
      <c r="G1609" s="45"/>
      <c r="H1609" s="43">
        <v>1654</v>
      </c>
      <c r="I1609" s="261" t="s">
        <v>738</v>
      </c>
      <c r="J1609" s="227" t="str">
        <f>IF(ISBLANK(INDEX('Policy Characteristics'!D:D,MATCH($C1609,'Policy Characteristics'!$C:$C,0))),"",INDEX('Policy Characteristics'!D:D,MATCH($C1609,'Policy Characteristics'!$C:$C,0)))</f>
        <v>Improved Soil Measures</v>
      </c>
      <c r="K1609" s="226" t="str">
        <f>IF(ISBLANK(INDEX('Policy Characteristics'!E:E,MATCH($C1609,'Policy Characteristics'!$C:$C,0))),"",INDEX('Policy Characteristics'!E:E,MATCH($C1609,'Policy Characteristics'!$C:$C,0)))</f>
        <v>indst tillage</v>
      </c>
      <c r="L1609" s="233">
        <f>IF(ISBLANK(INDEX('Policy Characteristics'!F:F,MATCH($C1609,'Policy Characteristics'!$C:$C,0))),"",INDEX('Policy Characteristics'!F:F,MATCH($C1609,'Policy Characteristics'!$C:$C,0)))</f>
        <v>0</v>
      </c>
      <c r="M1609" s="233">
        <f>IF(ISBLANK(INDEX('Policy Characteristics'!G:G,MATCH($C1609,'Policy Characteristics'!$C:$C,0))),"",INDEX('Policy Characteristics'!G:G,MATCH($C1609,'Policy Characteristics'!$C:$C,0)))</f>
        <v>1</v>
      </c>
      <c r="N1609" s="233">
        <f>IF(ISBLANK(INDEX('Policy Characteristics'!H:H,MATCH($C1609,'Policy Characteristics'!$C:$C,0))),"",INDEX('Policy Characteristics'!H:H,MATCH($C1609,'Policy Characteristics'!$C:$C,0)))</f>
        <v>0.01</v>
      </c>
      <c r="O1609" s="226" t="str">
        <f>IF(ISBLANK(INDEX('Policy Characteristics'!I:I,MATCH($C1609,'Policy Characteristics'!$C:$C,0))),"",INDEX('Policy Characteristics'!I:I,MATCH($C1609,'Policy Characteristics'!$C:$C,0)))</f>
        <v>% of potential achieved</v>
      </c>
      <c r="P1609" s="226" t="str">
        <f>IF(ISBLANK(INDEX('Policy Characteristics'!J:J,MATCH($C1609,'Policy Characteristics'!$C:$C,0))),"",INDEX('Policy Characteristics'!J:J,MATCH($C1609,'Policy Characteristics'!$C:$C,0)))</f>
        <v>**Description:** This policy stores CO2 in agricultural soils through improved tillage practices, retiring organic and marginal soils, and establishing windbreaks/shelterbelts. // **Guidance for setting values:** If this policy is fully implemented, approximately 70 MMT CO2 is stored in soils.</v>
      </c>
      <c r="Q1609" s="226" t="str">
        <f>IF(ISBLANK(INDEX('Policy Characteristics'!K:K,MATCH($C1609,'Policy Characteristics'!$C:$C,0))),"",INDEX('Policy Characteristics'!K:K,MATCH($C1609,'Policy Characteristics'!$C:$C,0)))</f>
        <v/>
      </c>
      <c r="R1609" s="226" t="str">
        <f>IF(ISBLANK(INDEX('Policy Characteristics'!L:L,MATCH($C1609,'Policy Characteristics'!$C:$C,0))),"",INDEX('Policy Characteristics'!L:L,MATCH($C1609,'Policy Characteristics'!$C:$C,0)))</f>
        <v/>
      </c>
    </row>
    <row r="1610" spans="1:18">
      <c r="A1610" s="226" t="str">
        <f>IF(ISBLANK(INDEX('Policy Characteristics'!A:A,MATCH($C1610,'Policy Characteristics'!$C:$C,0))),"",INDEX('Policy Characteristics'!A:A,MATCH($C1610,'Policy Characteristics'!$C:$C,0)))</f>
        <v>Agriculture, Land Use, and Forestry</v>
      </c>
      <c r="B1610" s="234" t="str">
        <f>IF(ISBLANK(INDEX('Policy Characteristics'!B:B,MATCH($C1610,'Policy Characteristics'!$C:$C,0))),"",INDEX('Policy Characteristics'!B:B,MATCH($C1610,'Policy Characteristics'!$C:$C,0)))</f>
        <v>Improved Forest Management</v>
      </c>
      <c r="C1610" t="s">
        <v>527</v>
      </c>
      <c r="D1610" s="45"/>
      <c r="E1610" s="45"/>
      <c r="F1610" s="45"/>
      <c r="G1610" s="45"/>
      <c r="H1610" s="43">
        <v>63</v>
      </c>
      <c r="I1610" s="261" t="s">
        <v>728</v>
      </c>
      <c r="J1610" s="227" t="str">
        <f>IF(ISBLANK(INDEX('Policy Characteristics'!D:D,MATCH($C1610,'Policy Characteristics'!$C:$C,0))),"",INDEX('Policy Characteristics'!D:D,MATCH($C1610,'Policy Characteristics'!$C:$C,0)))</f>
        <v>Improved Forest Management</v>
      </c>
      <c r="K1610" s="226" t="str">
        <f>IF(ISBLANK(INDEX('Policy Characteristics'!E:E,MATCH($C1610,'Policy Characteristics'!$C:$C,0))),"",INDEX('Policy Characteristics'!E:E,MATCH($C1610,'Policy Characteristics'!$C:$C,0)))</f>
        <v>land forest management</v>
      </c>
      <c r="L1610" s="233">
        <f>IF(ISBLANK(INDEX('Policy Characteristics'!F:F,MATCH($C1610,'Policy Characteristics'!$C:$C,0))),"",INDEX('Policy Characteristics'!F:F,MATCH($C1610,'Policy Characteristics'!$C:$C,0)))</f>
        <v>-1.5</v>
      </c>
      <c r="M1610" s="233">
        <f>IF(ISBLANK(INDEX('Policy Characteristics'!G:G,MATCH($C1610,'Policy Characteristics'!$C:$C,0))),"",INDEX('Policy Characteristics'!G:G,MATCH($C1610,'Policy Characteristics'!$C:$C,0)))</f>
        <v>1</v>
      </c>
      <c r="N1610" s="233">
        <f>IF(ISBLANK(INDEX('Policy Characteristics'!H:H,MATCH($C1610,'Policy Characteristics'!$C:$C,0))),"",INDEX('Policy Characteristics'!H:H,MATCH($C1610,'Policy Characteristics'!$C:$C,0)))</f>
        <v>0.01</v>
      </c>
      <c r="O1610" s="226" t="str">
        <f>IF(ISBLANK(INDEX('Policy Characteristics'!I:I,MATCH($C1610,'Policy Characteristics'!$C:$C,0))),"",INDEX('Policy Characteristics'!I:I,MATCH($C1610,'Policy Characteristics'!$C:$C,0)))</f>
        <v>% of potential achieved</v>
      </c>
      <c r="P1610" s="226" t="str">
        <f>IF(ISBLANK(INDEX('Policy Characteristics'!J:J,MATCH($C1610,'Policy Characteristics'!$C:$C,0))),"",INDEX('Policy Characteristics'!J:J,MATCH($C1610,'Policy Characteristics'!$C:$C,0)))</f>
        <v>**Description:** This policy increases CO2 sequestration by forests through improved forest management practices. A negative values implies less sequestration compared to the Current Policies scenario. // **Guidance for setting values:**The potential for this policy lever is based on Korea’s 2024 Forest and Forestry Statistics Yearbook. This dataset and related analyses incorporate a range of carbon price scenarios across the forestry and agriculture sectors and account for land-use competition. Under a full implementation (100% setting), the model assumes that approximately 540,608 acres per year are managed through improved forest management practices.</v>
      </c>
      <c r="Q1610" s="226" t="str">
        <f>IF(ISBLANK(INDEX('Policy Characteristics'!K:K,MATCH($C1610,'Policy Characteristics'!$C:$C,0))),"",INDEX('Policy Characteristics'!K:K,MATCH($C1610,'Policy Characteristics'!$C:$C,0)))</f>
        <v>lulucf.html#forest-mgmt</v>
      </c>
      <c r="R1610" s="226" t="str">
        <f>IF(ISBLANK(INDEX('Policy Characteristics'!L:L,MATCH($C1610,'Policy Characteristics'!$C:$C,0))),"",INDEX('Policy Characteristics'!L:L,MATCH($C1610,'Policy Characteristics'!$C:$C,0)))</f>
        <v>improved-forest-management.html</v>
      </c>
    </row>
    <row r="1611" spans="1:18">
      <c r="A1611" s="226" t="str">
        <f>IF(ISBLANK(INDEX('Policy Characteristics'!A:A,MATCH($C1611,'Policy Characteristics'!$C:$C,0))),"",INDEX('Policy Characteristics'!A:A,MATCH($C1611,'Policy Characteristics'!$C:$C,0)))</f>
        <v>Agriculture, Land Use, and Forestry</v>
      </c>
      <c r="B1611" s="234" t="str">
        <f>IF(ISBLANK(INDEX('Policy Characteristics'!B:B,MATCH($C1611,'Policy Characteristics'!$C:$C,0))),"",INDEX('Policy Characteristics'!B:B,MATCH($C1611,'Policy Characteristics'!$C:$C,0)))</f>
        <v>Livestock Measures</v>
      </c>
      <c r="C1611" t="s">
        <v>533</v>
      </c>
      <c r="D1611" s="45"/>
      <c r="E1611" s="45"/>
      <c r="F1611" s="45"/>
      <c r="G1611" s="45"/>
      <c r="H1611" s="43">
        <v>64</v>
      </c>
      <c r="I1611" s="261" t="s">
        <v>728</v>
      </c>
      <c r="J1611" s="227" t="str">
        <f>IF(ISBLANK(INDEX('Policy Characteristics'!D:D,MATCH($C1611,'Policy Characteristics'!$C:$C,0))),"",INDEX('Policy Characteristics'!D:D,MATCH($C1611,'Policy Characteristics'!$C:$C,0)))</f>
        <v>Livestock Measures</v>
      </c>
      <c r="K1611" s="226" t="str">
        <f>IF(ISBLANK(INDEX('Policy Characteristics'!E:E,MATCH($C1611,'Policy Characteristics'!$C:$C,0))),"",INDEX('Policy Characteristics'!E:E,MATCH($C1611,'Policy Characteristics'!$C:$C,0)))</f>
        <v>indst livestock measures</v>
      </c>
      <c r="L1611" s="233">
        <f>IF(ISBLANK(INDEX('Policy Characteristics'!F:F,MATCH($C1611,'Policy Characteristics'!$C:$C,0))),"",INDEX('Policy Characteristics'!F:F,MATCH($C1611,'Policy Characteristics'!$C:$C,0)))</f>
        <v>0</v>
      </c>
      <c r="M1611" s="233">
        <f>IF(ISBLANK(INDEX('Policy Characteristics'!G:G,MATCH($C1611,'Policy Characteristics'!$C:$C,0))),"",INDEX('Policy Characteristics'!G:G,MATCH($C1611,'Policy Characteristics'!$C:$C,0)))</f>
        <v>1</v>
      </c>
      <c r="N1611" s="233">
        <f>IF(ISBLANK(INDEX('Policy Characteristics'!H:H,MATCH($C1611,'Policy Characteristics'!$C:$C,0))),"",INDEX('Policy Characteristics'!H:H,MATCH($C1611,'Policy Characteristics'!$C:$C,0)))</f>
        <v>0.01</v>
      </c>
      <c r="O1611" s="226" t="str">
        <f>IF(ISBLANK(INDEX('Policy Characteristics'!I:I,MATCH($C1611,'Policy Characteristics'!$C:$C,0))),"",INDEX('Policy Characteristics'!I:I,MATCH($C1611,'Policy Characteristics'!$C:$C,0)))</f>
        <v>% of potential achieved</v>
      </c>
      <c r="P1611" s="226" t="str">
        <f>IF(ISBLANK(INDEX('Policy Characteristics'!J:J,MATCH($C1611,'Policy Characteristics'!$C:$C,0))),"",INDEX('Policy Characteristics'!J:J,MATCH($C1611,'Policy Characteristics'!$C:$C,0)))</f>
        <v>**Description:** This policy reduces greenhouse gas emissions from agriculture through livestock-related measures, such as feed supplements or drugs to prevent enteric methane formation. // **Guidance for setting values:** The BAU reflects increased uptake of livestock measures due to incentives provided in the Inflation Reduction Act. This lever represents additional potential on top of BAU emissions reductions. To be conservative, we do not assume permanent emissions reductions after IRA funds expire, so therefore phase out the IRA impact over the course of four years after funds expire in 2032. The potential for this policy lever is sourced from EPA's 2024 Forestry and Agriculture Sector Mitigation Analysis, which evaluates various carbon price scenarios across both the forestry and agriculture sectors and considers land use competition. At a level of $100 per ton, the livestock measures potential is roughly 55 MMT CO2e in 2050.</v>
      </c>
      <c r="Q1611" s="226" t="str">
        <f>IF(ISBLANK(INDEX('Policy Characteristics'!K:K,MATCH($C1611,'Policy Characteristics'!$C:$C,0))),"",INDEX('Policy Characteristics'!K:K,MATCH($C1611,'Policy Characteristics'!$C:$C,0)))</f>
        <v>industry-ag-main.html#livestock</v>
      </c>
      <c r="R1611" s="226" t="str">
        <f>IF(ISBLANK(INDEX('Policy Characteristics'!L:L,MATCH($C1611,'Policy Characteristics'!$C:$C,0))),"",INDEX('Policy Characteristics'!L:L,MATCH($C1611,'Policy Characteristics'!$C:$C,0)))</f>
        <v>livestock-measures.html</v>
      </c>
    </row>
    <row r="1612" spans="1:18">
      <c r="A1612" s="226" t="str">
        <f>IF(ISBLANK(INDEX('Policy Characteristics'!A:A,MATCH($C1612,'Policy Characteristics'!$C:$C,0))),"",INDEX('Policy Characteristics'!A:A,MATCH($C1612,'Policy Characteristics'!$C:$C,0)))</f>
        <v>Agriculture, Land Use, and Forestry</v>
      </c>
      <c r="B1612" s="234" t="str">
        <f>IF(ISBLANK(INDEX('Policy Characteristics'!B:B,MATCH($C1612,'Policy Characteristics'!$C:$C,0))),"",INDEX('Policy Characteristics'!B:B,MATCH($C1612,'Policy Characteristics'!$C:$C,0)))</f>
        <v>Wetland Restoration</v>
      </c>
      <c r="C1612" t="s">
        <v>539</v>
      </c>
      <c r="D1612" s="45"/>
      <c r="E1612" s="45"/>
      <c r="F1612" s="45"/>
      <c r="G1612" s="45"/>
      <c r="H1612" s="43">
        <v>178</v>
      </c>
      <c r="I1612" s="261" t="s">
        <v>728</v>
      </c>
      <c r="J1612" s="227" t="str">
        <f>IF(ISBLANK(INDEX('Policy Characteristics'!D:D,MATCH($C1612,'Policy Characteristics'!$C:$C,0))),"",INDEX('Policy Characteristics'!D:D,MATCH($C1612,'Policy Characteristics'!$C:$C,0)))</f>
        <v>Wetland Restoration</v>
      </c>
      <c r="K1612" s="226" t="str">
        <f>IF(ISBLANK(INDEX('Policy Characteristics'!E:E,MATCH($C1612,'Policy Characteristics'!$C:$C,0))),"",INDEX('Policy Characteristics'!E:E,MATCH($C1612,'Policy Characteristics'!$C:$C,0)))</f>
        <v>land peatland restoration</v>
      </c>
      <c r="L1612" s="233">
        <f>IF(ISBLANK(INDEX('Policy Characteristics'!F:F,MATCH($C1612,'Policy Characteristics'!$C:$C,0))),"",INDEX('Policy Characteristics'!F:F,MATCH($C1612,'Policy Characteristics'!$C:$C,0)))</f>
        <v>0</v>
      </c>
      <c r="M1612" s="233">
        <f>IF(ISBLANK(INDEX('Policy Characteristics'!G:G,MATCH($C1612,'Policy Characteristics'!$C:$C,0))),"",INDEX('Policy Characteristics'!G:G,MATCH($C1612,'Policy Characteristics'!$C:$C,0)))</f>
        <v>1</v>
      </c>
      <c r="N1612" s="233">
        <f>IF(ISBLANK(INDEX('Policy Characteristics'!H:H,MATCH($C1612,'Policy Characteristics'!$C:$C,0))),"",INDEX('Policy Characteristics'!H:H,MATCH($C1612,'Policy Characteristics'!$C:$C,0)))</f>
        <v>0.01</v>
      </c>
      <c r="O1612" s="226" t="str">
        <f>IF(ISBLANK(INDEX('Policy Characteristics'!I:I,MATCH($C1612,'Policy Characteristics'!$C:$C,0))),"",INDEX('Policy Characteristics'!I:I,MATCH($C1612,'Policy Characteristics'!$C:$C,0)))</f>
        <v>% of potential achieved</v>
      </c>
      <c r="P1612" s="226" t="str">
        <f>IF(ISBLANK(INDEX('Policy Characteristics'!J:J,MATCH($C1612,'Policy Characteristics'!$C:$C,0))),"",INDEX('Policy Characteristics'!J:J,MATCH($C1612,'Policy Characteristics'!$C:$C,0)))</f>
        <v>**Description:** This policy increases CO2 sequestration by restoring wetlands and riparian forest buffers.  // **Guidance for setting values:**In the Korean EPS (Earth-Peat Lands) model, this policy was expanded to cover overall wetland restoration. If this policy is fully implemented, 30km2 of tidal flats will be restored by 2050.</v>
      </c>
      <c r="Q1612" s="226" t="str">
        <f>IF(ISBLANK(INDEX('Policy Characteristics'!K:K,MATCH($C1612,'Policy Characteristics'!$C:$C,0))),"",INDEX('Policy Characteristics'!K:K,MATCH($C1612,'Policy Characteristics'!$C:$C,0)))</f>
        <v/>
      </c>
      <c r="R1612" s="226" t="str">
        <f>IF(ISBLANK(INDEX('Policy Characteristics'!L:L,MATCH($C1612,'Policy Characteristics'!$C:$C,0))),"",INDEX('Policy Characteristics'!L:L,MATCH($C1612,'Policy Characteristics'!$C:$C,0)))</f>
        <v>peatland-restoration.html</v>
      </c>
    </row>
    <row r="1613" spans="1:18">
      <c r="A1613" s="226" t="str">
        <f>IF(ISBLANK(INDEX('Policy Characteristics'!A:A,MATCH($C1613,'Policy Characteristics'!$C:$C,0))),"",INDEX('Policy Characteristics'!A:A,MATCH($C1613,'Policy Characteristics'!$C:$C,0)))</f>
        <v>Agriculture, Land Use, and Forestry</v>
      </c>
      <c r="B1613" s="234" t="str">
        <f>IF(ISBLANK(INDEX('Policy Characteristics'!B:B,MATCH($C1613,'Policy Characteristics'!$C:$C,0))),"",INDEX('Policy Characteristics'!B:B,MATCH($C1613,'Policy Characteristics'!$C:$C,0)))</f>
        <v>Shift to Non-Animal Products</v>
      </c>
      <c r="C1613" t="s">
        <v>545</v>
      </c>
      <c r="D1613" s="45"/>
      <c r="E1613" s="45"/>
      <c r="F1613" s="45"/>
      <c r="G1613" s="45"/>
      <c r="H1613" s="43">
        <v>434</v>
      </c>
      <c r="I1613" s="261" t="s">
        <v>728</v>
      </c>
      <c r="J1613" s="227" t="str">
        <f>IF(ISBLANK(INDEX('Policy Characteristics'!D:D,MATCH($C1613,'Policy Characteristics'!$C:$C,0))),"",INDEX('Policy Characteristics'!D:D,MATCH($C1613,'Policy Characteristics'!$C:$C,0)))</f>
        <v>Shift to Non-Animal Products</v>
      </c>
      <c r="K1613" s="226" t="str">
        <f>IF(ISBLANK(INDEX('Policy Characteristics'!E:E,MATCH($C1613,'Policy Characteristics'!$C:$C,0))),"",INDEX('Policy Characteristics'!E:E,MATCH($C1613,'Policy Characteristics'!$C:$C,0)))</f>
        <v>indst shift to nonanimal products</v>
      </c>
      <c r="L1613" s="233">
        <f>IF(ISBLANK(INDEX('Policy Characteristics'!F:F,MATCH($C1613,'Policy Characteristics'!$C:$C,0))),"",INDEX('Policy Characteristics'!F:F,MATCH($C1613,'Policy Characteristics'!$C:$C,0)))</f>
        <v>0</v>
      </c>
      <c r="M1613" s="233">
        <f>IF(ISBLANK(INDEX('Policy Characteristics'!G:G,MATCH($C1613,'Policy Characteristics'!$C:$C,0))),"",INDEX('Policy Characteristics'!G:G,MATCH($C1613,'Policy Characteristics'!$C:$C,0)))</f>
        <v>1</v>
      </c>
      <c r="N1613" s="233">
        <f>IF(ISBLANK(INDEX('Policy Characteristics'!H:H,MATCH($C1613,'Policy Characteristics'!$C:$C,0))),"",INDEX('Policy Characteristics'!H:H,MATCH($C1613,'Policy Characteristics'!$C:$C,0)))</f>
        <v>0.01</v>
      </c>
      <c r="O1613" s="226" t="str">
        <f>IF(ISBLANK(INDEX('Policy Characteristics'!I:I,MATCH($C1613,'Policy Characteristics'!$C:$C,0))),"",INDEX('Policy Characteristics'!I:I,MATCH($C1613,'Policy Characteristics'!$C:$C,0)))</f>
        <v>% reduction in animal products</v>
      </c>
      <c r="P1613" s="226" t="str">
        <f>IF(ISBLANK(INDEX('Policy Characteristics'!J:J,MATCH($C1613,'Policy Characteristics'!$C:$C,0))),"",INDEX('Policy Characteristics'!J:J,MATCH($C1613,'Policy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South Korea consumes 57 kg/person/year, which is moderate compared to other countries. The US consumes 98 kg/person/yr, Europe is at 70 kg/person/yr, Japan at 36 kg/person/yr, or India 3 kg/person/yr.</v>
      </c>
      <c r="Q1613" s="226" t="str">
        <f>IF(ISBLANK(INDEX('Policy Characteristics'!K:K,MATCH($C1613,'Policy Characteristics'!$C:$C,0))),"",INDEX('Policy Characteristics'!K:K,MATCH($C1613,'Policy Characteristics'!$C:$C,0)))</f>
        <v/>
      </c>
      <c r="R1613" s="226" t="str">
        <f>IF(ISBLANK(INDEX('Policy Characteristics'!L:L,MATCH($C1613,'Policy Characteristics'!$C:$C,0))),"",INDEX('Policy Characteristics'!L:L,MATCH($C1613,'Policy Characteristics'!$C:$C,0)))</f>
        <v>shift-to-non-animal-products.html</v>
      </c>
    </row>
    <row r="1614" spans="1:18" s="2" customFormat="1">
      <c r="A1614" s="226" t="str">
        <f>IF(ISBLANK(INDEX('Policy Characteristics'!A:A,MATCH($C1614,'Policy Characteristics'!$C:$C,0))),"",INDEX('Policy Characteristics'!A:A,MATCH($C1614,'Policy Characteristics'!$C:$C,0)))</f>
        <v>District Heat and Hydrogen</v>
      </c>
      <c r="B1614" s="234" t="str">
        <f>IF(ISBLANK(INDEX('Policy Characteristics'!B:B,MATCH($C1614,'Policy Characteristics'!$C:$C,0))),"",INDEX('Policy Characteristics'!B:B,MATCH($C1614,'Policy Characteristics'!$C:$C,0)))</f>
        <v>Use CHP for District Heat</v>
      </c>
      <c r="C1614" s="254" t="s">
        <v>553</v>
      </c>
      <c r="D1614" s="6"/>
      <c r="E1614" s="6"/>
      <c r="F1614" s="6"/>
      <c r="G1614" s="6"/>
      <c r="H1614" s="43">
        <v>68</v>
      </c>
      <c r="I1614" s="262" t="s">
        <v>728</v>
      </c>
      <c r="J1614" s="227" t="str">
        <f>IF(ISBLANK(INDEX('Policy Characteristics'!D:D,MATCH($C1614,'Policy Characteristics'!$C:$C,0))),"",INDEX('Policy Characteristics'!D:D,MATCH($C1614,'Policy Characteristics'!$C:$C,0)))</f>
        <v>District Heat CHP</v>
      </c>
      <c r="K1614" s="226" t="str">
        <f>IF(ISBLANK(INDEX('Policy Characteristics'!E:E,MATCH($C1614,'Policy Characteristics'!$C:$C,0))),"",INDEX('Policy Characteristics'!E:E,MATCH($C1614,'Policy Characteristics'!$C:$C,0)))</f>
        <v>heat convert heat to CHP</v>
      </c>
      <c r="L1614" s="233">
        <f>IF(ISBLANK(INDEX('Policy Characteristics'!F:F,MATCH($C1614,'Policy Characteristics'!$C:$C,0))),"",INDEX('Policy Characteristics'!F:F,MATCH($C1614,'Policy Characteristics'!$C:$C,0)))</f>
        <v>0</v>
      </c>
      <c r="M1614" s="233">
        <f>IF(ISBLANK(INDEX('Policy Characteristics'!G:G,MATCH($C1614,'Policy Characteristics'!$C:$C,0))),"",INDEX('Policy Characteristics'!G:G,MATCH($C1614,'Policy Characteristics'!$C:$C,0)))</f>
        <v>1</v>
      </c>
      <c r="N1614" s="233">
        <f>IF(ISBLANK(INDEX('Policy Characteristics'!H:H,MATCH($C1614,'Policy Characteristics'!$C:$C,0))),"",INDEX('Policy Characteristics'!H:H,MATCH($C1614,'Policy Characteristics'!$C:$C,0)))</f>
        <v>0.01</v>
      </c>
      <c r="O1614" s="226" t="str">
        <f>IF(ISBLANK(INDEX('Policy Characteristics'!I:I,MATCH($C1614,'Policy Characteristics'!$C:$C,0))),"",INDEX('Policy Characteristics'!I:I,MATCH($C1614,'Policy Characteristics'!$C:$C,0)))</f>
        <v>% non-CHP heat converted</v>
      </c>
      <c r="P1614" s="226" t="str">
        <f>IF(ISBLANK(INDEX('Policy Characteristics'!J:J,MATCH($C1614,'Policy Characteristics'!$C:$C,0))),"",INDEX('Policy Characteristics'!J:J,MATCH($C1614,'Policy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14" s="226" t="str">
        <f>IF(ISBLANK(INDEX('Policy Characteristics'!K:K,MATCH($C1614,'Policy Characteristics'!$C:$C,0))),"",INDEX('Policy Characteristics'!K:K,MATCH($C1614,'Policy Characteristics'!$C:$C,0)))</f>
        <v>district-heating.html#chp</v>
      </c>
      <c r="R1614" s="226" t="str">
        <f>IF(ISBLANK(INDEX('Policy Characteristics'!L:L,MATCH($C1614,'Policy Characteristics'!$C:$C,0))),"",INDEX('Policy Characteristics'!L:L,MATCH($C1614,'Policy Characteristics'!$C:$C,0)))</f>
        <v>convert-non-chp-heat-production.html</v>
      </c>
    </row>
    <row r="1615" spans="1:18" s="2" customFormat="1">
      <c r="A1615" s="226" t="str">
        <f>IF(ISBLANK(INDEX('Policy Characteristics'!A:A,MATCH($C1615,'Policy Characteristics'!$C:$C,0))),"",INDEX('Policy Characteristics'!A:A,MATCH($C1615,'Policy Characteristics'!$C:$C,0)))</f>
        <v>District Heat and Hydrogen</v>
      </c>
      <c r="B1615" s="234" t="str">
        <f>IF(ISBLANK(INDEX('Policy Characteristics'!B:B,MATCH($C1615,'Policy Characteristics'!$C:$C,0))),"",INDEX('Policy Characteristics'!B:B,MATCH($C1615,'Policy Characteristics'!$C:$C,0)))</f>
        <v>Produce District Heat with Electricity</v>
      </c>
      <c r="C1615" s="254" t="s">
        <v>561</v>
      </c>
      <c r="D1615" s="6"/>
      <c r="E1615" s="6"/>
      <c r="F1615" s="6"/>
      <c r="G1615" s="6"/>
      <c r="H1615" s="43">
        <v>176</v>
      </c>
      <c r="I1615" s="262" t="s">
        <v>728</v>
      </c>
      <c r="J1615" s="227" t="str">
        <f>IF(ISBLANK(INDEX('Policy Characteristics'!D:D,MATCH($C1615,'Policy Characteristics'!$C:$C,0))),"",INDEX('Policy Characteristics'!D:D,MATCH($C1615,'Policy Characteristics'!$C:$C,0)))</f>
        <v>District Heat Fuel Switching</v>
      </c>
      <c r="K1615" s="226" t="str">
        <f>IF(ISBLANK(INDEX('Policy Characteristics'!E:E,MATCH($C1615,'Policy Characteristics'!$C:$C,0))),"",INDEX('Policy Characteristics'!E:E,MATCH($C1615,'Policy Characteristics'!$C:$C,0)))</f>
        <v>heat fuel type shifting</v>
      </c>
      <c r="L1615" s="233">
        <f>IF(ISBLANK(INDEX('Policy Characteristics'!F:F,MATCH($C1615,'Policy Characteristics'!$C:$C,0))),"",INDEX('Policy Characteristics'!F:F,MATCH($C1615,'Policy Characteristics'!$C:$C,0)))</f>
        <v>0</v>
      </c>
      <c r="M1615" s="233">
        <f>IF(ISBLANK(INDEX('Policy Characteristics'!G:G,MATCH($C1615,'Policy Characteristics'!$C:$C,0))),"",INDEX('Policy Characteristics'!G:G,MATCH($C1615,'Policy Characteristics'!$C:$C,0)))</f>
        <v>1</v>
      </c>
      <c r="N1615" s="233">
        <f>IF(ISBLANK(INDEX('Policy Characteristics'!H:H,MATCH($C1615,'Policy Characteristics'!$C:$C,0))),"",INDEX('Policy Characteristics'!H:H,MATCH($C1615,'Policy Characteristics'!$C:$C,0)))</f>
        <v>0.01</v>
      </c>
      <c r="O1615" s="226" t="str">
        <f>IF(ISBLANK(INDEX('Policy Characteristics'!I:I,MATCH($C1615,'Policy Characteristics'!$C:$C,0))),"",INDEX('Policy Characteristics'!I:I,MATCH($C1615,'Policy Characteristics'!$C:$C,0)))</f>
        <v>% of fuel use</v>
      </c>
      <c r="P1615" s="226" t="str">
        <f>IF(ISBLANK(INDEX('Policy Characteristics'!J:J,MATCH($C1615,'Policy Characteristics'!$C:$C,0))),"",INDEX('Policy Characteristics'!J:J,MATCH($C1615,'Policy Characteristics'!$C:$C,0)))</f>
        <v>**Description:** This policy causes a percentage of the demand for district heat to be met with electricity instead of the fuels used in the BAU case. // **Guidance for setting values:** * In South Korea, 80% of district heat is made by burning natural gas, 17% from coal, 3% from petroleum. Hydrogen technologies are still emerging, and it is not yet clear if it will be more economical to electrify end uses of heat (ceasing to use district heat), or if decarbonizing district heat facilities will be an economical pathway.</v>
      </c>
      <c r="Q1615" s="226" t="str">
        <f>IF(ISBLANK(INDEX('Policy Characteristics'!K:K,MATCH($C1615,'Policy Characteristics'!$C:$C,0))),"",INDEX('Policy Characteristics'!K:K,MATCH($C1615,'Policy Characteristics'!$C:$C,0)))</f>
        <v>district-heating.html#convert-coal</v>
      </c>
      <c r="R1615" s="226" t="str">
        <f>IF(ISBLANK(INDEX('Policy Characteristics'!L:L,MATCH($C1615,'Policy Characteristics'!$C:$C,0))),"",INDEX('Policy Characteristics'!L:L,MATCH($C1615,'Policy Characteristics'!$C:$C,0)))</f>
        <v>district-heat-fuel-switching.html</v>
      </c>
    </row>
    <row r="1616" spans="1:18" s="2" customFormat="1">
      <c r="A1616" s="226" t="str">
        <f>IF(ISBLANK(INDEX('Policy Characteristics'!A:A,MATCH($C1616,'Policy Characteristics'!$C:$C,0))),"",INDEX('Policy Characteristics'!A:A,MATCH($C1616,'Policy Characteristics'!$C:$C,0)))</f>
        <v>District Heat and Hydrogen</v>
      </c>
      <c r="B1616" s="234" t="str">
        <f>IF(ISBLANK(INDEX('Policy Characteristics'!B:B,MATCH($C1616,'Policy Characteristics'!$C:$C,0))),"",INDEX('Policy Characteristics'!B:B,MATCH($C1616,'Policy Characteristics'!$C:$C,0)))</f>
        <v>Shift Hydrogen Production Pathways</v>
      </c>
      <c r="C1616" s="254" t="s">
        <v>569</v>
      </c>
      <c r="D1616" s="6"/>
      <c r="E1616" s="6"/>
      <c r="F1616" s="6"/>
      <c r="G1616" s="6"/>
      <c r="H1616" s="43">
        <v>450</v>
      </c>
      <c r="I1616" s="262" t="s">
        <v>728</v>
      </c>
      <c r="J1616" s="227" t="str">
        <f>IF(ISBLANK(INDEX('Policy Characteristics'!D:D,MATCH($C1616,'Policy Characteristics'!$C:$C,0))),"",INDEX('Policy Characteristics'!D:D,MATCH($C1616,'Policy Characteristics'!$C:$C,0)))</f>
        <v>Shift Hydrogen Production Pathways</v>
      </c>
      <c r="K1616" s="226" t="str">
        <f>IF(ISBLANK(INDEX('Policy Characteristics'!E:E,MATCH($C1616,'Policy Characteristics'!$C:$C,0))),"",INDEX('Policy Characteristics'!E:E,MATCH($C1616,'Policy Characteristics'!$C:$C,0)))</f>
        <v>hydgn shift production pathways</v>
      </c>
      <c r="L1616" s="233">
        <f>IF(ISBLANK(INDEX('Policy Characteristics'!F:F,MATCH($C1616,'Policy Characteristics'!$C:$C,0))),"",INDEX('Policy Characteristics'!F:F,MATCH($C1616,'Policy Characteristics'!$C:$C,0)))</f>
        <v>0</v>
      </c>
      <c r="M1616" s="233">
        <f>IF(ISBLANK(INDEX('Policy Characteristics'!G:G,MATCH($C1616,'Policy Characteristics'!$C:$C,0))),"",INDEX('Policy Characteristics'!G:G,MATCH($C1616,'Policy Characteristics'!$C:$C,0)))</f>
        <v>1</v>
      </c>
      <c r="N1616" s="233">
        <f>IF(ISBLANK(INDEX('Policy Characteristics'!H:H,MATCH($C1616,'Policy Characteristics'!$C:$C,0))),"",INDEX('Policy Characteristics'!H:H,MATCH($C1616,'Policy Characteristics'!$C:$C,0)))</f>
        <v>0.01</v>
      </c>
      <c r="O1616" s="226" t="str">
        <f>IF(ISBLANK(INDEX('Policy Characteristics'!I:I,MATCH($C1616,'Policy Characteristics'!$C:$C,0))),"",INDEX('Policy Characteristics'!I:I,MATCH($C1616,'Policy Characteristics'!$C:$C,0)))</f>
        <v>% of hydrogen production</v>
      </c>
      <c r="P1616" s="226" t="str">
        <f>IF(ISBLANK(INDEX('Policy Characteristics'!J:J,MATCH($C1616,'Policy Characteristics'!$C:$C,0))),"",INDEX('Policy Characteristics'!J:J,MATCH($C1616,'Policy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Today, roughly 95% of hydrogen is produced via steam reforming of natural gas and 5% is produced via electrolysis.  These shares are not projected to change in the BAU case.</v>
      </c>
      <c r="Q1616" s="226" t="str">
        <f>IF(ISBLANK(INDEX('Policy Characteristics'!K:K,MATCH($C1616,'Policy Characteristics'!$C:$C,0))),"",INDEX('Policy Characteristics'!K:K,MATCH($C1616,'Policy Characteristics'!$C:$C,0)))</f>
        <v/>
      </c>
      <c r="R1616" s="226" t="str">
        <f>IF(ISBLANK(INDEX('Policy Characteristics'!L:L,MATCH($C1616,'Policy Characteristics'!$C:$C,0))),"",INDEX('Policy Characteristics'!L:L,MATCH($C1616,'Policy Characteristics'!$C:$C,0)))</f>
        <v>switch-hydrogen-production-pathway.html</v>
      </c>
    </row>
    <row r="1617" spans="1:18" s="2" customFormat="1">
      <c r="A1617" s="226" t="str">
        <f>IF(ISBLANK(INDEX('Policy Characteristics'!A:A,MATCH($C1617,'Policy Characteristics'!$C:$C,0))),"",INDEX('Policy Characteristics'!A:A,MATCH($C1617,'Policy Characteristics'!$C:$C,0)))</f>
        <v>District Heat and Hydrogen</v>
      </c>
      <c r="B1617" s="234" t="str">
        <f>IF(ISBLANK(INDEX('Policy Characteristics'!B:B,MATCH($C1617,'Policy Characteristics'!$C:$C,0))),"",INDEX('Policy Characteristics'!B:B,MATCH($C1617,'Policy Characteristics'!$C:$C,0)))</f>
        <v>Non BAU Hydrogen Production Pathways</v>
      </c>
      <c r="C1617" t="s">
        <v>575</v>
      </c>
      <c r="D1617" s="6"/>
      <c r="E1617" s="6"/>
      <c r="F1617" s="6"/>
      <c r="G1617" s="6"/>
      <c r="H1617" s="43">
        <v>2722</v>
      </c>
      <c r="I1617" s="262" t="s">
        <v>728</v>
      </c>
      <c r="J1617" s="227" t="str">
        <f>IF(ISBLANK(INDEX('Policy Characteristics'!D:D,MATCH($C1617,'Policy Characteristics'!$C:$C,0))),"",INDEX('Policy Characteristics'!D:D,MATCH($C1617,'Policy Characteristics'!$C:$C,0)))</f>
        <v>Hydrogen Steam Methane Reforming</v>
      </c>
      <c r="K1617" s="226" t="str">
        <f>IF(ISBLANK(INDEX('Policy Characteristics'!E:E,MATCH($C1617,'Policy Characteristics'!$C:$C,0))),"",INDEX('Policy Characteristics'!E:E,MATCH($C1617,'Policy Characteristics'!$C:$C,0)))</f>
        <v>hydgn non BAU shift</v>
      </c>
      <c r="L1617" s="233">
        <f>IF(ISBLANK(INDEX('Policy Characteristics'!F:F,MATCH($C1617,'Policy Characteristics'!$C:$C,0))),"",INDEX('Policy Characteristics'!F:F,MATCH($C1617,'Policy Characteristics'!$C:$C,0)))</f>
        <v>0</v>
      </c>
      <c r="M1617" s="233">
        <f>IF(ISBLANK(INDEX('Policy Characteristics'!G:G,MATCH($C1617,'Policy Characteristics'!$C:$C,0))),"",INDEX('Policy Characteristics'!G:G,MATCH($C1617,'Policy Characteristics'!$C:$C,0)))</f>
        <v>1</v>
      </c>
      <c r="N1617" s="233">
        <f>IF(ISBLANK(INDEX('Policy Characteristics'!H:H,MATCH($C1617,'Policy Characteristics'!$C:$C,0))),"",INDEX('Policy Characteristics'!H:H,MATCH($C1617,'Policy Characteristics'!$C:$C,0)))</f>
        <v>1</v>
      </c>
      <c r="O1617" s="226" t="str">
        <f>IF(ISBLANK(INDEX('Policy Characteristics'!I:I,MATCH($C1617,'Policy Characteristics'!$C:$C,0))),"",INDEX('Policy Characteristics'!I:I,MATCH($C1617,'Policy Characteristics'!$C:$C,0)))</f>
        <v>on/off</v>
      </c>
      <c r="P1617" s="226" t="str">
        <f>IF(ISBLANK(INDEX('Policy Characteristics'!J:J,MATCH($C1617,'Policy Characteristics'!$C:$C,0))),"",INDEX('Policy Characteristics'!J:J,MATCH($C1617,'Policy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Today,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17" s="226" t="str">
        <f>IF(ISBLANK(INDEX('Policy Characteristics'!K:K,MATCH($C1617,'Policy Characteristics'!$C:$C,0))),"",INDEX('Policy Characteristics'!K:K,MATCH($C1617,'Policy Characteristics'!$C:$C,0)))</f>
        <v/>
      </c>
      <c r="R1617" s="226" t="str">
        <f>IF(ISBLANK(INDEX('Policy Characteristics'!L:L,MATCH($C1617,'Policy Characteristics'!$C:$C,0))),"",INDEX('Policy Characteristics'!L:L,MATCH($C1617,'Policy Characteristics'!$C:$C,0)))</f>
        <v>switch-hydrogen-production-pathway.html</v>
      </c>
    </row>
    <row r="1618" spans="1:18" s="4" customFormat="1">
      <c r="A1618" s="226" t="str">
        <f>IF(ISBLANK(INDEX('Policy Characteristics'!A:A,MATCH($C1618,'Policy Characteristics'!$C:$C,0))),"",INDEX('Policy Characteristics'!A:A,MATCH($C1618,'Policy Characteristics'!$C:$C,0)))</f>
        <v>Cross-Sector</v>
      </c>
      <c r="B1618" s="234" t="str">
        <f>IF(ISBLANK(INDEX('Policy Characteristics'!B:B,MATCH($C1618,'Policy Characteristics'!$C:$C,0))),"",INDEX('Policy Characteristics'!B:B,MATCH($C1618,'Policy Characteristics'!$C:$C,0)))</f>
        <v>Carbon Price</v>
      </c>
      <c r="C1618" t="s">
        <v>581</v>
      </c>
      <c r="D1618" s="45" t="s">
        <v>980</v>
      </c>
      <c r="E1618" s="45"/>
      <c r="F1618" s="45" t="s">
        <v>981</v>
      </c>
      <c r="G1618" s="45"/>
      <c r="H1618" s="43">
        <v>171</v>
      </c>
      <c r="I1618" s="261" t="s">
        <v>728</v>
      </c>
      <c r="J1618" s="227" t="str">
        <f>IF(ISBLANK(INDEX('Policy Characteristics'!D:D,MATCH($C1618,'Policy Characteristics'!$C:$C,0))),"",INDEX('Policy Characteristics'!D:D,MATCH($C1618,'Policy Characteristics'!$C:$C,0)))</f>
        <v>Carbon Price</v>
      </c>
      <c r="K1618" s="226" t="str">
        <f>IF(ISBLANK(INDEX('Policy Characteristics'!E:E,MATCH($C1618,'Policy Characteristics'!$C:$C,0))),"",INDEX('Policy Characteristics'!E:E,MATCH($C1618,'Policy Characteristics'!$C:$C,0)))</f>
        <v>cross carbon tax</v>
      </c>
      <c r="L1618" s="226">
        <f>IF(ISBLANK(INDEX('Policy Characteristics'!F:F,MATCH($C1618,'Policy Characteristics'!$C:$C,0))),"",INDEX('Policy Characteristics'!F:F,MATCH($C1618,'Policy Characteristics'!$C:$C,0)))</f>
        <v>0</v>
      </c>
      <c r="M1618" s="226">
        <f>IF(ISBLANK(INDEX('Policy Characteristics'!G:G,MATCH($C1618,'Policy Characteristics'!$C:$C,0))),"",INDEX('Policy Characteristics'!G:G,MATCH($C1618,'Policy Characteristics'!$C:$C,0)))</f>
        <v>500000</v>
      </c>
      <c r="N1618" s="226">
        <f>IF(ISBLANK(INDEX('Policy Characteristics'!H:H,MATCH($C1618,'Policy Characteristics'!$C:$C,0))),"",INDEX('Policy Characteristics'!H:H,MATCH($C1618,'Policy Characteristics'!$C:$C,0)))</f>
        <v>10000</v>
      </c>
      <c r="O1618" s="226" t="str">
        <f>IF(ISBLANK(INDEX('Policy Characteristics'!I:I,MATCH($C1618,'Policy Characteristics'!$C:$C,0))),"",INDEX('Policy Characteristics'!I:I,MATCH($C1618,'Policy Characteristics'!$C:$C,0)))</f>
        <v>KRW/metric ton CO2e</v>
      </c>
      <c r="P1618" s="226" t="str">
        <f>IF(ISBLANK(INDEX('Policy Characteristics'!J:J,MATCH($C1618,'Policy Characteristics'!$C:$C,0))),"",INDEX('Policy Characteristics'!J:J,MATCH($C1618,'Policy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 The same assumption is assumed for Korea as well.</v>
      </c>
      <c r="Q1618" s="226" t="str">
        <f>IF(ISBLANK(INDEX('Policy Characteristics'!K:K,MATCH($C1618,'Policy Characteristics'!$C:$C,0))),"",INDEX('Policy Characteristics'!K:K,MATCH($C1618,'Policy Characteristics'!$C:$C,0)))</f>
        <v>fuels.html#carbon-tax</v>
      </c>
      <c r="R1618" s="226" t="str">
        <f>IF(ISBLANK(INDEX('Policy Characteristics'!L:L,MATCH($C1618,'Policy Characteristics'!$C:$C,0))),"",INDEX('Policy Characteristics'!L:L,MATCH($C1618,'Policy Characteristics'!$C:$C,0)))</f>
        <v>carbon-tax.html</v>
      </c>
    </row>
    <row r="1619" spans="1:18" s="4" customFormat="1">
      <c r="A1619" s="226" t="str">
        <f>IF(ISBLANK(INDEX('Policy Characteristics'!A:A,MATCH($C1619,'Policy Characteristics'!$C:$C,0))),"",INDEX('Policy Characteristics'!A:A,MATCH($C1619,'Policy Characteristics'!$C:$C,0)))</f>
        <v>Cross-Sector</v>
      </c>
      <c r="B1619" s="234" t="str">
        <f>IF(ISBLANK(INDEX('Policy Characteristics'!B:B,MATCH($C1619,'Policy Characteristics'!$C:$C,0))),"",INDEX('Policy Characteristics'!B:B,MATCH($C1619,'Policy Characteristics'!$C:$C,0)))</f>
        <v>Carbon Price</v>
      </c>
      <c r="C1619" s="226" t="str">
        <f t="shared" ref="C1619" si="59">C$1618</f>
        <v>Additional Carbon Tax Rate</v>
      </c>
      <c r="D1619" s="45" t="s">
        <v>982</v>
      </c>
      <c r="E1619" s="45"/>
      <c r="F1619" s="45" t="s">
        <v>983</v>
      </c>
      <c r="G1619" s="45"/>
      <c r="H1619" s="43">
        <v>172</v>
      </c>
      <c r="I1619" s="261" t="s">
        <v>728</v>
      </c>
      <c r="J1619" s="227" t="str">
        <f>IF(ISBLANK(INDEX('Policy Characteristics'!D:D,MATCH($C1619,'Policy Characteristics'!$C:$C,0))),"",INDEX('Policy Characteristics'!D:D,MATCH($C1619,'Policy Characteristics'!$C:$C,0)))</f>
        <v>Carbon Price</v>
      </c>
      <c r="K1619" s="226" t="str">
        <f>IF(ISBLANK(INDEX('Policy Characteristics'!E:E,MATCH($C1619,'Policy Characteristics'!$C:$C,0))),"",INDEX('Policy Characteristics'!E:E,MATCH($C1619,'Policy Characteristics'!$C:$C,0)))</f>
        <v>cross carbon tax</v>
      </c>
      <c r="L1619" s="226">
        <f>IF(ISBLANK(INDEX('Policy Characteristics'!F:F,MATCH($C1619,'Policy Characteristics'!$C:$C,0))),"",INDEX('Policy Characteristics'!F:F,MATCH($C1619,'Policy Characteristics'!$C:$C,0)))</f>
        <v>0</v>
      </c>
      <c r="M1619" s="226">
        <f>IF(ISBLANK(INDEX('Policy Characteristics'!G:G,MATCH($C1619,'Policy Characteristics'!$C:$C,0))),"",INDEX('Policy Characteristics'!G:G,MATCH($C1619,'Policy Characteristics'!$C:$C,0)))</f>
        <v>500000</v>
      </c>
      <c r="N1619" s="226">
        <f>IF(ISBLANK(INDEX('Policy Characteristics'!H:H,MATCH($C1619,'Policy Characteristics'!$C:$C,0))),"",INDEX('Policy Characteristics'!H:H,MATCH($C1619,'Policy Characteristics'!$C:$C,0)))</f>
        <v>10000</v>
      </c>
      <c r="O1619" s="226" t="str">
        <f>IF(ISBLANK(INDEX('Policy Characteristics'!I:I,MATCH($C1619,'Policy Characteristics'!$C:$C,0))),"",INDEX('Policy Characteristics'!I:I,MATCH($C1619,'Policy Characteristics'!$C:$C,0)))</f>
        <v>KRW/metric ton CO2e</v>
      </c>
      <c r="P1619" s="226" t="str">
        <f>IF(ISBLANK(INDEX('Policy Characteristics'!J:J,MATCH($C1619,'Policy Characteristics'!$C:$C,0))),"",INDEX('Policy Characteristics'!J:J,MATCH($C1619,'Policy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 The same assumption is assumed for Korea as well.</v>
      </c>
      <c r="Q1619" s="226" t="str">
        <f>IF(ISBLANK(INDEX('Policy Characteristics'!K:K,MATCH($C1619,'Policy Characteristics'!$C:$C,0))),"",INDEX('Policy Characteristics'!K:K,MATCH($C1619,'Policy Characteristics'!$C:$C,0)))</f>
        <v>fuels.html#carbon-tax</v>
      </c>
      <c r="R1619" s="226" t="str">
        <f>IF(ISBLANK(INDEX('Policy Characteristics'!L:L,MATCH($C1619,'Policy Characteristics'!$C:$C,0))),"",INDEX('Policy Characteristics'!L:L,MATCH($C1619,'Policy Characteristics'!$C:$C,0)))</f>
        <v>carbon-tax.html</v>
      </c>
    </row>
    <row r="1620" spans="1:18" s="4" customFormat="1">
      <c r="A1620" s="226" t="str">
        <f>IF(ISBLANK(INDEX('Policy Characteristics'!A:A,MATCH($C1620,'Policy Characteristics'!$C:$C,0))),"",INDEX('Policy Characteristics'!A:A,MATCH($C1620,'Policy Characteristics'!$C:$C,0)))</f>
        <v>Cross-Sector</v>
      </c>
      <c r="B1620" s="234" t="str">
        <f>IF(ISBLANK(INDEX('Policy Characteristics'!B:B,MATCH($C1620,'Policy Characteristics'!$C:$C,0))),"",INDEX('Policy Characteristics'!B:B,MATCH($C1620,'Policy Characteristics'!$C:$C,0)))</f>
        <v>Carbon Price</v>
      </c>
      <c r="C1620" s="226" t="str">
        <f t="shared" ref="C1620:C1623" si="60">C$1618</f>
        <v>Additional Carbon Tax Rate</v>
      </c>
      <c r="D1620" s="45" t="s">
        <v>984</v>
      </c>
      <c r="E1620" s="45"/>
      <c r="F1620" s="45" t="s">
        <v>985</v>
      </c>
      <c r="G1620" s="45"/>
      <c r="H1620" s="43">
        <v>173</v>
      </c>
      <c r="I1620" s="261" t="s">
        <v>728</v>
      </c>
      <c r="J1620" s="227" t="str">
        <f>IF(ISBLANK(INDEX('Policy Characteristics'!D:D,MATCH($C1620,'Policy Characteristics'!$C:$C,0))),"",INDEX('Policy Characteristics'!D:D,MATCH($C1620,'Policy Characteristics'!$C:$C,0)))</f>
        <v>Carbon Price</v>
      </c>
      <c r="K1620" s="226" t="str">
        <f>IF(ISBLANK(INDEX('Policy Characteristics'!E:E,MATCH($C1620,'Policy Characteristics'!$C:$C,0))),"",INDEX('Policy Characteristics'!E:E,MATCH($C1620,'Policy Characteristics'!$C:$C,0)))</f>
        <v>cross carbon tax</v>
      </c>
      <c r="L1620" s="226">
        <f>IF(ISBLANK(INDEX('Policy Characteristics'!F:F,MATCH($C1620,'Policy Characteristics'!$C:$C,0))),"",INDEX('Policy Characteristics'!F:F,MATCH($C1620,'Policy Characteristics'!$C:$C,0)))</f>
        <v>0</v>
      </c>
      <c r="M1620" s="226">
        <f>IF(ISBLANK(INDEX('Policy Characteristics'!G:G,MATCH($C1620,'Policy Characteristics'!$C:$C,0))),"",INDEX('Policy Characteristics'!G:G,MATCH($C1620,'Policy Characteristics'!$C:$C,0)))</f>
        <v>500000</v>
      </c>
      <c r="N1620" s="226">
        <f>IF(ISBLANK(INDEX('Policy Characteristics'!H:H,MATCH($C1620,'Policy Characteristics'!$C:$C,0))),"",INDEX('Policy Characteristics'!H:H,MATCH($C1620,'Policy Characteristics'!$C:$C,0)))</f>
        <v>10000</v>
      </c>
      <c r="O1620" s="226" t="str">
        <f>IF(ISBLANK(INDEX('Policy Characteristics'!I:I,MATCH($C1620,'Policy Characteristics'!$C:$C,0))),"",INDEX('Policy Characteristics'!I:I,MATCH($C1620,'Policy Characteristics'!$C:$C,0)))</f>
        <v>KRW/metric ton CO2e</v>
      </c>
      <c r="P1620" s="226" t="str">
        <f>IF(ISBLANK(INDEX('Policy Characteristics'!J:J,MATCH($C1620,'Policy Characteristics'!$C:$C,0))),"",INDEX('Policy Characteristics'!J:J,MATCH($C1620,'Policy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 The same assumption is assumed for Korea as well.</v>
      </c>
      <c r="Q1620" s="226" t="str">
        <f>IF(ISBLANK(INDEX('Policy Characteristics'!K:K,MATCH($C1620,'Policy Characteristics'!$C:$C,0))),"",INDEX('Policy Characteristics'!K:K,MATCH($C1620,'Policy Characteristics'!$C:$C,0)))</f>
        <v>fuels.html#carbon-tax</v>
      </c>
      <c r="R1620" s="226" t="str">
        <f>IF(ISBLANK(INDEX('Policy Characteristics'!L:L,MATCH($C1620,'Policy Characteristics'!$C:$C,0))),"",INDEX('Policy Characteristics'!L:L,MATCH($C1620,'Policy Characteristics'!$C:$C,0)))</f>
        <v>carbon-tax.html</v>
      </c>
    </row>
    <row r="1621" spans="1:18" s="4" customFormat="1">
      <c r="A1621" s="226" t="str">
        <f>IF(ISBLANK(INDEX('Policy Characteristics'!A:A,MATCH($C1621,'Policy Characteristics'!$C:$C,0))),"",INDEX('Policy Characteristics'!A:A,MATCH($C1621,'Policy Characteristics'!$C:$C,0)))</f>
        <v>Cross-Sector</v>
      </c>
      <c r="B1621" s="234" t="str">
        <f>IF(ISBLANK(INDEX('Policy Characteristics'!B:B,MATCH($C1621,'Policy Characteristics'!$C:$C,0))),"",INDEX('Policy Characteristics'!B:B,MATCH($C1621,'Policy Characteristics'!$C:$C,0)))</f>
        <v>Carbon Price</v>
      </c>
      <c r="C1621" s="226" t="str">
        <f t="shared" si="60"/>
        <v>Additional Carbon Tax Rate</v>
      </c>
      <c r="D1621" s="45" t="s">
        <v>986</v>
      </c>
      <c r="E1621" s="45"/>
      <c r="F1621" s="45" t="s">
        <v>987</v>
      </c>
      <c r="G1621" s="45"/>
      <c r="H1621" s="43">
        <v>174</v>
      </c>
      <c r="I1621" s="261" t="s">
        <v>728</v>
      </c>
      <c r="J1621" s="227" t="str">
        <f>IF(ISBLANK(INDEX('Policy Characteristics'!D:D,MATCH($C1621,'Policy Characteristics'!$C:$C,0))),"",INDEX('Policy Characteristics'!D:D,MATCH($C1621,'Policy Characteristics'!$C:$C,0)))</f>
        <v>Carbon Price</v>
      </c>
      <c r="K1621" s="226" t="str">
        <f>IF(ISBLANK(INDEX('Policy Characteristics'!E:E,MATCH($C1621,'Policy Characteristics'!$C:$C,0))),"",INDEX('Policy Characteristics'!E:E,MATCH($C1621,'Policy Characteristics'!$C:$C,0)))</f>
        <v>cross carbon tax</v>
      </c>
      <c r="L1621" s="226">
        <f>IF(ISBLANK(INDEX('Policy Characteristics'!F:F,MATCH($C1621,'Policy Characteristics'!$C:$C,0))),"",INDEX('Policy Characteristics'!F:F,MATCH($C1621,'Policy Characteristics'!$C:$C,0)))</f>
        <v>0</v>
      </c>
      <c r="M1621" s="226">
        <f>IF(ISBLANK(INDEX('Policy Characteristics'!G:G,MATCH($C1621,'Policy Characteristics'!$C:$C,0))),"",INDEX('Policy Characteristics'!G:G,MATCH($C1621,'Policy Characteristics'!$C:$C,0)))</f>
        <v>500000</v>
      </c>
      <c r="N1621" s="226">
        <f>IF(ISBLANK(INDEX('Policy Characteristics'!H:H,MATCH($C1621,'Policy Characteristics'!$C:$C,0))),"",INDEX('Policy Characteristics'!H:H,MATCH($C1621,'Policy Characteristics'!$C:$C,0)))</f>
        <v>10000</v>
      </c>
      <c r="O1621" s="226" t="str">
        <f>IF(ISBLANK(INDEX('Policy Characteristics'!I:I,MATCH($C1621,'Policy Characteristics'!$C:$C,0))),"",INDEX('Policy Characteristics'!I:I,MATCH($C1621,'Policy Characteristics'!$C:$C,0)))</f>
        <v>KRW/metric ton CO2e</v>
      </c>
      <c r="P1621" s="226" t="str">
        <f>IF(ISBLANK(INDEX('Policy Characteristics'!J:J,MATCH($C1621,'Policy Characteristics'!$C:$C,0))),"",INDEX('Policy Characteristics'!J:J,MATCH($C1621,'Policy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 The same assumption is assumed for Korea as well.</v>
      </c>
      <c r="Q1621" s="226" t="str">
        <f>IF(ISBLANK(INDEX('Policy Characteristics'!K:K,MATCH($C1621,'Policy Characteristics'!$C:$C,0))),"",INDEX('Policy Characteristics'!K:K,MATCH($C1621,'Policy Characteristics'!$C:$C,0)))</f>
        <v>fuels.html#carbon-tax</v>
      </c>
      <c r="R1621" s="226" t="str">
        <f>IF(ISBLANK(INDEX('Policy Characteristics'!L:L,MATCH($C1621,'Policy Characteristics'!$C:$C,0))),"",INDEX('Policy Characteristics'!L:L,MATCH($C1621,'Policy Characteristics'!$C:$C,0)))</f>
        <v>carbon-tax.html</v>
      </c>
    </row>
    <row r="1622" spans="1:18" s="4" customFormat="1">
      <c r="A1622" s="226" t="str">
        <f>IF(ISBLANK(INDEX('Policy Characteristics'!A:A,MATCH($C1622,'Policy Characteristics'!$C:$C,0))),"",INDEX('Policy Characteristics'!A:A,MATCH($C1622,'Policy Characteristics'!$C:$C,0)))</f>
        <v>Cross-Sector</v>
      </c>
      <c r="B1622" s="234" t="str">
        <f>IF(ISBLANK(INDEX('Policy Characteristics'!B:B,MATCH($C1622,'Policy Characteristics'!$C:$C,0))),"",INDEX('Policy Characteristics'!B:B,MATCH($C1622,'Policy Characteristics'!$C:$C,0)))</f>
        <v>Carbon Price</v>
      </c>
      <c r="C1622" s="226" t="str">
        <f t="shared" si="60"/>
        <v>Additional Carbon Tax Rate</v>
      </c>
      <c r="D1622" s="45" t="s">
        <v>988</v>
      </c>
      <c r="E1622" s="45"/>
      <c r="F1622" s="45" t="s">
        <v>989</v>
      </c>
      <c r="G1622" s="45"/>
      <c r="H1622" s="43">
        <v>175</v>
      </c>
      <c r="I1622" s="261" t="s">
        <v>728</v>
      </c>
      <c r="J1622" s="227" t="str">
        <f>IF(ISBLANK(INDEX('Policy Characteristics'!D:D,MATCH($C1622,'Policy Characteristics'!$C:$C,0))),"",INDEX('Policy Characteristics'!D:D,MATCH($C1622,'Policy Characteristics'!$C:$C,0)))</f>
        <v>Carbon Price</v>
      </c>
      <c r="K1622" s="226" t="str">
        <f>IF(ISBLANK(INDEX('Policy Characteristics'!E:E,MATCH($C1622,'Policy Characteristics'!$C:$C,0))),"",INDEX('Policy Characteristics'!E:E,MATCH($C1622,'Policy Characteristics'!$C:$C,0)))</f>
        <v>cross carbon tax</v>
      </c>
      <c r="L1622" s="226">
        <f>IF(ISBLANK(INDEX('Policy Characteristics'!F:F,MATCH($C1622,'Policy Characteristics'!$C:$C,0))),"",INDEX('Policy Characteristics'!F:F,MATCH($C1622,'Policy Characteristics'!$C:$C,0)))</f>
        <v>0</v>
      </c>
      <c r="M1622" s="226">
        <f>IF(ISBLANK(INDEX('Policy Characteristics'!G:G,MATCH($C1622,'Policy Characteristics'!$C:$C,0))),"",INDEX('Policy Characteristics'!G:G,MATCH($C1622,'Policy Characteristics'!$C:$C,0)))</f>
        <v>500000</v>
      </c>
      <c r="N1622" s="226">
        <f>IF(ISBLANK(INDEX('Policy Characteristics'!H:H,MATCH($C1622,'Policy Characteristics'!$C:$C,0))),"",INDEX('Policy Characteristics'!H:H,MATCH($C1622,'Policy Characteristics'!$C:$C,0)))</f>
        <v>10000</v>
      </c>
      <c r="O1622" s="226" t="str">
        <f>IF(ISBLANK(INDEX('Policy Characteristics'!I:I,MATCH($C1622,'Policy Characteristics'!$C:$C,0))),"",INDEX('Policy Characteristics'!I:I,MATCH($C1622,'Policy Characteristics'!$C:$C,0)))</f>
        <v>KRW/metric ton CO2e</v>
      </c>
      <c r="P1622" s="226" t="str">
        <f>IF(ISBLANK(INDEX('Policy Characteristics'!J:J,MATCH($C1622,'Policy Characteristics'!$C:$C,0))),"",INDEX('Policy Characteristics'!J:J,MATCH($C1622,'Policy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 The same assumption is assumed for Korea as well.</v>
      </c>
      <c r="Q1622" s="226" t="str">
        <f>IF(ISBLANK(INDEX('Policy Characteristics'!K:K,MATCH($C1622,'Policy Characteristics'!$C:$C,0))),"",INDEX('Policy Characteristics'!K:K,MATCH($C1622,'Policy Characteristics'!$C:$C,0)))</f>
        <v>fuels.html#carbon-tax</v>
      </c>
      <c r="R1622" s="226" t="str">
        <f>IF(ISBLANK(INDEX('Policy Characteristics'!L:L,MATCH($C1622,'Policy Characteristics'!$C:$C,0))),"",INDEX('Policy Characteristics'!L:L,MATCH($C1622,'Policy Characteristics'!$C:$C,0)))</f>
        <v>carbon-tax.html</v>
      </c>
    </row>
    <row r="1623" spans="1:18" s="4" customFormat="1">
      <c r="A1623" s="226" t="str">
        <f>IF(ISBLANK(INDEX('Policy Characteristics'!A:A,MATCH($C1623,'Policy Characteristics'!$C:$C,0))),"",INDEX('Policy Characteristics'!A:A,MATCH($C1623,'Policy Characteristics'!$C:$C,0)))</f>
        <v>Cross-Sector</v>
      </c>
      <c r="B1623" s="234" t="str">
        <f>IF(ISBLANK(INDEX('Policy Characteristics'!B:B,MATCH($C1623,'Policy Characteristics'!$C:$C,0))),"",INDEX('Policy Characteristics'!B:B,MATCH($C1623,'Policy Characteristics'!$C:$C,0)))</f>
        <v>Carbon Price</v>
      </c>
      <c r="C1623" s="226" t="str">
        <f t="shared" si="60"/>
        <v>Additional Carbon Tax Rate</v>
      </c>
      <c r="D1623" s="45" t="s">
        <v>990</v>
      </c>
      <c r="E1623" s="45"/>
      <c r="F1623" s="45" t="s">
        <v>991</v>
      </c>
      <c r="G1623" s="45"/>
      <c r="H1623" s="43">
        <v>544</v>
      </c>
      <c r="I1623" s="261" t="s">
        <v>728</v>
      </c>
      <c r="J1623" s="227" t="str">
        <f>IF(ISBLANK(INDEX('Policy Characteristics'!D:D,MATCH($C1623,'Policy Characteristics'!$C:$C,0))),"",INDEX('Policy Characteristics'!D:D,MATCH($C1623,'Policy Characteristics'!$C:$C,0)))</f>
        <v>Carbon Price</v>
      </c>
      <c r="K1623" s="226" t="str">
        <f>IF(ISBLANK(INDEX('Policy Characteristics'!E:E,MATCH($C1623,'Policy Characteristics'!$C:$C,0))),"",INDEX('Policy Characteristics'!E:E,MATCH($C1623,'Policy Characteristics'!$C:$C,0)))</f>
        <v>cross carbon tax</v>
      </c>
      <c r="L1623" s="226">
        <f>IF(ISBLANK(INDEX('Policy Characteristics'!F:F,MATCH($C1623,'Policy Characteristics'!$C:$C,0))),"",INDEX('Policy Characteristics'!F:F,MATCH($C1623,'Policy Characteristics'!$C:$C,0)))</f>
        <v>0</v>
      </c>
      <c r="M1623" s="226">
        <f>IF(ISBLANK(INDEX('Policy Characteristics'!G:G,MATCH($C1623,'Policy Characteristics'!$C:$C,0))),"",INDEX('Policy Characteristics'!G:G,MATCH($C1623,'Policy Characteristics'!$C:$C,0)))</f>
        <v>500000</v>
      </c>
      <c r="N1623" s="226">
        <f>IF(ISBLANK(INDEX('Policy Characteristics'!H:H,MATCH($C1623,'Policy Characteristics'!$C:$C,0))),"",INDEX('Policy Characteristics'!H:H,MATCH($C1623,'Policy Characteristics'!$C:$C,0)))</f>
        <v>10000</v>
      </c>
      <c r="O1623" s="226" t="str">
        <f>IF(ISBLANK(INDEX('Policy Characteristics'!I:I,MATCH($C1623,'Policy Characteristics'!$C:$C,0))),"",INDEX('Policy Characteristics'!I:I,MATCH($C1623,'Policy Characteristics'!$C:$C,0)))</f>
        <v>KRW/metric ton CO2e</v>
      </c>
      <c r="P1623" s="226" t="str">
        <f>IF(ISBLANK(INDEX('Policy Characteristics'!J:J,MATCH($C1623,'Policy Characteristics'!$C:$C,0))),"",INDEX('Policy Characteristics'!J:J,MATCH($C1623,'Policy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 The same assumption is assumed for Korea as well.</v>
      </c>
      <c r="Q1623" s="226" t="str">
        <f>IF(ISBLANK(INDEX('Policy Characteristics'!K:K,MATCH($C1623,'Policy Characteristics'!$C:$C,0))),"",INDEX('Policy Characteristics'!K:K,MATCH($C1623,'Policy Characteristics'!$C:$C,0)))</f>
        <v>fuels.html#carbon-tax</v>
      </c>
      <c r="R1623" s="226" t="str">
        <f>IF(ISBLANK(INDEX('Policy Characteristics'!L:L,MATCH($C1623,'Policy Characteristics'!$C:$C,0))),"",INDEX('Policy Characteristics'!L:L,MATCH($C1623,'Policy Characteristics'!$C:$C,0)))</f>
        <v>carbon-tax.html</v>
      </c>
    </row>
    <row r="1624" spans="1:18" s="4" customFormat="1">
      <c r="A1624" s="226" t="str">
        <f>IF(ISBLANK(INDEX('Policy Characteristics'!A:A,MATCH($C1624,'Policy Characteristics'!$C:$C,0))),"",INDEX('Policy Characteristics'!A:A,MATCH($C1624,'Policy Characteristics'!$C:$C,0)))</f>
        <v>Cross-Sector</v>
      </c>
      <c r="B1624" s="234" t="str">
        <f>IF(ISBLANK(INDEX('Policy Characteristics'!B:B,MATCH($C1624,'Policy Characteristics'!$C:$C,0))),"",INDEX('Policy Characteristics'!B:B,MATCH($C1624,'Policy Characteristics'!$C:$C,0)))</f>
        <v>End Existing Subsidies</v>
      </c>
      <c r="C1624" t="s">
        <v>589</v>
      </c>
      <c r="D1624" s="45" t="s">
        <v>992</v>
      </c>
      <c r="E1624" s="45"/>
      <c r="F1624" s="45" t="s">
        <v>993</v>
      </c>
      <c r="G1624" s="45"/>
      <c r="H1624" s="43">
        <v>706</v>
      </c>
      <c r="I1624" s="262" t="s">
        <v>738</v>
      </c>
      <c r="J1624" s="227" t="str">
        <f>IF(ISBLANK(INDEX('Policy Characteristics'!D:D,MATCH($C1624,'Policy Characteristics'!$C:$C,0))),"",INDEX('Policy Characteristics'!D:D,MATCH($C1624,'Policy Characteristics'!$C:$C,0)))</f>
        <v>End Existing Subsidies</v>
      </c>
      <c r="K1624" s="226" t="str">
        <f>IF(ISBLANK(INDEX('Policy Characteristics'!E:E,MATCH($C1624,'Policy Characteristics'!$C:$C,0))),"",INDEX('Policy Characteristics'!E:E,MATCH($C1624,'Policy Characteristics'!$C:$C,0)))</f>
        <v>cross reduce BAU subsidies</v>
      </c>
      <c r="L1624" s="233">
        <f>IF(ISBLANK(INDEX('Policy Characteristics'!F:F,MATCH($C1624,'Policy Characteristics'!$C:$C,0))),"",INDEX('Policy Characteristics'!F:F,MATCH($C1624,'Policy Characteristics'!$C:$C,0)))</f>
        <v>0</v>
      </c>
      <c r="M1624" s="233">
        <f>IF(ISBLANK(INDEX('Policy Characteristics'!G:G,MATCH($C1624,'Policy Characteristics'!$C:$C,0))),"",INDEX('Policy Characteristics'!G:G,MATCH($C1624,'Policy Characteristics'!$C:$C,0)))</f>
        <v>1</v>
      </c>
      <c r="N1624" s="233">
        <f>IF(ISBLANK(INDEX('Policy Characteristics'!H:H,MATCH($C1624,'Policy Characteristics'!$C:$C,0))),"",INDEX('Policy Characteristics'!H:H,MATCH($C1624,'Policy Characteristics'!$C:$C,0)))</f>
        <v>0.01</v>
      </c>
      <c r="O1624" s="226" t="str">
        <f>IF(ISBLANK(INDEX('Policy Characteristics'!I:I,MATCH($C1624,'Policy Characteristics'!$C:$C,0))),"",INDEX('Policy Characteristics'!I:I,MATCH($C1624,'Policy Characteristics'!$C:$C,0)))</f>
        <v>% reduction in BAU subsidies</v>
      </c>
      <c r="P1624" s="226" t="str">
        <f>IF(ISBLANK(INDEX('Policy Characteristics'!J:J,MATCH($C1624,'Policy Characteristics'!$C:$C,0))),"",INDEX('Policy Characteristics'!J:J,MATCH($C1624,'Policy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24" s="226" t="str">
        <f>IF(ISBLANK(INDEX('Policy Characteristics'!K:K,MATCH($C1624,'Policy Characteristics'!$C:$C,0))),"",INDEX('Policy Characteristics'!K:K,MATCH($C1624,'Policy Characteristics'!$C:$C,0)))</f>
        <v>fuels.html#end-subsidies</v>
      </c>
      <c r="R1624" s="226" t="str">
        <f>IF(ISBLANK(INDEX('Policy Characteristics'!L:L,MATCH($C1624,'Policy Characteristics'!$C:$C,0))),"",INDEX('Policy Characteristics'!L:L,MATCH($C1624,'Policy Characteristics'!$C:$C,0)))</f>
        <v>end-existing-subsidies.html</v>
      </c>
    </row>
    <row r="1625" spans="1:18" s="4" customFormat="1">
      <c r="A1625" s="226" t="str">
        <f>IF(ISBLANK(INDEX('Policy Characteristics'!A:A,MATCH($C1625,'Policy Characteristics'!$C:$C,0))),"",INDEX('Policy Characteristics'!A:A,MATCH($C1625,'Policy Characteristics'!$C:$C,0)))</f>
        <v>Cross-Sector</v>
      </c>
      <c r="B1625" s="234" t="str">
        <f>IF(ISBLANK(INDEX('Policy Characteristics'!B:B,MATCH($C1625,'Policy Characteristics'!$C:$C,0))),"",INDEX('Policy Characteristics'!B:B,MATCH($C1625,'Policy Characteristics'!$C:$C,0)))</f>
        <v>End Existing Subsidies</v>
      </c>
      <c r="C1625" s="226" t="str">
        <f t="shared" ref="C1625:C1640" si="61">C$1624</f>
        <v>Percent Reduction in BAU Subsidies</v>
      </c>
      <c r="D1625" s="6" t="s">
        <v>965</v>
      </c>
      <c r="E1625" s="45"/>
      <c r="F1625" s="6" t="s">
        <v>795</v>
      </c>
      <c r="G1625" s="45"/>
      <c r="H1625" s="43">
        <v>69</v>
      </c>
      <c r="I1625" s="262" t="s">
        <v>728</v>
      </c>
      <c r="J1625" s="227" t="str">
        <f>IF(ISBLANK(INDEX('Policy Characteristics'!D:D,MATCH($C1625,'Policy Characteristics'!$C:$C,0))),"",INDEX('Policy Characteristics'!D:D,MATCH($C1625,'Policy Characteristics'!$C:$C,0)))</f>
        <v>End Existing Subsidies</v>
      </c>
      <c r="K1625" s="226" t="str">
        <f>IF(ISBLANK(INDEX('Policy Characteristics'!E:E,MATCH($C1625,'Policy Characteristics'!$C:$C,0))),"",INDEX('Policy Characteristics'!E:E,MATCH($C1625,'Policy Characteristics'!$C:$C,0)))</f>
        <v>cross reduce BAU subsidies</v>
      </c>
      <c r="L1625" s="233">
        <f>IF(ISBLANK(INDEX('Policy Characteristics'!F:F,MATCH($C1625,'Policy Characteristics'!$C:$C,0))),"",INDEX('Policy Characteristics'!F:F,MATCH($C1625,'Policy Characteristics'!$C:$C,0)))</f>
        <v>0</v>
      </c>
      <c r="M1625" s="233">
        <f>IF(ISBLANK(INDEX('Policy Characteristics'!G:G,MATCH($C1625,'Policy Characteristics'!$C:$C,0))),"",INDEX('Policy Characteristics'!G:G,MATCH($C1625,'Policy Characteristics'!$C:$C,0)))</f>
        <v>1</v>
      </c>
      <c r="N1625" s="233">
        <f>IF(ISBLANK(INDEX('Policy Characteristics'!H:H,MATCH($C1625,'Policy Characteristics'!$C:$C,0))),"",INDEX('Policy Characteristics'!H:H,MATCH($C1625,'Policy Characteristics'!$C:$C,0)))</f>
        <v>0.01</v>
      </c>
      <c r="O1625" s="226" t="str">
        <f>IF(ISBLANK(INDEX('Policy Characteristics'!I:I,MATCH($C1625,'Policy Characteristics'!$C:$C,0))),"",INDEX('Policy Characteristics'!I:I,MATCH($C1625,'Policy Characteristics'!$C:$C,0)))</f>
        <v>% reduction in BAU subsidies</v>
      </c>
      <c r="P1625" s="226" t="str">
        <f>IF(ISBLANK(INDEX('Policy Characteristics'!J:J,MATCH($C1625,'Policy Characteristics'!$C:$C,0))),"",INDEX('Policy Characteristics'!J:J,MATCH($C1625,'Policy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25" s="226" t="str">
        <f>IF(ISBLANK(INDEX('Policy Characteristics'!K:K,MATCH($C1625,'Policy Characteristics'!$C:$C,0))),"",INDEX('Policy Characteristics'!K:K,MATCH($C1625,'Policy Characteristics'!$C:$C,0)))</f>
        <v>fuels.html#end-subsidies</v>
      </c>
      <c r="R1625" s="226" t="str">
        <f>IF(ISBLANK(INDEX('Policy Characteristics'!L:L,MATCH($C1625,'Policy Characteristics'!$C:$C,0))),"",INDEX('Policy Characteristics'!L:L,MATCH($C1625,'Policy Characteristics'!$C:$C,0)))</f>
        <v>end-existing-subsidies.html</v>
      </c>
    </row>
    <row r="1626" spans="1:18" s="4" customFormat="1">
      <c r="A1626" s="226" t="str">
        <f>IF(ISBLANK(INDEX('Policy Characteristics'!A:A,MATCH($C1626,'Policy Characteristics'!$C:$C,0))),"",INDEX('Policy Characteristics'!A:A,MATCH($C1626,'Policy Characteristics'!$C:$C,0)))</f>
        <v>Cross-Sector</v>
      </c>
      <c r="B1626" s="234" t="str">
        <f>IF(ISBLANK(INDEX('Policy Characteristics'!B:B,MATCH($C1626,'Policy Characteristics'!$C:$C,0))),"",INDEX('Policy Characteristics'!B:B,MATCH($C1626,'Policy Characteristics'!$C:$C,0)))</f>
        <v>End Existing Subsidies</v>
      </c>
      <c r="C1626" s="226" t="str">
        <f t="shared" si="61"/>
        <v>Percent Reduction in BAU Subsidies</v>
      </c>
      <c r="D1626" s="6" t="s">
        <v>966</v>
      </c>
      <c r="E1626" s="45"/>
      <c r="F1626" s="6" t="s">
        <v>967</v>
      </c>
      <c r="G1626" s="45"/>
      <c r="H1626" s="43">
        <v>70</v>
      </c>
      <c r="I1626" s="262" t="s">
        <v>728</v>
      </c>
      <c r="J1626" s="227" t="str">
        <f>IF(ISBLANK(INDEX('Policy Characteristics'!D:D,MATCH($C1626,'Policy Characteristics'!$C:$C,0))),"",INDEX('Policy Characteristics'!D:D,MATCH($C1626,'Policy Characteristics'!$C:$C,0)))</f>
        <v>End Existing Subsidies</v>
      </c>
      <c r="K1626" s="226" t="str">
        <f>IF(ISBLANK(INDEX('Policy Characteristics'!E:E,MATCH($C1626,'Policy Characteristics'!$C:$C,0))),"",INDEX('Policy Characteristics'!E:E,MATCH($C1626,'Policy Characteristics'!$C:$C,0)))</f>
        <v>cross reduce BAU subsidies</v>
      </c>
      <c r="L1626" s="233">
        <f>IF(ISBLANK(INDEX('Policy Characteristics'!F:F,MATCH($C1626,'Policy Characteristics'!$C:$C,0))),"",INDEX('Policy Characteristics'!F:F,MATCH($C1626,'Policy Characteristics'!$C:$C,0)))</f>
        <v>0</v>
      </c>
      <c r="M1626" s="233">
        <f>IF(ISBLANK(INDEX('Policy Characteristics'!G:G,MATCH($C1626,'Policy Characteristics'!$C:$C,0))),"",INDEX('Policy Characteristics'!G:G,MATCH($C1626,'Policy Characteristics'!$C:$C,0)))</f>
        <v>1</v>
      </c>
      <c r="N1626" s="233">
        <f>IF(ISBLANK(INDEX('Policy Characteristics'!H:H,MATCH($C1626,'Policy Characteristics'!$C:$C,0))),"",INDEX('Policy Characteristics'!H:H,MATCH($C1626,'Policy Characteristics'!$C:$C,0)))</f>
        <v>0.01</v>
      </c>
      <c r="O1626" s="226" t="str">
        <f>IF(ISBLANK(INDEX('Policy Characteristics'!I:I,MATCH($C1626,'Policy Characteristics'!$C:$C,0))),"",INDEX('Policy Characteristics'!I:I,MATCH($C1626,'Policy Characteristics'!$C:$C,0)))</f>
        <v>% reduction in BAU subsidies</v>
      </c>
      <c r="P1626" s="226" t="str">
        <f>IF(ISBLANK(INDEX('Policy Characteristics'!J:J,MATCH($C1626,'Policy Characteristics'!$C:$C,0))),"",INDEX('Policy Characteristics'!J:J,MATCH($C1626,'Policy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26" s="226" t="str">
        <f>IF(ISBLANK(INDEX('Policy Characteristics'!K:K,MATCH($C1626,'Policy Characteristics'!$C:$C,0))),"",INDEX('Policy Characteristics'!K:K,MATCH($C1626,'Policy Characteristics'!$C:$C,0)))</f>
        <v>fuels.html#end-subsidies</v>
      </c>
      <c r="R1626" s="226" t="str">
        <f>IF(ISBLANK(INDEX('Policy Characteristics'!L:L,MATCH($C1626,'Policy Characteristics'!$C:$C,0))),"",INDEX('Policy Characteristics'!L:L,MATCH($C1626,'Policy Characteristics'!$C:$C,0)))</f>
        <v>end-existing-subsidies.html</v>
      </c>
    </row>
    <row r="1627" spans="1:18" s="4" customFormat="1">
      <c r="A1627" s="226" t="str">
        <f>IF(ISBLANK(INDEX('Policy Characteristics'!A:A,MATCH($C1627,'Policy Characteristics'!$C:$C,0))),"",INDEX('Policy Characteristics'!A:A,MATCH($C1627,'Policy Characteristics'!$C:$C,0)))</f>
        <v>Cross-Sector</v>
      </c>
      <c r="B1627" s="234" t="str">
        <f>IF(ISBLANK(INDEX('Policy Characteristics'!B:B,MATCH($C1627,'Policy Characteristics'!$C:$C,0))),"",INDEX('Policy Characteristics'!B:B,MATCH($C1627,'Policy Characteristics'!$C:$C,0)))</f>
        <v>End Existing Subsidies</v>
      </c>
      <c r="C1627" s="226" t="str">
        <f t="shared" si="61"/>
        <v>Percent Reduction in BAU Subsidies</v>
      </c>
      <c r="D1627" s="6" t="s">
        <v>994</v>
      </c>
      <c r="E1627" s="45"/>
      <c r="F1627" s="6" t="s">
        <v>995</v>
      </c>
      <c r="G1627" s="45"/>
      <c r="H1627" s="43">
        <v>71</v>
      </c>
      <c r="I1627" s="262" t="s">
        <v>728</v>
      </c>
      <c r="J1627" s="227" t="str">
        <f>IF(ISBLANK(INDEX('Policy Characteristics'!D:D,MATCH($C1627,'Policy Characteristics'!$C:$C,0))),"",INDEX('Policy Characteristics'!D:D,MATCH($C1627,'Policy Characteristics'!$C:$C,0)))</f>
        <v>End Existing Subsidies</v>
      </c>
      <c r="K1627" s="226" t="str">
        <f>IF(ISBLANK(INDEX('Policy Characteristics'!E:E,MATCH($C1627,'Policy Characteristics'!$C:$C,0))),"",INDEX('Policy Characteristics'!E:E,MATCH($C1627,'Policy Characteristics'!$C:$C,0)))</f>
        <v>cross reduce BAU subsidies</v>
      </c>
      <c r="L1627" s="233">
        <f>IF(ISBLANK(INDEX('Policy Characteristics'!F:F,MATCH($C1627,'Policy Characteristics'!$C:$C,0))),"",INDEX('Policy Characteristics'!F:F,MATCH($C1627,'Policy Characteristics'!$C:$C,0)))</f>
        <v>0</v>
      </c>
      <c r="M1627" s="233">
        <f>IF(ISBLANK(INDEX('Policy Characteristics'!G:G,MATCH($C1627,'Policy Characteristics'!$C:$C,0))),"",INDEX('Policy Characteristics'!G:G,MATCH($C1627,'Policy Characteristics'!$C:$C,0)))</f>
        <v>1</v>
      </c>
      <c r="N1627" s="233">
        <f>IF(ISBLANK(INDEX('Policy Characteristics'!H:H,MATCH($C1627,'Policy Characteristics'!$C:$C,0))),"",INDEX('Policy Characteristics'!H:H,MATCH($C1627,'Policy Characteristics'!$C:$C,0)))</f>
        <v>0.01</v>
      </c>
      <c r="O1627" s="226" t="str">
        <f>IF(ISBLANK(INDEX('Policy Characteristics'!I:I,MATCH($C1627,'Policy Characteristics'!$C:$C,0))),"",INDEX('Policy Characteristics'!I:I,MATCH($C1627,'Policy Characteristics'!$C:$C,0)))</f>
        <v>% reduction in BAU subsidies</v>
      </c>
      <c r="P1627" s="226" t="str">
        <f>IF(ISBLANK(INDEX('Policy Characteristics'!J:J,MATCH($C1627,'Policy Characteristics'!$C:$C,0))),"",INDEX('Policy Characteristics'!J:J,MATCH($C1627,'Policy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27" s="226" t="str">
        <f>IF(ISBLANK(INDEX('Policy Characteristics'!K:K,MATCH($C1627,'Policy Characteristics'!$C:$C,0))),"",INDEX('Policy Characteristics'!K:K,MATCH($C1627,'Policy Characteristics'!$C:$C,0)))</f>
        <v>fuels.html#end-subsidies</v>
      </c>
      <c r="R1627" s="226" t="str">
        <f>IF(ISBLANK(INDEX('Policy Characteristics'!L:L,MATCH($C1627,'Policy Characteristics'!$C:$C,0))),"",INDEX('Policy Characteristics'!L:L,MATCH($C1627,'Policy Characteristics'!$C:$C,0)))</f>
        <v>end-existing-subsidies.html</v>
      </c>
    </row>
    <row r="1628" spans="1:18" s="4" customFormat="1">
      <c r="A1628" s="226" t="str">
        <f>IF(ISBLANK(INDEX('Policy Characteristics'!A:A,MATCH($C1628,'Policy Characteristics'!$C:$C,0))),"",INDEX('Policy Characteristics'!A:A,MATCH($C1628,'Policy Characteristics'!$C:$C,0)))</f>
        <v>Cross-Sector</v>
      </c>
      <c r="B1628" s="234" t="str">
        <f>IF(ISBLANK(INDEX('Policy Characteristics'!B:B,MATCH($C1628,'Policy Characteristics'!$C:$C,0))),"",INDEX('Policy Characteristics'!B:B,MATCH($C1628,'Policy Characteristics'!$C:$C,0)))</f>
        <v>End Existing Subsidies</v>
      </c>
      <c r="C1628" s="226" t="str">
        <f t="shared" si="61"/>
        <v>Percent Reduction in BAU Subsidies</v>
      </c>
      <c r="D1628" s="6" t="s">
        <v>996</v>
      </c>
      <c r="E1628" s="45"/>
      <c r="F1628" s="6" t="s">
        <v>803</v>
      </c>
      <c r="G1628" s="45"/>
      <c r="H1628" s="43">
        <v>72</v>
      </c>
      <c r="I1628" s="262" t="s">
        <v>738</v>
      </c>
      <c r="J1628" s="227" t="str">
        <f>IF(ISBLANK(INDEX('Policy Characteristics'!D:D,MATCH($C1628,'Policy Characteristics'!$C:$C,0))),"",INDEX('Policy Characteristics'!D:D,MATCH($C1628,'Policy Characteristics'!$C:$C,0)))</f>
        <v>End Existing Subsidies</v>
      </c>
      <c r="K1628" s="226" t="str">
        <f>IF(ISBLANK(INDEX('Policy Characteristics'!E:E,MATCH($C1628,'Policy Characteristics'!$C:$C,0))),"",INDEX('Policy Characteristics'!E:E,MATCH($C1628,'Policy Characteristics'!$C:$C,0)))</f>
        <v>cross reduce BAU subsidies</v>
      </c>
      <c r="L1628" s="233">
        <f>IF(ISBLANK(INDEX('Policy Characteristics'!F:F,MATCH($C1628,'Policy Characteristics'!$C:$C,0))),"",INDEX('Policy Characteristics'!F:F,MATCH($C1628,'Policy Characteristics'!$C:$C,0)))</f>
        <v>0</v>
      </c>
      <c r="M1628" s="233">
        <f>IF(ISBLANK(INDEX('Policy Characteristics'!G:G,MATCH($C1628,'Policy Characteristics'!$C:$C,0))),"",INDEX('Policy Characteristics'!G:G,MATCH($C1628,'Policy Characteristics'!$C:$C,0)))</f>
        <v>1</v>
      </c>
      <c r="N1628" s="233">
        <f>IF(ISBLANK(INDEX('Policy Characteristics'!H:H,MATCH($C1628,'Policy Characteristics'!$C:$C,0))),"",INDEX('Policy Characteristics'!H:H,MATCH($C1628,'Policy Characteristics'!$C:$C,0)))</f>
        <v>0.01</v>
      </c>
      <c r="O1628" s="226" t="str">
        <f>IF(ISBLANK(INDEX('Policy Characteristics'!I:I,MATCH($C1628,'Policy Characteristics'!$C:$C,0))),"",INDEX('Policy Characteristics'!I:I,MATCH($C1628,'Policy Characteristics'!$C:$C,0)))</f>
        <v>% reduction in BAU subsidies</v>
      </c>
      <c r="P1628" s="226" t="str">
        <f>IF(ISBLANK(INDEX('Policy Characteristics'!J:J,MATCH($C1628,'Policy Characteristics'!$C:$C,0))),"",INDEX('Policy Characteristics'!J:J,MATCH($C1628,'Policy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28" s="226" t="str">
        <f>IF(ISBLANK(INDEX('Policy Characteristics'!K:K,MATCH($C1628,'Policy Characteristics'!$C:$C,0))),"",INDEX('Policy Characteristics'!K:K,MATCH($C1628,'Policy Characteristics'!$C:$C,0)))</f>
        <v>fuels.html#end-subsidies</v>
      </c>
      <c r="R1628" s="226" t="str">
        <f>IF(ISBLANK(INDEX('Policy Characteristics'!L:L,MATCH($C1628,'Policy Characteristics'!$C:$C,0))),"",INDEX('Policy Characteristics'!L:L,MATCH($C1628,'Policy Characteristics'!$C:$C,0)))</f>
        <v>end-existing-subsidies.html</v>
      </c>
    </row>
    <row r="1629" spans="1:18" s="4" customFormat="1">
      <c r="A1629" s="226" t="str">
        <f>IF(ISBLANK(INDEX('Policy Characteristics'!A:A,MATCH($C1629,'Policy Characteristics'!$C:$C,0))),"",INDEX('Policy Characteristics'!A:A,MATCH($C1629,'Policy Characteristics'!$C:$C,0)))</f>
        <v>Cross-Sector</v>
      </c>
      <c r="B1629" s="234" t="str">
        <f>IF(ISBLANK(INDEX('Policy Characteristics'!B:B,MATCH($C1629,'Policy Characteristics'!$C:$C,0))),"",INDEX('Policy Characteristics'!B:B,MATCH($C1629,'Policy Characteristics'!$C:$C,0)))</f>
        <v>End Existing Subsidies</v>
      </c>
      <c r="C1629" s="226" t="str">
        <f t="shared" si="61"/>
        <v>Percent Reduction in BAU Subsidies</v>
      </c>
      <c r="D1629" s="6" t="s">
        <v>997</v>
      </c>
      <c r="E1629" s="45"/>
      <c r="F1629" s="6" t="s">
        <v>998</v>
      </c>
      <c r="G1629" s="45"/>
      <c r="H1629" s="43">
        <v>73</v>
      </c>
      <c r="I1629" s="262" t="s">
        <v>728</v>
      </c>
      <c r="J1629" s="227" t="str">
        <f>IF(ISBLANK(INDEX('Policy Characteristics'!D:D,MATCH($C1629,'Policy Characteristics'!$C:$C,0))),"",INDEX('Policy Characteristics'!D:D,MATCH($C1629,'Policy Characteristics'!$C:$C,0)))</f>
        <v>End Existing Subsidies</v>
      </c>
      <c r="K1629" s="226" t="str">
        <f>IF(ISBLANK(INDEX('Policy Characteristics'!E:E,MATCH($C1629,'Policy Characteristics'!$C:$C,0))),"",INDEX('Policy Characteristics'!E:E,MATCH($C1629,'Policy Characteristics'!$C:$C,0)))</f>
        <v>cross reduce BAU subsidies</v>
      </c>
      <c r="L1629" s="233">
        <f>IF(ISBLANK(INDEX('Policy Characteristics'!F:F,MATCH($C1629,'Policy Characteristics'!$C:$C,0))),"",INDEX('Policy Characteristics'!F:F,MATCH($C1629,'Policy Characteristics'!$C:$C,0)))</f>
        <v>0</v>
      </c>
      <c r="M1629" s="233">
        <f>IF(ISBLANK(INDEX('Policy Characteristics'!G:G,MATCH($C1629,'Policy Characteristics'!$C:$C,0))),"",INDEX('Policy Characteristics'!G:G,MATCH($C1629,'Policy Characteristics'!$C:$C,0)))</f>
        <v>1</v>
      </c>
      <c r="N1629" s="233">
        <f>IF(ISBLANK(INDEX('Policy Characteristics'!H:H,MATCH($C1629,'Policy Characteristics'!$C:$C,0))),"",INDEX('Policy Characteristics'!H:H,MATCH($C1629,'Policy Characteristics'!$C:$C,0)))</f>
        <v>0.01</v>
      </c>
      <c r="O1629" s="226" t="str">
        <f>IF(ISBLANK(INDEX('Policy Characteristics'!I:I,MATCH($C1629,'Policy Characteristics'!$C:$C,0))),"",INDEX('Policy Characteristics'!I:I,MATCH($C1629,'Policy Characteristics'!$C:$C,0)))</f>
        <v>% reduction in BAU subsidies</v>
      </c>
      <c r="P1629" s="226" t="str">
        <f>IF(ISBLANK(INDEX('Policy Characteristics'!J:J,MATCH($C1629,'Policy Characteristics'!$C:$C,0))),"",INDEX('Policy Characteristics'!J:J,MATCH($C1629,'Policy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29" s="226" t="str">
        <f>IF(ISBLANK(INDEX('Policy Characteristics'!K:K,MATCH($C1629,'Policy Characteristics'!$C:$C,0))),"",INDEX('Policy Characteristics'!K:K,MATCH($C1629,'Policy Characteristics'!$C:$C,0)))</f>
        <v>fuels.html#end-subsidies</v>
      </c>
      <c r="R1629" s="226" t="str">
        <f>IF(ISBLANK(INDEX('Policy Characteristics'!L:L,MATCH($C1629,'Policy Characteristics'!$C:$C,0))),"",INDEX('Policy Characteristics'!L:L,MATCH($C1629,'Policy Characteristics'!$C:$C,0)))</f>
        <v>end-existing-subsidies.html</v>
      </c>
    </row>
    <row r="1630" spans="1:18" s="4" customFormat="1">
      <c r="A1630" s="226" t="str">
        <f>IF(ISBLANK(INDEX('Policy Characteristics'!A:A,MATCH($C1630,'Policy Characteristics'!$C:$C,0))),"",INDEX('Policy Characteristics'!A:A,MATCH($C1630,'Policy Characteristics'!$C:$C,0)))</f>
        <v>Cross-Sector</v>
      </c>
      <c r="B1630" s="234" t="str">
        <f>IF(ISBLANK(INDEX('Policy Characteristics'!B:B,MATCH($C1630,'Policy Characteristics'!$C:$C,0))),"",INDEX('Policy Characteristics'!B:B,MATCH($C1630,'Policy Characteristics'!$C:$C,0)))</f>
        <v>End Existing Subsidies</v>
      </c>
      <c r="C1630" s="226" t="str">
        <f t="shared" si="61"/>
        <v>Percent Reduction in BAU Subsidies</v>
      </c>
      <c r="D1630" s="6" t="s">
        <v>999</v>
      </c>
      <c r="E1630" s="45"/>
      <c r="F1630" s="6" t="s">
        <v>1000</v>
      </c>
      <c r="G1630" s="45"/>
      <c r="H1630" s="43">
        <v>74</v>
      </c>
      <c r="I1630" s="262" t="s">
        <v>728</v>
      </c>
      <c r="J1630" s="227" t="str">
        <f>IF(ISBLANK(INDEX('Policy Characteristics'!D:D,MATCH($C1630,'Policy Characteristics'!$C:$C,0))),"",INDEX('Policy Characteristics'!D:D,MATCH($C1630,'Policy Characteristics'!$C:$C,0)))</f>
        <v>End Existing Subsidies</v>
      </c>
      <c r="K1630" s="226" t="str">
        <f>IF(ISBLANK(INDEX('Policy Characteristics'!E:E,MATCH($C1630,'Policy Characteristics'!$C:$C,0))),"",INDEX('Policy Characteristics'!E:E,MATCH($C1630,'Policy Characteristics'!$C:$C,0)))</f>
        <v>cross reduce BAU subsidies</v>
      </c>
      <c r="L1630" s="233">
        <f>IF(ISBLANK(INDEX('Policy Characteristics'!F:F,MATCH($C1630,'Policy Characteristics'!$C:$C,0))),"",INDEX('Policy Characteristics'!F:F,MATCH($C1630,'Policy Characteristics'!$C:$C,0)))</f>
        <v>0</v>
      </c>
      <c r="M1630" s="233">
        <f>IF(ISBLANK(INDEX('Policy Characteristics'!G:G,MATCH($C1630,'Policy Characteristics'!$C:$C,0))),"",INDEX('Policy Characteristics'!G:G,MATCH($C1630,'Policy Characteristics'!$C:$C,0)))</f>
        <v>1</v>
      </c>
      <c r="N1630" s="233">
        <f>IF(ISBLANK(INDEX('Policy Characteristics'!H:H,MATCH($C1630,'Policy Characteristics'!$C:$C,0))),"",INDEX('Policy Characteristics'!H:H,MATCH($C1630,'Policy Characteristics'!$C:$C,0)))</f>
        <v>0.01</v>
      </c>
      <c r="O1630" s="226" t="str">
        <f>IF(ISBLANK(INDEX('Policy Characteristics'!I:I,MATCH($C1630,'Policy Characteristics'!$C:$C,0))),"",INDEX('Policy Characteristics'!I:I,MATCH($C1630,'Policy Characteristics'!$C:$C,0)))</f>
        <v>% reduction in BAU subsidies</v>
      </c>
      <c r="P1630" s="226" t="str">
        <f>IF(ISBLANK(INDEX('Policy Characteristics'!J:J,MATCH($C1630,'Policy Characteristics'!$C:$C,0))),"",INDEX('Policy Characteristics'!J:J,MATCH($C1630,'Policy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30" s="226" t="str">
        <f>IF(ISBLANK(INDEX('Policy Characteristics'!K:K,MATCH($C1630,'Policy Characteristics'!$C:$C,0))),"",INDEX('Policy Characteristics'!K:K,MATCH($C1630,'Policy Characteristics'!$C:$C,0)))</f>
        <v>fuels.html#end-subsidies</v>
      </c>
      <c r="R1630" s="226" t="str">
        <f>IF(ISBLANK(INDEX('Policy Characteristics'!L:L,MATCH($C1630,'Policy Characteristics'!$C:$C,0))),"",INDEX('Policy Characteristics'!L:L,MATCH($C1630,'Policy Characteristics'!$C:$C,0)))</f>
        <v>end-existing-subsidies.html</v>
      </c>
    </row>
    <row r="1631" spans="1:18" s="4" customFormat="1">
      <c r="A1631" s="226" t="str">
        <f>IF(ISBLANK(INDEX('Policy Characteristics'!A:A,MATCH($C1631,'Policy Characteristics'!$C:$C,0))),"",INDEX('Policy Characteristics'!A:A,MATCH($C1631,'Policy Characteristics'!$C:$C,0)))</f>
        <v>Cross-Sector</v>
      </c>
      <c r="B1631" s="234" t="str">
        <f>IF(ISBLANK(INDEX('Policy Characteristics'!B:B,MATCH($C1631,'Policy Characteristics'!$C:$C,0))),"",INDEX('Policy Characteristics'!B:B,MATCH($C1631,'Policy Characteristics'!$C:$C,0)))</f>
        <v>End Existing Subsidies</v>
      </c>
      <c r="C1631" s="226" t="str">
        <f t="shared" si="61"/>
        <v>Percent Reduction in BAU Subsidies</v>
      </c>
      <c r="D1631" s="6" t="s">
        <v>1001</v>
      </c>
      <c r="E1631" s="45"/>
      <c r="F1631" s="6" t="s">
        <v>811</v>
      </c>
      <c r="G1631" s="45"/>
      <c r="H1631" s="43">
        <v>707</v>
      </c>
      <c r="I1631" s="262" t="s">
        <v>738</v>
      </c>
      <c r="J1631" s="227" t="str">
        <f>IF(ISBLANK(INDEX('Policy Characteristics'!D:D,MATCH($C1631,'Policy Characteristics'!$C:$C,0))),"",INDEX('Policy Characteristics'!D:D,MATCH($C1631,'Policy Characteristics'!$C:$C,0)))</f>
        <v>End Existing Subsidies</v>
      </c>
      <c r="K1631" s="226" t="str">
        <f>IF(ISBLANK(INDEX('Policy Characteristics'!E:E,MATCH($C1631,'Policy Characteristics'!$C:$C,0))),"",INDEX('Policy Characteristics'!E:E,MATCH($C1631,'Policy Characteristics'!$C:$C,0)))</f>
        <v>cross reduce BAU subsidies</v>
      </c>
      <c r="L1631" s="233">
        <f>IF(ISBLANK(INDEX('Policy Characteristics'!F:F,MATCH($C1631,'Policy Characteristics'!$C:$C,0))),"",INDEX('Policy Characteristics'!F:F,MATCH($C1631,'Policy Characteristics'!$C:$C,0)))</f>
        <v>0</v>
      </c>
      <c r="M1631" s="233">
        <f>IF(ISBLANK(INDEX('Policy Characteristics'!G:G,MATCH($C1631,'Policy Characteristics'!$C:$C,0))),"",INDEX('Policy Characteristics'!G:G,MATCH($C1631,'Policy Characteristics'!$C:$C,0)))</f>
        <v>1</v>
      </c>
      <c r="N1631" s="233">
        <f>IF(ISBLANK(INDEX('Policy Characteristics'!H:H,MATCH($C1631,'Policy Characteristics'!$C:$C,0))),"",INDEX('Policy Characteristics'!H:H,MATCH($C1631,'Policy Characteristics'!$C:$C,0)))</f>
        <v>0.01</v>
      </c>
      <c r="O1631" s="226" t="str">
        <f>IF(ISBLANK(INDEX('Policy Characteristics'!I:I,MATCH($C1631,'Policy Characteristics'!$C:$C,0))),"",INDEX('Policy Characteristics'!I:I,MATCH($C1631,'Policy Characteristics'!$C:$C,0)))</f>
        <v>% reduction in BAU subsidies</v>
      </c>
      <c r="P1631" s="226" t="str">
        <f>IF(ISBLANK(INDEX('Policy Characteristics'!J:J,MATCH($C1631,'Policy Characteristics'!$C:$C,0))),"",INDEX('Policy Characteristics'!J:J,MATCH($C1631,'Policy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31" s="226" t="str">
        <f>IF(ISBLANK(INDEX('Policy Characteristics'!K:K,MATCH($C1631,'Policy Characteristics'!$C:$C,0))),"",INDEX('Policy Characteristics'!K:K,MATCH($C1631,'Policy Characteristics'!$C:$C,0)))</f>
        <v>fuels.html#end-subsidies</v>
      </c>
      <c r="R1631" s="226" t="str">
        <f>IF(ISBLANK(INDEX('Policy Characteristics'!L:L,MATCH($C1631,'Policy Characteristics'!$C:$C,0))),"",INDEX('Policy Characteristics'!L:L,MATCH($C1631,'Policy Characteristics'!$C:$C,0)))</f>
        <v>end-existing-subsidies.html</v>
      </c>
    </row>
    <row r="1632" spans="1:18" s="4" customFormat="1">
      <c r="A1632" s="226" t="str">
        <f>IF(ISBLANK(INDEX('Policy Characteristics'!A:A,MATCH($C1632,'Policy Characteristics'!$C:$C,0))),"",INDEX('Policy Characteristics'!A:A,MATCH($C1632,'Policy Characteristics'!$C:$C,0)))</f>
        <v>Cross-Sector</v>
      </c>
      <c r="B1632" s="234" t="str">
        <f>IF(ISBLANK(INDEX('Policy Characteristics'!B:B,MATCH($C1632,'Policy Characteristics'!$C:$C,0))),"",INDEX('Policy Characteristics'!B:B,MATCH($C1632,'Policy Characteristics'!$C:$C,0)))</f>
        <v>End Existing Subsidies</v>
      </c>
      <c r="C1632" s="226" t="str">
        <f t="shared" si="61"/>
        <v>Percent Reduction in BAU Subsidies</v>
      </c>
      <c r="D1632" s="6" t="s">
        <v>968</v>
      </c>
      <c r="E1632" s="45"/>
      <c r="F1632" s="6" t="s">
        <v>969</v>
      </c>
      <c r="G1632" s="45"/>
      <c r="H1632" s="43">
        <v>75</v>
      </c>
      <c r="I1632" s="262" t="s">
        <v>728</v>
      </c>
      <c r="J1632" s="227" t="str">
        <f>IF(ISBLANK(INDEX('Policy Characteristics'!D:D,MATCH($C1632,'Policy Characteristics'!$C:$C,0))),"",INDEX('Policy Characteristics'!D:D,MATCH($C1632,'Policy Characteristics'!$C:$C,0)))</f>
        <v>End Existing Subsidies</v>
      </c>
      <c r="K1632" s="226" t="str">
        <f>IF(ISBLANK(INDEX('Policy Characteristics'!E:E,MATCH($C1632,'Policy Characteristics'!$C:$C,0))),"",INDEX('Policy Characteristics'!E:E,MATCH($C1632,'Policy Characteristics'!$C:$C,0)))</f>
        <v>cross reduce BAU subsidies</v>
      </c>
      <c r="L1632" s="233">
        <f>IF(ISBLANK(INDEX('Policy Characteristics'!F:F,MATCH($C1632,'Policy Characteristics'!$C:$C,0))),"",INDEX('Policy Characteristics'!F:F,MATCH($C1632,'Policy Characteristics'!$C:$C,0)))</f>
        <v>0</v>
      </c>
      <c r="M1632" s="233">
        <f>IF(ISBLANK(INDEX('Policy Characteristics'!G:G,MATCH($C1632,'Policy Characteristics'!$C:$C,0))),"",INDEX('Policy Characteristics'!G:G,MATCH($C1632,'Policy Characteristics'!$C:$C,0)))</f>
        <v>1</v>
      </c>
      <c r="N1632" s="233">
        <f>IF(ISBLANK(INDEX('Policy Characteristics'!H:H,MATCH($C1632,'Policy Characteristics'!$C:$C,0))),"",INDEX('Policy Characteristics'!H:H,MATCH($C1632,'Policy Characteristics'!$C:$C,0)))</f>
        <v>0.01</v>
      </c>
      <c r="O1632" s="226" t="str">
        <f>IF(ISBLANK(INDEX('Policy Characteristics'!I:I,MATCH($C1632,'Policy Characteristics'!$C:$C,0))),"",INDEX('Policy Characteristics'!I:I,MATCH($C1632,'Policy Characteristics'!$C:$C,0)))</f>
        <v>% reduction in BAU subsidies</v>
      </c>
      <c r="P1632" s="226" t="str">
        <f>IF(ISBLANK(INDEX('Policy Characteristics'!J:J,MATCH($C1632,'Policy Characteristics'!$C:$C,0))),"",INDEX('Policy Characteristics'!J:J,MATCH($C1632,'Policy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32" s="226" t="str">
        <f>IF(ISBLANK(INDEX('Policy Characteristics'!K:K,MATCH($C1632,'Policy Characteristics'!$C:$C,0))),"",INDEX('Policy Characteristics'!K:K,MATCH($C1632,'Policy Characteristics'!$C:$C,0)))</f>
        <v>fuels.html#end-subsidies</v>
      </c>
      <c r="R1632" s="226" t="str">
        <f>IF(ISBLANK(INDEX('Policy Characteristics'!L:L,MATCH($C1632,'Policy Characteristics'!$C:$C,0))),"",INDEX('Policy Characteristics'!L:L,MATCH($C1632,'Policy Characteristics'!$C:$C,0)))</f>
        <v>end-existing-subsidies.html</v>
      </c>
    </row>
    <row r="1633" spans="1:18" s="4" customFormat="1">
      <c r="A1633" s="226" t="str">
        <f>IF(ISBLANK(INDEX('Policy Characteristics'!A:A,MATCH($C1633,'Policy Characteristics'!$C:$C,0))),"",INDEX('Policy Characteristics'!A:A,MATCH($C1633,'Policy Characteristics'!$C:$C,0)))</f>
        <v>Cross-Sector</v>
      </c>
      <c r="B1633" s="234" t="str">
        <f>IF(ISBLANK(INDEX('Policy Characteristics'!B:B,MATCH($C1633,'Policy Characteristics'!$C:$C,0))),"",INDEX('Policy Characteristics'!B:B,MATCH($C1633,'Policy Characteristics'!$C:$C,0)))</f>
        <v>End Existing Subsidies</v>
      </c>
      <c r="C1633" s="226" t="str">
        <f t="shared" si="61"/>
        <v>Percent Reduction in BAU Subsidies</v>
      </c>
      <c r="D1633" s="6" t="s">
        <v>970</v>
      </c>
      <c r="E1633" s="45"/>
      <c r="F1633" s="6" t="s">
        <v>971</v>
      </c>
      <c r="G1633" s="45"/>
      <c r="H1633" s="43">
        <v>76</v>
      </c>
      <c r="I1633" s="262" t="s">
        <v>728</v>
      </c>
      <c r="J1633" s="227" t="str">
        <f>IF(ISBLANK(INDEX('Policy Characteristics'!D:D,MATCH($C1633,'Policy Characteristics'!$C:$C,0))),"",INDEX('Policy Characteristics'!D:D,MATCH($C1633,'Policy Characteristics'!$C:$C,0)))</f>
        <v>End Existing Subsidies</v>
      </c>
      <c r="K1633" s="226" t="str">
        <f>IF(ISBLANK(INDEX('Policy Characteristics'!E:E,MATCH($C1633,'Policy Characteristics'!$C:$C,0))),"",INDEX('Policy Characteristics'!E:E,MATCH($C1633,'Policy Characteristics'!$C:$C,0)))</f>
        <v>cross reduce BAU subsidies</v>
      </c>
      <c r="L1633" s="233">
        <f>IF(ISBLANK(INDEX('Policy Characteristics'!F:F,MATCH($C1633,'Policy Characteristics'!$C:$C,0))),"",INDEX('Policy Characteristics'!F:F,MATCH($C1633,'Policy Characteristics'!$C:$C,0)))</f>
        <v>0</v>
      </c>
      <c r="M1633" s="233">
        <f>IF(ISBLANK(INDEX('Policy Characteristics'!G:G,MATCH($C1633,'Policy Characteristics'!$C:$C,0))),"",INDEX('Policy Characteristics'!G:G,MATCH($C1633,'Policy Characteristics'!$C:$C,0)))</f>
        <v>1</v>
      </c>
      <c r="N1633" s="233">
        <f>IF(ISBLANK(INDEX('Policy Characteristics'!H:H,MATCH($C1633,'Policy Characteristics'!$C:$C,0))),"",INDEX('Policy Characteristics'!H:H,MATCH($C1633,'Policy Characteristics'!$C:$C,0)))</f>
        <v>0.01</v>
      </c>
      <c r="O1633" s="226" t="str">
        <f>IF(ISBLANK(INDEX('Policy Characteristics'!I:I,MATCH($C1633,'Policy Characteristics'!$C:$C,0))),"",INDEX('Policy Characteristics'!I:I,MATCH($C1633,'Policy Characteristics'!$C:$C,0)))</f>
        <v>% reduction in BAU subsidies</v>
      </c>
      <c r="P1633" s="226" t="str">
        <f>IF(ISBLANK(INDEX('Policy Characteristics'!J:J,MATCH($C1633,'Policy Characteristics'!$C:$C,0))),"",INDEX('Policy Characteristics'!J:J,MATCH($C1633,'Policy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33" s="226" t="str">
        <f>IF(ISBLANK(INDEX('Policy Characteristics'!K:K,MATCH($C1633,'Policy Characteristics'!$C:$C,0))),"",INDEX('Policy Characteristics'!K:K,MATCH($C1633,'Policy Characteristics'!$C:$C,0)))</f>
        <v>fuels.html#end-subsidies</v>
      </c>
      <c r="R1633" s="226" t="str">
        <f>IF(ISBLANK(INDEX('Policy Characteristics'!L:L,MATCH($C1633,'Policy Characteristics'!$C:$C,0))),"",INDEX('Policy Characteristics'!L:L,MATCH($C1633,'Policy Characteristics'!$C:$C,0)))</f>
        <v>end-existing-subsidies.html</v>
      </c>
    </row>
    <row r="1634" spans="1:18" s="4" customFormat="1">
      <c r="A1634" s="226" t="str">
        <f>IF(ISBLANK(INDEX('Policy Characteristics'!A:A,MATCH($C1634,'Policy Characteristics'!$C:$C,0))),"",INDEX('Policy Characteristics'!A:A,MATCH($C1634,'Policy Characteristics'!$C:$C,0)))</f>
        <v>Cross-Sector</v>
      </c>
      <c r="B1634" s="234" t="str">
        <f>IF(ISBLANK(INDEX('Policy Characteristics'!B:B,MATCH($C1634,'Policy Characteristics'!$C:$C,0))),"",INDEX('Policy Characteristics'!B:B,MATCH($C1634,'Policy Characteristics'!$C:$C,0)))</f>
        <v>End Existing Subsidies</v>
      </c>
      <c r="C1634" s="226" t="str">
        <f t="shared" si="61"/>
        <v>Percent Reduction in BAU Subsidies</v>
      </c>
      <c r="D1634" s="6" t="s">
        <v>1002</v>
      </c>
      <c r="E1634" s="45"/>
      <c r="F1634" s="6" t="s">
        <v>1003</v>
      </c>
      <c r="G1634" s="45"/>
      <c r="H1634" s="43">
        <v>708</v>
      </c>
      <c r="I1634" s="262" t="s">
        <v>738</v>
      </c>
      <c r="J1634" s="227" t="str">
        <f>IF(ISBLANK(INDEX('Policy Characteristics'!D:D,MATCH($C1634,'Policy Characteristics'!$C:$C,0))),"",INDEX('Policy Characteristics'!D:D,MATCH($C1634,'Policy Characteristics'!$C:$C,0)))</f>
        <v>End Existing Subsidies</v>
      </c>
      <c r="K1634" s="226" t="str">
        <f>IF(ISBLANK(INDEX('Policy Characteristics'!E:E,MATCH($C1634,'Policy Characteristics'!$C:$C,0))),"",INDEX('Policy Characteristics'!E:E,MATCH($C1634,'Policy Characteristics'!$C:$C,0)))</f>
        <v>cross reduce BAU subsidies</v>
      </c>
      <c r="L1634" s="233">
        <f>IF(ISBLANK(INDEX('Policy Characteristics'!F:F,MATCH($C1634,'Policy Characteristics'!$C:$C,0))),"",INDEX('Policy Characteristics'!F:F,MATCH($C1634,'Policy Characteristics'!$C:$C,0)))</f>
        <v>0</v>
      </c>
      <c r="M1634" s="233">
        <f>IF(ISBLANK(INDEX('Policy Characteristics'!G:G,MATCH($C1634,'Policy Characteristics'!$C:$C,0))),"",INDEX('Policy Characteristics'!G:G,MATCH($C1634,'Policy Characteristics'!$C:$C,0)))</f>
        <v>1</v>
      </c>
      <c r="N1634" s="233">
        <f>IF(ISBLANK(INDEX('Policy Characteristics'!H:H,MATCH($C1634,'Policy Characteristics'!$C:$C,0))),"",INDEX('Policy Characteristics'!H:H,MATCH($C1634,'Policy Characteristics'!$C:$C,0)))</f>
        <v>0.01</v>
      </c>
      <c r="O1634" s="226" t="str">
        <f>IF(ISBLANK(INDEX('Policy Characteristics'!I:I,MATCH($C1634,'Policy Characteristics'!$C:$C,0))),"",INDEX('Policy Characteristics'!I:I,MATCH($C1634,'Policy Characteristics'!$C:$C,0)))</f>
        <v>% reduction in BAU subsidies</v>
      </c>
      <c r="P1634" s="226" t="str">
        <f>IF(ISBLANK(INDEX('Policy Characteristics'!J:J,MATCH($C1634,'Policy Characteristics'!$C:$C,0))),"",INDEX('Policy Characteristics'!J:J,MATCH($C1634,'Policy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34" s="226" t="str">
        <f>IF(ISBLANK(INDEX('Policy Characteristics'!K:K,MATCH($C1634,'Policy Characteristics'!$C:$C,0))),"",INDEX('Policy Characteristics'!K:K,MATCH($C1634,'Policy Characteristics'!$C:$C,0)))</f>
        <v>fuels.html#end-subsidies</v>
      </c>
      <c r="R1634" s="226" t="str">
        <f>IF(ISBLANK(INDEX('Policy Characteristics'!L:L,MATCH($C1634,'Policy Characteristics'!$C:$C,0))),"",INDEX('Policy Characteristics'!L:L,MATCH($C1634,'Policy Characteristics'!$C:$C,0)))</f>
        <v>end-existing-subsidies.html</v>
      </c>
    </row>
    <row r="1635" spans="1:18" s="4" customFormat="1">
      <c r="A1635" s="226" t="str">
        <f>IF(ISBLANK(INDEX('Policy Characteristics'!A:A,MATCH($C1635,'Policy Characteristics'!$C:$C,0))),"",INDEX('Policy Characteristics'!A:A,MATCH($C1635,'Policy Characteristics'!$C:$C,0)))</f>
        <v>Cross-Sector</v>
      </c>
      <c r="B1635" s="234" t="str">
        <f>IF(ISBLANK(INDEX('Policy Characteristics'!B:B,MATCH($C1635,'Policy Characteristics'!$C:$C,0))),"",INDEX('Policy Characteristics'!B:B,MATCH($C1635,'Policy Characteristics'!$C:$C,0)))</f>
        <v>End Existing Subsidies</v>
      </c>
      <c r="C1635" s="226" t="str">
        <f t="shared" si="61"/>
        <v>Percent Reduction in BAU Subsidies</v>
      </c>
      <c r="D1635" s="6" t="s">
        <v>1004</v>
      </c>
      <c r="E1635" s="45"/>
      <c r="F1635" s="6" t="s">
        <v>1005</v>
      </c>
      <c r="G1635" s="45"/>
      <c r="H1635" s="43">
        <v>709</v>
      </c>
      <c r="I1635" s="262" t="s">
        <v>738</v>
      </c>
      <c r="J1635" s="227" t="str">
        <f>IF(ISBLANK(INDEX('Policy Characteristics'!D:D,MATCH($C1635,'Policy Characteristics'!$C:$C,0))),"",INDEX('Policy Characteristics'!D:D,MATCH($C1635,'Policy Characteristics'!$C:$C,0)))</f>
        <v>End Existing Subsidies</v>
      </c>
      <c r="K1635" s="226" t="str">
        <f>IF(ISBLANK(INDEX('Policy Characteristics'!E:E,MATCH($C1635,'Policy Characteristics'!$C:$C,0))),"",INDEX('Policy Characteristics'!E:E,MATCH($C1635,'Policy Characteristics'!$C:$C,0)))</f>
        <v>cross reduce BAU subsidies</v>
      </c>
      <c r="L1635" s="233">
        <f>IF(ISBLANK(INDEX('Policy Characteristics'!F:F,MATCH($C1635,'Policy Characteristics'!$C:$C,0))),"",INDEX('Policy Characteristics'!F:F,MATCH($C1635,'Policy Characteristics'!$C:$C,0)))</f>
        <v>0</v>
      </c>
      <c r="M1635" s="233">
        <f>IF(ISBLANK(INDEX('Policy Characteristics'!G:G,MATCH($C1635,'Policy Characteristics'!$C:$C,0))),"",INDEX('Policy Characteristics'!G:G,MATCH($C1635,'Policy Characteristics'!$C:$C,0)))</f>
        <v>1</v>
      </c>
      <c r="N1635" s="233">
        <f>IF(ISBLANK(INDEX('Policy Characteristics'!H:H,MATCH($C1635,'Policy Characteristics'!$C:$C,0))),"",INDEX('Policy Characteristics'!H:H,MATCH($C1635,'Policy Characteristics'!$C:$C,0)))</f>
        <v>0.01</v>
      </c>
      <c r="O1635" s="226" t="str">
        <f>IF(ISBLANK(INDEX('Policy Characteristics'!I:I,MATCH($C1635,'Policy Characteristics'!$C:$C,0))),"",INDEX('Policy Characteristics'!I:I,MATCH($C1635,'Policy Characteristics'!$C:$C,0)))</f>
        <v>% reduction in BAU subsidies</v>
      </c>
      <c r="P1635" s="226" t="str">
        <f>IF(ISBLANK(INDEX('Policy Characteristics'!J:J,MATCH($C1635,'Policy Characteristics'!$C:$C,0))),"",INDEX('Policy Characteristics'!J:J,MATCH($C1635,'Policy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35" s="226" t="str">
        <f>IF(ISBLANK(INDEX('Policy Characteristics'!K:K,MATCH($C1635,'Policy Characteristics'!$C:$C,0))),"",INDEX('Policy Characteristics'!K:K,MATCH($C1635,'Policy Characteristics'!$C:$C,0)))</f>
        <v>fuels.html#end-subsidies</v>
      </c>
      <c r="R1635" s="226" t="str">
        <f>IF(ISBLANK(INDEX('Policy Characteristics'!L:L,MATCH($C1635,'Policy Characteristics'!$C:$C,0))),"",INDEX('Policy Characteristics'!L:L,MATCH($C1635,'Policy Characteristics'!$C:$C,0)))</f>
        <v>end-existing-subsidies.html</v>
      </c>
    </row>
    <row r="1636" spans="1:18" s="4" customFormat="1">
      <c r="A1636" s="226" t="str">
        <f>IF(ISBLANK(INDEX('Policy Characteristics'!A:A,MATCH($C1636,'Policy Characteristics'!$C:$C,0))),"",INDEX('Policy Characteristics'!A:A,MATCH($C1636,'Policy Characteristics'!$C:$C,0)))</f>
        <v>Cross-Sector</v>
      </c>
      <c r="B1636" s="234" t="str">
        <f>IF(ISBLANK(INDEX('Policy Characteristics'!B:B,MATCH($C1636,'Policy Characteristics'!$C:$C,0))),"",INDEX('Policy Characteristics'!B:B,MATCH($C1636,'Policy Characteristics'!$C:$C,0)))</f>
        <v>End Existing Subsidies</v>
      </c>
      <c r="C1636" s="226" t="str">
        <f t="shared" si="61"/>
        <v>Percent Reduction in BAU Subsidies</v>
      </c>
      <c r="D1636" s="6" t="s">
        <v>972</v>
      </c>
      <c r="E1636" s="45"/>
      <c r="F1636" s="6" t="s">
        <v>973</v>
      </c>
      <c r="G1636" s="45"/>
      <c r="H1636" s="43">
        <v>710</v>
      </c>
      <c r="I1636" s="262" t="s">
        <v>738</v>
      </c>
      <c r="J1636" s="227" t="str">
        <f>IF(ISBLANK(INDEX('Policy Characteristics'!D:D,MATCH($C1636,'Policy Characteristics'!$C:$C,0))),"",INDEX('Policy Characteristics'!D:D,MATCH($C1636,'Policy Characteristics'!$C:$C,0)))</f>
        <v>End Existing Subsidies</v>
      </c>
      <c r="K1636" s="226" t="str">
        <f>IF(ISBLANK(INDEX('Policy Characteristics'!E:E,MATCH($C1636,'Policy Characteristics'!$C:$C,0))),"",INDEX('Policy Characteristics'!E:E,MATCH($C1636,'Policy Characteristics'!$C:$C,0)))</f>
        <v>cross reduce BAU subsidies</v>
      </c>
      <c r="L1636" s="233">
        <f>IF(ISBLANK(INDEX('Policy Characteristics'!F:F,MATCH($C1636,'Policy Characteristics'!$C:$C,0))),"",INDEX('Policy Characteristics'!F:F,MATCH($C1636,'Policy Characteristics'!$C:$C,0)))</f>
        <v>0</v>
      </c>
      <c r="M1636" s="233">
        <f>IF(ISBLANK(INDEX('Policy Characteristics'!G:G,MATCH($C1636,'Policy Characteristics'!$C:$C,0))),"",INDEX('Policy Characteristics'!G:G,MATCH($C1636,'Policy Characteristics'!$C:$C,0)))</f>
        <v>1</v>
      </c>
      <c r="N1636" s="233">
        <f>IF(ISBLANK(INDEX('Policy Characteristics'!H:H,MATCH($C1636,'Policy Characteristics'!$C:$C,0))),"",INDEX('Policy Characteristics'!H:H,MATCH($C1636,'Policy Characteristics'!$C:$C,0)))</f>
        <v>0.01</v>
      </c>
      <c r="O1636" s="226" t="str">
        <f>IF(ISBLANK(INDEX('Policy Characteristics'!I:I,MATCH($C1636,'Policy Characteristics'!$C:$C,0))),"",INDEX('Policy Characteristics'!I:I,MATCH($C1636,'Policy Characteristics'!$C:$C,0)))</f>
        <v>% reduction in BAU subsidies</v>
      </c>
      <c r="P1636" s="226" t="str">
        <f>IF(ISBLANK(INDEX('Policy Characteristics'!J:J,MATCH($C1636,'Policy Characteristics'!$C:$C,0))),"",INDEX('Policy Characteristics'!J:J,MATCH($C1636,'Policy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36" s="226" t="str">
        <f>IF(ISBLANK(INDEX('Policy Characteristics'!K:K,MATCH($C1636,'Policy Characteristics'!$C:$C,0))),"",INDEX('Policy Characteristics'!K:K,MATCH($C1636,'Policy Characteristics'!$C:$C,0)))</f>
        <v>fuels.html#end-subsidies</v>
      </c>
      <c r="R1636" s="226" t="str">
        <f>IF(ISBLANK(INDEX('Policy Characteristics'!L:L,MATCH($C1636,'Policy Characteristics'!$C:$C,0))),"",INDEX('Policy Characteristics'!L:L,MATCH($C1636,'Policy Characteristics'!$C:$C,0)))</f>
        <v>end-existing-subsidies.html</v>
      </c>
    </row>
    <row r="1637" spans="1:18" s="4" customFormat="1">
      <c r="A1637" s="226" t="str">
        <f>IF(ISBLANK(INDEX('Policy Characteristics'!A:A,MATCH($C1637,'Policy Characteristics'!$C:$C,0))),"",INDEX('Policy Characteristics'!A:A,MATCH($C1637,'Policy Characteristics'!$C:$C,0)))</f>
        <v>Cross-Sector</v>
      </c>
      <c r="B1637" s="234" t="str">
        <f>IF(ISBLANK(INDEX('Policy Characteristics'!B:B,MATCH($C1637,'Policy Characteristics'!$C:$C,0))),"",INDEX('Policy Characteristics'!B:B,MATCH($C1637,'Policy Characteristics'!$C:$C,0)))</f>
        <v>End Existing Subsidies</v>
      </c>
      <c r="C1637" s="226" t="str">
        <f t="shared" si="61"/>
        <v>Percent Reduction in BAU Subsidies</v>
      </c>
      <c r="D1637" s="6" t="s">
        <v>1006</v>
      </c>
      <c r="E1637" s="45"/>
      <c r="F1637" s="6" t="s">
        <v>1007</v>
      </c>
      <c r="G1637" s="45"/>
      <c r="H1637" s="43">
        <v>711</v>
      </c>
      <c r="I1637" s="262" t="s">
        <v>738</v>
      </c>
      <c r="J1637" s="227" t="str">
        <f>IF(ISBLANK(INDEX('Policy Characteristics'!D:D,MATCH($C1637,'Policy Characteristics'!$C:$C,0))),"",INDEX('Policy Characteristics'!D:D,MATCH($C1637,'Policy Characteristics'!$C:$C,0)))</f>
        <v>End Existing Subsidies</v>
      </c>
      <c r="K1637" s="226" t="str">
        <f>IF(ISBLANK(INDEX('Policy Characteristics'!E:E,MATCH($C1637,'Policy Characteristics'!$C:$C,0))),"",INDEX('Policy Characteristics'!E:E,MATCH($C1637,'Policy Characteristics'!$C:$C,0)))</f>
        <v>cross reduce BAU subsidies</v>
      </c>
      <c r="L1637" s="233">
        <f>IF(ISBLANK(INDEX('Policy Characteristics'!F:F,MATCH($C1637,'Policy Characteristics'!$C:$C,0))),"",INDEX('Policy Characteristics'!F:F,MATCH($C1637,'Policy Characteristics'!$C:$C,0)))</f>
        <v>0</v>
      </c>
      <c r="M1637" s="233">
        <f>IF(ISBLANK(INDEX('Policy Characteristics'!G:G,MATCH($C1637,'Policy Characteristics'!$C:$C,0))),"",INDEX('Policy Characteristics'!G:G,MATCH($C1637,'Policy Characteristics'!$C:$C,0)))</f>
        <v>1</v>
      </c>
      <c r="N1637" s="233">
        <f>IF(ISBLANK(INDEX('Policy Characteristics'!H:H,MATCH($C1637,'Policy Characteristics'!$C:$C,0))),"",INDEX('Policy Characteristics'!H:H,MATCH($C1637,'Policy Characteristics'!$C:$C,0)))</f>
        <v>0.01</v>
      </c>
      <c r="O1637" s="226" t="str">
        <f>IF(ISBLANK(INDEX('Policy Characteristics'!I:I,MATCH($C1637,'Policy Characteristics'!$C:$C,0))),"",INDEX('Policy Characteristics'!I:I,MATCH($C1637,'Policy Characteristics'!$C:$C,0)))</f>
        <v>% reduction in BAU subsidies</v>
      </c>
      <c r="P1637" s="226" t="str">
        <f>IF(ISBLANK(INDEX('Policy Characteristics'!J:J,MATCH($C1637,'Policy Characteristics'!$C:$C,0))),"",INDEX('Policy Characteristics'!J:J,MATCH($C1637,'Policy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37" s="226" t="str">
        <f>IF(ISBLANK(INDEX('Policy Characteristics'!K:K,MATCH($C1637,'Policy Characteristics'!$C:$C,0))),"",INDEX('Policy Characteristics'!K:K,MATCH($C1637,'Policy Characteristics'!$C:$C,0)))</f>
        <v>fuels.html#end-subsidies</v>
      </c>
      <c r="R1637" s="226" t="str">
        <f>IF(ISBLANK(INDEX('Policy Characteristics'!L:L,MATCH($C1637,'Policy Characteristics'!$C:$C,0))),"",INDEX('Policy Characteristics'!L:L,MATCH($C1637,'Policy Characteristics'!$C:$C,0)))</f>
        <v>end-existing-subsidies.html</v>
      </c>
    </row>
    <row r="1638" spans="1:18" s="4" customFormat="1">
      <c r="A1638" s="226" t="str">
        <f>IF(ISBLANK(INDEX('Policy Characteristics'!A:A,MATCH($C1638,'Policy Characteristics'!$C:$C,0))),"",INDEX('Policy Characteristics'!A:A,MATCH($C1638,'Policy Characteristics'!$C:$C,0)))</f>
        <v>Cross-Sector</v>
      </c>
      <c r="B1638" s="234" t="str">
        <f>IF(ISBLANK(INDEX('Policy Characteristics'!B:B,MATCH($C1638,'Policy Characteristics'!$C:$C,0))),"",INDEX('Policy Characteristics'!B:B,MATCH($C1638,'Policy Characteristics'!$C:$C,0)))</f>
        <v>End Existing Subsidies</v>
      </c>
      <c r="C1638" s="226" t="str">
        <f t="shared" si="61"/>
        <v>Percent Reduction in BAU Subsidies</v>
      </c>
      <c r="D1638" s="6" t="s">
        <v>1008</v>
      </c>
      <c r="E1638" s="45"/>
      <c r="F1638" s="6" t="s">
        <v>813</v>
      </c>
      <c r="G1638" s="45"/>
      <c r="H1638" s="43">
        <v>712</v>
      </c>
      <c r="I1638" s="262" t="s">
        <v>728</v>
      </c>
      <c r="J1638" s="227" t="str">
        <f>IF(ISBLANK(INDEX('Policy Characteristics'!D:D,MATCH($C1638,'Policy Characteristics'!$C:$C,0))),"",INDEX('Policy Characteristics'!D:D,MATCH($C1638,'Policy Characteristics'!$C:$C,0)))</f>
        <v>End Existing Subsidies</v>
      </c>
      <c r="K1638" s="226" t="str">
        <f>IF(ISBLANK(INDEX('Policy Characteristics'!E:E,MATCH($C1638,'Policy Characteristics'!$C:$C,0))),"",INDEX('Policy Characteristics'!E:E,MATCH($C1638,'Policy Characteristics'!$C:$C,0)))</f>
        <v>cross reduce BAU subsidies</v>
      </c>
      <c r="L1638" s="233">
        <f>IF(ISBLANK(INDEX('Policy Characteristics'!F:F,MATCH($C1638,'Policy Characteristics'!$C:$C,0))),"",INDEX('Policy Characteristics'!F:F,MATCH($C1638,'Policy Characteristics'!$C:$C,0)))</f>
        <v>0</v>
      </c>
      <c r="M1638" s="233">
        <f>IF(ISBLANK(INDEX('Policy Characteristics'!G:G,MATCH($C1638,'Policy Characteristics'!$C:$C,0))),"",INDEX('Policy Characteristics'!G:G,MATCH($C1638,'Policy Characteristics'!$C:$C,0)))</f>
        <v>1</v>
      </c>
      <c r="N1638" s="233">
        <f>IF(ISBLANK(INDEX('Policy Characteristics'!H:H,MATCH($C1638,'Policy Characteristics'!$C:$C,0))),"",INDEX('Policy Characteristics'!H:H,MATCH($C1638,'Policy Characteristics'!$C:$C,0)))</f>
        <v>0.01</v>
      </c>
      <c r="O1638" s="226" t="str">
        <f>IF(ISBLANK(INDEX('Policy Characteristics'!I:I,MATCH($C1638,'Policy Characteristics'!$C:$C,0))),"",INDEX('Policy Characteristics'!I:I,MATCH($C1638,'Policy Characteristics'!$C:$C,0)))</f>
        <v>% reduction in BAU subsidies</v>
      </c>
      <c r="P1638" s="226" t="str">
        <f>IF(ISBLANK(INDEX('Policy Characteristics'!J:J,MATCH($C1638,'Policy Characteristics'!$C:$C,0))),"",INDEX('Policy Characteristics'!J:J,MATCH($C1638,'Policy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38" s="226" t="str">
        <f>IF(ISBLANK(INDEX('Policy Characteristics'!K:K,MATCH($C1638,'Policy Characteristics'!$C:$C,0))),"",INDEX('Policy Characteristics'!K:K,MATCH($C1638,'Policy Characteristics'!$C:$C,0)))</f>
        <v>fuels.html#end-subsidies</v>
      </c>
      <c r="R1638" s="226" t="str">
        <f>IF(ISBLANK(INDEX('Policy Characteristics'!L:L,MATCH($C1638,'Policy Characteristics'!$C:$C,0))),"",INDEX('Policy Characteristics'!L:L,MATCH($C1638,'Policy Characteristics'!$C:$C,0)))</f>
        <v>end-existing-subsidies.html</v>
      </c>
    </row>
    <row r="1639" spans="1:18" s="4" customFormat="1">
      <c r="A1639" s="226" t="str">
        <f>IF(ISBLANK(INDEX('Policy Characteristics'!A:A,MATCH($C1639,'Policy Characteristics'!$C:$C,0))),"",INDEX('Policy Characteristics'!A:A,MATCH($C1639,'Policy Characteristics'!$C:$C,0)))</f>
        <v>Cross-Sector</v>
      </c>
      <c r="B1639" s="234" t="str">
        <f>IF(ISBLANK(INDEX('Policy Characteristics'!B:B,MATCH($C1639,'Policy Characteristics'!$C:$C,0))),"",INDEX('Policy Characteristics'!B:B,MATCH($C1639,'Policy Characteristics'!$C:$C,0)))</f>
        <v>End Existing Subsidies</v>
      </c>
      <c r="C1639" s="226" t="str">
        <f t="shared" si="61"/>
        <v>Percent Reduction in BAU Subsidies</v>
      </c>
      <c r="D1639" s="6" t="s">
        <v>974</v>
      </c>
      <c r="E1639" s="45"/>
      <c r="F1639" s="6" t="s">
        <v>819</v>
      </c>
      <c r="G1639" s="45"/>
      <c r="H1639" s="43">
        <v>713</v>
      </c>
      <c r="I1639" s="262" t="s">
        <v>738</v>
      </c>
      <c r="J1639" s="227" t="str">
        <f>IF(ISBLANK(INDEX('Policy Characteristics'!D:D,MATCH($C1639,'Policy Characteristics'!$C:$C,0))),"",INDEX('Policy Characteristics'!D:D,MATCH($C1639,'Policy Characteristics'!$C:$C,0)))</f>
        <v>End Existing Subsidies</v>
      </c>
      <c r="K1639" s="226" t="str">
        <f>IF(ISBLANK(INDEX('Policy Characteristics'!E:E,MATCH($C1639,'Policy Characteristics'!$C:$C,0))),"",INDEX('Policy Characteristics'!E:E,MATCH($C1639,'Policy Characteristics'!$C:$C,0)))</f>
        <v>cross reduce BAU subsidies</v>
      </c>
      <c r="L1639" s="233">
        <f>IF(ISBLANK(INDEX('Policy Characteristics'!F:F,MATCH($C1639,'Policy Characteristics'!$C:$C,0))),"",INDEX('Policy Characteristics'!F:F,MATCH($C1639,'Policy Characteristics'!$C:$C,0)))</f>
        <v>0</v>
      </c>
      <c r="M1639" s="233">
        <f>IF(ISBLANK(INDEX('Policy Characteristics'!G:G,MATCH($C1639,'Policy Characteristics'!$C:$C,0))),"",INDEX('Policy Characteristics'!G:G,MATCH($C1639,'Policy Characteristics'!$C:$C,0)))</f>
        <v>1</v>
      </c>
      <c r="N1639" s="233">
        <f>IF(ISBLANK(INDEX('Policy Characteristics'!H:H,MATCH($C1639,'Policy Characteristics'!$C:$C,0))),"",INDEX('Policy Characteristics'!H:H,MATCH($C1639,'Policy Characteristics'!$C:$C,0)))</f>
        <v>0.01</v>
      </c>
      <c r="O1639" s="226" t="str">
        <f>IF(ISBLANK(INDEX('Policy Characteristics'!I:I,MATCH($C1639,'Policy Characteristics'!$C:$C,0))),"",INDEX('Policy Characteristics'!I:I,MATCH($C1639,'Policy Characteristics'!$C:$C,0)))</f>
        <v>% reduction in BAU subsidies</v>
      </c>
      <c r="P1639" s="226" t="str">
        <f>IF(ISBLANK(INDEX('Policy Characteristics'!J:J,MATCH($C1639,'Policy Characteristics'!$C:$C,0))),"",INDEX('Policy Characteristics'!J:J,MATCH($C1639,'Policy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39" s="226" t="str">
        <f>IF(ISBLANK(INDEX('Policy Characteristics'!K:K,MATCH($C1639,'Policy Characteristics'!$C:$C,0))),"",INDEX('Policy Characteristics'!K:K,MATCH($C1639,'Policy Characteristics'!$C:$C,0)))</f>
        <v>fuels.html#end-subsidies</v>
      </c>
      <c r="R1639" s="226" t="str">
        <f>IF(ISBLANK(INDEX('Policy Characteristics'!L:L,MATCH($C1639,'Policy Characteristics'!$C:$C,0))),"",INDEX('Policy Characteristics'!L:L,MATCH($C1639,'Policy Characteristics'!$C:$C,0)))</f>
        <v>end-existing-subsidies.html</v>
      </c>
    </row>
    <row r="1640" spans="1:18" s="4" customFormat="1">
      <c r="A1640" s="226" t="str">
        <f>IF(ISBLANK(INDEX('Policy Characteristics'!A:A,MATCH($C1640,'Policy Characteristics'!$C:$C,0))),"",INDEX('Policy Characteristics'!A:A,MATCH($C1640,'Policy Characteristics'!$C:$C,0)))</f>
        <v>Cross-Sector</v>
      </c>
      <c r="B1640" s="234" t="str">
        <f>IF(ISBLANK(INDEX('Policy Characteristics'!B:B,MATCH($C1640,'Policy Characteristics'!$C:$C,0))),"",INDEX('Policy Characteristics'!B:B,MATCH($C1640,'Policy Characteristics'!$C:$C,0)))</f>
        <v>End Existing Subsidies</v>
      </c>
      <c r="C1640" s="226" t="str">
        <f t="shared" si="61"/>
        <v>Percent Reduction in BAU Subsidies</v>
      </c>
      <c r="D1640" s="6" t="s">
        <v>975</v>
      </c>
      <c r="E1640" s="45"/>
      <c r="F1640" s="6" t="s">
        <v>823</v>
      </c>
      <c r="G1640" s="45"/>
      <c r="H1640" s="43">
        <v>714</v>
      </c>
      <c r="I1640" s="262" t="s">
        <v>738</v>
      </c>
      <c r="J1640" s="227" t="str">
        <f>IF(ISBLANK(INDEX('Policy Characteristics'!D:D,MATCH($C1640,'Policy Characteristics'!$C:$C,0))),"",INDEX('Policy Characteristics'!D:D,MATCH($C1640,'Policy Characteristics'!$C:$C,0)))</f>
        <v>End Existing Subsidies</v>
      </c>
      <c r="K1640" s="226" t="str">
        <f>IF(ISBLANK(INDEX('Policy Characteristics'!E:E,MATCH($C1640,'Policy Characteristics'!$C:$C,0))),"",INDEX('Policy Characteristics'!E:E,MATCH($C1640,'Policy Characteristics'!$C:$C,0)))</f>
        <v>cross reduce BAU subsidies</v>
      </c>
      <c r="L1640" s="233">
        <f>IF(ISBLANK(INDEX('Policy Characteristics'!F:F,MATCH($C1640,'Policy Characteristics'!$C:$C,0))),"",INDEX('Policy Characteristics'!F:F,MATCH($C1640,'Policy Characteristics'!$C:$C,0)))</f>
        <v>0</v>
      </c>
      <c r="M1640" s="233">
        <f>IF(ISBLANK(INDEX('Policy Characteristics'!G:G,MATCH($C1640,'Policy Characteristics'!$C:$C,0))),"",INDEX('Policy Characteristics'!G:G,MATCH($C1640,'Policy Characteristics'!$C:$C,0)))</f>
        <v>1</v>
      </c>
      <c r="N1640" s="233">
        <f>IF(ISBLANK(INDEX('Policy Characteristics'!H:H,MATCH($C1640,'Policy Characteristics'!$C:$C,0))),"",INDEX('Policy Characteristics'!H:H,MATCH($C1640,'Policy Characteristics'!$C:$C,0)))</f>
        <v>0.01</v>
      </c>
      <c r="O1640" s="226" t="str">
        <f>IF(ISBLANK(INDEX('Policy Characteristics'!I:I,MATCH($C1640,'Policy Characteristics'!$C:$C,0))),"",INDEX('Policy Characteristics'!I:I,MATCH($C1640,'Policy Characteristics'!$C:$C,0)))</f>
        <v>% reduction in BAU subsidies</v>
      </c>
      <c r="P1640" s="226" t="str">
        <f>IF(ISBLANK(INDEX('Policy Characteristics'!J:J,MATCH($C1640,'Policy Characteristics'!$C:$C,0))),"",INDEX('Policy Characteristics'!J:J,MATCH($C1640,'Policy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40" s="226" t="str">
        <f>IF(ISBLANK(INDEX('Policy Characteristics'!K:K,MATCH($C1640,'Policy Characteristics'!$C:$C,0))),"",INDEX('Policy Characteristics'!K:K,MATCH($C1640,'Policy Characteristics'!$C:$C,0)))</f>
        <v>fuels.html#end-subsidies</v>
      </c>
      <c r="R1640" s="226" t="str">
        <f>IF(ISBLANK(INDEX('Policy Characteristics'!L:L,MATCH($C1640,'Policy Characteristics'!$C:$C,0))),"",INDEX('Policy Characteristics'!L:L,MATCH($C1640,'Policy Characteristics'!$C:$C,0)))</f>
        <v>end-existing-subsidies.html</v>
      </c>
    </row>
    <row r="1641" spans="1:18" s="4" customFormat="1">
      <c r="A1641" s="226" t="str">
        <f>IF(ISBLANK(INDEX('Policy Characteristics'!A:A,MATCH($C1641,'Policy Characteristics'!$C:$C,0))),"",INDEX('Policy Characteristics'!A:A,MATCH($C1641,'Policy Characteristics'!$C:$C,0)))</f>
        <v>Cross-Sector</v>
      </c>
      <c r="B1641" s="234" t="str">
        <f>IF(ISBLANK(INDEX('Policy Characteristics'!B:B,MATCH($C1641,'Policy Characteristics'!$C:$C,0))),"",INDEX('Policy Characteristics'!B:B,MATCH($C1641,'Policy Characteristics'!$C:$C,0)))</f>
        <v>End Existing Subsidies</v>
      </c>
      <c r="C1641" s="226" t="str">
        <f t="shared" ref="C1641" si="62">C$1624</f>
        <v>Percent Reduction in BAU Subsidies</v>
      </c>
      <c r="D1641" s="6" t="s">
        <v>976</v>
      </c>
      <c r="E1641" s="45"/>
      <c r="F1641" s="6" t="s">
        <v>977</v>
      </c>
      <c r="G1641" s="45"/>
      <c r="H1641" s="43">
        <v>715</v>
      </c>
      <c r="I1641" s="262" t="s">
        <v>738</v>
      </c>
      <c r="J1641" s="227" t="str">
        <f>IF(ISBLANK(INDEX('Policy Characteristics'!D:D,MATCH($C1641,'Policy Characteristics'!$C:$C,0))),"",INDEX('Policy Characteristics'!D:D,MATCH($C1641,'Policy Characteristics'!$C:$C,0)))</f>
        <v>End Existing Subsidies</v>
      </c>
      <c r="K1641" s="226" t="str">
        <f>IF(ISBLANK(INDEX('Policy Characteristics'!E:E,MATCH($C1641,'Policy Characteristics'!$C:$C,0))),"",INDEX('Policy Characteristics'!E:E,MATCH($C1641,'Policy Characteristics'!$C:$C,0)))</f>
        <v>cross reduce BAU subsidies</v>
      </c>
      <c r="L1641" s="233">
        <f>IF(ISBLANK(INDEX('Policy Characteristics'!F:F,MATCH($C1641,'Policy Characteristics'!$C:$C,0))),"",INDEX('Policy Characteristics'!F:F,MATCH($C1641,'Policy Characteristics'!$C:$C,0)))</f>
        <v>0</v>
      </c>
      <c r="M1641" s="233">
        <f>IF(ISBLANK(INDEX('Policy Characteristics'!G:G,MATCH($C1641,'Policy Characteristics'!$C:$C,0))),"",INDEX('Policy Characteristics'!G:G,MATCH($C1641,'Policy Characteristics'!$C:$C,0)))</f>
        <v>1</v>
      </c>
      <c r="N1641" s="233">
        <f>IF(ISBLANK(INDEX('Policy Characteristics'!H:H,MATCH($C1641,'Policy Characteristics'!$C:$C,0))),"",INDEX('Policy Characteristics'!H:H,MATCH($C1641,'Policy Characteristics'!$C:$C,0)))</f>
        <v>0.01</v>
      </c>
      <c r="O1641" s="226" t="str">
        <f>IF(ISBLANK(INDEX('Policy Characteristics'!I:I,MATCH($C1641,'Policy Characteristics'!$C:$C,0))),"",INDEX('Policy Characteristics'!I:I,MATCH($C1641,'Policy Characteristics'!$C:$C,0)))</f>
        <v>% reduction in BAU subsidies</v>
      </c>
      <c r="P1641" s="226" t="str">
        <f>IF(ISBLANK(INDEX('Policy Characteristics'!J:J,MATCH($C1641,'Policy Characteristics'!$C:$C,0))),"",INDEX('Policy Characteristics'!J:J,MATCH($C1641,'Policy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41" s="226" t="str">
        <f>IF(ISBLANK(INDEX('Policy Characteristics'!K:K,MATCH($C1641,'Policy Characteristics'!$C:$C,0))),"",INDEX('Policy Characteristics'!K:K,MATCH($C1641,'Policy Characteristics'!$C:$C,0)))</f>
        <v>fuels.html#end-subsidies</v>
      </c>
      <c r="R1641" s="226" t="str">
        <f>IF(ISBLANK(INDEX('Policy Characteristics'!L:L,MATCH($C1641,'Policy Characteristics'!$C:$C,0))),"",INDEX('Policy Characteristics'!L:L,MATCH($C1641,'Policy Characteristics'!$C:$C,0)))</f>
        <v>end-existing-subsidies.html</v>
      </c>
    </row>
    <row r="1642" spans="1:18" s="4" customFormat="1">
      <c r="A1642" s="226" t="str">
        <f>IF(ISBLANK(INDEX('Policy Characteristics'!A:A,MATCH($C1642,'Policy Characteristics'!$C:$C,0))),"",INDEX('Policy Characteristics'!A:A,MATCH($C1642,'Policy Characteristics'!$C:$C,0)))</f>
        <v>Cross-Sector</v>
      </c>
      <c r="B1642" s="234" t="str">
        <f>IF(ISBLANK(INDEX('Policy Characteristics'!B:B,MATCH($C1642,'Policy Characteristics'!$C:$C,0))),"",INDEX('Policy Characteristics'!B:B,MATCH($C1642,'Policy Characteristics'!$C:$C,0)))</f>
        <v>End Existing Subsidies</v>
      </c>
      <c r="C1642" s="226" t="str">
        <f t="shared" ref="C1642:C1644" si="63">C$1624</f>
        <v>Percent Reduction in BAU Subsidies</v>
      </c>
      <c r="D1642" s="6" t="s">
        <v>978</v>
      </c>
      <c r="E1642" s="45"/>
      <c r="F1642" s="6" t="s">
        <v>979</v>
      </c>
      <c r="G1642" s="45"/>
      <c r="H1642" s="43">
        <v>716</v>
      </c>
      <c r="I1642" s="262" t="s">
        <v>738</v>
      </c>
      <c r="J1642" s="227" t="str">
        <f>IF(ISBLANK(INDEX('Policy Characteristics'!D:D,MATCH($C1642,'Policy Characteristics'!$C:$C,0))),"",INDEX('Policy Characteristics'!D:D,MATCH($C1642,'Policy Characteristics'!$C:$C,0)))</f>
        <v>End Existing Subsidies</v>
      </c>
      <c r="K1642" s="226" t="str">
        <f>IF(ISBLANK(INDEX('Policy Characteristics'!E:E,MATCH($C1642,'Policy Characteristics'!$C:$C,0))),"",INDEX('Policy Characteristics'!E:E,MATCH($C1642,'Policy Characteristics'!$C:$C,0)))</f>
        <v>cross reduce BAU subsidies</v>
      </c>
      <c r="L1642" s="233">
        <f>IF(ISBLANK(INDEX('Policy Characteristics'!F:F,MATCH($C1642,'Policy Characteristics'!$C:$C,0))),"",INDEX('Policy Characteristics'!F:F,MATCH($C1642,'Policy Characteristics'!$C:$C,0)))</f>
        <v>0</v>
      </c>
      <c r="M1642" s="233">
        <f>IF(ISBLANK(INDEX('Policy Characteristics'!G:G,MATCH($C1642,'Policy Characteristics'!$C:$C,0))),"",INDEX('Policy Characteristics'!G:G,MATCH($C1642,'Policy Characteristics'!$C:$C,0)))</f>
        <v>1</v>
      </c>
      <c r="N1642" s="233">
        <f>IF(ISBLANK(INDEX('Policy Characteristics'!H:H,MATCH($C1642,'Policy Characteristics'!$C:$C,0))),"",INDEX('Policy Characteristics'!H:H,MATCH($C1642,'Policy Characteristics'!$C:$C,0)))</f>
        <v>0.01</v>
      </c>
      <c r="O1642" s="226" t="str">
        <f>IF(ISBLANK(INDEX('Policy Characteristics'!I:I,MATCH($C1642,'Policy Characteristics'!$C:$C,0))),"",INDEX('Policy Characteristics'!I:I,MATCH($C1642,'Policy Characteristics'!$C:$C,0)))</f>
        <v>% reduction in BAU subsidies</v>
      </c>
      <c r="P1642" s="226" t="str">
        <f>IF(ISBLANK(INDEX('Policy Characteristics'!J:J,MATCH($C1642,'Policy Characteristics'!$C:$C,0))),"",INDEX('Policy Characteristics'!J:J,MATCH($C1642,'Policy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42" s="226" t="str">
        <f>IF(ISBLANK(INDEX('Policy Characteristics'!K:K,MATCH($C1642,'Policy Characteristics'!$C:$C,0))),"",INDEX('Policy Characteristics'!K:K,MATCH($C1642,'Policy Characteristics'!$C:$C,0)))</f>
        <v>fuels.html#end-subsidies</v>
      </c>
      <c r="R1642" s="226" t="str">
        <f>IF(ISBLANK(INDEX('Policy Characteristics'!L:L,MATCH($C1642,'Policy Characteristics'!$C:$C,0))),"",INDEX('Policy Characteristics'!L:L,MATCH($C1642,'Policy Characteristics'!$C:$C,0)))</f>
        <v>end-existing-subsidies.html</v>
      </c>
    </row>
    <row r="1643" spans="1:18" s="4" customFormat="1">
      <c r="A1643" s="226" t="str">
        <f>IF(ISBLANK(INDEX('Policy Characteristics'!A:A,MATCH($C1643,'Policy Characteristics'!$C:$C,0))),"",INDEX('Policy Characteristics'!A:A,MATCH($C1643,'Policy Characteristics'!$C:$C,0)))</f>
        <v>Cross-Sector</v>
      </c>
      <c r="B1643" s="234" t="str">
        <f>IF(ISBLANK(INDEX('Policy Characteristics'!B:B,MATCH($C1643,'Policy Characteristics'!$C:$C,0))),"",INDEX('Policy Characteristics'!B:B,MATCH($C1643,'Policy Characteristics'!$C:$C,0)))</f>
        <v>End Existing Subsidies</v>
      </c>
      <c r="C1643" s="226" t="str">
        <f t="shared" si="63"/>
        <v>Percent Reduction in BAU Subsidies</v>
      </c>
      <c r="D1643" s="6" t="s">
        <v>1009</v>
      </c>
      <c r="E1643" s="45"/>
      <c r="F1643" s="6" t="s">
        <v>827</v>
      </c>
      <c r="G1643" s="45"/>
      <c r="H1643" s="43">
        <v>717</v>
      </c>
      <c r="I1643" s="262" t="s">
        <v>738</v>
      </c>
      <c r="J1643" s="227" t="str">
        <f>IF(ISBLANK(INDEX('Policy Characteristics'!D:D,MATCH($C1643,'Policy Characteristics'!$C:$C,0))),"",INDEX('Policy Characteristics'!D:D,MATCH($C1643,'Policy Characteristics'!$C:$C,0)))</f>
        <v>End Existing Subsidies</v>
      </c>
      <c r="K1643" s="226" t="str">
        <f>IF(ISBLANK(INDEX('Policy Characteristics'!E:E,MATCH($C1643,'Policy Characteristics'!$C:$C,0))),"",INDEX('Policy Characteristics'!E:E,MATCH($C1643,'Policy Characteristics'!$C:$C,0)))</f>
        <v>cross reduce BAU subsidies</v>
      </c>
      <c r="L1643" s="233">
        <f>IF(ISBLANK(INDEX('Policy Characteristics'!F:F,MATCH($C1643,'Policy Characteristics'!$C:$C,0))),"",INDEX('Policy Characteristics'!F:F,MATCH($C1643,'Policy Characteristics'!$C:$C,0)))</f>
        <v>0</v>
      </c>
      <c r="M1643" s="233">
        <f>IF(ISBLANK(INDEX('Policy Characteristics'!G:G,MATCH($C1643,'Policy Characteristics'!$C:$C,0))),"",INDEX('Policy Characteristics'!G:G,MATCH($C1643,'Policy Characteristics'!$C:$C,0)))</f>
        <v>1</v>
      </c>
      <c r="N1643" s="233">
        <f>IF(ISBLANK(INDEX('Policy Characteristics'!H:H,MATCH($C1643,'Policy Characteristics'!$C:$C,0))),"",INDEX('Policy Characteristics'!H:H,MATCH($C1643,'Policy Characteristics'!$C:$C,0)))</f>
        <v>0.01</v>
      </c>
      <c r="O1643" s="226" t="str">
        <f>IF(ISBLANK(INDEX('Policy Characteristics'!I:I,MATCH($C1643,'Policy Characteristics'!$C:$C,0))),"",INDEX('Policy Characteristics'!I:I,MATCH($C1643,'Policy Characteristics'!$C:$C,0)))</f>
        <v>% reduction in BAU subsidies</v>
      </c>
      <c r="P1643" s="226" t="str">
        <f>IF(ISBLANK(INDEX('Policy Characteristics'!J:J,MATCH($C1643,'Policy Characteristics'!$C:$C,0))),"",INDEX('Policy Characteristics'!J:J,MATCH($C1643,'Policy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43" s="226" t="str">
        <f>IF(ISBLANK(INDEX('Policy Characteristics'!K:K,MATCH($C1643,'Policy Characteristics'!$C:$C,0))),"",INDEX('Policy Characteristics'!K:K,MATCH($C1643,'Policy Characteristics'!$C:$C,0)))</f>
        <v>fuels.html#end-subsidies</v>
      </c>
      <c r="R1643" s="226" t="str">
        <f>IF(ISBLANK(INDEX('Policy Characteristics'!L:L,MATCH($C1643,'Policy Characteristics'!$C:$C,0))),"",INDEX('Policy Characteristics'!L:L,MATCH($C1643,'Policy Characteristics'!$C:$C,0)))</f>
        <v>end-existing-subsidies.html</v>
      </c>
    </row>
    <row r="1644" spans="1:18" s="4" customFormat="1">
      <c r="A1644" s="226" t="str">
        <f>IF(ISBLANK(INDEX('Policy Characteristics'!A:A,MATCH($C1644,'Policy Characteristics'!$C:$C,0))),"",INDEX('Policy Characteristics'!A:A,MATCH($C1644,'Policy Characteristics'!$C:$C,0)))</f>
        <v>Cross-Sector</v>
      </c>
      <c r="B1644" s="234" t="str">
        <f>IF(ISBLANK(INDEX('Policy Characteristics'!B:B,MATCH($C1644,'Policy Characteristics'!$C:$C,0))),"",INDEX('Policy Characteristics'!B:B,MATCH($C1644,'Policy Characteristics'!$C:$C,0)))</f>
        <v>End Existing Subsidies</v>
      </c>
      <c r="C1644" s="226" t="str">
        <f t="shared" si="63"/>
        <v>Percent Reduction in BAU Subsidies</v>
      </c>
      <c r="D1644" s="6" t="s">
        <v>1010</v>
      </c>
      <c r="E1644" s="45"/>
      <c r="F1644" s="6" t="s">
        <v>1011</v>
      </c>
      <c r="G1644" s="45"/>
      <c r="H1644" s="43">
        <v>718</v>
      </c>
      <c r="I1644" s="262" t="s">
        <v>728</v>
      </c>
      <c r="J1644" s="227" t="str">
        <f>IF(ISBLANK(INDEX('Policy Characteristics'!D:D,MATCH($C1644,'Policy Characteristics'!$C:$C,0))),"",INDEX('Policy Characteristics'!D:D,MATCH($C1644,'Policy Characteristics'!$C:$C,0)))</f>
        <v>End Existing Subsidies</v>
      </c>
      <c r="K1644" s="226" t="str">
        <f>IF(ISBLANK(INDEX('Policy Characteristics'!E:E,MATCH($C1644,'Policy Characteristics'!$C:$C,0))),"",INDEX('Policy Characteristics'!E:E,MATCH($C1644,'Policy Characteristics'!$C:$C,0)))</f>
        <v>cross reduce BAU subsidies</v>
      </c>
      <c r="L1644" s="233">
        <f>IF(ISBLANK(INDEX('Policy Characteristics'!F:F,MATCH($C1644,'Policy Characteristics'!$C:$C,0))),"",INDEX('Policy Characteristics'!F:F,MATCH($C1644,'Policy Characteristics'!$C:$C,0)))</f>
        <v>0</v>
      </c>
      <c r="M1644" s="233">
        <f>IF(ISBLANK(INDEX('Policy Characteristics'!G:G,MATCH($C1644,'Policy Characteristics'!$C:$C,0))),"",INDEX('Policy Characteristics'!G:G,MATCH($C1644,'Policy Characteristics'!$C:$C,0)))</f>
        <v>1</v>
      </c>
      <c r="N1644" s="233">
        <f>IF(ISBLANK(INDEX('Policy Characteristics'!H:H,MATCH($C1644,'Policy Characteristics'!$C:$C,0))),"",INDEX('Policy Characteristics'!H:H,MATCH($C1644,'Policy Characteristics'!$C:$C,0)))</f>
        <v>0.01</v>
      </c>
      <c r="O1644" s="226" t="str">
        <f>IF(ISBLANK(INDEX('Policy Characteristics'!I:I,MATCH($C1644,'Policy Characteristics'!$C:$C,0))),"",INDEX('Policy Characteristics'!I:I,MATCH($C1644,'Policy Characteristics'!$C:$C,0)))</f>
        <v>% reduction in BAU subsidies</v>
      </c>
      <c r="P1644" s="226" t="str">
        <f>IF(ISBLANK(INDEX('Policy Characteristics'!J:J,MATCH($C1644,'Policy Characteristics'!$C:$C,0))),"",INDEX('Policy Characteristics'!J:J,MATCH($C1644,'Policy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(Production Tax Credits and Investment Tax Credits). // **Guidance for setting values:** A value of 100% eliminates investment tax credits for wind, solar, geothermal, hydrogen, and nuclear. South Korea’s investment tax credit for renewable energy facilities is calculated by applying a fixed percentage (e.g., 1%, 3%, 7%) to the facility investment cost. As a result, subsidies for small-scale power generators may be overestimated compared to actual conditions.</v>
      </c>
      <c r="Q1644" s="226" t="str">
        <f>IF(ISBLANK(INDEX('Policy Characteristics'!K:K,MATCH($C1644,'Policy Characteristics'!$C:$C,0))),"",INDEX('Policy Characteristics'!K:K,MATCH($C1644,'Policy Characteristics'!$C:$C,0)))</f>
        <v>fuels.html#end-subsidies</v>
      </c>
      <c r="R1644" s="226" t="str">
        <f>IF(ISBLANK(INDEX('Policy Characteristics'!L:L,MATCH($C1644,'Policy Characteristics'!$C:$C,0))),"",INDEX('Policy Characteristics'!L:L,MATCH($C1644,'Policy Characteristics'!$C:$C,0)))</f>
        <v>end-existing-subsidies.html</v>
      </c>
    </row>
    <row r="1645" spans="1:18" s="2" customFormat="1">
      <c r="A1645" s="226" t="str">
        <f>IF(ISBLANK(INDEX('Policy Characteristics'!A:A,MATCH($C1645,'Policy Characteristics'!$C:$C,0))),"",INDEX('Policy Characteristics'!A:A,MATCH($C1645,'Policy Characteristics'!$C:$C,0)))</f>
        <v>Cross-Sector</v>
      </c>
      <c r="B1645" s="234" t="str">
        <f>IF(ISBLANK(INDEX('Policy Characteristics'!B:B,MATCH($C1645,'Policy Characteristics'!$C:$C,0))),"",INDEX('Policy Characteristics'!B:B,MATCH($C1645,'Policy Characteristics'!$C:$C,0)))</f>
        <v>Exempt Non-CO2 Emissions from C Tax</v>
      </c>
      <c r="C1645" s="254" t="s">
        <v>596</v>
      </c>
      <c r="D1645" s="6"/>
      <c r="E1645" s="6"/>
      <c r="F1645" s="6"/>
      <c r="G1645" s="6"/>
      <c r="H1645" s="43">
        <v>719</v>
      </c>
      <c r="I1645" s="262" t="s">
        <v>738</v>
      </c>
      <c r="J1645" s="227" t="str">
        <f>IF(ISBLANK(INDEX('Policy Characteristics'!D:D,MATCH($C1645,'Policy Characteristics'!$C:$C,0))),"",INDEX('Policy Characteristics'!D:D,MATCH($C1645,'Policy Characteristics'!$C:$C,0)))</f>
        <v/>
      </c>
      <c r="K1645" s="226" t="str">
        <f>IF(ISBLANK(INDEX('Policy Characteristics'!E:E,MATCH($C1645,'Policy Characteristics'!$C:$C,0))),"",INDEX('Policy Characteristics'!E:E,MATCH($C1645,'Policy Characteristics'!$C:$C,0)))</f>
        <v>cross toggle whether carbon tax affects non CO2 emissions</v>
      </c>
      <c r="L1645" s="226">
        <f>IF(ISBLANK(INDEX('Policy Characteristics'!F:F,MATCH($C1645,'Policy Characteristics'!$C:$C,0))),"",INDEX('Policy Characteristics'!F:F,MATCH($C1645,'Policy Characteristics'!$C:$C,0)))</f>
        <v>0</v>
      </c>
      <c r="M1645" s="226">
        <f>IF(ISBLANK(INDEX('Policy Characteristics'!G:G,MATCH($C1645,'Policy Characteristics'!$C:$C,0))),"",INDEX('Policy Characteristics'!G:G,MATCH($C1645,'Policy Characteristics'!$C:$C,0)))</f>
        <v>1</v>
      </c>
      <c r="N1645" s="226">
        <f>IF(ISBLANK(INDEX('Policy Characteristics'!H:H,MATCH($C1645,'Policy Characteristics'!$C:$C,0))),"",INDEX('Policy Characteristics'!H:H,MATCH($C1645,'Policy Characteristics'!$C:$C,0)))</f>
        <v>1</v>
      </c>
      <c r="O1645" s="226" t="str">
        <f>IF(ISBLANK(INDEX('Policy Characteristics'!I:I,MATCH($C1645,'Policy Characteristics'!$C:$C,0))),"",INDEX('Policy Characteristics'!I:I,MATCH($C1645,'Policy Characteristics'!$C:$C,0)))</f>
        <v>on/off</v>
      </c>
      <c r="P1645" s="226" t="str">
        <f>IF(ISBLANK(INDEX('Policy Characteristics'!J:J,MATCH($C1645,'Policy Characteristics'!$C:$C,0))),"",INDEX('Policy Characteristics'!J:J,MATCH($C1645,'Policy Characteristics'!$C:$C,0)))</f>
        <v>**Description:** By default, the carbon tax applies to CO2 and non-CO2 emissions. This policy exempts non-CO2 emissions, meaning the carbon tax will only apply to CO2 emissions.</v>
      </c>
      <c r="Q1645" s="226" t="str">
        <f>IF(ISBLANK(INDEX('Policy Characteristics'!K:K,MATCH($C1645,'Policy Characteristics'!$C:$C,0))),"",INDEX('Policy Characteristics'!K:K,MATCH($C1645,'Policy Characteristics'!$C:$C,0)))</f>
        <v>fuels.html#carbon-tax</v>
      </c>
      <c r="R1645" s="226" t="str">
        <f>IF(ISBLANK(INDEX('Policy Characteristics'!L:L,MATCH($C1645,'Policy Characteristics'!$C:$C,0))),"",INDEX('Policy Characteristics'!L:L,MATCH($C1645,'Policy Characteristics'!$C:$C,0)))</f>
        <v>carbon-tax.html</v>
      </c>
    </row>
    <row r="1646" spans="1:18" s="2" customFormat="1">
      <c r="A1646" s="226" t="str">
        <f>IF(ISBLANK(INDEX('Policy Characteristics'!A:A,MATCH($C1646,'Policy Characteristics'!$C:$C,0))),"",INDEX('Policy Characteristics'!A:A,MATCH($C1646,'Policy Characteristics'!$C:$C,0)))</f>
        <v>Cross-Sector</v>
      </c>
      <c r="B1646" s="234" t="str">
        <f>IF(ISBLANK(INDEX('Policy Characteristics'!B:B,MATCH($C1646,'Policy Characteristics'!$C:$C,0))),"",INDEX('Policy Characteristics'!B:B,MATCH($C1646,'Policy Characteristics'!$C:$C,0)))</f>
        <v>Exempt Process Emissions from C Tax</v>
      </c>
      <c r="C1646" s="1" t="s">
        <v>600</v>
      </c>
      <c r="D1646" s="45" t="s">
        <v>842</v>
      </c>
      <c r="E1646" s="6"/>
      <c r="F1646" t="s">
        <v>843</v>
      </c>
      <c r="G1646" s="6"/>
      <c r="H1646" s="47">
        <v>1628</v>
      </c>
      <c r="I1646" s="262" t="s">
        <v>728</v>
      </c>
      <c r="J1646" s="227" t="str">
        <f>IF(ISBLANK(INDEX('Policy Characteristics'!D:D,MATCH($C1646,'Policy Characteristics'!$C:$C,0))),"",INDEX('Policy Characteristics'!D:D,MATCH($C1646,'Policy Characteristics'!$C:$C,0)))</f>
        <v/>
      </c>
      <c r="K1646" s="226" t="str">
        <f>IF(ISBLANK(INDEX('Policy Characteristics'!E:E,MATCH($C1646,'Policy Characteristics'!$C:$C,0))),"",INDEX('Policy Characteristics'!E:E,MATCH($C1646,'Policy Characteristics'!$C:$C,0)))</f>
        <v>cross toggle whether carbon tax affects process emissions</v>
      </c>
      <c r="L1646" s="226">
        <f>IF(ISBLANK(INDEX('Policy Characteristics'!F:F,MATCH($C1646,'Policy Characteristics'!$C:$C,0))),"",INDEX('Policy Characteristics'!F:F,MATCH($C1646,'Policy Characteristics'!$C:$C,0)))</f>
        <v>0</v>
      </c>
      <c r="M1646" s="226">
        <f>IF(ISBLANK(INDEX('Policy Characteristics'!G:G,MATCH($C1646,'Policy Characteristics'!$C:$C,0))),"",INDEX('Policy Characteristics'!G:G,MATCH($C1646,'Policy Characteristics'!$C:$C,0)))</f>
        <v>1</v>
      </c>
      <c r="N1646" s="226">
        <f>IF(ISBLANK(INDEX('Policy Characteristics'!H:H,MATCH($C1646,'Policy Characteristics'!$C:$C,0))),"",INDEX('Policy Characteristics'!H:H,MATCH($C1646,'Policy Characteristics'!$C:$C,0)))</f>
        <v>1</v>
      </c>
      <c r="O1646" s="226" t="str">
        <f>IF(ISBLANK(INDEX('Policy Characteristics'!I:I,MATCH($C1646,'Policy Characteristics'!$C:$C,0))),"",INDEX('Policy Characteristics'!I:I,MATCH($C1646,'Policy Characteristics'!$C:$C,0)))</f>
        <v>on/off</v>
      </c>
      <c r="P1646" s="226" t="str">
        <f>IF(ISBLANK(INDEX('Policy Characteristics'!J:J,MATCH($C1646,'Policy Characteristics'!$C:$C,0))),"",INDEX('Policy Characteristics'!J:J,MATCH($C1646,'Policy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46" s="226" t="str">
        <f>IF(ISBLANK(INDEX('Policy Characteristics'!K:K,MATCH($C1646,'Policy Characteristics'!$C:$C,0))),"",INDEX('Policy Characteristics'!K:K,MATCH($C1646,'Policy Characteristics'!$C:$C,0)))</f>
        <v>fuels.html#carbon-tax</v>
      </c>
      <c r="R1646" s="226" t="str">
        <f>IF(ISBLANK(INDEX('Policy Characteristics'!L:L,MATCH($C1646,'Policy Characteristics'!$C:$C,0))),"",INDEX('Policy Characteristics'!L:L,MATCH($C1646,'Policy Characteristics'!$C:$C,0)))</f>
        <v>carbon-tax.html</v>
      </c>
    </row>
    <row r="1647" spans="1:18" s="2" customFormat="1">
      <c r="A1647" s="226" t="str">
        <f>IF(ISBLANK(INDEX('Policy Characteristics'!A:A,MATCH($C1647,'Policy Characteristics'!$C:$C,0))),"",INDEX('Policy Characteristics'!A:A,MATCH($C1647,'Policy Characteristics'!$C:$C,0)))</f>
        <v>Cross-Sector</v>
      </c>
      <c r="B1647" s="234" t="str">
        <f>IF(ISBLANK(INDEX('Policy Characteristics'!B:B,MATCH($C1647,'Policy Characteristics'!$C:$C,0))),"",INDEX('Policy Characteristics'!B:B,MATCH($C1647,'Policy Characteristics'!$C:$C,0)))</f>
        <v>Exempt Process Emissions from C Tax</v>
      </c>
      <c r="C1647" s="226" t="str">
        <f>C$1646</f>
        <v>BEPEfCT Boolean Exempt Process Emissions from Carbon Tax</v>
      </c>
      <c r="D1647" s="6" t="s">
        <v>844</v>
      </c>
      <c r="E1647" s="6"/>
      <c r="F1647" t="s">
        <v>845</v>
      </c>
      <c r="G1647" s="6"/>
      <c r="H1647" s="47">
        <v>1629</v>
      </c>
      <c r="I1647" s="262" t="s">
        <v>728</v>
      </c>
      <c r="J1647" s="227" t="str">
        <f>IF(ISBLANK(INDEX('Policy Characteristics'!D:D,MATCH($C1647,'Policy Characteristics'!$C:$C,0))),"",INDEX('Policy Characteristics'!D:D,MATCH($C1647,'Policy Characteristics'!$C:$C,0)))</f>
        <v/>
      </c>
      <c r="K1647" s="226" t="str">
        <f>IF(ISBLANK(INDEX('Policy Characteristics'!E:E,MATCH($C1647,'Policy Characteristics'!$C:$C,0))),"",INDEX('Policy Characteristics'!E:E,MATCH($C1647,'Policy Characteristics'!$C:$C,0)))</f>
        <v>cross toggle whether carbon tax affects process emissions</v>
      </c>
      <c r="L1647" s="226">
        <f>IF(ISBLANK(INDEX('Policy Characteristics'!F:F,MATCH($C1647,'Policy Characteristics'!$C:$C,0))),"",INDEX('Policy Characteristics'!F:F,MATCH($C1647,'Policy Characteristics'!$C:$C,0)))</f>
        <v>0</v>
      </c>
      <c r="M1647" s="226">
        <f>IF(ISBLANK(INDEX('Policy Characteristics'!G:G,MATCH($C1647,'Policy Characteristics'!$C:$C,0))),"",INDEX('Policy Characteristics'!G:G,MATCH($C1647,'Policy Characteristics'!$C:$C,0)))</f>
        <v>1</v>
      </c>
      <c r="N1647" s="226">
        <f>IF(ISBLANK(INDEX('Policy Characteristics'!H:H,MATCH($C1647,'Policy Characteristics'!$C:$C,0))),"",INDEX('Policy Characteristics'!H:H,MATCH($C1647,'Policy Characteristics'!$C:$C,0)))</f>
        <v>1</v>
      </c>
      <c r="O1647" s="226" t="str">
        <f>IF(ISBLANK(INDEX('Policy Characteristics'!I:I,MATCH($C1647,'Policy Characteristics'!$C:$C,0))),"",INDEX('Policy Characteristics'!I:I,MATCH($C1647,'Policy Characteristics'!$C:$C,0)))</f>
        <v>on/off</v>
      </c>
      <c r="P1647" s="226" t="str">
        <f>IF(ISBLANK(INDEX('Policy Characteristics'!J:J,MATCH($C1647,'Policy Characteristics'!$C:$C,0))),"",INDEX('Policy Characteristics'!J:J,MATCH($C1647,'Policy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47" s="226" t="str">
        <f>IF(ISBLANK(INDEX('Policy Characteristics'!K:K,MATCH($C1647,'Policy Characteristics'!$C:$C,0))),"",INDEX('Policy Characteristics'!K:K,MATCH($C1647,'Policy Characteristics'!$C:$C,0)))</f>
        <v>fuels.html#carbon-tax</v>
      </c>
      <c r="R1647" s="226" t="str">
        <f>IF(ISBLANK(INDEX('Policy Characteristics'!L:L,MATCH($C1647,'Policy Characteristics'!$C:$C,0))),"",INDEX('Policy Characteristics'!L:L,MATCH($C1647,'Policy Characteristics'!$C:$C,0)))</f>
        <v>carbon-tax.html</v>
      </c>
    </row>
    <row r="1648" spans="1:18" s="2" customFormat="1">
      <c r="A1648" s="226" t="str">
        <f>IF(ISBLANK(INDEX('Policy Characteristics'!A:A,MATCH($C1648,'Policy Characteristics'!$C:$C,0))),"",INDEX('Policy Characteristics'!A:A,MATCH($C1648,'Policy Characteristics'!$C:$C,0)))</f>
        <v>Cross-Sector</v>
      </c>
      <c r="B1648" s="234" t="str">
        <f>IF(ISBLANK(INDEX('Policy Characteristics'!B:B,MATCH($C1648,'Policy Characteristics'!$C:$C,0))),"",INDEX('Policy Characteristics'!B:B,MATCH($C1648,'Policy Characteristics'!$C:$C,0)))</f>
        <v>Exempt Process Emissions from C Tax</v>
      </c>
      <c r="C1648" s="226" t="str">
        <f t="shared" ref="C1648:C1670" si="64">C$1646</f>
        <v>BEPEfCT Boolean Exempt Process Emissions from Carbon Tax</v>
      </c>
      <c r="D1648" s="6" t="s">
        <v>846</v>
      </c>
      <c r="E1648" s="6"/>
      <c r="F1648" t="s">
        <v>847</v>
      </c>
      <c r="G1648" s="6"/>
      <c r="H1648" s="47">
        <v>1630</v>
      </c>
      <c r="I1648" s="262" t="s">
        <v>728</v>
      </c>
      <c r="J1648" s="227" t="str">
        <f>IF(ISBLANK(INDEX('Policy Characteristics'!D:D,MATCH($C1648,'Policy Characteristics'!$C:$C,0))),"",INDEX('Policy Characteristics'!D:D,MATCH($C1648,'Policy Characteristics'!$C:$C,0)))</f>
        <v/>
      </c>
      <c r="K1648" s="226" t="str">
        <f>IF(ISBLANK(INDEX('Policy Characteristics'!E:E,MATCH($C1648,'Policy Characteristics'!$C:$C,0))),"",INDEX('Policy Characteristics'!E:E,MATCH($C1648,'Policy Characteristics'!$C:$C,0)))</f>
        <v>cross toggle whether carbon tax affects process emissions</v>
      </c>
      <c r="L1648" s="226">
        <f>IF(ISBLANK(INDEX('Policy Characteristics'!F:F,MATCH($C1648,'Policy Characteristics'!$C:$C,0))),"",INDEX('Policy Characteristics'!F:F,MATCH($C1648,'Policy Characteristics'!$C:$C,0)))</f>
        <v>0</v>
      </c>
      <c r="M1648" s="226">
        <f>IF(ISBLANK(INDEX('Policy Characteristics'!G:G,MATCH($C1648,'Policy Characteristics'!$C:$C,0))),"",INDEX('Policy Characteristics'!G:G,MATCH($C1648,'Policy Characteristics'!$C:$C,0)))</f>
        <v>1</v>
      </c>
      <c r="N1648" s="226">
        <f>IF(ISBLANK(INDEX('Policy Characteristics'!H:H,MATCH($C1648,'Policy Characteristics'!$C:$C,0))),"",INDEX('Policy Characteristics'!H:H,MATCH($C1648,'Policy Characteristics'!$C:$C,0)))</f>
        <v>1</v>
      </c>
      <c r="O1648" s="226" t="str">
        <f>IF(ISBLANK(INDEX('Policy Characteristics'!I:I,MATCH($C1648,'Policy Characteristics'!$C:$C,0))),"",INDEX('Policy Characteristics'!I:I,MATCH($C1648,'Policy Characteristics'!$C:$C,0)))</f>
        <v>on/off</v>
      </c>
      <c r="P1648" s="226" t="str">
        <f>IF(ISBLANK(INDEX('Policy Characteristics'!J:J,MATCH($C1648,'Policy Characteristics'!$C:$C,0))),"",INDEX('Policy Characteristics'!J:J,MATCH($C1648,'Policy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48" s="226" t="str">
        <f>IF(ISBLANK(INDEX('Policy Characteristics'!K:K,MATCH($C1648,'Policy Characteristics'!$C:$C,0))),"",INDEX('Policy Characteristics'!K:K,MATCH($C1648,'Policy Characteristics'!$C:$C,0)))</f>
        <v>fuels.html#carbon-tax</v>
      </c>
      <c r="R1648" s="226" t="str">
        <f>IF(ISBLANK(INDEX('Policy Characteristics'!L:L,MATCH($C1648,'Policy Characteristics'!$C:$C,0))),"",INDEX('Policy Characteristics'!L:L,MATCH($C1648,'Policy Characteristics'!$C:$C,0)))</f>
        <v>carbon-tax.html</v>
      </c>
    </row>
    <row r="1649" spans="1:18" s="2" customFormat="1">
      <c r="A1649" s="226" t="str">
        <f>IF(ISBLANK(INDEX('Policy Characteristics'!A:A,MATCH($C1649,'Policy Characteristics'!$C:$C,0))),"",INDEX('Policy Characteristics'!A:A,MATCH($C1649,'Policy Characteristics'!$C:$C,0)))</f>
        <v>Cross-Sector</v>
      </c>
      <c r="B1649" s="234" t="str">
        <f>IF(ISBLANK(INDEX('Policy Characteristics'!B:B,MATCH($C1649,'Policy Characteristics'!$C:$C,0))),"",INDEX('Policy Characteristics'!B:B,MATCH($C1649,'Policy Characteristics'!$C:$C,0)))</f>
        <v>Exempt Process Emissions from C Tax</v>
      </c>
      <c r="C1649" s="226" t="str">
        <f t="shared" si="64"/>
        <v>BEPEfCT Boolean Exempt Process Emissions from Carbon Tax</v>
      </c>
      <c r="D1649" s="6" t="s">
        <v>848</v>
      </c>
      <c r="E1649" s="6"/>
      <c r="F1649" t="s">
        <v>849</v>
      </c>
      <c r="G1649" s="6"/>
      <c r="H1649" s="47">
        <v>1631</v>
      </c>
      <c r="I1649" s="262" t="s">
        <v>738</v>
      </c>
      <c r="J1649" s="227" t="str">
        <f>IF(ISBLANK(INDEX('Policy Characteristics'!D:D,MATCH($C1649,'Policy Characteristics'!$C:$C,0))),"",INDEX('Policy Characteristics'!D:D,MATCH($C1649,'Policy Characteristics'!$C:$C,0)))</f>
        <v/>
      </c>
      <c r="K1649" s="226" t="str">
        <f>IF(ISBLANK(INDEX('Policy Characteristics'!E:E,MATCH($C1649,'Policy Characteristics'!$C:$C,0))),"",INDEX('Policy Characteristics'!E:E,MATCH($C1649,'Policy Characteristics'!$C:$C,0)))</f>
        <v>cross toggle whether carbon tax affects process emissions</v>
      </c>
      <c r="L1649" s="226">
        <f>IF(ISBLANK(INDEX('Policy Characteristics'!F:F,MATCH($C1649,'Policy Characteristics'!$C:$C,0))),"",INDEX('Policy Characteristics'!F:F,MATCH($C1649,'Policy Characteristics'!$C:$C,0)))</f>
        <v>0</v>
      </c>
      <c r="M1649" s="226">
        <f>IF(ISBLANK(INDEX('Policy Characteristics'!G:G,MATCH($C1649,'Policy Characteristics'!$C:$C,0))),"",INDEX('Policy Characteristics'!G:G,MATCH($C1649,'Policy Characteristics'!$C:$C,0)))</f>
        <v>1</v>
      </c>
      <c r="N1649" s="226">
        <f>IF(ISBLANK(INDEX('Policy Characteristics'!H:H,MATCH($C1649,'Policy Characteristics'!$C:$C,0))),"",INDEX('Policy Characteristics'!H:H,MATCH($C1649,'Policy Characteristics'!$C:$C,0)))</f>
        <v>1</v>
      </c>
      <c r="O1649" s="226" t="str">
        <f>IF(ISBLANK(INDEX('Policy Characteristics'!I:I,MATCH($C1649,'Policy Characteristics'!$C:$C,0))),"",INDEX('Policy Characteristics'!I:I,MATCH($C1649,'Policy Characteristics'!$C:$C,0)))</f>
        <v>on/off</v>
      </c>
      <c r="P1649" s="226" t="str">
        <f>IF(ISBLANK(INDEX('Policy Characteristics'!J:J,MATCH($C1649,'Policy Characteristics'!$C:$C,0))),"",INDEX('Policy Characteristics'!J:J,MATCH($C1649,'Policy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49" s="226" t="str">
        <f>IF(ISBLANK(INDEX('Policy Characteristics'!K:K,MATCH($C1649,'Policy Characteristics'!$C:$C,0))),"",INDEX('Policy Characteristics'!K:K,MATCH($C1649,'Policy Characteristics'!$C:$C,0)))</f>
        <v>fuels.html#carbon-tax</v>
      </c>
      <c r="R1649" s="226" t="str">
        <f>IF(ISBLANK(INDEX('Policy Characteristics'!L:L,MATCH($C1649,'Policy Characteristics'!$C:$C,0))),"",INDEX('Policy Characteristics'!L:L,MATCH($C1649,'Policy Characteristics'!$C:$C,0)))</f>
        <v>carbon-tax.html</v>
      </c>
    </row>
    <row r="1650" spans="1:18" s="2" customFormat="1">
      <c r="A1650" s="226" t="str">
        <f>IF(ISBLANK(INDEX('Policy Characteristics'!A:A,MATCH($C1650,'Policy Characteristics'!$C:$C,0))),"",INDEX('Policy Characteristics'!A:A,MATCH($C1650,'Policy Characteristics'!$C:$C,0)))</f>
        <v>Cross-Sector</v>
      </c>
      <c r="B1650" s="234" t="str">
        <f>IF(ISBLANK(INDEX('Policy Characteristics'!B:B,MATCH($C1650,'Policy Characteristics'!$C:$C,0))),"",INDEX('Policy Characteristics'!B:B,MATCH($C1650,'Policy Characteristics'!$C:$C,0)))</f>
        <v>Exempt Process Emissions from C Tax</v>
      </c>
      <c r="C1650" s="226" t="str">
        <f t="shared" si="64"/>
        <v>BEPEfCT Boolean Exempt Process Emissions from Carbon Tax</v>
      </c>
      <c r="D1650" s="6" t="s">
        <v>850</v>
      </c>
      <c r="E1650" s="6"/>
      <c r="F1650" t="s">
        <v>851</v>
      </c>
      <c r="G1650" s="6"/>
      <c r="H1650" s="47">
        <v>1632</v>
      </c>
      <c r="I1650" s="262" t="s">
        <v>738</v>
      </c>
      <c r="J1650" s="227" t="str">
        <f>IF(ISBLANK(INDEX('Policy Characteristics'!D:D,MATCH($C1650,'Policy Characteristics'!$C:$C,0))),"",INDEX('Policy Characteristics'!D:D,MATCH($C1650,'Policy Characteristics'!$C:$C,0)))</f>
        <v/>
      </c>
      <c r="K1650" s="226" t="str">
        <f>IF(ISBLANK(INDEX('Policy Characteristics'!E:E,MATCH($C1650,'Policy Characteristics'!$C:$C,0))),"",INDEX('Policy Characteristics'!E:E,MATCH($C1650,'Policy Characteristics'!$C:$C,0)))</f>
        <v>cross toggle whether carbon tax affects process emissions</v>
      </c>
      <c r="L1650" s="226">
        <f>IF(ISBLANK(INDEX('Policy Characteristics'!F:F,MATCH($C1650,'Policy Characteristics'!$C:$C,0))),"",INDEX('Policy Characteristics'!F:F,MATCH($C1650,'Policy Characteristics'!$C:$C,0)))</f>
        <v>0</v>
      </c>
      <c r="M1650" s="226">
        <f>IF(ISBLANK(INDEX('Policy Characteristics'!G:G,MATCH($C1650,'Policy Characteristics'!$C:$C,0))),"",INDEX('Policy Characteristics'!G:G,MATCH($C1650,'Policy Characteristics'!$C:$C,0)))</f>
        <v>1</v>
      </c>
      <c r="N1650" s="226">
        <f>IF(ISBLANK(INDEX('Policy Characteristics'!H:H,MATCH($C1650,'Policy Characteristics'!$C:$C,0))),"",INDEX('Policy Characteristics'!H:H,MATCH($C1650,'Policy Characteristics'!$C:$C,0)))</f>
        <v>1</v>
      </c>
      <c r="O1650" s="226" t="str">
        <f>IF(ISBLANK(INDEX('Policy Characteristics'!I:I,MATCH($C1650,'Policy Characteristics'!$C:$C,0))),"",INDEX('Policy Characteristics'!I:I,MATCH($C1650,'Policy Characteristics'!$C:$C,0)))</f>
        <v>on/off</v>
      </c>
      <c r="P1650" s="226" t="str">
        <f>IF(ISBLANK(INDEX('Policy Characteristics'!J:J,MATCH($C1650,'Policy Characteristics'!$C:$C,0))),"",INDEX('Policy Characteristics'!J:J,MATCH($C1650,'Policy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0" s="226" t="str">
        <f>IF(ISBLANK(INDEX('Policy Characteristics'!K:K,MATCH($C1650,'Policy Characteristics'!$C:$C,0))),"",INDEX('Policy Characteristics'!K:K,MATCH($C1650,'Policy Characteristics'!$C:$C,0)))</f>
        <v>fuels.html#carbon-tax</v>
      </c>
      <c r="R1650" s="226" t="str">
        <f>IF(ISBLANK(INDEX('Policy Characteristics'!L:L,MATCH($C1650,'Policy Characteristics'!$C:$C,0))),"",INDEX('Policy Characteristics'!L:L,MATCH($C1650,'Policy Characteristics'!$C:$C,0)))</f>
        <v>carbon-tax.html</v>
      </c>
    </row>
    <row r="1651" spans="1:18" s="2" customFormat="1">
      <c r="A1651" s="226" t="str">
        <f>IF(ISBLANK(INDEX('Policy Characteristics'!A:A,MATCH($C1651,'Policy Characteristics'!$C:$C,0))),"",INDEX('Policy Characteristics'!A:A,MATCH($C1651,'Policy Characteristics'!$C:$C,0)))</f>
        <v>Cross-Sector</v>
      </c>
      <c r="B1651" s="234" t="str">
        <f>IF(ISBLANK(INDEX('Policy Characteristics'!B:B,MATCH($C1651,'Policy Characteristics'!$C:$C,0))),"",INDEX('Policy Characteristics'!B:B,MATCH($C1651,'Policy Characteristics'!$C:$C,0)))</f>
        <v>Exempt Process Emissions from C Tax</v>
      </c>
      <c r="C1651" s="226" t="str">
        <f t="shared" si="64"/>
        <v>BEPEfCT Boolean Exempt Process Emissions from Carbon Tax</v>
      </c>
      <c r="D1651" s="6" t="s">
        <v>852</v>
      </c>
      <c r="E1651" s="6"/>
      <c r="F1651" t="s">
        <v>853</v>
      </c>
      <c r="G1651" s="6"/>
      <c r="H1651" s="47">
        <v>1633</v>
      </c>
      <c r="I1651" s="262" t="s">
        <v>738</v>
      </c>
      <c r="J1651" s="227" t="str">
        <f>IF(ISBLANK(INDEX('Policy Characteristics'!D:D,MATCH($C1651,'Policy Characteristics'!$C:$C,0))),"",INDEX('Policy Characteristics'!D:D,MATCH($C1651,'Policy Characteristics'!$C:$C,0)))</f>
        <v/>
      </c>
      <c r="K1651" s="226" t="str">
        <f>IF(ISBLANK(INDEX('Policy Characteristics'!E:E,MATCH($C1651,'Policy Characteristics'!$C:$C,0))),"",INDEX('Policy Characteristics'!E:E,MATCH($C1651,'Policy Characteristics'!$C:$C,0)))</f>
        <v>cross toggle whether carbon tax affects process emissions</v>
      </c>
      <c r="L1651" s="226">
        <f>IF(ISBLANK(INDEX('Policy Characteristics'!F:F,MATCH($C1651,'Policy Characteristics'!$C:$C,0))),"",INDEX('Policy Characteristics'!F:F,MATCH($C1651,'Policy Characteristics'!$C:$C,0)))</f>
        <v>0</v>
      </c>
      <c r="M1651" s="226">
        <f>IF(ISBLANK(INDEX('Policy Characteristics'!G:G,MATCH($C1651,'Policy Characteristics'!$C:$C,0))),"",INDEX('Policy Characteristics'!G:G,MATCH($C1651,'Policy Characteristics'!$C:$C,0)))</f>
        <v>1</v>
      </c>
      <c r="N1651" s="226">
        <f>IF(ISBLANK(INDEX('Policy Characteristics'!H:H,MATCH($C1651,'Policy Characteristics'!$C:$C,0))),"",INDEX('Policy Characteristics'!H:H,MATCH($C1651,'Policy Characteristics'!$C:$C,0)))</f>
        <v>1</v>
      </c>
      <c r="O1651" s="226" t="str">
        <f>IF(ISBLANK(INDEX('Policy Characteristics'!I:I,MATCH($C1651,'Policy Characteristics'!$C:$C,0))),"",INDEX('Policy Characteristics'!I:I,MATCH($C1651,'Policy Characteristics'!$C:$C,0)))</f>
        <v>on/off</v>
      </c>
      <c r="P1651" s="226" t="str">
        <f>IF(ISBLANK(INDEX('Policy Characteristics'!J:J,MATCH($C1651,'Policy Characteristics'!$C:$C,0))),"",INDEX('Policy Characteristics'!J:J,MATCH($C1651,'Policy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1" s="226" t="str">
        <f>IF(ISBLANK(INDEX('Policy Characteristics'!K:K,MATCH($C1651,'Policy Characteristics'!$C:$C,0))),"",INDEX('Policy Characteristics'!K:K,MATCH($C1651,'Policy Characteristics'!$C:$C,0)))</f>
        <v>fuels.html#carbon-tax</v>
      </c>
      <c r="R1651" s="226" t="str">
        <f>IF(ISBLANK(INDEX('Policy Characteristics'!L:L,MATCH($C1651,'Policy Characteristics'!$C:$C,0))),"",INDEX('Policy Characteristics'!L:L,MATCH($C1651,'Policy Characteristics'!$C:$C,0)))</f>
        <v>carbon-tax.html</v>
      </c>
    </row>
    <row r="1652" spans="1:18" s="2" customFormat="1">
      <c r="A1652" s="226" t="str">
        <f>IF(ISBLANK(INDEX('Policy Characteristics'!A:A,MATCH($C1652,'Policy Characteristics'!$C:$C,0))),"",INDEX('Policy Characteristics'!A:A,MATCH($C1652,'Policy Characteristics'!$C:$C,0)))</f>
        <v>Cross-Sector</v>
      </c>
      <c r="B1652" s="234" t="str">
        <f>IF(ISBLANK(INDEX('Policy Characteristics'!B:B,MATCH($C1652,'Policy Characteristics'!$C:$C,0))),"",INDEX('Policy Characteristics'!B:B,MATCH($C1652,'Policy Characteristics'!$C:$C,0)))</f>
        <v>Exempt Process Emissions from C Tax</v>
      </c>
      <c r="C1652" s="226" t="str">
        <f t="shared" si="64"/>
        <v>BEPEfCT Boolean Exempt Process Emissions from Carbon Tax</v>
      </c>
      <c r="D1652" s="6" t="s">
        <v>854</v>
      </c>
      <c r="E1652" s="6"/>
      <c r="F1652" t="s">
        <v>855</v>
      </c>
      <c r="G1652" s="6"/>
      <c r="H1652" s="47">
        <v>1634</v>
      </c>
      <c r="I1652" s="262" t="s">
        <v>738</v>
      </c>
      <c r="J1652" s="227" t="str">
        <f>IF(ISBLANK(INDEX('Policy Characteristics'!D:D,MATCH($C1652,'Policy Characteristics'!$C:$C,0))),"",INDEX('Policy Characteristics'!D:D,MATCH($C1652,'Policy Characteristics'!$C:$C,0)))</f>
        <v/>
      </c>
      <c r="K1652" s="226" t="str">
        <f>IF(ISBLANK(INDEX('Policy Characteristics'!E:E,MATCH($C1652,'Policy Characteristics'!$C:$C,0))),"",INDEX('Policy Characteristics'!E:E,MATCH($C1652,'Policy Characteristics'!$C:$C,0)))</f>
        <v>cross toggle whether carbon tax affects process emissions</v>
      </c>
      <c r="L1652" s="226">
        <f>IF(ISBLANK(INDEX('Policy Characteristics'!F:F,MATCH($C1652,'Policy Characteristics'!$C:$C,0))),"",INDEX('Policy Characteristics'!F:F,MATCH($C1652,'Policy Characteristics'!$C:$C,0)))</f>
        <v>0</v>
      </c>
      <c r="M1652" s="226">
        <f>IF(ISBLANK(INDEX('Policy Characteristics'!G:G,MATCH($C1652,'Policy Characteristics'!$C:$C,0))),"",INDEX('Policy Characteristics'!G:G,MATCH($C1652,'Policy Characteristics'!$C:$C,0)))</f>
        <v>1</v>
      </c>
      <c r="N1652" s="226">
        <f>IF(ISBLANK(INDEX('Policy Characteristics'!H:H,MATCH($C1652,'Policy Characteristics'!$C:$C,0))),"",INDEX('Policy Characteristics'!H:H,MATCH($C1652,'Policy Characteristics'!$C:$C,0)))</f>
        <v>1</v>
      </c>
      <c r="O1652" s="226" t="str">
        <f>IF(ISBLANK(INDEX('Policy Characteristics'!I:I,MATCH($C1652,'Policy Characteristics'!$C:$C,0))),"",INDEX('Policy Characteristics'!I:I,MATCH($C1652,'Policy Characteristics'!$C:$C,0)))</f>
        <v>on/off</v>
      </c>
      <c r="P1652" s="226" t="str">
        <f>IF(ISBLANK(INDEX('Policy Characteristics'!J:J,MATCH($C1652,'Policy Characteristics'!$C:$C,0))),"",INDEX('Policy Characteristics'!J:J,MATCH($C1652,'Policy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2" s="226" t="str">
        <f>IF(ISBLANK(INDEX('Policy Characteristics'!K:K,MATCH($C1652,'Policy Characteristics'!$C:$C,0))),"",INDEX('Policy Characteristics'!K:K,MATCH($C1652,'Policy Characteristics'!$C:$C,0)))</f>
        <v>fuels.html#carbon-tax</v>
      </c>
      <c r="R1652" s="226" t="str">
        <f>IF(ISBLANK(INDEX('Policy Characteristics'!L:L,MATCH($C1652,'Policy Characteristics'!$C:$C,0))),"",INDEX('Policy Characteristics'!L:L,MATCH($C1652,'Policy Characteristics'!$C:$C,0)))</f>
        <v>carbon-tax.html</v>
      </c>
    </row>
    <row r="1653" spans="1:18" s="2" customFormat="1">
      <c r="A1653" s="226" t="str">
        <f>IF(ISBLANK(INDEX('Policy Characteristics'!A:A,MATCH($C1653,'Policy Characteristics'!$C:$C,0))),"",INDEX('Policy Characteristics'!A:A,MATCH($C1653,'Policy Characteristics'!$C:$C,0)))</f>
        <v>Cross-Sector</v>
      </c>
      <c r="B1653" s="234" t="str">
        <f>IF(ISBLANK(INDEX('Policy Characteristics'!B:B,MATCH($C1653,'Policy Characteristics'!$C:$C,0))),"",INDEX('Policy Characteristics'!B:B,MATCH($C1653,'Policy Characteristics'!$C:$C,0)))</f>
        <v>Exempt Process Emissions from C Tax</v>
      </c>
      <c r="C1653" s="226" t="str">
        <f t="shared" si="64"/>
        <v>BEPEfCT Boolean Exempt Process Emissions from Carbon Tax</v>
      </c>
      <c r="D1653" s="6" t="s">
        <v>856</v>
      </c>
      <c r="E1653" s="6"/>
      <c r="F1653" t="s">
        <v>857</v>
      </c>
      <c r="G1653" s="6"/>
      <c r="H1653" s="47">
        <v>1635</v>
      </c>
      <c r="I1653" s="262" t="s">
        <v>738</v>
      </c>
      <c r="J1653" s="227" t="str">
        <f>IF(ISBLANK(INDEX('Policy Characteristics'!D:D,MATCH($C1653,'Policy Characteristics'!$C:$C,0))),"",INDEX('Policy Characteristics'!D:D,MATCH($C1653,'Policy Characteristics'!$C:$C,0)))</f>
        <v/>
      </c>
      <c r="K1653" s="226" t="str">
        <f>IF(ISBLANK(INDEX('Policy Characteristics'!E:E,MATCH($C1653,'Policy Characteristics'!$C:$C,0))),"",INDEX('Policy Characteristics'!E:E,MATCH($C1653,'Policy Characteristics'!$C:$C,0)))</f>
        <v>cross toggle whether carbon tax affects process emissions</v>
      </c>
      <c r="L1653" s="226">
        <f>IF(ISBLANK(INDEX('Policy Characteristics'!F:F,MATCH($C1653,'Policy Characteristics'!$C:$C,0))),"",INDEX('Policy Characteristics'!F:F,MATCH($C1653,'Policy Characteristics'!$C:$C,0)))</f>
        <v>0</v>
      </c>
      <c r="M1653" s="226">
        <f>IF(ISBLANK(INDEX('Policy Characteristics'!G:G,MATCH($C1653,'Policy Characteristics'!$C:$C,0))),"",INDEX('Policy Characteristics'!G:G,MATCH($C1653,'Policy Characteristics'!$C:$C,0)))</f>
        <v>1</v>
      </c>
      <c r="N1653" s="226">
        <f>IF(ISBLANK(INDEX('Policy Characteristics'!H:H,MATCH($C1653,'Policy Characteristics'!$C:$C,0))),"",INDEX('Policy Characteristics'!H:H,MATCH($C1653,'Policy Characteristics'!$C:$C,0)))</f>
        <v>1</v>
      </c>
      <c r="O1653" s="226" t="str">
        <f>IF(ISBLANK(INDEX('Policy Characteristics'!I:I,MATCH($C1653,'Policy Characteristics'!$C:$C,0))),"",INDEX('Policy Characteristics'!I:I,MATCH($C1653,'Policy Characteristics'!$C:$C,0)))</f>
        <v>on/off</v>
      </c>
      <c r="P1653" s="226" t="str">
        <f>IF(ISBLANK(INDEX('Policy Characteristics'!J:J,MATCH($C1653,'Policy Characteristics'!$C:$C,0))),"",INDEX('Policy Characteristics'!J:J,MATCH($C1653,'Policy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3" s="226" t="str">
        <f>IF(ISBLANK(INDEX('Policy Characteristics'!K:K,MATCH($C1653,'Policy Characteristics'!$C:$C,0))),"",INDEX('Policy Characteristics'!K:K,MATCH($C1653,'Policy Characteristics'!$C:$C,0)))</f>
        <v>fuels.html#carbon-tax</v>
      </c>
      <c r="R1653" s="226" t="str">
        <f>IF(ISBLANK(INDEX('Policy Characteristics'!L:L,MATCH($C1653,'Policy Characteristics'!$C:$C,0))),"",INDEX('Policy Characteristics'!L:L,MATCH($C1653,'Policy Characteristics'!$C:$C,0)))</f>
        <v>carbon-tax.html</v>
      </c>
    </row>
    <row r="1654" spans="1:18" s="2" customFormat="1">
      <c r="A1654" s="226" t="str">
        <f>IF(ISBLANK(INDEX('Policy Characteristics'!A:A,MATCH($C1654,'Policy Characteristics'!$C:$C,0))),"",INDEX('Policy Characteristics'!A:A,MATCH($C1654,'Policy Characteristics'!$C:$C,0)))</f>
        <v>Cross-Sector</v>
      </c>
      <c r="B1654" s="234" t="str">
        <f>IF(ISBLANK(INDEX('Policy Characteristics'!B:B,MATCH($C1654,'Policy Characteristics'!$C:$C,0))),"",INDEX('Policy Characteristics'!B:B,MATCH($C1654,'Policy Characteristics'!$C:$C,0)))</f>
        <v>Exempt Process Emissions from C Tax</v>
      </c>
      <c r="C1654" s="226" t="str">
        <f t="shared" si="64"/>
        <v>BEPEfCT Boolean Exempt Process Emissions from Carbon Tax</v>
      </c>
      <c r="D1654" s="6" t="s">
        <v>858</v>
      </c>
      <c r="E1654" s="6"/>
      <c r="F1654" t="s">
        <v>859</v>
      </c>
      <c r="G1654" s="6"/>
      <c r="H1654" s="47">
        <v>1636</v>
      </c>
      <c r="I1654" s="262" t="s">
        <v>738</v>
      </c>
      <c r="J1654" s="227" t="str">
        <f>IF(ISBLANK(INDEX('Policy Characteristics'!D:D,MATCH($C1654,'Policy Characteristics'!$C:$C,0))),"",INDEX('Policy Characteristics'!D:D,MATCH($C1654,'Policy Characteristics'!$C:$C,0)))</f>
        <v/>
      </c>
      <c r="K1654" s="226" t="str">
        <f>IF(ISBLANK(INDEX('Policy Characteristics'!E:E,MATCH($C1654,'Policy Characteristics'!$C:$C,0))),"",INDEX('Policy Characteristics'!E:E,MATCH($C1654,'Policy Characteristics'!$C:$C,0)))</f>
        <v>cross toggle whether carbon tax affects process emissions</v>
      </c>
      <c r="L1654" s="226">
        <f>IF(ISBLANK(INDEX('Policy Characteristics'!F:F,MATCH($C1654,'Policy Characteristics'!$C:$C,0))),"",INDEX('Policy Characteristics'!F:F,MATCH($C1654,'Policy Characteristics'!$C:$C,0)))</f>
        <v>0</v>
      </c>
      <c r="M1654" s="226">
        <f>IF(ISBLANK(INDEX('Policy Characteristics'!G:G,MATCH($C1654,'Policy Characteristics'!$C:$C,0))),"",INDEX('Policy Characteristics'!G:G,MATCH($C1654,'Policy Characteristics'!$C:$C,0)))</f>
        <v>1</v>
      </c>
      <c r="N1654" s="226">
        <f>IF(ISBLANK(INDEX('Policy Characteristics'!H:H,MATCH($C1654,'Policy Characteristics'!$C:$C,0))),"",INDEX('Policy Characteristics'!H:H,MATCH($C1654,'Policy Characteristics'!$C:$C,0)))</f>
        <v>1</v>
      </c>
      <c r="O1654" s="226" t="str">
        <f>IF(ISBLANK(INDEX('Policy Characteristics'!I:I,MATCH($C1654,'Policy Characteristics'!$C:$C,0))),"",INDEX('Policy Characteristics'!I:I,MATCH($C1654,'Policy Characteristics'!$C:$C,0)))</f>
        <v>on/off</v>
      </c>
      <c r="P1654" s="226" t="str">
        <f>IF(ISBLANK(INDEX('Policy Characteristics'!J:J,MATCH($C1654,'Policy Characteristics'!$C:$C,0))),"",INDEX('Policy Characteristics'!J:J,MATCH($C1654,'Policy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4" s="226" t="str">
        <f>IF(ISBLANK(INDEX('Policy Characteristics'!K:K,MATCH($C1654,'Policy Characteristics'!$C:$C,0))),"",INDEX('Policy Characteristics'!K:K,MATCH($C1654,'Policy Characteristics'!$C:$C,0)))</f>
        <v>fuels.html#carbon-tax</v>
      </c>
      <c r="R1654" s="226" t="str">
        <f>IF(ISBLANK(INDEX('Policy Characteristics'!L:L,MATCH($C1654,'Policy Characteristics'!$C:$C,0))),"",INDEX('Policy Characteristics'!L:L,MATCH($C1654,'Policy Characteristics'!$C:$C,0)))</f>
        <v>carbon-tax.html</v>
      </c>
    </row>
    <row r="1655" spans="1:18" s="2" customFormat="1">
      <c r="A1655" s="226" t="str">
        <f>IF(ISBLANK(INDEX('Policy Characteristics'!A:A,MATCH($C1655,'Policy Characteristics'!$C:$C,0))),"",INDEX('Policy Characteristics'!A:A,MATCH($C1655,'Policy Characteristics'!$C:$C,0)))</f>
        <v>Cross-Sector</v>
      </c>
      <c r="B1655" s="234" t="str">
        <f>IF(ISBLANK(INDEX('Policy Characteristics'!B:B,MATCH($C1655,'Policy Characteristics'!$C:$C,0))),"",INDEX('Policy Characteristics'!B:B,MATCH($C1655,'Policy Characteristics'!$C:$C,0)))</f>
        <v>Exempt Process Emissions from C Tax</v>
      </c>
      <c r="C1655" s="226" t="str">
        <f t="shared" si="64"/>
        <v>BEPEfCT Boolean Exempt Process Emissions from Carbon Tax</v>
      </c>
      <c r="D1655" s="6" t="s">
        <v>860</v>
      </c>
      <c r="E1655" s="6"/>
      <c r="F1655" t="s">
        <v>861</v>
      </c>
      <c r="G1655" s="6"/>
      <c r="H1655" s="47">
        <v>1637</v>
      </c>
      <c r="I1655" s="262" t="s">
        <v>728</v>
      </c>
      <c r="J1655" s="227" t="str">
        <f>IF(ISBLANK(INDEX('Policy Characteristics'!D:D,MATCH($C1655,'Policy Characteristics'!$C:$C,0))),"",INDEX('Policy Characteristics'!D:D,MATCH($C1655,'Policy Characteristics'!$C:$C,0)))</f>
        <v/>
      </c>
      <c r="K1655" s="226" t="str">
        <f>IF(ISBLANK(INDEX('Policy Characteristics'!E:E,MATCH($C1655,'Policy Characteristics'!$C:$C,0))),"",INDEX('Policy Characteristics'!E:E,MATCH($C1655,'Policy Characteristics'!$C:$C,0)))</f>
        <v>cross toggle whether carbon tax affects process emissions</v>
      </c>
      <c r="L1655" s="226">
        <f>IF(ISBLANK(INDEX('Policy Characteristics'!F:F,MATCH($C1655,'Policy Characteristics'!$C:$C,0))),"",INDEX('Policy Characteristics'!F:F,MATCH($C1655,'Policy Characteristics'!$C:$C,0)))</f>
        <v>0</v>
      </c>
      <c r="M1655" s="226">
        <f>IF(ISBLANK(INDEX('Policy Characteristics'!G:G,MATCH($C1655,'Policy Characteristics'!$C:$C,0))),"",INDEX('Policy Characteristics'!G:G,MATCH($C1655,'Policy Characteristics'!$C:$C,0)))</f>
        <v>1</v>
      </c>
      <c r="N1655" s="226">
        <f>IF(ISBLANK(INDEX('Policy Characteristics'!H:H,MATCH($C1655,'Policy Characteristics'!$C:$C,0))),"",INDEX('Policy Characteristics'!H:H,MATCH($C1655,'Policy Characteristics'!$C:$C,0)))</f>
        <v>1</v>
      </c>
      <c r="O1655" s="226" t="str">
        <f>IF(ISBLANK(INDEX('Policy Characteristics'!I:I,MATCH($C1655,'Policy Characteristics'!$C:$C,0))),"",INDEX('Policy Characteristics'!I:I,MATCH($C1655,'Policy Characteristics'!$C:$C,0)))</f>
        <v>on/off</v>
      </c>
      <c r="P1655" s="226" t="str">
        <f>IF(ISBLANK(INDEX('Policy Characteristics'!J:J,MATCH($C1655,'Policy Characteristics'!$C:$C,0))),"",INDEX('Policy Characteristics'!J:J,MATCH($C1655,'Policy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5" s="226" t="str">
        <f>IF(ISBLANK(INDEX('Policy Characteristics'!K:K,MATCH($C1655,'Policy Characteristics'!$C:$C,0))),"",INDEX('Policy Characteristics'!K:K,MATCH($C1655,'Policy Characteristics'!$C:$C,0)))</f>
        <v>fuels.html#carbon-tax</v>
      </c>
      <c r="R1655" s="226" t="str">
        <f>IF(ISBLANK(INDEX('Policy Characteristics'!L:L,MATCH($C1655,'Policy Characteristics'!$C:$C,0))),"",INDEX('Policy Characteristics'!L:L,MATCH($C1655,'Policy Characteristics'!$C:$C,0)))</f>
        <v>carbon-tax.html</v>
      </c>
    </row>
    <row r="1656" spans="1:18" s="2" customFormat="1">
      <c r="A1656" s="226" t="str">
        <f>IF(ISBLANK(INDEX('Policy Characteristics'!A:A,MATCH($C1656,'Policy Characteristics'!$C:$C,0))),"",INDEX('Policy Characteristics'!A:A,MATCH($C1656,'Policy Characteristics'!$C:$C,0)))</f>
        <v>Cross-Sector</v>
      </c>
      <c r="B1656" s="234" t="str">
        <f>IF(ISBLANK(INDEX('Policy Characteristics'!B:B,MATCH($C1656,'Policy Characteristics'!$C:$C,0))),"",INDEX('Policy Characteristics'!B:B,MATCH($C1656,'Policy Characteristics'!$C:$C,0)))</f>
        <v>Exempt Process Emissions from C Tax</v>
      </c>
      <c r="C1656" s="226" t="str">
        <f t="shared" si="64"/>
        <v>BEPEfCT Boolean Exempt Process Emissions from Carbon Tax</v>
      </c>
      <c r="D1656" s="6" t="s">
        <v>862</v>
      </c>
      <c r="E1656" s="6"/>
      <c r="F1656" t="s">
        <v>863</v>
      </c>
      <c r="G1656" s="6"/>
      <c r="H1656" s="47">
        <v>1638</v>
      </c>
      <c r="I1656" s="262" t="s">
        <v>738</v>
      </c>
      <c r="J1656" s="227" t="str">
        <f>IF(ISBLANK(INDEX('Policy Characteristics'!D:D,MATCH($C1656,'Policy Characteristics'!$C:$C,0))),"",INDEX('Policy Characteristics'!D:D,MATCH($C1656,'Policy Characteristics'!$C:$C,0)))</f>
        <v/>
      </c>
      <c r="K1656" s="226" t="str">
        <f>IF(ISBLANK(INDEX('Policy Characteristics'!E:E,MATCH($C1656,'Policy Characteristics'!$C:$C,0))),"",INDEX('Policy Characteristics'!E:E,MATCH($C1656,'Policy Characteristics'!$C:$C,0)))</f>
        <v>cross toggle whether carbon tax affects process emissions</v>
      </c>
      <c r="L1656" s="226">
        <f>IF(ISBLANK(INDEX('Policy Characteristics'!F:F,MATCH($C1656,'Policy Characteristics'!$C:$C,0))),"",INDEX('Policy Characteristics'!F:F,MATCH($C1656,'Policy Characteristics'!$C:$C,0)))</f>
        <v>0</v>
      </c>
      <c r="M1656" s="226">
        <f>IF(ISBLANK(INDEX('Policy Characteristics'!G:G,MATCH($C1656,'Policy Characteristics'!$C:$C,0))),"",INDEX('Policy Characteristics'!G:G,MATCH($C1656,'Policy Characteristics'!$C:$C,0)))</f>
        <v>1</v>
      </c>
      <c r="N1656" s="226">
        <f>IF(ISBLANK(INDEX('Policy Characteristics'!H:H,MATCH($C1656,'Policy Characteristics'!$C:$C,0))),"",INDEX('Policy Characteristics'!H:H,MATCH($C1656,'Policy Characteristics'!$C:$C,0)))</f>
        <v>1</v>
      </c>
      <c r="O1656" s="226" t="str">
        <f>IF(ISBLANK(INDEX('Policy Characteristics'!I:I,MATCH($C1656,'Policy Characteristics'!$C:$C,0))),"",INDEX('Policy Characteristics'!I:I,MATCH($C1656,'Policy Characteristics'!$C:$C,0)))</f>
        <v>on/off</v>
      </c>
      <c r="P1656" s="226" t="str">
        <f>IF(ISBLANK(INDEX('Policy Characteristics'!J:J,MATCH($C1656,'Policy Characteristics'!$C:$C,0))),"",INDEX('Policy Characteristics'!J:J,MATCH($C1656,'Policy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6" s="226" t="str">
        <f>IF(ISBLANK(INDEX('Policy Characteristics'!K:K,MATCH($C1656,'Policy Characteristics'!$C:$C,0))),"",INDEX('Policy Characteristics'!K:K,MATCH($C1656,'Policy Characteristics'!$C:$C,0)))</f>
        <v>fuels.html#carbon-tax</v>
      </c>
      <c r="R1656" s="226" t="str">
        <f>IF(ISBLANK(INDEX('Policy Characteristics'!L:L,MATCH($C1656,'Policy Characteristics'!$C:$C,0))),"",INDEX('Policy Characteristics'!L:L,MATCH($C1656,'Policy Characteristics'!$C:$C,0)))</f>
        <v>carbon-tax.html</v>
      </c>
    </row>
    <row r="1657" spans="1:18" s="2" customFormat="1">
      <c r="A1657" s="226" t="str">
        <f>IF(ISBLANK(INDEX('Policy Characteristics'!A:A,MATCH($C1657,'Policy Characteristics'!$C:$C,0))),"",INDEX('Policy Characteristics'!A:A,MATCH($C1657,'Policy Characteristics'!$C:$C,0)))</f>
        <v>Cross-Sector</v>
      </c>
      <c r="B1657" s="234" t="str">
        <f>IF(ISBLANK(INDEX('Policy Characteristics'!B:B,MATCH($C1657,'Policy Characteristics'!$C:$C,0))),"",INDEX('Policy Characteristics'!B:B,MATCH($C1657,'Policy Characteristics'!$C:$C,0)))</f>
        <v>Exempt Process Emissions from C Tax</v>
      </c>
      <c r="C1657" s="226" t="str">
        <f t="shared" si="64"/>
        <v>BEPEfCT Boolean Exempt Process Emissions from Carbon Tax</v>
      </c>
      <c r="D1657" s="6" t="s">
        <v>864</v>
      </c>
      <c r="E1657" s="6"/>
      <c r="F1657" t="s">
        <v>865</v>
      </c>
      <c r="G1657" s="6"/>
      <c r="H1657" s="47">
        <v>1639</v>
      </c>
      <c r="I1657" s="262" t="s">
        <v>738</v>
      </c>
      <c r="J1657" s="227" t="str">
        <f>IF(ISBLANK(INDEX('Policy Characteristics'!D:D,MATCH($C1657,'Policy Characteristics'!$C:$C,0))),"",INDEX('Policy Characteristics'!D:D,MATCH($C1657,'Policy Characteristics'!$C:$C,0)))</f>
        <v/>
      </c>
      <c r="K1657" s="226" t="str">
        <f>IF(ISBLANK(INDEX('Policy Characteristics'!E:E,MATCH($C1657,'Policy Characteristics'!$C:$C,0))),"",INDEX('Policy Characteristics'!E:E,MATCH($C1657,'Policy Characteristics'!$C:$C,0)))</f>
        <v>cross toggle whether carbon tax affects process emissions</v>
      </c>
      <c r="L1657" s="226">
        <f>IF(ISBLANK(INDEX('Policy Characteristics'!F:F,MATCH($C1657,'Policy Characteristics'!$C:$C,0))),"",INDEX('Policy Characteristics'!F:F,MATCH($C1657,'Policy Characteristics'!$C:$C,0)))</f>
        <v>0</v>
      </c>
      <c r="M1657" s="226">
        <f>IF(ISBLANK(INDEX('Policy Characteristics'!G:G,MATCH($C1657,'Policy Characteristics'!$C:$C,0))),"",INDEX('Policy Characteristics'!G:G,MATCH($C1657,'Policy Characteristics'!$C:$C,0)))</f>
        <v>1</v>
      </c>
      <c r="N1657" s="226">
        <f>IF(ISBLANK(INDEX('Policy Characteristics'!H:H,MATCH($C1657,'Policy Characteristics'!$C:$C,0))),"",INDEX('Policy Characteristics'!H:H,MATCH($C1657,'Policy Characteristics'!$C:$C,0)))</f>
        <v>1</v>
      </c>
      <c r="O1657" s="226" t="str">
        <f>IF(ISBLANK(INDEX('Policy Characteristics'!I:I,MATCH($C1657,'Policy Characteristics'!$C:$C,0))),"",INDEX('Policy Characteristics'!I:I,MATCH($C1657,'Policy Characteristics'!$C:$C,0)))</f>
        <v>on/off</v>
      </c>
      <c r="P1657" s="226" t="str">
        <f>IF(ISBLANK(INDEX('Policy Characteristics'!J:J,MATCH($C1657,'Policy Characteristics'!$C:$C,0))),"",INDEX('Policy Characteristics'!J:J,MATCH($C1657,'Policy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7" s="226" t="str">
        <f>IF(ISBLANK(INDEX('Policy Characteristics'!K:K,MATCH($C1657,'Policy Characteristics'!$C:$C,0))),"",INDEX('Policy Characteristics'!K:K,MATCH($C1657,'Policy Characteristics'!$C:$C,0)))</f>
        <v>fuels.html#carbon-tax</v>
      </c>
      <c r="R1657" s="226" t="str">
        <f>IF(ISBLANK(INDEX('Policy Characteristics'!L:L,MATCH($C1657,'Policy Characteristics'!$C:$C,0))),"",INDEX('Policy Characteristics'!L:L,MATCH($C1657,'Policy Characteristics'!$C:$C,0)))</f>
        <v>carbon-tax.html</v>
      </c>
    </row>
    <row r="1658" spans="1:18" s="2" customFormat="1">
      <c r="A1658" s="226" t="str">
        <f>IF(ISBLANK(INDEX('Policy Characteristics'!A:A,MATCH($C1658,'Policy Characteristics'!$C:$C,0))),"",INDEX('Policy Characteristics'!A:A,MATCH($C1658,'Policy Characteristics'!$C:$C,0)))</f>
        <v>Cross-Sector</v>
      </c>
      <c r="B1658" s="234" t="str">
        <f>IF(ISBLANK(INDEX('Policy Characteristics'!B:B,MATCH($C1658,'Policy Characteristics'!$C:$C,0))),"",INDEX('Policy Characteristics'!B:B,MATCH($C1658,'Policy Characteristics'!$C:$C,0)))</f>
        <v>Exempt Process Emissions from C Tax</v>
      </c>
      <c r="C1658" s="226" t="str">
        <f t="shared" si="64"/>
        <v>BEPEfCT Boolean Exempt Process Emissions from Carbon Tax</v>
      </c>
      <c r="D1658" s="6" t="s">
        <v>866</v>
      </c>
      <c r="E1658" s="6"/>
      <c r="F1658" t="s">
        <v>867</v>
      </c>
      <c r="G1658" s="6"/>
      <c r="H1658" s="47">
        <v>1640</v>
      </c>
      <c r="I1658" s="262" t="s">
        <v>738</v>
      </c>
      <c r="J1658" s="227" t="str">
        <f>IF(ISBLANK(INDEX('Policy Characteristics'!D:D,MATCH($C1658,'Policy Characteristics'!$C:$C,0))),"",INDEX('Policy Characteristics'!D:D,MATCH($C1658,'Policy Characteristics'!$C:$C,0)))</f>
        <v/>
      </c>
      <c r="K1658" s="226" t="str">
        <f>IF(ISBLANK(INDEX('Policy Characteristics'!E:E,MATCH($C1658,'Policy Characteristics'!$C:$C,0))),"",INDEX('Policy Characteristics'!E:E,MATCH($C1658,'Policy Characteristics'!$C:$C,0)))</f>
        <v>cross toggle whether carbon tax affects process emissions</v>
      </c>
      <c r="L1658" s="226">
        <f>IF(ISBLANK(INDEX('Policy Characteristics'!F:F,MATCH($C1658,'Policy Characteristics'!$C:$C,0))),"",INDEX('Policy Characteristics'!F:F,MATCH($C1658,'Policy Characteristics'!$C:$C,0)))</f>
        <v>0</v>
      </c>
      <c r="M1658" s="226">
        <f>IF(ISBLANK(INDEX('Policy Characteristics'!G:G,MATCH($C1658,'Policy Characteristics'!$C:$C,0))),"",INDEX('Policy Characteristics'!G:G,MATCH($C1658,'Policy Characteristics'!$C:$C,0)))</f>
        <v>1</v>
      </c>
      <c r="N1658" s="226">
        <f>IF(ISBLANK(INDEX('Policy Characteristics'!H:H,MATCH($C1658,'Policy Characteristics'!$C:$C,0))),"",INDEX('Policy Characteristics'!H:H,MATCH($C1658,'Policy Characteristics'!$C:$C,0)))</f>
        <v>1</v>
      </c>
      <c r="O1658" s="226" t="str">
        <f>IF(ISBLANK(INDEX('Policy Characteristics'!I:I,MATCH($C1658,'Policy Characteristics'!$C:$C,0))),"",INDEX('Policy Characteristics'!I:I,MATCH($C1658,'Policy Characteristics'!$C:$C,0)))</f>
        <v>on/off</v>
      </c>
      <c r="P1658" s="226" t="str">
        <f>IF(ISBLANK(INDEX('Policy Characteristics'!J:J,MATCH($C1658,'Policy Characteristics'!$C:$C,0))),"",INDEX('Policy Characteristics'!J:J,MATCH($C1658,'Policy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8" s="226" t="str">
        <f>IF(ISBLANK(INDEX('Policy Characteristics'!K:K,MATCH($C1658,'Policy Characteristics'!$C:$C,0))),"",INDEX('Policy Characteristics'!K:K,MATCH($C1658,'Policy Characteristics'!$C:$C,0)))</f>
        <v>fuels.html#carbon-tax</v>
      </c>
      <c r="R1658" s="226" t="str">
        <f>IF(ISBLANK(INDEX('Policy Characteristics'!L:L,MATCH($C1658,'Policy Characteristics'!$C:$C,0))),"",INDEX('Policy Characteristics'!L:L,MATCH($C1658,'Policy Characteristics'!$C:$C,0)))</f>
        <v>carbon-tax.html</v>
      </c>
    </row>
    <row r="1659" spans="1:18" s="2" customFormat="1">
      <c r="A1659" s="226" t="str">
        <f>IF(ISBLANK(INDEX('Policy Characteristics'!A:A,MATCH($C1659,'Policy Characteristics'!$C:$C,0))),"",INDEX('Policy Characteristics'!A:A,MATCH($C1659,'Policy Characteristics'!$C:$C,0)))</f>
        <v>Cross-Sector</v>
      </c>
      <c r="B1659" s="234" t="str">
        <f>IF(ISBLANK(INDEX('Policy Characteristics'!B:B,MATCH($C1659,'Policy Characteristics'!$C:$C,0))),"",INDEX('Policy Characteristics'!B:B,MATCH($C1659,'Policy Characteristics'!$C:$C,0)))</f>
        <v>Exempt Process Emissions from C Tax</v>
      </c>
      <c r="C1659" s="226" t="str">
        <f t="shared" si="64"/>
        <v>BEPEfCT Boolean Exempt Process Emissions from Carbon Tax</v>
      </c>
      <c r="D1659" s="6" t="s">
        <v>868</v>
      </c>
      <c r="E1659" s="6"/>
      <c r="F1659" t="s">
        <v>869</v>
      </c>
      <c r="G1659" s="6"/>
      <c r="H1659" s="47">
        <v>1641</v>
      </c>
      <c r="I1659" s="262" t="s">
        <v>738</v>
      </c>
      <c r="J1659" s="227" t="str">
        <f>IF(ISBLANK(INDEX('Policy Characteristics'!D:D,MATCH($C1659,'Policy Characteristics'!$C:$C,0))),"",INDEX('Policy Characteristics'!D:D,MATCH($C1659,'Policy Characteristics'!$C:$C,0)))</f>
        <v/>
      </c>
      <c r="K1659" s="226" t="str">
        <f>IF(ISBLANK(INDEX('Policy Characteristics'!E:E,MATCH($C1659,'Policy Characteristics'!$C:$C,0))),"",INDEX('Policy Characteristics'!E:E,MATCH($C1659,'Policy Characteristics'!$C:$C,0)))</f>
        <v>cross toggle whether carbon tax affects process emissions</v>
      </c>
      <c r="L1659" s="226">
        <f>IF(ISBLANK(INDEX('Policy Characteristics'!F:F,MATCH($C1659,'Policy Characteristics'!$C:$C,0))),"",INDEX('Policy Characteristics'!F:F,MATCH($C1659,'Policy Characteristics'!$C:$C,0)))</f>
        <v>0</v>
      </c>
      <c r="M1659" s="226">
        <f>IF(ISBLANK(INDEX('Policy Characteristics'!G:G,MATCH($C1659,'Policy Characteristics'!$C:$C,0))),"",INDEX('Policy Characteristics'!G:G,MATCH($C1659,'Policy Characteristics'!$C:$C,0)))</f>
        <v>1</v>
      </c>
      <c r="N1659" s="226">
        <f>IF(ISBLANK(INDEX('Policy Characteristics'!H:H,MATCH($C1659,'Policy Characteristics'!$C:$C,0))),"",INDEX('Policy Characteristics'!H:H,MATCH($C1659,'Policy Characteristics'!$C:$C,0)))</f>
        <v>1</v>
      </c>
      <c r="O1659" s="226" t="str">
        <f>IF(ISBLANK(INDEX('Policy Characteristics'!I:I,MATCH($C1659,'Policy Characteristics'!$C:$C,0))),"",INDEX('Policy Characteristics'!I:I,MATCH($C1659,'Policy Characteristics'!$C:$C,0)))</f>
        <v>on/off</v>
      </c>
      <c r="P1659" s="226" t="str">
        <f>IF(ISBLANK(INDEX('Policy Characteristics'!J:J,MATCH($C1659,'Policy Characteristics'!$C:$C,0))),"",INDEX('Policy Characteristics'!J:J,MATCH($C1659,'Policy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9" s="226" t="str">
        <f>IF(ISBLANK(INDEX('Policy Characteristics'!K:K,MATCH($C1659,'Policy Characteristics'!$C:$C,0))),"",INDEX('Policy Characteristics'!K:K,MATCH($C1659,'Policy Characteristics'!$C:$C,0)))</f>
        <v>fuels.html#carbon-tax</v>
      </c>
      <c r="R1659" s="226" t="str">
        <f>IF(ISBLANK(INDEX('Policy Characteristics'!L:L,MATCH($C1659,'Policy Characteristics'!$C:$C,0))),"",INDEX('Policy Characteristics'!L:L,MATCH($C1659,'Policy Characteristics'!$C:$C,0)))</f>
        <v>carbon-tax.html</v>
      </c>
    </row>
    <row r="1660" spans="1:18" s="2" customFormat="1">
      <c r="A1660" s="226" t="str">
        <f>IF(ISBLANK(INDEX('Policy Characteristics'!A:A,MATCH($C1660,'Policy Characteristics'!$C:$C,0))),"",INDEX('Policy Characteristics'!A:A,MATCH($C1660,'Policy Characteristics'!$C:$C,0)))</f>
        <v>Cross-Sector</v>
      </c>
      <c r="B1660" s="234" t="str">
        <f>IF(ISBLANK(INDEX('Policy Characteristics'!B:B,MATCH($C1660,'Policy Characteristics'!$C:$C,0))),"",INDEX('Policy Characteristics'!B:B,MATCH($C1660,'Policy Characteristics'!$C:$C,0)))</f>
        <v>Exempt Process Emissions from C Tax</v>
      </c>
      <c r="C1660" s="226" t="str">
        <f t="shared" si="64"/>
        <v>BEPEfCT Boolean Exempt Process Emissions from Carbon Tax</v>
      </c>
      <c r="D1660" s="6" t="s">
        <v>870</v>
      </c>
      <c r="E1660" s="6"/>
      <c r="F1660" t="s">
        <v>871</v>
      </c>
      <c r="G1660" s="6"/>
      <c r="H1660" s="47">
        <v>1642</v>
      </c>
      <c r="I1660" s="262" t="s">
        <v>738</v>
      </c>
      <c r="J1660" s="227" t="str">
        <f>IF(ISBLANK(INDEX('Policy Characteristics'!D:D,MATCH($C1660,'Policy Characteristics'!$C:$C,0))),"",INDEX('Policy Characteristics'!D:D,MATCH($C1660,'Policy Characteristics'!$C:$C,0)))</f>
        <v/>
      </c>
      <c r="K1660" s="226" t="str">
        <f>IF(ISBLANK(INDEX('Policy Characteristics'!E:E,MATCH($C1660,'Policy Characteristics'!$C:$C,0))),"",INDEX('Policy Characteristics'!E:E,MATCH($C1660,'Policy Characteristics'!$C:$C,0)))</f>
        <v>cross toggle whether carbon tax affects process emissions</v>
      </c>
      <c r="L1660" s="226">
        <f>IF(ISBLANK(INDEX('Policy Characteristics'!F:F,MATCH($C1660,'Policy Characteristics'!$C:$C,0))),"",INDEX('Policy Characteristics'!F:F,MATCH($C1660,'Policy Characteristics'!$C:$C,0)))</f>
        <v>0</v>
      </c>
      <c r="M1660" s="226">
        <f>IF(ISBLANK(INDEX('Policy Characteristics'!G:G,MATCH($C1660,'Policy Characteristics'!$C:$C,0))),"",INDEX('Policy Characteristics'!G:G,MATCH($C1660,'Policy Characteristics'!$C:$C,0)))</f>
        <v>1</v>
      </c>
      <c r="N1660" s="226">
        <f>IF(ISBLANK(INDEX('Policy Characteristics'!H:H,MATCH($C1660,'Policy Characteristics'!$C:$C,0))),"",INDEX('Policy Characteristics'!H:H,MATCH($C1660,'Policy Characteristics'!$C:$C,0)))</f>
        <v>1</v>
      </c>
      <c r="O1660" s="226" t="str">
        <f>IF(ISBLANK(INDEX('Policy Characteristics'!I:I,MATCH($C1660,'Policy Characteristics'!$C:$C,0))),"",INDEX('Policy Characteristics'!I:I,MATCH($C1660,'Policy Characteristics'!$C:$C,0)))</f>
        <v>on/off</v>
      </c>
      <c r="P1660" s="226" t="str">
        <f>IF(ISBLANK(INDEX('Policy Characteristics'!J:J,MATCH($C1660,'Policy Characteristics'!$C:$C,0))),"",INDEX('Policy Characteristics'!J:J,MATCH($C1660,'Policy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0" s="226" t="str">
        <f>IF(ISBLANK(INDEX('Policy Characteristics'!K:K,MATCH($C1660,'Policy Characteristics'!$C:$C,0))),"",INDEX('Policy Characteristics'!K:K,MATCH($C1660,'Policy Characteristics'!$C:$C,0)))</f>
        <v>fuels.html#carbon-tax</v>
      </c>
      <c r="R1660" s="226" t="str">
        <f>IF(ISBLANK(INDEX('Policy Characteristics'!L:L,MATCH($C1660,'Policy Characteristics'!$C:$C,0))),"",INDEX('Policy Characteristics'!L:L,MATCH($C1660,'Policy Characteristics'!$C:$C,0)))</f>
        <v>carbon-tax.html</v>
      </c>
    </row>
    <row r="1661" spans="1:18" s="2" customFormat="1">
      <c r="A1661" s="226" t="str">
        <f>IF(ISBLANK(INDEX('Policy Characteristics'!A:A,MATCH($C1661,'Policy Characteristics'!$C:$C,0))),"",INDEX('Policy Characteristics'!A:A,MATCH($C1661,'Policy Characteristics'!$C:$C,0)))</f>
        <v>Cross-Sector</v>
      </c>
      <c r="B1661" s="234" t="str">
        <f>IF(ISBLANK(INDEX('Policy Characteristics'!B:B,MATCH($C1661,'Policy Characteristics'!$C:$C,0))),"",INDEX('Policy Characteristics'!B:B,MATCH($C1661,'Policy Characteristics'!$C:$C,0)))</f>
        <v>Exempt Process Emissions from C Tax</v>
      </c>
      <c r="C1661" s="226" t="str">
        <f t="shared" si="64"/>
        <v>BEPEfCT Boolean Exempt Process Emissions from Carbon Tax</v>
      </c>
      <c r="D1661" s="6" t="s">
        <v>872</v>
      </c>
      <c r="E1661" s="6"/>
      <c r="F1661" t="s">
        <v>873</v>
      </c>
      <c r="G1661" s="6"/>
      <c r="H1661" s="47">
        <v>1643</v>
      </c>
      <c r="I1661" s="262" t="s">
        <v>738</v>
      </c>
      <c r="J1661" s="227" t="str">
        <f>IF(ISBLANK(INDEX('Policy Characteristics'!D:D,MATCH($C1661,'Policy Characteristics'!$C:$C,0))),"",INDEX('Policy Characteristics'!D:D,MATCH($C1661,'Policy Characteristics'!$C:$C,0)))</f>
        <v/>
      </c>
      <c r="K1661" s="226" t="str">
        <f>IF(ISBLANK(INDEX('Policy Characteristics'!E:E,MATCH($C1661,'Policy Characteristics'!$C:$C,0))),"",INDEX('Policy Characteristics'!E:E,MATCH($C1661,'Policy Characteristics'!$C:$C,0)))</f>
        <v>cross toggle whether carbon tax affects process emissions</v>
      </c>
      <c r="L1661" s="226">
        <f>IF(ISBLANK(INDEX('Policy Characteristics'!F:F,MATCH($C1661,'Policy Characteristics'!$C:$C,0))),"",INDEX('Policy Characteristics'!F:F,MATCH($C1661,'Policy Characteristics'!$C:$C,0)))</f>
        <v>0</v>
      </c>
      <c r="M1661" s="226">
        <f>IF(ISBLANK(INDEX('Policy Characteristics'!G:G,MATCH($C1661,'Policy Characteristics'!$C:$C,0))),"",INDEX('Policy Characteristics'!G:G,MATCH($C1661,'Policy Characteristics'!$C:$C,0)))</f>
        <v>1</v>
      </c>
      <c r="N1661" s="226">
        <f>IF(ISBLANK(INDEX('Policy Characteristics'!H:H,MATCH($C1661,'Policy Characteristics'!$C:$C,0))),"",INDEX('Policy Characteristics'!H:H,MATCH($C1661,'Policy Characteristics'!$C:$C,0)))</f>
        <v>1</v>
      </c>
      <c r="O1661" s="226" t="str">
        <f>IF(ISBLANK(INDEX('Policy Characteristics'!I:I,MATCH($C1661,'Policy Characteristics'!$C:$C,0))),"",INDEX('Policy Characteristics'!I:I,MATCH($C1661,'Policy Characteristics'!$C:$C,0)))</f>
        <v>on/off</v>
      </c>
      <c r="P1661" s="226" t="str">
        <f>IF(ISBLANK(INDEX('Policy Characteristics'!J:J,MATCH($C1661,'Policy Characteristics'!$C:$C,0))),"",INDEX('Policy Characteristics'!J:J,MATCH($C1661,'Policy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1" s="226" t="str">
        <f>IF(ISBLANK(INDEX('Policy Characteristics'!K:K,MATCH($C1661,'Policy Characteristics'!$C:$C,0))),"",INDEX('Policy Characteristics'!K:K,MATCH($C1661,'Policy Characteristics'!$C:$C,0)))</f>
        <v>fuels.html#carbon-tax</v>
      </c>
      <c r="R1661" s="226" t="str">
        <f>IF(ISBLANK(INDEX('Policy Characteristics'!L:L,MATCH($C1661,'Policy Characteristics'!$C:$C,0))),"",INDEX('Policy Characteristics'!L:L,MATCH($C1661,'Policy Characteristics'!$C:$C,0)))</f>
        <v>carbon-tax.html</v>
      </c>
    </row>
    <row r="1662" spans="1:18" s="2" customFormat="1">
      <c r="A1662" s="226" t="str">
        <f>IF(ISBLANK(INDEX('Policy Characteristics'!A:A,MATCH($C1662,'Policy Characteristics'!$C:$C,0))),"",INDEX('Policy Characteristics'!A:A,MATCH($C1662,'Policy Characteristics'!$C:$C,0)))</f>
        <v>Cross-Sector</v>
      </c>
      <c r="B1662" s="234" t="str">
        <f>IF(ISBLANK(INDEX('Policy Characteristics'!B:B,MATCH($C1662,'Policy Characteristics'!$C:$C,0))),"",INDEX('Policy Characteristics'!B:B,MATCH($C1662,'Policy Characteristics'!$C:$C,0)))</f>
        <v>Exempt Process Emissions from C Tax</v>
      </c>
      <c r="C1662" s="226" t="str">
        <f t="shared" si="64"/>
        <v>BEPEfCT Boolean Exempt Process Emissions from Carbon Tax</v>
      </c>
      <c r="D1662" s="6" t="s">
        <v>874</v>
      </c>
      <c r="E1662" s="6"/>
      <c r="F1662" t="s">
        <v>875</v>
      </c>
      <c r="G1662" s="6"/>
      <c r="H1662" s="47">
        <v>1644</v>
      </c>
      <c r="I1662" s="262" t="s">
        <v>738</v>
      </c>
      <c r="J1662" s="227" t="str">
        <f>IF(ISBLANK(INDEX('Policy Characteristics'!D:D,MATCH($C1662,'Policy Characteristics'!$C:$C,0))),"",INDEX('Policy Characteristics'!D:D,MATCH($C1662,'Policy Characteristics'!$C:$C,0)))</f>
        <v/>
      </c>
      <c r="K1662" s="226" t="str">
        <f>IF(ISBLANK(INDEX('Policy Characteristics'!E:E,MATCH($C1662,'Policy Characteristics'!$C:$C,0))),"",INDEX('Policy Characteristics'!E:E,MATCH($C1662,'Policy Characteristics'!$C:$C,0)))</f>
        <v>cross toggle whether carbon tax affects process emissions</v>
      </c>
      <c r="L1662" s="226">
        <f>IF(ISBLANK(INDEX('Policy Characteristics'!F:F,MATCH($C1662,'Policy Characteristics'!$C:$C,0))),"",INDEX('Policy Characteristics'!F:F,MATCH($C1662,'Policy Characteristics'!$C:$C,0)))</f>
        <v>0</v>
      </c>
      <c r="M1662" s="226">
        <f>IF(ISBLANK(INDEX('Policy Characteristics'!G:G,MATCH($C1662,'Policy Characteristics'!$C:$C,0))),"",INDEX('Policy Characteristics'!G:G,MATCH($C1662,'Policy Characteristics'!$C:$C,0)))</f>
        <v>1</v>
      </c>
      <c r="N1662" s="226">
        <f>IF(ISBLANK(INDEX('Policy Characteristics'!H:H,MATCH($C1662,'Policy Characteristics'!$C:$C,0))),"",INDEX('Policy Characteristics'!H:H,MATCH($C1662,'Policy Characteristics'!$C:$C,0)))</f>
        <v>1</v>
      </c>
      <c r="O1662" s="226" t="str">
        <f>IF(ISBLANK(INDEX('Policy Characteristics'!I:I,MATCH($C1662,'Policy Characteristics'!$C:$C,0))),"",INDEX('Policy Characteristics'!I:I,MATCH($C1662,'Policy Characteristics'!$C:$C,0)))</f>
        <v>on/off</v>
      </c>
      <c r="P1662" s="226" t="str">
        <f>IF(ISBLANK(INDEX('Policy Characteristics'!J:J,MATCH($C1662,'Policy Characteristics'!$C:$C,0))),"",INDEX('Policy Characteristics'!J:J,MATCH($C1662,'Policy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2" s="226" t="str">
        <f>IF(ISBLANK(INDEX('Policy Characteristics'!K:K,MATCH($C1662,'Policy Characteristics'!$C:$C,0))),"",INDEX('Policy Characteristics'!K:K,MATCH($C1662,'Policy Characteristics'!$C:$C,0)))</f>
        <v>fuels.html#carbon-tax</v>
      </c>
      <c r="R1662" s="226" t="str">
        <f>IF(ISBLANK(INDEX('Policy Characteristics'!L:L,MATCH($C1662,'Policy Characteristics'!$C:$C,0))),"",INDEX('Policy Characteristics'!L:L,MATCH($C1662,'Policy Characteristics'!$C:$C,0)))</f>
        <v>carbon-tax.html</v>
      </c>
    </row>
    <row r="1663" spans="1:18" s="2" customFormat="1">
      <c r="A1663" s="226" t="str">
        <f>IF(ISBLANK(INDEX('Policy Characteristics'!A:A,MATCH($C1663,'Policy Characteristics'!$C:$C,0))),"",INDEX('Policy Characteristics'!A:A,MATCH($C1663,'Policy Characteristics'!$C:$C,0)))</f>
        <v>Cross-Sector</v>
      </c>
      <c r="B1663" s="234" t="str">
        <f>IF(ISBLANK(INDEX('Policy Characteristics'!B:B,MATCH($C1663,'Policy Characteristics'!$C:$C,0))),"",INDEX('Policy Characteristics'!B:B,MATCH($C1663,'Policy Characteristics'!$C:$C,0)))</f>
        <v>Exempt Process Emissions from C Tax</v>
      </c>
      <c r="C1663" s="226" t="str">
        <f t="shared" si="64"/>
        <v>BEPEfCT Boolean Exempt Process Emissions from Carbon Tax</v>
      </c>
      <c r="D1663" s="6" t="s">
        <v>876</v>
      </c>
      <c r="E1663" s="6"/>
      <c r="F1663" t="s">
        <v>877</v>
      </c>
      <c r="G1663" s="6"/>
      <c r="H1663" s="47">
        <v>1645</v>
      </c>
      <c r="I1663" s="262" t="s">
        <v>738</v>
      </c>
      <c r="J1663" s="227" t="str">
        <f>IF(ISBLANK(INDEX('Policy Characteristics'!D:D,MATCH($C1663,'Policy Characteristics'!$C:$C,0))),"",INDEX('Policy Characteristics'!D:D,MATCH($C1663,'Policy Characteristics'!$C:$C,0)))</f>
        <v/>
      </c>
      <c r="K1663" s="226" t="str">
        <f>IF(ISBLANK(INDEX('Policy Characteristics'!E:E,MATCH($C1663,'Policy Characteristics'!$C:$C,0))),"",INDEX('Policy Characteristics'!E:E,MATCH($C1663,'Policy Characteristics'!$C:$C,0)))</f>
        <v>cross toggle whether carbon tax affects process emissions</v>
      </c>
      <c r="L1663" s="226">
        <f>IF(ISBLANK(INDEX('Policy Characteristics'!F:F,MATCH($C1663,'Policy Characteristics'!$C:$C,0))),"",INDEX('Policy Characteristics'!F:F,MATCH($C1663,'Policy Characteristics'!$C:$C,0)))</f>
        <v>0</v>
      </c>
      <c r="M1663" s="226">
        <f>IF(ISBLANK(INDEX('Policy Characteristics'!G:G,MATCH($C1663,'Policy Characteristics'!$C:$C,0))),"",INDEX('Policy Characteristics'!G:G,MATCH($C1663,'Policy Characteristics'!$C:$C,0)))</f>
        <v>1</v>
      </c>
      <c r="N1663" s="226">
        <f>IF(ISBLANK(INDEX('Policy Characteristics'!H:H,MATCH($C1663,'Policy Characteristics'!$C:$C,0))),"",INDEX('Policy Characteristics'!H:H,MATCH($C1663,'Policy Characteristics'!$C:$C,0)))</f>
        <v>1</v>
      </c>
      <c r="O1663" s="226" t="str">
        <f>IF(ISBLANK(INDEX('Policy Characteristics'!I:I,MATCH($C1663,'Policy Characteristics'!$C:$C,0))),"",INDEX('Policy Characteristics'!I:I,MATCH($C1663,'Policy Characteristics'!$C:$C,0)))</f>
        <v>on/off</v>
      </c>
      <c r="P1663" s="226" t="str">
        <f>IF(ISBLANK(INDEX('Policy Characteristics'!J:J,MATCH($C1663,'Policy Characteristics'!$C:$C,0))),"",INDEX('Policy Characteristics'!J:J,MATCH($C1663,'Policy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3" s="226" t="str">
        <f>IF(ISBLANK(INDEX('Policy Characteristics'!K:K,MATCH($C1663,'Policy Characteristics'!$C:$C,0))),"",INDEX('Policy Characteristics'!K:K,MATCH($C1663,'Policy Characteristics'!$C:$C,0)))</f>
        <v>fuels.html#carbon-tax</v>
      </c>
      <c r="R1663" s="226" t="str">
        <f>IF(ISBLANK(INDEX('Policy Characteristics'!L:L,MATCH($C1663,'Policy Characteristics'!$C:$C,0))),"",INDEX('Policy Characteristics'!L:L,MATCH($C1663,'Policy Characteristics'!$C:$C,0)))</f>
        <v>carbon-tax.html</v>
      </c>
    </row>
    <row r="1664" spans="1:18" s="2" customFormat="1">
      <c r="A1664" s="226" t="str">
        <f>IF(ISBLANK(INDEX('Policy Characteristics'!A:A,MATCH($C1664,'Policy Characteristics'!$C:$C,0))),"",INDEX('Policy Characteristics'!A:A,MATCH($C1664,'Policy Characteristics'!$C:$C,0)))</f>
        <v>Cross-Sector</v>
      </c>
      <c r="B1664" s="234" t="str">
        <f>IF(ISBLANK(INDEX('Policy Characteristics'!B:B,MATCH($C1664,'Policy Characteristics'!$C:$C,0))),"",INDEX('Policy Characteristics'!B:B,MATCH($C1664,'Policy Characteristics'!$C:$C,0)))</f>
        <v>Exempt Process Emissions from C Tax</v>
      </c>
      <c r="C1664" s="226" t="str">
        <f t="shared" si="64"/>
        <v>BEPEfCT Boolean Exempt Process Emissions from Carbon Tax</v>
      </c>
      <c r="D1664" s="6" t="s">
        <v>878</v>
      </c>
      <c r="E1664" s="6"/>
      <c r="F1664" t="s">
        <v>879</v>
      </c>
      <c r="G1664" s="6"/>
      <c r="H1664" s="47">
        <v>1646</v>
      </c>
      <c r="I1664" s="262" t="s">
        <v>738</v>
      </c>
      <c r="J1664" s="227" t="str">
        <f>IF(ISBLANK(INDEX('Policy Characteristics'!D:D,MATCH($C1664,'Policy Characteristics'!$C:$C,0))),"",INDEX('Policy Characteristics'!D:D,MATCH($C1664,'Policy Characteristics'!$C:$C,0)))</f>
        <v/>
      </c>
      <c r="K1664" s="226" t="str">
        <f>IF(ISBLANK(INDEX('Policy Characteristics'!E:E,MATCH($C1664,'Policy Characteristics'!$C:$C,0))),"",INDEX('Policy Characteristics'!E:E,MATCH($C1664,'Policy Characteristics'!$C:$C,0)))</f>
        <v>cross toggle whether carbon tax affects process emissions</v>
      </c>
      <c r="L1664" s="226">
        <f>IF(ISBLANK(INDEX('Policy Characteristics'!F:F,MATCH($C1664,'Policy Characteristics'!$C:$C,0))),"",INDEX('Policy Characteristics'!F:F,MATCH($C1664,'Policy Characteristics'!$C:$C,0)))</f>
        <v>0</v>
      </c>
      <c r="M1664" s="226">
        <f>IF(ISBLANK(INDEX('Policy Characteristics'!G:G,MATCH($C1664,'Policy Characteristics'!$C:$C,0))),"",INDEX('Policy Characteristics'!G:G,MATCH($C1664,'Policy Characteristics'!$C:$C,0)))</f>
        <v>1</v>
      </c>
      <c r="N1664" s="226">
        <f>IF(ISBLANK(INDEX('Policy Characteristics'!H:H,MATCH($C1664,'Policy Characteristics'!$C:$C,0))),"",INDEX('Policy Characteristics'!H:H,MATCH($C1664,'Policy Characteristics'!$C:$C,0)))</f>
        <v>1</v>
      </c>
      <c r="O1664" s="226" t="str">
        <f>IF(ISBLANK(INDEX('Policy Characteristics'!I:I,MATCH($C1664,'Policy Characteristics'!$C:$C,0))),"",INDEX('Policy Characteristics'!I:I,MATCH($C1664,'Policy Characteristics'!$C:$C,0)))</f>
        <v>on/off</v>
      </c>
      <c r="P1664" s="226" t="str">
        <f>IF(ISBLANK(INDEX('Policy Characteristics'!J:J,MATCH($C1664,'Policy Characteristics'!$C:$C,0))),"",INDEX('Policy Characteristics'!J:J,MATCH($C1664,'Policy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4" s="226" t="str">
        <f>IF(ISBLANK(INDEX('Policy Characteristics'!K:K,MATCH($C1664,'Policy Characteristics'!$C:$C,0))),"",INDEX('Policy Characteristics'!K:K,MATCH($C1664,'Policy Characteristics'!$C:$C,0)))</f>
        <v>fuels.html#carbon-tax</v>
      </c>
      <c r="R1664" s="226" t="str">
        <f>IF(ISBLANK(INDEX('Policy Characteristics'!L:L,MATCH($C1664,'Policy Characteristics'!$C:$C,0))),"",INDEX('Policy Characteristics'!L:L,MATCH($C1664,'Policy Characteristics'!$C:$C,0)))</f>
        <v>carbon-tax.html</v>
      </c>
    </row>
    <row r="1665" spans="1:18" s="2" customFormat="1">
      <c r="A1665" s="226" t="str">
        <f>IF(ISBLANK(INDEX('Policy Characteristics'!A:A,MATCH($C1665,'Policy Characteristics'!$C:$C,0))),"",INDEX('Policy Characteristics'!A:A,MATCH($C1665,'Policy Characteristics'!$C:$C,0)))</f>
        <v>Cross-Sector</v>
      </c>
      <c r="B1665" s="234" t="str">
        <f>IF(ISBLANK(INDEX('Policy Characteristics'!B:B,MATCH($C1665,'Policy Characteristics'!$C:$C,0))),"",INDEX('Policy Characteristics'!B:B,MATCH($C1665,'Policy Characteristics'!$C:$C,0)))</f>
        <v>Exempt Process Emissions from C Tax</v>
      </c>
      <c r="C1665" s="226" t="str">
        <f t="shared" si="64"/>
        <v>BEPEfCT Boolean Exempt Process Emissions from Carbon Tax</v>
      </c>
      <c r="D1665" s="6" t="s">
        <v>880</v>
      </c>
      <c r="E1665" s="6"/>
      <c r="F1665" t="s">
        <v>881</v>
      </c>
      <c r="G1665" s="6"/>
      <c r="H1665" s="47">
        <v>1647</v>
      </c>
      <c r="I1665" s="262" t="s">
        <v>738</v>
      </c>
      <c r="J1665" s="227" t="str">
        <f>IF(ISBLANK(INDEX('Policy Characteristics'!D:D,MATCH($C1665,'Policy Characteristics'!$C:$C,0))),"",INDEX('Policy Characteristics'!D:D,MATCH($C1665,'Policy Characteristics'!$C:$C,0)))</f>
        <v/>
      </c>
      <c r="K1665" s="226" t="str">
        <f>IF(ISBLANK(INDEX('Policy Characteristics'!E:E,MATCH($C1665,'Policy Characteristics'!$C:$C,0))),"",INDEX('Policy Characteristics'!E:E,MATCH($C1665,'Policy Characteristics'!$C:$C,0)))</f>
        <v>cross toggle whether carbon tax affects process emissions</v>
      </c>
      <c r="L1665" s="226">
        <f>IF(ISBLANK(INDEX('Policy Characteristics'!F:F,MATCH($C1665,'Policy Characteristics'!$C:$C,0))),"",INDEX('Policy Characteristics'!F:F,MATCH($C1665,'Policy Characteristics'!$C:$C,0)))</f>
        <v>0</v>
      </c>
      <c r="M1665" s="226">
        <f>IF(ISBLANK(INDEX('Policy Characteristics'!G:G,MATCH($C1665,'Policy Characteristics'!$C:$C,0))),"",INDEX('Policy Characteristics'!G:G,MATCH($C1665,'Policy Characteristics'!$C:$C,0)))</f>
        <v>1</v>
      </c>
      <c r="N1665" s="226">
        <f>IF(ISBLANK(INDEX('Policy Characteristics'!H:H,MATCH($C1665,'Policy Characteristics'!$C:$C,0))),"",INDEX('Policy Characteristics'!H:H,MATCH($C1665,'Policy Characteristics'!$C:$C,0)))</f>
        <v>1</v>
      </c>
      <c r="O1665" s="226" t="str">
        <f>IF(ISBLANK(INDEX('Policy Characteristics'!I:I,MATCH($C1665,'Policy Characteristics'!$C:$C,0))),"",INDEX('Policy Characteristics'!I:I,MATCH($C1665,'Policy Characteristics'!$C:$C,0)))</f>
        <v>on/off</v>
      </c>
      <c r="P1665" s="226" t="str">
        <f>IF(ISBLANK(INDEX('Policy Characteristics'!J:J,MATCH($C1665,'Policy Characteristics'!$C:$C,0))),"",INDEX('Policy Characteristics'!J:J,MATCH($C1665,'Policy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5" s="226" t="str">
        <f>IF(ISBLANK(INDEX('Policy Characteristics'!K:K,MATCH($C1665,'Policy Characteristics'!$C:$C,0))),"",INDEX('Policy Characteristics'!K:K,MATCH($C1665,'Policy Characteristics'!$C:$C,0)))</f>
        <v>fuels.html#carbon-tax</v>
      </c>
      <c r="R1665" s="226" t="str">
        <f>IF(ISBLANK(INDEX('Policy Characteristics'!L:L,MATCH($C1665,'Policy Characteristics'!$C:$C,0))),"",INDEX('Policy Characteristics'!L:L,MATCH($C1665,'Policy Characteristics'!$C:$C,0)))</f>
        <v>carbon-tax.html</v>
      </c>
    </row>
    <row r="1666" spans="1:18" s="2" customFormat="1">
      <c r="A1666" s="226" t="str">
        <f>IF(ISBLANK(INDEX('Policy Characteristics'!A:A,MATCH($C1666,'Policy Characteristics'!$C:$C,0))),"",INDEX('Policy Characteristics'!A:A,MATCH($C1666,'Policy Characteristics'!$C:$C,0)))</f>
        <v>Cross-Sector</v>
      </c>
      <c r="B1666" s="234" t="str">
        <f>IF(ISBLANK(INDEX('Policy Characteristics'!B:B,MATCH($C1666,'Policy Characteristics'!$C:$C,0))),"",INDEX('Policy Characteristics'!B:B,MATCH($C1666,'Policy Characteristics'!$C:$C,0)))</f>
        <v>Exempt Process Emissions from C Tax</v>
      </c>
      <c r="C1666" s="226" t="str">
        <f t="shared" si="64"/>
        <v>BEPEfCT Boolean Exempt Process Emissions from Carbon Tax</v>
      </c>
      <c r="D1666" s="6" t="s">
        <v>882</v>
      </c>
      <c r="E1666" s="6"/>
      <c r="F1666" t="s">
        <v>883</v>
      </c>
      <c r="G1666" s="6"/>
      <c r="H1666" s="47">
        <v>1648</v>
      </c>
      <c r="I1666" s="262" t="s">
        <v>738</v>
      </c>
      <c r="J1666" s="227" t="str">
        <f>IF(ISBLANK(INDEX('Policy Characteristics'!D:D,MATCH($C1666,'Policy Characteristics'!$C:$C,0))),"",INDEX('Policy Characteristics'!D:D,MATCH($C1666,'Policy Characteristics'!$C:$C,0)))</f>
        <v/>
      </c>
      <c r="K1666" s="226" t="str">
        <f>IF(ISBLANK(INDEX('Policy Characteristics'!E:E,MATCH($C1666,'Policy Characteristics'!$C:$C,0))),"",INDEX('Policy Characteristics'!E:E,MATCH($C1666,'Policy Characteristics'!$C:$C,0)))</f>
        <v>cross toggle whether carbon tax affects process emissions</v>
      </c>
      <c r="L1666" s="226">
        <f>IF(ISBLANK(INDEX('Policy Characteristics'!F:F,MATCH($C1666,'Policy Characteristics'!$C:$C,0))),"",INDEX('Policy Characteristics'!F:F,MATCH($C1666,'Policy Characteristics'!$C:$C,0)))</f>
        <v>0</v>
      </c>
      <c r="M1666" s="226">
        <f>IF(ISBLANK(INDEX('Policy Characteristics'!G:G,MATCH($C1666,'Policy Characteristics'!$C:$C,0))),"",INDEX('Policy Characteristics'!G:G,MATCH($C1666,'Policy Characteristics'!$C:$C,0)))</f>
        <v>1</v>
      </c>
      <c r="N1666" s="226">
        <f>IF(ISBLANK(INDEX('Policy Characteristics'!H:H,MATCH($C1666,'Policy Characteristics'!$C:$C,0))),"",INDEX('Policy Characteristics'!H:H,MATCH($C1666,'Policy Characteristics'!$C:$C,0)))</f>
        <v>1</v>
      </c>
      <c r="O1666" s="226" t="str">
        <f>IF(ISBLANK(INDEX('Policy Characteristics'!I:I,MATCH($C1666,'Policy Characteristics'!$C:$C,0))),"",INDEX('Policy Characteristics'!I:I,MATCH($C1666,'Policy Characteristics'!$C:$C,0)))</f>
        <v>on/off</v>
      </c>
      <c r="P1666" s="226" t="str">
        <f>IF(ISBLANK(INDEX('Policy Characteristics'!J:J,MATCH($C1666,'Policy Characteristics'!$C:$C,0))),"",INDEX('Policy Characteristics'!J:J,MATCH($C1666,'Policy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6" s="226" t="str">
        <f>IF(ISBLANK(INDEX('Policy Characteristics'!K:K,MATCH($C1666,'Policy Characteristics'!$C:$C,0))),"",INDEX('Policy Characteristics'!K:K,MATCH($C1666,'Policy Characteristics'!$C:$C,0)))</f>
        <v>fuels.html#carbon-tax</v>
      </c>
      <c r="R1666" s="226" t="str">
        <f>IF(ISBLANK(INDEX('Policy Characteristics'!L:L,MATCH($C1666,'Policy Characteristics'!$C:$C,0))),"",INDEX('Policy Characteristics'!L:L,MATCH($C1666,'Policy Characteristics'!$C:$C,0)))</f>
        <v>carbon-tax.html</v>
      </c>
    </row>
    <row r="1667" spans="1:18" s="2" customFormat="1">
      <c r="A1667" s="226" t="str">
        <f>IF(ISBLANK(INDEX('Policy Characteristics'!A:A,MATCH($C1667,'Policy Characteristics'!$C:$C,0))),"",INDEX('Policy Characteristics'!A:A,MATCH($C1667,'Policy Characteristics'!$C:$C,0)))</f>
        <v>Cross-Sector</v>
      </c>
      <c r="B1667" s="234" t="str">
        <f>IF(ISBLANK(INDEX('Policy Characteristics'!B:B,MATCH($C1667,'Policy Characteristics'!$C:$C,0))),"",INDEX('Policy Characteristics'!B:B,MATCH($C1667,'Policy Characteristics'!$C:$C,0)))</f>
        <v>Exempt Process Emissions from C Tax</v>
      </c>
      <c r="C1667" s="226" t="str">
        <f t="shared" si="64"/>
        <v>BEPEfCT Boolean Exempt Process Emissions from Carbon Tax</v>
      </c>
      <c r="D1667" s="6" t="s">
        <v>884</v>
      </c>
      <c r="E1667" s="6"/>
      <c r="F1667" t="s">
        <v>885</v>
      </c>
      <c r="G1667" s="6"/>
      <c r="H1667" s="47">
        <v>1649</v>
      </c>
      <c r="I1667" s="262" t="s">
        <v>738</v>
      </c>
      <c r="J1667" s="227" t="str">
        <f>IF(ISBLANK(INDEX('Policy Characteristics'!D:D,MATCH($C1667,'Policy Characteristics'!$C:$C,0))),"",INDEX('Policy Characteristics'!D:D,MATCH($C1667,'Policy Characteristics'!$C:$C,0)))</f>
        <v/>
      </c>
      <c r="K1667" s="226" t="str">
        <f>IF(ISBLANK(INDEX('Policy Characteristics'!E:E,MATCH($C1667,'Policy Characteristics'!$C:$C,0))),"",INDEX('Policy Characteristics'!E:E,MATCH($C1667,'Policy Characteristics'!$C:$C,0)))</f>
        <v>cross toggle whether carbon tax affects process emissions</v>
      </c>
      <c r="L1667" s="226">
        <f>IF(ISBLANK(INDEX('Policy Characteristics'!F:F,MATCH($C1667,'Policy Characteristics'!$C:$C,0))),"",INDEX('Policy Characteristics'!F:F,MATCH($C1667,'Policy Characteristics'!$C:$C,0)))</f>
        <v>0</v>
      </c>
      <c r="M1667" s="226">
        <f>IF(ISBLANK(INDEX('Policy Characteristics'!G:G,MATCH($C1667,'Policy Characteristics'!$C:$C,0))),"",INDEX('Policy Characteristics'!G:G,MATCH($C1667,'Policy Characteristics'!$C:$C,0)))</f>
        <v>1</v>
      </c>
      <c r="N1667" s="226">
        <f>IF(ISBLANK(INDEX('Policy Characteristics'!H:H,MATCH($C1667,'Policy Characteristics'!$C:$C,0))),"",INDEX('Policy Characteristics'!H:H,MATCH($C1667,'Policy Characteristics'!$C:$C,0)))</f>
        <v>1</v>
      </c>
      <c r="O1667" s="226" t="str">
        <f>IF(ISBLANK(INDEX('Policy Characteristics'!I:I,MATCH($C1667,'Policy Characteristics'!$C:$C,0))),"",INDEX('Policy Characteristics'!I:I,MATCH($C1667,'Policy Characteristics'!$C:$C,0)))</f>
        <v>on/off</v>
      </c>
      <c r="P1667" s="226" t="str">
        <f>IF(ISBLANK(INDEX('Policy Characteristics'!J:J,MATCH($C1667,'Policy Characteristics'!$C:$C,0))),"",INDEX('Policy Characteristics'!J:J,MATCH($C1667,'Policy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7" s="226" t="str">
        <f>IF(ISBLANK(INDEX('Policy Characteristics'!K:K,MATCH($C1667,'Policy Characteristics'!$C:$C,0))),"",INDEX('Policy Characteristics'!K:K,MATCH($C1667,'Policy Characteristics'!$C:$C,0)))</f>
        <v>fuels.html#carbon-tax</v>
      </c>
      <c r="R1667" s="226" t="str">
        <f>IF(ISBLANK(INDEX('Policy Characteristics'!L:L,MATCH($C1667,'Policy Characteristics'!$C:$C,0))),"",INDEX('Policy Characteristics'!L:L,MATCH($C1667,'Policy Characteristics'!$C:$C,0)))</f>
        <v>carbon-tax.html</v>
      </c>
    </row>
    <row r="1668" spans="1:18" s="2" customFormat="1">
      <c r="A1668" s="226" t="str">
        <f>IF(ISBLANK(INDEX('Policy Characteristics'!A:A,MATCH($C1668,'Policy Characteristics'!$C:$C,0))),"",INDEX('Policy Characteristics'!A:A,MATCH($C1668,'Policy Characteristics'!$C:$C,0)))</f>
        <v>Cross-Sector</v>
      </c>
      <c r="B1668" s="234" t="str">
        <f>IF(ISBLANK(INDEX('Policy Characteristics'!B:B,MATCH($C1668,'Policy Characteristics'!$C:$C,0))),"",INDEX('Policy Characteristics'!B:B,MATCH($C1668,'Policy Characteristics'!$C:$C,0)))</f>
        <v>Exempt Process Emissions from C Tax</v>
      </c>
      <c r="C1668" s="226" t="str">
        <f t="shared" si="64"/>
        <v>BEPEfCT Boolean Exempt Process Emissions from Carbon Tax</v>
      </c>
      <c r="D1668" s="6" t="s">
        <v>886</v>
      </c>
      <c r="E1668" s="6"/>
      <c r="F1668" t="s">
        <v>887</v>
      </c>
      <c r="G1668" s="6"/>
      <c r="H1668" s="47">
        <v>1650</v>
      </c>
      <c r="I1668" s="262" t="s">
        <v>728</v>
      </c>
      <c r="J1668" s="227" t="str">
        <f>IF(ISBLANK(INDEX('Policy Characteristics'!D:D,MATCH($C1668,'Policy Characteristics'!$C:$C,0))),"",INDEX('Policy Characteristics'!D:D,MATCH($C1668,'Policy Characteristics'!$C:$C,0)))</f>
        <v/>
      </c>
      <c r="K1668" s="226" t="str">
        <f>IF(ISBLANK(INDEX('Policy Characteristics'!E:E,MATCH($C1668,'Policy Characteristics'!$C:$C,0))),"",INDEX('Policy Characteristics'!E:E,MATCH($C1668,'Policy Characteristics'!$C:$C,0)))</f>
        <v>cross toggle whether carbon tax affects process emissions</v>
      </c>
      <c r="L1668" s="226">
        <f>IF(ISBLANK(INDEX('Policy Characteristics'!F:F,MATCH($C1668,'Policy Characteristics'!$C:$C,0))),"",INDEX('Policy Characteristics'!F:F,MATCH($C1668,'Policy Characteristics'!$C:$C,0)))</f>
        <v>0</v>
      </c>
      <c r="M1668" s="226">
        <f>IF(ISBLANK(INDEX('Policy Characteristics'!G:G,MATCH($C1668,'Policy Characteristics'!$C:$C,0))),"",INDEX('Policy Characteristics'!G:G,MATCH($C1668,'Policy Characteristics'!$C:$C,0)))</f>
        <v>1</v>
      </c>
      <c r="N1668" s="226">
        <f>IF(ISBLANK(INDEX('Policy Characteristics'!H:H,MATCH($C1668,'Policy Characteristics'!$C:$C,0))),"",INDEX('Policy Characteristics'!H:H,MATCH($C1668,'Policy Characteristics'!$C:$C,0)))</f>
        <v>1</v>
      </c>
      <c r="O1668" s="226" t="str">
        <f>IF(ISBLANK(INDEX('Policy Characteristics'!I:I,MATCH($C1668,'Policy Characteristics'!$C:$C,0))),"",INDEX('Policy Characteristics'!I:I,MATCH($C1668,'Policy Characteristics'!$C:$C,0)))</f>
        <v>on/off</v>
      </c>
      <c r="P1668" s="226" t="str">
        <f>IF(ISBLANK(INDEX('Policy Characteristics'!J:J,MATCH($C1668,'Policy Characteristics'!$C:$C,0))),"",INDEX('Policy Characteristics'!J:J,MATCH($C1668,'Policy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8" s="226" t="str">
        <f>IF(ISBLANK(INDEX('Policy Characteristics'!K:K,MATCH($C1668,'Policy Characteristics'!$C:$C,0))),"",INDEX('Policy Characteristics'!K:K,MATCH($C1668,'Policy Characteristics'!$C:$C,0)))</f>
        <v>fuels.html#carbon-tax</v>
      </c>
      <c r="R1668" s="226" t="str">
        <f>IF(ISBLANK(INDEX('Policy Characteristics'!L:L,MATCH($C1668,'Policy Characteristics'!$C:$C,0))),"",INDEX('Policy Characteristics'!L:L,MATCH($C1668,'Policy Characteristics'!$C:$C,0)))</f>
        <v>carbon-tax.html</v>
      </c>
    </row>
    <row r="1669" spans="1:18" s="2" customFormat="1">
      <c r="A1669" s="226" t="str">
        <f>IF(ISBLANK(INDEX('Policy Characteristics'!A:A,MATCH($C1669,'Policy Characteristics'!$C:$C,0))),"",INDEX('Policy Characteristics'!A:A,MATCH($C1669,'Policy Characteristics'!$C:$C,0)))</f>
        <v>Cross-Sector</v>
      </c>
      <c r="B1669" s="234" t="str">
        <f>IF(ISBLANK(INDEX('Policy Characteristics'!B:B,MATCH($C1669,'Policy Characteristics'!$C:$C,0))),"",INDEX('Policy Characteristics'!B:B,MATCH($C1669,'Policy Characteristics'!$C:$C,0)))</f>
        <v>Exempt Process Emissions from C Tax</v>
      </c>
      <c r="C1669" s="226" t="str">
        <f t="shared" si="64"/>
        <v>BEPEfCT Boolean Exempt Process Emissions from Carbon Tax</v>
      </c>
      <c r="D1669" s="6" t="s">
        <v>888</v>
      </c>
      <c r="E1669" s="6"/>
      <c r="F1669" t="s">
        <v>889</v>
      </c>
      <c r="G1669" s="6"/>
      <c r="H1669" s="47">
        <v>1651</v>
      </c>
      <c r="I1669" s="262" t="s">
        <v>728</v>
      </c>
      <c r="J1669" s="227" t="str">
        <f>IF(ISBLANK(INDEX('Policy Characteristics'!D:D,MATCH($C1669,'Policy Characteristics'!$C:$C,0))),"",INDEX('Policy Characteristics'!D:D,MATCH($C1669,'Policy Characteristics'!$C:$C,0)))</f>
        <v/>
      </c>
      <c r="K1669" s="226" t="str">
        <f>IF(ISBLANK(INDEX('Policy Characteristics'!E:E,MATCH($C1669,'Policy Characteristics'!$C:$C,0))),"",INDEX('Policy Characteristics'!E:E,MATCH($C1669,'Policy Characteristics'!$C:$C,0)))</f>
        <v>cross toggle whether carbon tax affects process emissions</v>
      </c>
      <c r="L1669" s="226">
        <f>IF(ISBLANK(INDEX('Policy Characteristics'!F:F,MATCH($C1669,'Policy Characteristics'!$C:$C,0))),"",INDEX('Policy Characteristics'!F:F,MATCH($C1669,'Policy Characteristics'!$C:$C,0)))</f>
        <v>0</v>
      </c>
      <c r="M1669" s="226">
        <f>IF(ISBLANK(INDEX('Policy Characteristics'!G:G,MATCH($C1669,'Policy Characteristics'!$C:$C,0))),"",INDEX('Policy Characteristics'!G:G,MATCH($C1669,'Policy Characteristics'!$C:$C,0)))</f>
        <v>1</v>
      </c>
      <c r="N1669" s="226">
        <f>IF(ISBLANK(INDEX('Policy Characteristics'!H:H,MATCH($C1669,'Policy Characteristics'!$C:$C,0))),"",INDEX('Policy Characteristics'!H:H,MATCH($C1669,'Policy Characteristics'!$C:$C,0)))</f>
        <v>1</v>
      </c>
      <c r="O1669" s="226" t="str">
        <f>IF(ISBLANK(INDEX('Policy Characteristics'!I:I,MATCH($C1669,'Policy Characteristics'!$C:$C,0))),"",INDEX('Policy Characteristics'!I:I,MATCH($C1669,'Policy Characteristics'!$C:$C,0)))</f>
        <v>on/off</v>
      </c>
      <c r="P1669" s="226" t="str">
        <f>IF(ISBLANK(INDEX('Policy Characteristics'!J:J,MATCH($C1669,'Policy Characteristics'!$C:$C,0))),"",INDEX('Policy Characteristics'!J:J,MATCH($C1669,'Policy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9" s="226" t="str">
        <f>IF(ISBLANK(INDEX('Policy Characteristics'!K:K,MATCH($C1669,'Policy Characteristics'!$C:$C,0))),"",INDEX('Policy Characteristics'!K:K,MATCH($C1669,'Policy Characteristics'!$C:$C,0)))</f>
        <v>fuels.html#carbon-tax</v>
      </c>
      <c r="R1669" s="226" t="str">
        <f>IF(ISBLANK(INDEX('Policy Characteristics'!L:L,MATCH($C1669,'Policy Characteristics'!$C:$C,0))),"",INDEX('Policy Characteristics'!L:L,MATCH($C1669,'Policy Characteristics'!$C:$C,0)))</f>
        <v>carbon-tax.html</v>
      </c>
    </row>
    <row r="1670" spans="1:18" s="2" customFormat="1">
      <c r="A1670" s="226" t="str">
        <f>IF(ISBLANK(INDEX('Policy Characteristics'!A:A,MATCH($C1670,'Policy Characteristics'!$C:$C,0))),"",INDEX('Policy Characteristics'!A:A,MATCH($C1670,'Policy Characteristics'!$C:$C,0)))</f>
        <v>Cross-Sector</v>
      </c>
      <c r="B1670" s="234" t="str">
        <f>IF(ISBLANK(INDEX('Policy Characteristics'!B:B,MATCH($C1670,'Policy Characteristics'!$C:$C,0))),"",INDEX('Policy Characteristics'!B:B,MATCH($C1670,'Policy Characteristics'!$C:$C,0)))</f>
        <v>Exempt Process Emissions from C Tax</v>
      </c>
      <c r="C1670" s="226" t="str">
        <f t="shared" si="64"/>
        <v>BEPEfCT Boolean Exempt Process Emissions from Carbon Tax</v>
      </c>
      <c r="D1670" s="6" t="s">
        <v>890</v>
      </c>
      <c r="E1670" s="6"/>
      <c r="F1670" t="s">
        <v>891</v>
      </c>
      <c r="G1670" s="6"/>
      <c r="H1670" s="47">
        <v>1652</v>
      </c>
      <c r="I1670" s="262" t="s">
        <v>738</v>
      </c>
      <c r="J1670" s="227" t="str">
        <f>IF(ISBLANK(INDEX('Policy Characteristics'!D:D,MATCH($C1670,'Policy Characteristics'!$C:$C,0))),"",INDEX('Policy Characteristics'!D:D,MATCH($C1670,'Policy Characteristics'!$C:$C,0)))</f>
        <v/>
      </c>
      <c r="K1670" s="226" t="str">
        <f>IF(ISBLANK(INDEX('Policy Characteristics'!E:E,MATCH($C1670,'Policy Characteristics'!$C:$C,0))),"",INDEX('Policy Characteristics'!E:E,MATCH($C1670,'Policy Characteristics'!$C:$C,0)))</f>
        <v>cross toggle whether carbon tax affects process emissions</v>
      </c>
      <c r="L1670" s="226">
        <f>IF(ISBLANK(INDEX('Policy Characteristics'!F:F,MATCH($C1670,'Policy Characteristics'!$C:$C,0))),"",INDEX('Policy Characteristics'!F:F,MATCH($C1670,'Policy Characteristics'!$C:$C,0)))</f>
        <v>0</v>
      </c>
      <c r="M1670" s="226">
        <f>IF(ISBLANK(INDEX('Policy Characteristics'!G:G,MATCH($C1670,'Policy Characteristics'!$C:$C,0))),"",INDEX('Policy Characteristics'!G:G,MATCH($C1670,'Policy Characteristics'!$C:$C,0)))</f>
        <v>1</v>
      </c>
      <c r="N1670" s="226">
        <f>IF(ISBLANK(INDEX('Policy Characteristics'!H:H,MATCH($C1670,'Policy Characteristics'!$C:$C,0))),"",INDEX('Policy Characteristics'!H:H,MATCH($C1670,'Policy Characteristics'!$C:$C,0)))</f>
        <v>1</v>
      </c>
      <c r="O1670" s="226" t="str">
        <f>IF(ISBLANK(INDEX('Policy Characteristics'!I:I,MATCH($C1670,'Policy Characteristics'!$C:$C,0))),"",INDEX('Policy Characteristics'!I:I,MATCH($C1670,'Policy Characteristics'!$C:$C,0)))</f>
        <v>on/off</v>
      </c>
      <c r="P1670" s="226" t="str">
        <f>IF(ISBLANK(INDEX('Policy Characteristics'!J:J,MATCH($C1670,'Policy Characteristics'!$C:$C,0))),"",INDEX('Policy Characteristics'!J:J,MATCH($C1670,'Policy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0" s="226" t="str">
        <f>IF(ISBLANK(INDEX('Policy Characteristics'!K:K,MATCH($C1670,'Policy Characteristics'!$C:$C,0))),"",INDEX('Policy Characteristics'!K:K,MATCH($C1670,'Policy Characteristics'!$C:$C,0)))</f>
        <v>fuels.html#carbon-tax</v>
      </c>
      <c r="R1670" s="226" t="str">
        <f>IF(ISBLANK(INDEX('Policy Characteristics'!L:L,MATCH($C1670,'Policy Characteristics'!$C:$C,0))),"",INDEX('Policy Characteristics'!L:L,MATCH($C1670,'Policy Characteristics'!$C:$C,0)))</f>
        <v>carbon-tax.html</v>
      </c>
    </row>
    <row r="1671" spans="1:18" s="2" customFormat="1">
      <c r="A1671" s="226" t="str">
        <f>IF(ISBLANK(INDEX('Policy Characteristics'!A:A,MATCH($C1671,'Policy Characteristics'!$C:$C,0))),"",INDEX('Policy Characteristics'!A:A,MATCH($C1671,'Policy Characteristics'!$C:$C,0)))</f>
        <v>Cross-Sector</v>
      </c>
      <c r="B1671" s="234" t="str">
        <f>IF(ISBLANK(INDEX('Policy Characteristics'!B:B,MATCH($C1671,'Policy Characteristics'!$C:$C,0))),"",INDEX('Policy Characteristics'!B:B,MATCH($C1671,'Policy Characteristics'!$C:$C,0)))</f>
        <v>Toggle Carbon Tax Border Adjustment</v>
      </c>
      <c r="C1671" s="1" t="s">
        <v>604</v>
      </c>
      <c r="D1671" s="6"/>
      <c r="E1671" s="6"/>
      <c r="F1671" s="6"/>
      <c r="G1671" s="6"/>
      <c r="H1671" s="47">
        <v>1627</v>
      </c>
      <c r="I1671" s="262" t="s">
        <v>728</v>
      </c>
      <c r="J1671" s="227" t="str">
        <f>IF(ISBLANK(INDEX('Policy Characteristics'!D:D,MATCH($C1671,'Policy Characteristics'!$C:$C,0))),"",INDEX('Policy Characteristics'!D:D,MATCH($C1671,'Policy Characteristics'!$C:$C,0)))</f>
        <v/>
      </c>
      <c r="K1671" s="226" t="str">
        <f>IF(ISBLANK(INDEX('Policy Characteristics'!E:E,MATCH($C1671,'Policy Characteristics'!$C:$C,0))),"",INDEX('Policy Characteristics'!E:E,MATCH($C1671,'Policy Characteristics'!$C:$C,0)))</f>
        <v/>
      </c>
      <c r="L1671" s="226">
        <f>IF(ISBLANK(INDEX('Policy Characteristics'!F:F,MATCH($C1671,'Policy Characteristics'!$C:$C,0))),"",INDEX('Policy Characteristics'!F:F,MATCH($C1671,'Policy Characteristics'!$C:$C,0)))</f>
        <v>0</v>
      </c>
      <c r="M1671" s="226">
        <f>IF(ISBLANK(INDEX('Policy Characteristics'!G:G,MATCH($C1671,'Policy Characteristics'!$C:$C,0))),"",INDEX('Policy Characteristics'!G:G,MATCH($C1671,'Policy Characteristics'!$C:$C,0)))</f>
        <v>1</v>
      </c>
      <c r="N1671" s="226">
        <f>IF(ISBLANK(INDEX('Policy Characteristics'!H:H,MATCH($C1671,'Policy Characteristics'!$C:$C,0))),"",INDEX('Policy Characteristics'!H:H,MATCH($C1671,'Policy Characteristics'!$C:$C,0)))</f>
        <v>1</v>
      </c>
      <c r="O1671" s="226" t="str">
        <f>IF(ISBLANK(INDEX('Policy Characteristics'!I:I,MATCH($C1671,'Policy Characteristics'!$C:$C,0))),"",INDEX('Policy Characteristics'!I:I,MATCH($C1671,'Policy Characteristics'!$C:$C,0)))</f>
        <v>on/off</v>
      </c>
      <c r="P1671" s="226" t="str">
        <f>IF(ISBLANK(INDEX('Policy Characteristics'!J:J,MATCH($C1671,'Policy Characteristics'!$C:$C,0))),"",INDEX('Policy Characteristics'!J:J,MATCH($C1671,'Policy Characteristics'!$C:$C,0)))</f>
        <v>**Description:** By default, carbon taxes apply to only domestically produced goods. Turning this policy lever on enables carbon tax border adjustments, meaning the carbon tax will apply to both domestically produced and imported goods.</v>
      </c>
      <c r="Q1671" s="226" t="str">
        <f>IF(ISBLANK(INDEX('Policy Characteristics'!K:K,MATCH($C1671,'Policy Characteristics'!$C:$C,0))),"",INDEX('Policy Characteristics'!K:K,MATCH($C1671,'Policy Characteristics'!$C:$C,0)))</f>
        <v>fuels.html#carbon-tax</v>
      </c>
      <c r="R1671" s="226" t="str">
        <f>IF(ISBLANK(INDEX('Policy Characteristics'!L:L,MATCH($C1671,'Policy Characteristics'!$C:$C,0))),"",INDEX('Policy Characteristics'!L:L,MATCH($C1671,'Policy Characteristics'!$C:$C,0)))</f>
        <v>carbon-tax.html</v>
      </c>
    </row>
    <row r="1672" spans="1:18" s="2" customFormat="1">
      <c r="A1672" s="226" t="str">
        <f>IF(ISBLANK(INDEX('Policy Characteristics'!A:A,MATCH($C1672,'Policy Characteristics'!$C:$C,0))),"",INDEX('Policy Characteristics'!A:A,MATCH($C1672,'Policy Characteristics'!$C:$C,0)))</f>
        <v>Cross-Sector</v>
      </c>
      <c r="B1672" s="234" t="str">
        <f>IF(ISBLANK(INDEX('Policy Characteristics'!B:B,MATCH($C1672,'Policy Characteristics'!$C:$C,0))),"",INDEX('Policy Characteristics'!B:B,MATCH($C1672,'Policy Characteristics'!$C:$C,0)))</f>
        <v>Fixed Energy Prices</v>
      </c>
      <c r="C1672" s="254" t="s">
        <v>607</v>
      </c>
      <c r="D1672" s="6" t="s">
        <v>992</v>
      </c>
      <c r="E1672" s="6"/>
      <c r="F1672" s="6" t="s">
        <v>993</v>
      </c>
      <c r="G1672" s="6"/>
      <c r="H1672" s="43">
        <v>720</v>
      </c>
      <c r="I1672" s="262" t="s">
        <v>738</v>
      </c>
      <c r="J1672" s="227" t="str">
        <f>IF(ISBLANK(INDEX('Policy Characteristics'!D:D,MATCH($C1672,'Policy Characteristics'!$C:$C,0))),"",INDEX('Policy Characteristics'!D:D,MATCH($C1672,'Policy Characteristics'!$C:$C,0)))</f>
        <v>Fixed Energy Prices</v>
      </c>
      <c r="K1672" s="226" t="str">
        <f>IF(ISBLANK(INDEX('Policy Characteristics'!E:E,MATCH($C1672,'Policy Characteristics'!$C:$C,0))),"",INDEX('Policy Characteristics'!E:E,MATCH($C1672,'Policy Characteristics'!$C:$C,0)))</f>
        <v>cross toggle whether policies affect energy prices</v>
      </c>
      <c r="L1672" s="226">
        <f>IF(ISBLANK(INDEX('Policy Characteristics'!F:F,MATCH($C1672,'Policy Characteristics'!$C:$C,0))),"",INDEX('Policy Characteristics'!F:F,MATCH($C1672,'Policy Characteristics'!$C:$C,0)))</f>
        <v>0</v>
      </c>
      <c r="M1672" s="226">
        <f>IF(ISBLANK(INDEX('Policy Characteristics'!G:G,MATCH($C1672,'Policy Characteristics'!$C:$C,0))),"",INDEX('Policy Characteristics'!G:G,MATCH($C1672,'Policy Characteristics'!$C:$C,0)))</f>
        <v>1</v>
      </c>
      <c r="N1672" s="226">
        <f>IF(ISBLANK(INDEX('Policy Characteristics'!H:H,MATCH($C1672,'Policy Characteristics'!$C:$C,0))),"",INDEX('Policy Characteristics'!H:H,MATCH($C1672,'Policy Characteristics'!$C:$C,0)))</f>
        <v>1</v>
      </c>
      <c r="O1672" s="226" t="str">
        <f>IF(ISBLANK(INDEX('Policy Characteristics'!I:I,MATCH($C1672,'Policy Characteristics'!$C:$C,0))),"",INDEX('Policy Characteristics'!I:I,MATCH($C1672,'Policy Characteristics'!$C:$C,0)))</f>
        <v>on/off</v>
      </c>
      <c r="P1672" s="226" t="str">
        <f>IF(ISBLANK(INDEX('Policy Characteristics'!J:J,MATCH($C1672,'Policy Characteristics'!$C:$C,0))),"",INDEX('Policy Characteristics'!J:J,MATCH($C1672,'Policy Characteristics'!$C:$C,0)))</f>
        <v/>
      </c>
      <c r="Q1672" s="226" t="str">
        <f>IF(ISBLANK(INDEX('Policy Characteristics'!K:K,MATCH($C1672,'Policy Characteristics'!$C:$C,0))),"",INDEX('Policy Characteristics'!K:K,MATCH($C1672,'Policy Characteristics'!$C:$C,0)))</f>
        <v/>
      </c>
      <c r="R1672" s="226" t="str">
        <f>IF(ISBLANK(INDEX('Policy Characteristics'!L:L,MATCH($C1672,'Policy Characteristics'!$C:$C,0))),"",INDEX('Policy Characteristics'!L:L,MATCH($C1672,'Policy Characteristics'!$C:$C,0)))</f>
        <v/>
      </c>
    </row>
    <row r="1673" spans="1:18" s="2" customFormat="1">
      <c r="A1673" s="226" t="str">
        <f>IF(ISBLANK(INDEX('Policy Characteristics'!A:A,MATCH($C1673,'Policy Characteristics'!$C:$C,0))),"",INDEX('Policy Characteristics'!A:A,MATCH($C1673,'Policy Characteristics'!$C:$C,0)))</f>
        <v>Cross-Sector</v>
      </c>
      <c r="B1673" s="234" t="str">
        <f>IF(ISBLANK(INDEX('Policy Characteristics'!B:B,MATCH($C1673,'Policy Characteristics'!$C:$C,0))),"",INDEX('Policy Characteristics'!B:B,MATCH($C1673,'Policy Characteristics'!$C:$C,0)))</f>
        <v>Fixed Energy Prices</v>
      </c>
      <c r="C1673" s="226" t="str">
        <f t="shared" ref="C1673:C1674" si="65">C$1672</f>
        <v>Toggle Whether Policies Affect Energy Prices</v>
      </c>
      <c r="D1673" s="6" t="s">
        <v>1006</v>
      </c>
      <c r="E1673" s="6"/>
      <c r="F1673" s="6" t="s">
        <v>1007</v>
      </c>
      <c r="G1673" s="6"/>
      <c r="H1673" s="43">
        <v>721</v>
      </c>
      <c r="I1673" s="262" t="s">
        <v>738</v>
      </c>
      <c r="J1673" s="227" t="str">
        <f>IF(ISBLANK(INDEX('Policy Characteristics'!D:D,MATCH($C1673,'Policy Characteristics'!$C:$C,0))),"",INDEX('Policy Characteristics'!D:D,MATCH($C1673,'Policy Characteristics'!$C:$C,0)))</f>
        <v>Fixed Energy Prices</v>
      </c>
      <c r="K1673" s="226" t="str">
        <f>IF(ISBLANK(INDEX('Policy Characteristics'!E:E,MATCH($C1673,'Policy Characteristics'!$C:$C,0))),"",INDEX('Policy Characteristics'!E:E,MATCH($C1673,'Policy Characteristics'!$C:$C,0)))</f>
        <v>cross toggle whether policies affect energy prices</v>
      </c>
      <c r="L1673" s="226">
        <f>IF(ISBLANK(INDEX('Policy Characteristics'!F:F,MATCH($C1673,'Policy Characteristics'!$C:$C,0))),"",INDEX('Policy Characteristics'!F:F,MATCH($C1673,'Policy Characteristics'!$C:$C,0)))</f>
        <v>0</v>
      </c>
      <c r="M1673" s="226">
        <f>IF(ISBLANK(INDEX('Policy Characteristics'!G:G,MATCH($C1673,'Policy Characteristics'!$C:$C,0))),"",INDEX('Policy Characteristics'!G:G,MATCH($C1673,'Policy Characteristics'!$C:$C,0)))</f>
        <v>1</v>
      </c>
      <c r="N1673" s="226">
        <f>IF(ISBLANK(INDEX('Policy Characteristics'!H:H,MATCH($C1673,'Policy Characteristics'!$C:$C,0))),"",INDEX('Policy Characteristics'!H:H,MATCH($C1673,'Policy Characteristics'!$C:$C,0)))</f>
        <v>1</v>
      </c>
      <c r="O1673" s="226" t="str">
        <f>IF(ISBLANK(INDEX('Policy Characteristics'!I:I,MATCH($C1673,'Policy Characteristics'!$C:$C,0))),"",INDEX('Policy Characteristics'!I:I,MATCH($C1673,'Policy Characteristics'!$C:$C,0)))</f>
        <v>on/off</v>
      </c>
      <c r="P1673" s="226" t="str">
        <f>IF(ISBLANK(INDEX('Policy Characteristics'!J:J,MATCH($C1673,'Policy Characteristics'!$C:$C,0))),"",INDEX('Policy Characteristics'!J:J,MATCH($C1673,'Policy Characteristics'!$C:$C,0)))</f>
        <v/>
      </c>
      <c r="Q1673" s="226" t="str">
        <f>IF(ISBLANK(INDEX('Policy Characteristics'!K:K,MATCH($C1673,'Policy Characteristics'!$C:$C,0))),"",INDEX('Policy Characteristics'!K:K,MATCH($C1673,'Policy Characteristics'!$C:$C,0)))</f>
        <v/>
      </c>
      <c r="R1673" s="226" t="str">
        <f>IF(ISBLANK(INDEX('Policy Characteristics'!L:L,MATCH($C1673,'Policy Characteristics'!$C:$C,0))),"",INDEX('Policy Characteristics'!L:L,MATCH($C1673,'Policy Characteristics'!$C:$C,0)))</f>
        <v/>
      </c>
    </row>
    <row r="1674" spans="1:18" s="2" customFormat="1">
      <c r="A1674" s="226" t="str">
        <f>IF(ISBLANK(INDEX('Policy Characteristics'!A:A,MATCH($C1674,'Policy Characteristics'!$C:$C,0))),"",INDEX('Policy Characteristics'!A:A,MATCH($C1674,'Policy Characteristics'!$C:$C,0)))</f>
        <v>Cross-Sector</v>
      </c>
      <c r="B1674" s="234" t="str">
        <f>IF(ISBLANK(INDEX('Policy Characteristics'!B:B,MATCH($C1674,'Policy Characteristics'!$C:$C,0))),"",INDEX('Policy Characteristics'!B:B,MATCH($C1674,'Policy Characteristics'!$C:$C,0)))</f>
        <v>Fixed Energy Prices</v>
      </c>
      <c r="C1674" s="226" t="str">
        <f t="shared" si="65"/>
        <v>Toggle Whether Policies Affect Energy Prices</v>
      </c>
      <c r="D1674" s="6" t="s">
        <v>1010</v>
      </c>
      <c r="E1674" s="6"/>
      <c r="F1674" s="6" t="s">
        <v>1011</v>
      </c>
      <c r="G1674" s="6"/>
      <c r="H1674" s="43">
        <v>722</v>
      </c>
      <c r="I1674" s="262" t="s">
        <v>738</v>
      </c>
      <c r="J1674" s="227" t="str">
        <f>IF(ISBLANK(INDEX('Policy Characteristics'!D:D,MATCH($C1674,'Policy Characteristics'!$C:$C,0))),"",INDEX('Policy Characteristics'!D:D,MATCH($C1674,'Policy Characteristics'!$C:$C,0)))</f>
        <v>Fixed Energy Prices</v>
      </c>
      <c r="K1674" s="226" t="str">
        <f>IF(ISBLANK(INDEX('Policy Characteristics'!E:E,MATCH($C1674,'Policy Characteristics'!$C:$C,0))),"",INDEX('Policy Characteristics'!E:E,MATCH($C1674,'Policy Characteristics'!$C:$C,0)))</f>
        <v>cross toggle whether policies affect energy prices</v>
      </c>
      <c r="L1674" s="226">
        <f>IF(ISBLANK(INDEX('Policy Characteristics'!F:F,MATCH($C1674,'Policy Characteristics'!$C:$C,0))),"",INDEX('Policy Characteristics'!F:F,MATCH($C1674,'Policy Characteristics'!$C:$C,0)))</f>
        <v>0</v>
      </c>
      <c r="M1674" s="226">
        <f>IF(ISBLANK(INDEX('Policy Characteristics'!G:G,MATCH($C1674,'Policy Characteristics'!$C:$C,0))),"",INDEX('Policy Characteristics'!G:G,MATCH($C1674,'Policy Characteristics'!$C:$C,0)))</f>
        <v>1</v>
      </c>
      <c r="N1674" s="226">
        <f>IF(ISBLANK(INDEX('Policy Characteristics'!H:H,MATCH($C1674,'Policy Characteristics'!$C:$C,0))),"",INDEX('Policy Characteristics'!H:H,MATCH($C1674,'Policy Characteristics'!$C:$C,0)))</f>
        <v>1</v>
      </c>
      <c r="O1674" s="226" t="str">
        <f>IF(ISBLANK(INDEX('Policy Characteristics'!I:I,MATCH($C1674,'Policy Characteristics'!$C:$C,0))),"",INDEX('Policy Characteristics'!I:I,MATCH($C1674,'Policy Characteristics'!$C:$C,0)))</f>
        <v>on/off</v>
      </c>
      <c r="P1674" s="226" t="str">
        <f>IF(ISBLANK(INDEX('Policy Characteristics'!J:J,MATCH($C1674,'Policy Characteristics'!$C:$C,0))),"",INDEX('Policy Characteristics'!J:J,MATCH($C1674,'Policy Characteristics'!$C:$C,0)))</f>
        <v/>
      </c>
      <c r="Q1674" s="226" t="str">
        <f>IF(ISBLANK(INDEX('Policy Characteristics'!K:K,MATCH($C1674,'Policy Characteristics'!$C:$C,0))),"",INDEX('Policy Characteristics'!K:K,MATCH($C1674,'Policy Characteristics'!$C:$C,0)))</f>
        <v/>
      </c>
      <c r="R1674" s="226" t="str">
        <f>IF(ISBLANK(INDEX('Policy Characteristics'!L:L,MATCH($C1674,'Policy Characteristics'!$C:$C,0))),"",INDEX('Policy Characteristics'!L:L,MATCH($C1674,'Policy Characteristics'!$C:$C,0)))</f>
        <v/>
      </c>
    </row>
    <row r="1675" spans="1:18" s="2" customFormat="1">
      <c r="A1675" s="226" t="str">
        <f>IF(ISBLANK(INDEX('Policy Characteristics'!A:A,MATCH($C1675,'Policy Characteristics'!$C:$C,0))),"",INDEX('Policy Characteristics'!A:A,MATCH($C1675,'Policy Characteristics'!$C:$C,0)))</f>
        <v>Cross-Sector</v>
      </c>
      <c r="B1675" s="234" t="str">
        <f>IF(ISBLANK(INDEX('Policy Characteristics'!B:B,MATCH($C1675,'Policy Characteristics'!$C:$C,0))),"",INDEX('Policy Characteristics'!B:B,MATCH($C1675,'Policy Characteristics'!$C:$C,0)))</f>
        <v>Fixed Energy Prices</v>
      </c>
      <c r="C1675" s="254" t="s">
        <v>607</v>
      </c>
      <c r="D1675" s="6" t="s">
        <v>965</v>
      </c>
      <c r="E1675" s="45"/>
      <c r="F1675" s="6" t="s">
        <v>795</v>
      </c>
      <c r="G1675" s="6"/>
      <c r="H1675" s="47">
        <v>836</v>
      </c>
      <c r="I1675" s="262" t="s">
        <v>738</v>
      </c>
      <c r="J1675" s="227" t="str">
        <f>IF(ISBLANK(INDEX('Policy Characteristics'!D:D,MATCH($C1675,'Policy Characteristics'!$C:$C,0))),"",INDEX('Policy Characteristics'!D:D,MATCH($C1675,'Policy Characteristics'!$C:$C,0)))</f>
        <v>Fixed Energy Prices</v>
      </c>
      <c r="K1675" s="226" t="str">
        <f>IF(ISBLANK(INDEX('Policy Characteristics'!E:E,MATCH($C1675,'Policy Characteristics'!$C:$C,0))),"",INDEX('Policy Characteristics'!E:E,MATCH($C1675,'Policy Characteristics'!$C:$C,0)))</f>
        <v>cross toggle whether policies affect energy prices</v>
      </c>
      <c r="L1675" s="226">
        <f>IF(ISBLANK(INDEX('Policy Characteristics'!F:F,MATCH($C1675,'Policy Characteristics'!$C:$C,0))),"",INDEX('Policy Characteristics'!F:F,MATCH($C1675,'Policy Characteristics'!$C:$C,0)))</f>
        <v>0</v>
      </c>
      <c r="M1675" s="226">
        <f>IF(ISBLANK(INDEX('Policy Characteristics'!G:G,MATCH($C1675,'Policy Characteristics'!$C:$C,0))),"",INDEX('Policy Characteristics'!G:G,MATCH($C1675,'Policy Characteristics'!$C:$C,0)))</f>
        <v>1</v>
      </c>
      <c r="N1675" s="226">
        <f>IF(ISBLANK(INDEX('Policy Characteristics'!H:H,MATCH($C1675,'Policy Characteristics'!$C:$C,0))),"",INDEX('Policy Characteristics'!H:H,MATCH($C1675,'Policy Characteristics'!$C:$C,0)))</f>
        <v>1</v>
      </c>
      <c r="O1675" s="226" t="str">
        <f>IF(ISBLANK(INDEX('Policy Characteristics'!I:I,MATCH($C1675,'Policy Characteristics'!$C:$C,0))),"",INDEX('Policy Characteristics'!I:I,MATCH($C1675,'Policy Characteristics'!$C:$C,0)))</f>
        <v>on/off</v>
      </c>
      <c r="P1675" s="226" t="str">
        <f>IF(ISBLANK(INDEX('Policy Characteristics'!J:J,MATCH($C1675,'Policy Characteristics'!$C:$C,0))),"",INDEX('Policy Characteristics'!J:J,MATCH($C1675,'Policy Characteristics'!$C:$C,0)))</f>
        <v/>
      </c>
      <c r="Q1675" s="226" t="str">
        <f>IF(ISBLANK(INDEX('Policy Characteristics'!K:K,MATCH($C1675,'Policy Characteristics'!$C:$C,0))),"",INDEX('Policy Characteristics'!K:K,MATCH($C1675,'Policy Characteristics'!$C:$C,0)))</f>
        <v/>
      </c>
      <c r="R1675" s="226" t="str">
        <f>IF(ISBLANK(INDEX('Policy Characteristics'!L:L,MATCH($C1675,'Policy Characteristics'!$C:$C,0))),"",INDEX('Policy Characteristics'!L:L,MATCH($C1675,'Policy Characteristics'!$C:$C,0)))</f>
        <v/>
      </c>
    </row>
    <row r="1676" spans="1:18" s="2" customFormat="1">
      <c r="A1676" s="226" t="str">
        <f>IF(ISBLANK(INDEX('Policy Characteristics'!A:A,MATCH($C1676,'Policy Characteristics'!$C:$C,0))),"",INDEX('Policy Characteristics'!A:A,MATCH($C1676,'Policy Characteristics'!$C:$C,0)))</f>
        <v>Cross-Sector</v>
      </c>
      <c r="B1676" s="234" t="str">
        <f>IF(ISBLANK(INDEX('Policy Characteristics'!B:B,MATCH($C1676,'Policy Characteristics'!$C:$C,0))),"",INDEX('Policy Characteristics'!B:B,MATCH($C1676,'Policy Characteristics'!$C:$C,0)))</f>
        <v>Fixed Energy Prices</v>
      </c>
      <c r="C1676" s="226" t="str">
        <f t="shared" ref="C1676:C1686" si="66">C$1675</f>
        <v>Toggle Whether Policies Affect Energy Prices</v>
      </c>
      <c r="D1676" s="6" t="s">
        <v>966</v>
      </c>
      <c r="E1676" s="45"/>
      <c r="F1676" s="6" t="s">
        <v>967</v>
      </c>
      <c r="G1676" s="6"/>
      <c r="H1676" s="43">
        <v>837</v>
      </c>
      <c r="I1676" s="262" t="s">
        <v>738</v>
      </c>
      <c r="J1676" s="227" t="str">
        <f>IF(ISBLANK(INDEX('Policy Characteristics'!D:D,MATCH($C1676,'Policy Characteristics'!$C:$C,0))),"",INDEX('Policy Characteristics'!D:D,MATCH($C1676,'Policy Characteristics'!$C:$C,0)))</f>
        <v>Fixed Energy Prices</v>
      </c>
      <c r="K1676" s="226" t="str">
        <f>IF(ISBLANK(INDEX('Policy Characteristics'!E:E,MATCH($C1676,'Policy Characteristics'!$C:$C,0))),"",INDEX('Policy Characteristics'!E:E,MATCH($C1676,'Policy Characteristics'!$C:$C,0)))</f>
        <v>cross toggle whether policies affect energy prices</v>
      </c>
      <c r="L1676" s="226">
        <f>IF(ISBLANK(INDEX('Policy Characteristics'!F:F,MATCH($C1676,'Policy Characteristics'!$C:$C,0))),"",INDEX('Policy Characteristics'!F:F,MATCH($C1676,'Policy Characteristics'!$C:$C,0)))</f>
        <v>0</v>
      </c>
      <c r="M1676" s="226">
        <f>IF(ISBLANK(INDEX('Policy Characteristics'!G:G,MATCH($C1676,'Policy Characteristics'!$C:$C,0))),"",INDEX('Policy Characteristics'!G:G,MATCH($C1676,'Policy Characteristics'!$C:$C,0)))</f>
        <v>1</v>
      </c>
      <c r="N1676" s="226">
        <f>IF(ISBLANK(INDEX('Policy Characteristics'!H:H,MATCH($C1676,'Policy Characteristics'!$C:$C,0))),"",INDEX('Policy Characteristics'!H:H,MATCH($C1676,'Policy Characteristics'!$C:$C,0)))</f>
        <v>1</v>
      </c>
      <c r="O1676" s="226" t="str">
        <f>IF(ISBLANK(INDEX('Policy Characteristics'!I:I,MATCH($C1676,'Policy Characteristics'!$C:$C,0))),"",INDEX('Policy Characteristics'!I:I,MATCH($C1676,'Policy Characteristics'!$C:$C,0)))</f>
        <v>on/off</v>
      </c>
      <c r="P1676" s="226" t="str">
        <f>IF(ISBLANK(INDEX('Policy Characteristics'!J:J,MATCH($C1676,'Policy Characteristics'!$C:$C,0))),"",INDEX('Policy Characteristics'!J:J,MATCH($C1676,'Policy Characteristics'!$C:$C,0)))</f>
        <v/>
      </c>
      <c r="Q1676" s="226" t="str">
        <f>IF(ISBLANK(INDEX('Policy Characteristics'!K:K,MATCH($C1676,'Policy Characteristics'!$C:$C,0))),"",INDEX('Policy Characteristics'!K:K,MATCH($C1676,'Policy Characteristics'!$C:$C,0)))</f>
        <v/>
      </c>
      <c r="R1676" s="226" t="str">
        <f>IF(ISBLANK(INDEX('Policy Characteristics'!L:L,MATCH($C1676,'Policy Characteristics'!$C:$C,0))),"",INDEX('Policy Characteristics'!L:L,MATCH($C1676,'Policy Characteristics'!$C:$C,0)))</f>
        <v/>
      </c>
    </row>
    <row r="1677" spans="1:18" s="2" customFormat="1">
      <c r="A1677" s="226" t="str">
        <f>IF(ISBLANK(INDEX('Policy Characteristics'!A:A,MATCH($C1677,'Policy Characteristics'!$C:$C,0))),"",INDEX('Policy Characteristics'!A:A,MATCH($C1677,'Policy Characteristics'!$C:$C,0)))</f>
        <v>Cross-Sector</v>
      </c>
      <c r="B1677" s="234" t="str">
        <f>IF(ISBLANK(INDEX('Policy Characteristics'!B:B,MATCH($C1677,'Policy Characteristics'!$C:$C,0))),"",INDEX('Policy Characteristics'!B:B,MATCH($C1677,'Policy Characteristics'!$C:$C,0)))</f>
        <v>Fixed Energy Prices</v>
      </c>
      <c r="C1677" s="226" t="str">
        <f t="shared" si="66"/>
        <v>Toggle Whether Policies Affect Energy Prices</v>
      </c>
      <c r="D1677" s="6" t="s">
        <v>1001</v>
      </c>
      <c r="E1677" s="45"/>
      <c r="F1677" s="6" t="s">
        <v>811</v>
      </c>
      <c r="G1677" s="6"/>
      <c r="H1677" s="47">
        <v>838</v>
      </c>
      <c r="I1677" s="262" t="s">
        <v>738</v>
      </c>
      <c r="J1677" s="227" t="str">
        <f>IF(ISBLANK(INDEX('Policy Characteristics'!D:D,MATCH($C1677,'Policy Characteristics'!$C:$C,0))),"",INDEX('Policy Characteristics'!D:D,MATCH($C1677,'Policy Characteristics'!$C:$C,0)))</f>
        <v>Fixed Energy Prices</v>
      </c>
      <c r="K1677" s="226" t="str">
        <f>IF(ISBLANK(INDEX('Policy Characteristics'!E:E,MATCH($C1677,'Policy Characteristics'!$C:$C,0))),"",INDEX('Policy Characteristics'!E:E,MATCH($C1677,'Policy Characteristics'!$C:$C,0)))</f>
        <v>cross toggle whether policies affect energy prices</v>
      </c>
      <c r="L1677" s="226">
        <f>IF(ISBLANK(INDEX('Policy Characteristics'!F:F,MATCH($C1677,'Policy Characteristics'!$C:$C,0))),"",INDEX('Policy Characteristics'!F:F,MATCH($C1677,'Policy Characteristics'!$C:$C,0)))</f>
        <v>0</v>
      </c>
      <c r="M1677" s="226">
        <f>IF(ISBLANK(INDEX('Policy Characteristics'!G:G,MATCH($C1677,'Policy Characteristics'!$C:$C,0))),"",INDEX('Policy Characteristics'!G:G,MATCH($C1677,'Policy Characteristics'!$C:$C,0)))</f>
        <v>1</v>
      </c>
      <c r="N1677" s="226">
        <f>IF(ISBLANK(INDEX('Policy Characteristics'!H:H,MATCH($C1677,'Policy Characteristics'!$C:$C,0))),"",INDEX('Policy Characteristics'!H:H,MATCH($C1677,'Policy Characteristics'!$C:$C,0)))</f>
        <v>1</v>
      </c>
      <c r="O1677" s="226" t="str">
        <f>IF(ISBLANK(INDEX('Policy Characteristics'!I:I,MATCH($C1677,'Policy Characteristics'!$C:$C,0))),"",INDEX('Policy Characteristics'!I:I,MATCH($C1677,'Policy Characteristics'!$C:$C,0)))</f>
        <v>on/off</v>
      </c>
      <c r="P1677" s="226" t="str">
        <f>IF(ISBLANK(INDEX('Policy Characteristics'!J:J,MATCH($C1677,'Policy Characteristics'!$C:$C,0))),"",INDEX('Policy Characteristics'!J:J,MATCH($C1677,'Policy Characteristics'!$C:$C,0)))</f>
        <v/>
      </c>
      <c r="Q1677" s="226" t="str">
        <f>IF(ISBLANK(INDEX('Policy Characteristics'!K:K,MATCH($C1677,'Policy Characteristics'!$C:$C,0))),"",INDEX('Policy Characteristics'!K:K,MATCH($C1677,'Policy Characteristics'!$C:$C,0)))</f>
        <v/>
      </c>
      <c r="R1677" s="226" t="str">
        <f>IF(ISBLANK(INDEX('Policy Characteristics'!L:L,MATCH($C1677,'Policy Characteristics'!$C:$C,0))),"",INDEX('Policy Characteristics'!L:L,MATCH($C1677,'Policy Characteristics'!$C:$C,0)))</f>
        <v/>
      </c>
    </row>
    <row r="1678" spans="1:18" s="2" customFormat="1">
      <c r="A1678" s="226" t="str">
        <f>IF(ISBLANK(INDEX('Policy Characteristics'!A:A,MATCH($C1678,'Policy Characteristics'!$C:$C,0))),"",INDEX('Policy Characteristics'!A:A,MATCH($C1678,'Policy Characteristics'!$C:$C,0)))</f>
        <v>Cross-Sector</v>
      </c>
      <c r="B1678" s="234" t="str">
        <f>IF(ISBLANK(INDEX('Policy Characteristics'!B:B,MATCH($C1678,'Policy Characteristics'!$C:$C,0))),"",INDEX('Policy Characteristics'!B:B,MATCH($C1678,'Policy Characteristics'!$C:$C,0)))</f>
        <v>Fixed Energy Prices</v>
      </c>
      <c r="C1678" s="226" t="str">
        <f t="shared" si="66"/>
        <v>Toggle Whether Policies Affect Energy Prices</v>
      </c>
      <c r="D1678" s="6" t="s">
        <v>968</v>
      </c>
      <c r="E1678" s="45"/>
      <c r="F1678" s="6" t="s">
        <v>969</v>
      </c>
      <c r="G1678" s="6"/>
      <c r="H1678" s="43">
        <v>839</v>
      </c>
      <c r="I1678" s="262" t="s">
        <v>738</v>
      </c>
      <c r="J1678" s="227" t="str">
        <f>IF(ISBLANK(INDEX('Policy Characteristics'!D:D,MATCH($C1678,'Policy Characteristics'!$C:$C,0))),"",INDEX('Policy Characteristics'!D:D,MATCH($C1678,'Policy Characteristics'!$C:$C,0)))</f>
        <v>Fixed Energy Prices</v>
      </c>
      <c r="K1678" s="226" t="str">
        <f>IF(ISBLANK(INDEX('Policy Characteristics'!E:E,MATCH($C1678,'Policy Characteristics'!$C:$C,0))),"",INDEX('Policy Characteristics'!E:E,MATCH($C1678,'Policy Characteristics'!$C:$C,0)))</f>
        <v>cross toggle whether policies affect energy prices</v>
      </c>
      <c r="L1678" s="226">
        <f>IF(ISBLANK(INDEX('Policy Characteristics'!F:F,MATCH($C1678,'Policy Characteristics'!$C:$C,0))),"",INDEX('Policy Characteristics'!F:F,MATCH($C1678,'Policy Characteristics'!$C:$C,0)))</f>
        <v>0</v>
      </c>
      <c r="M1678" s="226">
        <f>IF(ISBLANK(INDEX('Policy Characteristics'!G:G,MATCH($C1678,'Policy Characteristics'!$C:$C,0))),"",INDEX('Policy Characteristics'!G:G,MATCH($C1678,'Policy Characteristics'!$C:$C,0)))</f>
        <v>1</v>
      </c>
      <c r="N1678" s="226">
        <f>IF(ISBLANK(INDEX('Policy Characteristics'!H:H,MATCH($C1678,'Policy Characteristics'!$C:$C,0))),"",INDEX('Policy Characteristics'!H:H,MATCH($C1678,'Policy Characteristics'!$C:$C,0)))</f>
        <v>1</v>
      </c>
      <c r="O1678" s="226" t="str">
        <f>IF(ISBLANK(INDEX('Policy Characteristics'!I:I,MATCH($C1678,'Policy Characteristics'!$C:$C,0))),"",INDEX('Policy Characteristics'!I:I,MATCH($C1678,'Policy Characteristics'!$C:$C,0)))</f>
        <v>on/off</v>
      </c>
      <c r="P1678" s="226" t="str">
        <f>IF(ISBLANK(INDEX('Policy Characteristics'!J:J,MATCH($C1678,'Policy Characteristics'!$C:$C,0))),"",INDEX('Policy Characteristics'!J:J,MATCH($C1678,'Policy Characteristics'!$C:$C,0)))</f>
        <v/>
      </c>
      <c r="Q1678" s="226" t="str">
        <f>IF(ISBLANK(INDEX('Policy Characteristics'!K:K,MATCH($C1678,'Policy Characteristics'!$C:$C,0))),"",INDEX('Policy Characteristics'!K:K,MATCH($C1678,'Policy Characteristics'!$C:$C,0)))</f>
        <v/>
      </c>
      <c r="R1678" s="226" t="str">
        <f>IF(ISBLANK(INDEX('Policy Characteristics'!L:L,MATCH($C1678,'Policy Characteristics'!$C:$C,0))),"",INDEX('Policy Characteristics'!L:L,MATCH($C1678,'Policy Characteristics'!$C:$C,0)))</f>
        <v/>
      </c>
    </row>
    <row r="1679" spans="1:18" s="2" customFormat="1">
      <c r="A1679" s="226" t="str">
        <f>IF(ISBLANK(INDEX('Policy Characteristics'!A:A,MATCH($C1679,'Policy Characteristics'!$C:$C,0))),"",INDEX('Policy Characteristics'!A:A,MATCH($C1679,'Policy Characteristics'!$C:$C,0)))</f>
        <v>Cross-Sector</v>
      </c>
      <c r="B1679" s="234" t="str">
        <f>IF(ISBLANK(INDEX('Policy Characteristics'!B:B,MATCH($C1679,'Policy Characteristics'!$C:$C,0))),"",INDEX('Policy Characteristics'!B:B,MATCH($C1679,'Policy Characteristics'!$C:$C,0)))</f>
        <v>Fixed Energy Prices</v>
      </c>
      <c r="C1679" s="226" t="str">
        <f t="shared" si="66"/>
        <v>Toggle Whether Policies Affect Energy Prices</v>
      </c>
      <c r="D1679" s="6" t="s">
        <v>970</v>
      </c>
      <c r="E1679" s="45"/>
      <c r="F1679" s="6" t="s">
        <v>971</v>
      </c>
      <c r="G1679" s="6"/>
      <c r="H1679" s="47">
        <v>840</v>
      </c>
      <c r="I1679" s="262" t="s">
        <v>738</v>
      </c>
      <c r="J1679" s="227" t="str">
        <f>IF(ISBLANK(INDEX('Policy Characteristics'!D:D,MATCH($C1679,'Policy Characteristics'!$C:$C,0))),"",INDEX('Policy Characteristics'!D:D,MATCH($C1679,'Policy Characteristics'!$C:$C,0)))</f>
        <v>Fixed Energy Prices</v>
      </c>
      <c r="K1679" s="226" t="str">
        <f>IF(ISBLANK(INDEX('Policy Characteristics'!E:E,MATCH($C1679,'Policy Characteristics'!$C:$C,0))),"",INDEX('Policy Characteristics'!E:E,MATCH($C1679,'Policy Characteristics'!$C:$C,0)))</f>
        <v>cross toggle whether policies affect energy prices</v>
      </c>
      <c r="L1679" s="226">
        <f>IF(ISBLANK(INDEX('Policy Characteristics'!F:F,MATCH($C1679,'Policy Characteristics'!$C:$C,0))),"",INDEX('Policy Characteristics'!F:F,MATCH($C1679,'Policy Characteristics'!$C:$C,0)))</f>
        <v>0</v>
      </c>
      <c r="M1679" s="226">
        <f>IF(ISBLANK(INDEX('Policy Characteristics'!G:G,MATCH($C1679,'Policy Characteristics'!$C:$C,0))),"",INDEX('Policy Characteristics'!G:G,MATCH($C1679,'Policy Characteristics'!$C:$C,0)))</f>
        <v>1</v>
      </c>
      <c r="N1679" s="226">
        <f>IF(ISBLANK(INDEX('Policy Characteristics'!H:H,MATCH($C1679,'Policy Characteristics'!$C:$C,0))),"",INDEX('Policy Characteristics'!H:H,MATCH($C1679,'Policy Characteristics'!$C:$C,0)))</f>
        <v>1</v>
      </c>
      <c r="O1679" s="226" t="str">
        <f>IF(ISBLANK(INDEX('Policy Characteristics'!I:I,MATCH($C1679,'Policy Characteristics'!$C:$C,0))),"",INDEX('Policy Characteristics'!I:I,MATCH($C1679,'Policy Characteristics'!$C:$C,0)))</f>
        <v>on/off</v>
      </c>
      <c r="P1679" s="226" t="str">
        <f>IF(ISBLANK(INDEX('Policy Characteristics'!J:J,MATCH($C1679,'Policy Characteristics'!$C:$C,0))),"",INDEX('Policy Characteristics'!J:J,MATCH($C1679,'Policy Characteristics'!$C:$C,0)))</f>
        <v/>
      </c>
      <c r="Q1679" s="226" t="str">
        <f>IF(ISBLANK(INDEX('Policy Characteristics'!K:K,MATCH($C1679,'Policy Characteristics'!$C:$C,0))),"",INDEX('Policy Characteristics'!K:K,MATCH($C1679,'Policy Characteristics'!$C:$C,0)))</f>
        <v/>
      </c>
      <c r="R1679" s="226" t="str">
        <f>IF(ISBLANK(INDEX('Policy Characteristics'!L:L,MATCH($C1679,'Policy Characteristics'!$C:$C,0))),"",INDEX('Policy Characteristics'!L:L,MATCH($C1679,'Policy Characteristics'!$C:$C,0)))</f>
        <v/>
      </c>
    </row>
    <row r="1680" spans="1:18" s="2" customFormat="1">
      <c r="A1680" s="226" t="str">
        <f>IF(ISBLANK(INDEX('Policy Characteristics'!A:A,MATCH($C1680,'Policy Characteristics'!$C:$C,0))),"",INDEX('Policy Characteristics'!A:A,MATCH($C1680,'Policy Characteristics'!$C:$C,0)))</f>
        <v>Cross-Sector</v>
      </c>
      <c r="B1680" s="234" t="str">
        <f>IF(ISBLANK(INDEX('Policy Characteristics'!B:B,MATCH($C1680,'Policy Characteristics'!$C:$C,0))),"",INDEX('Policy Characteristics'!B:B,MATCH($C1680,'Policy Characteristics'!$C:$C,0)))</f>
        <v>Fixed Energy Prices</v>
      </c>
      <c r="C1680" s="226" t="str">
        <f t="shared" si="66"/>
        <v>Toggle Whether Policies Affect Energy Prices</v>
      </c>
      <c r="D1680" s="6" t="s">
        <v>1002</v>
      </c>
      <c r="E1680" s="45"/>
      <c r="F1680" s="6" t="s">
        <v>1003</v>
      </c>
      <c r="G1680" s="6"/>
      <c r="H1680" s="43">
        <v>841</v>
      </c>
      <c r="I1680" s="262" t="s">
        <v>738</v>
      </c>
      <c r="J1680" s="227" t="str">
        <f>IF(ISBLANK(INDEX('Policy Characteristics'!D:D,MATCH($C1680,'Policy Characteristics'!$C:$C,0))),"",INDEX('Policy Characteristics'!D:D,MATCH($C1680,'Policy Characteristics'!$C:$C,0)))</f>
        <v>Fixed Energy Prices</v>
      </c>
      <c r="K1680" s="226" t="str">
        <f>IF(ISBLANK(INDEX('Policy Characteristics'!E:E,MATCH($C1680,'Policy Characteristics'!$C:$C,0))),"",INDEX('Policy Characteristics'!E:E,MATCH($C1680,'Policy Characteristics'!$C:$C,0)))</f>
        <v>cross toggle whether policies affect energy prices</v>
      </c>
      <c r="L1680" s="226">
        <f>IF(ISBLANK(INDEX('Policy Characteristics'!F:F,MATCH($C1680,'Policy Characteristics'!$C:$C,0))),"",INDEX('Policy Characteristics'!F:F,MATCH($C1680,'Policy Characteristics'!$C:$C,0)))</f>
        <v>0</v>
      </c>
      <c r="M1680" s="226">
        <f>IF(ISBLANK(INDEX('Policy Characteristics'!G:G,MATCH($C1680,'Policy Characteristics'!$C:$C,0))),"",INDEX('Policy Characteristics'!G:G,MATCH($C1680,'Policy Characteristics'!$C:$C,0)))</f>
        <v>1</v>
      </c>
      <c r="N1680" s="226">
        <f>IF(ISBLANK(INDEX('Policy Characteristics'!H:H,MATCH($C1680,'Policy Characteristics'!$C:$C,0))),"",INDEX('Policy Characteristics'!H:H,MATCH($C1680,'Policy Characteristics'!$C:$C,0)))</f>
        <v>1</v>
      </c>
      <c r="O1680" s="226" t="str">
        <f>IF(ISBLANK(INDEX('Policy Characteristics'!I:I,MATCH($C1680,'Policy Characteristics'!$C:$C,0))),"",INDEX('Policy Characteristics'!I:I,MATCH($C1680,'Policy Characteristics'!$C:$C,0)))</f>
        <v>on/off</v>
      </c>
      <c r="P1680" s="226" t="str">
        <f>IF(ISBLANK(INDEX('Policy Characteristics'!J:J,MATCH($C1680,'Policy Characteristics'!$C:$C,0))),"",INDEX('Policy Characteristics'!J:J,MATCH($C1680,'Policy Characteristics'!$C:$C,0)))</f>
        <v/>
      </c>
      <c r="Q1680" s="226" t="str">
        <f>IF(ISBLANK(INDEX('Policy Characteristics'!K:K,MATCH($C1680,'Policy Characteristics'!$C:$C,0))),"",INDEX('Policy Characteristics'!K:K,MATCH($C1680,'Policy Characteristics'!$C:$C,0)))</f>
        <v/>
      </c>
      <c r="R1680" s="226" t="str">
        <f>IF(ISBLANK(INDEX('Policy Characteristics'!L:L,MATCH($C1680,'Policy Characteristics'!$C:$C,0))),"",INDEX('Policy Characteristics'!L:L,MATCH($C1680,'Policy Characteristics'!$C:$C,0)))</f>
        <v/>
      </c>
    </row>
    <row r="1681" spans="1:18" s="2" customFormat="1">
      <c r="A1681" s="226" t="str">
        <f>IF(ISBLANK(INDEX('Policy Characteristics'!A:A,MATCH($C1681,'Policy Characteristics'!$C:$C,0))),"",INDEX('Policy Characteristics'!A:A,MATCH($C1681,'Policy Characteristics'!$C:$C,0)))</f>
        <v>Cross-Sector</v>
      </c>
      <c r="B1681" s="234" t="str">
        <f>IF(ISBLANK(INDEX('Policy Characteristics'!B:B,MATCH($C1681,'Policy Characteristics'!$C:$C,0))),"",INDEX('Policy Characteristics'!B:B,MATCH($C1681,'Policy Characteristics'!$C:$C,0)))</f>
        <v>Fixed Energy Prices</v>
      </c>
      <c r="C1681" s="226" t="str">
        <f t="shared" si="66"/>
        <v>Toggle Whether Policies Affect Energy Prices</v>
      </c>
      <c r="D1681" s="6" t="s">
        <v>1004</v>
      </c>
      <c r="E1681" s="45"/>
      <c r="F1681" s="6" t="s">
        <v>1005</v>
      </c>
      <c r="G1681" s="6"/>
      <c r="H1681" s="47">
        <v>842</v>
      </c>
      <c r="I1681" s="262" t="s">
        <v>738</v>
      </c>
      <c r="J1681" s="227" t="str">
        <f>IF(ISBLANK(INDEX('Policy Characteristics'!D:D,MATCH($C1681,'Policy Characteristics'!$C:$C,0))),"",INDEX('Policy Characteristics'!D:D,MATCH($C1681,'Policy Characteristics'!$C:$C,0)))</f>
        <v>Fixed Energy Prices</v>
      </c>
      <c r="K1681" s="226" t="str">
        <f>IF(ISBLANK(INDEX('Policy Characteristics'!E:E,MATCH($C1681,'Policy Characteristics'!$C:$C,0))),"",INDEX('Policy Characteristics'!E:E,MATCH($C1681,'Policy Characteristics'!$C:$C,0)))</f>
        <v>cross toggle whether policies affect energy prices</v>
      </c>
      <c r="L1681" s="226">
        <f>IF(ISBLANK(INDEX('Policy Characteristics'!F:F,MATCH($C1681,'Policy Characteristics'!$C:$C,0))),"",INDEX('Policy Characteristics'!F:F,MATCH($C1681,'Policy Characteristics'!$C:$C,0)))</f>
        <v>0</v>
      </c>
      <c r="M1681" s="226">
        <f>IF(ISBLANK(INDEX('Policy Characteristics'!G:G,MATCH($C1681,'Policy Characteristics'!$C:$C,0))),"",INDEX('Policy Characteristics'!G:G,MATCH($C1681,'Policy Characteristics'!$C:$C,0)))</f>
        <v>1</v>
      </c>
      <c r="N1681" s="226">
        <f>IF(ISBLANK(INDEX('Policy Characteristics'!H:H,MATCH($C1681,'Policy Characteristics'!$C:$C,0))),"",INDEX('Policy Characteristics'!H:H,MATCH($C1681,'Policy Characteristics'!$C:$C,0)))</f>
        <v>1</v>
      </c>
      <c r="O1681" s="226" t="str">
        <f>IF(ISBLANK(INDEX('Policy Characteristics'!I:I,MATCH($C1681,'Policy Characteristics'!$C:$C,0))),"",INDEX('Policy Characteristics'!I:I,MATCH($C1681,'Policy Characteristics'!$C:$C,0)))</f>
        <v>on/off</v>
      </c>
      <c r="P1681" s="226" t="str">
        <f>IF(ISBLANK(INDEX('Policy Characteristics'!J:J,MATCH($C1681,'Policy Characteristics'!$C:$C,0))),"",INDEX('Policy Characteristics'!J:J,MATCH($C1681,'Policy Characteristics'!$C:$C,0)))</f>
        <v/>
      </c>
      <c r="Q1681" s="226" t="str">
        <f>IF(ISBLANK(INDEX('Policy Characteristics'!K:K,MATCH($C1681,'Policy Characteristics'!$C:$C,0))),"",INDEX('Policy Characteristics'!K:K,MATCH($C1681,'Policy Characteristics'!$C:$C,0)))</f>
        <v/>
      </c>
      <c r="R1681" s="226" t="str">
        <f>IF(ISBLANK(INDEX('Policy Characteristics'!L:L,MATCH($C1681,'Policy Characteristics'!$C:$C,0))),"",INDEX('Policy Characteristics'!L:L,MATCH($C1681,'Policy Characteristics'!$C:$C,0)))</f>
        <v/>
      </c>
    </row>
    <row r="1682" spans="1:18" s="2" customFormat="1">
      <c r="A1682" s="226" t="str">
        <f>IF(ISBLANK(INDEX('Policy Characteristics'!A:A,MATCH($C1682,'Policy Characteristics'!$C:$C,0))),"",INDEX('Policy Characteristics'!A:A,MATCH($C1682,'Policy Characteristics'!$C:$C,0)))</f>
        <v>Cross-Sector</v>
      </c>
      <c r="B1682" s="234" t="str">
        <f>IF(ISBLANK(INDEX('Policy Characteristics'!B:B,MATCH($C1682,'Policy Characteristics'!$C:$C,0))),"",INDEX('Policy Characteristics'!B:B,MATCH($C1682,'Policy Characteristics'!$C:$C,0)))</f>
        <v>Fixed Energy Prices</v>
      </c>
      <c r="C1682" s="226" t="str">
        <f t="shared" si="66"/>
        <v>Toggle Whether Policies Affect Energy Prices</v>
      </c>
      <c r="D1682" s="6" t="s">
        <v>972</v>
      </c>
      <c r="E1682" s="45"/>
      <c r="F1682" s="6" t="s">
        <v>973</v>
      </c>
      <c r="G1682" s="6"/>
      <c r="H1682" s="43">
        <v>843</v>
      </c>
      <c r="I1682" s="262" t="s">
        <v>738</v>
      </c>
      <c r="J1682" s="227" t="str">
        <f>IF(ISBLANK(INDEX('Policy Characteristics'!D:D,MATCH($C1682,'Policy Characteristics'!$C:$C,0))),"",INDEX('Policy Characteristics'!D:D,MATCH($C1682,'Policy Characteristics'!$C:$C,0)))</f>
        <v>Fixed Energy Prices</v>
      </c>
      <c r="K1682" s="226" t="str">
        <f>IF(ISBLANK(INDEX('Policy Characteristics'!E:E,MATCH($C1682,'Policy Characteristics'!$C:$C,0))),"",INDEX('Policy Characteristics'!E:E,MATCH($C1682,'Policy Characteristics'!$C:$C,0)))</f>
        <v>cross toggle whether policies affect energy prices</v>
      </c>
      <c r="L1682" s="226">
        <f>IF(ISBLANK(INDEX('Policy Characteristics'!F:F,MATCH($C1682,'Policy Characteristics'!$C:$C,0))),"",INDEX('Policy Characteristics'!F:F,MATCH($C1682,'Policy Characteristics'!$C:$C,0)))</f>
        <v>0</v>
      </c>
      <c r="M1682" s="226">
        <f>IF(ISBLANK(INDEX('Policy Characteristics'!G:G,MATCH($C1682,'Policy Characteristics'!$C:$C,0))),"",INDEX('Policy Characteristics'!G:G,MATCH($C1682,'Policy Characteristics'!$C:$C,0)))</f>
        <v>1</v>
      </c>
      <c r="N1682" s="226">
        <f>IF(ISBLANK(INDEX('Policy Characteristics'!H:H,MATCH($C1682,'Policy Characteristics'!$C:$C,0))),"",INDEX('Policy Characteristics'!H:H,MATCH($C1682,'Policy Characteristics'!$C:$C,0)))</f>
        <v>1</v>
      </c>
      <c r="O1682" s="226" t="str">
        <f>IF(ISBLANK(INDEX('Policy Characteristics'!I:I,MATCH($C1682,'Policy Characteristics'!$C:$C,0))),"",INDEX('Policy Characteristics'!I:I,MATCH($C1682,'Policy Characteristics'!$C:$C,0)))</f>
        <v>on/off</v>
      </c>
      <c r="P1682" s="226" t="str">
        <f>IF(ISBLANK(INDEX('Policy Characteristics'!J:J,MATCH($C1682,'Policy Characteristics'!$C:$C,0))),"",INDEX('Policy Characteristics'!J:J,MATCH($C1682,'Policy Characteristics'!$C:$C,0)))</f>
        <v/>
      </c>
      <c r="Q1682" s="226" t="str">
        <f>IF(ISBLANK(INDEX('Policy Characteristics'!K:K,MATCH($C1682,'Policy Characteristics'!$C:$C,0))),"",INDEX('Policy Characteristics'!K:K,MATCH($C1682,'Policy Characteristics'!$C:$C,0)))</f>
        <v/>
      </c>
      <c r="R1682" s="226" t="str">
        <f>IF(ISBLANK(INDEX('Policy Characteristics'!L:L,MATCH($C1682,'Policy Characteristics'!$C:$C,0))),"",INDEX('Policy Characteristics'!L:L,MATCH($C1682,'Policy Characteristics'!$C:$C,0)))</f>
        <v/>
      </c>
    </row>
    <row r="1683" spans="1:18" s="2" customFormat="1">
      <c r="A1683" s="226" t="str">
        <f>IF(ISBLANK(INDEX('Policy Characteristics'!A:A,MATCH($C1683,'Policy Characteristics'!$C:$C,0))),"",INDEX('Policy Characteristics'!A:A,MATCH($C1683,'Policy Characteristics'!$C:$C,0)))</f>
        <v>Cross-Sector</v>
      </c>
      <c r="B1683" s="234" t="str">
        <f>IF(ISBLANK(INDEX('Policy Characteristics'!B:B,MATCH($C1683,'Policy Characteristics'!$C:$C,0))),"",INDEX('Policy Characteristics'!B:B,MATCH($C1683,'Policy Characteristics'!$C:$C,0)))</f>
        <v>Fixed Energy Prices</v>
      </c>
      <c r="C1683" s="226" t="str">
        <f t="shared" si="66"/>
        <v>Toggle Whether Policies Affect Energy Prices</v>
      </c>
      <c r="D1683" s="6" t="s">
        <v>974</v>
      </c>
      <c r="E1683" s="45"/>
      <c r="F1683" s="6" t="s">
        <v>819</v>
      </c>
      <c r="G1683" s="6"/>
      <c r="H1683" s="47">
        <v>844</v>
      </c>
      <c r="I1683" s="262" t="s">
        <v>738</v>
      </c>
      <c r="J1683" s="227" t="str">
        <f>IF(ISBLANK(INDEX('Policy Characteristics'!D:D,MATCH($C1683,'Policy Characteristics'!$C:$C,0))),"",INDEX('Policy Characteristics'!D:D,MATCH($C1683,'Policy Characteristics'!$C:$C,0)))</f>
        <v>Fixed Energy Prices</v>
      </c>
      <c r="K1683" s="226" t="str">
        <f>IF(ISBLANK(INDEX('Policy Characteristics'!E:E,MATCH($C1683,'Policy Characteristics'!$C:$C,0))),"",INDEX('Policy Characteristics'!E:E,MATCH($C1683,'Policy Characteristics'!$C:$C,0)))</f>
        <v>cross toggle whether policies affect energy prices</v>
      </c>
      <c r="L1683" s="226">
        <f>IF(ISBLANK(INDEX('Policy Characteristics'!F:F,MATCH($C1683,'Policy Characteristics'!$C:$C,0))),"",INDEX('Policy Characteristics'!F:F,MATCH($C1683,'Policy Characteristics'!$C:$C,0)))</f>
        <v>0</v>
      </c>
      <c r="M1683" s="226">
        <f>IF(ISBLANK(INDEX('Policy Characteristics'!G:G,MATCH($C1683,'Policy Characteristics'!$C:$C,0))),"",INDEX('Policy Characteristics'!G:G,MATCH($C1683,'Policy Characteristics'!$C:$C,0)))</f>
        <v>1</v>
      </c>
      <c r="N1683" s="226">
        <f>IF(ISBLANK(INDEX('Policy Characteristics'!H:H,MATCH($C1683,'Policy Characteristics'!$C:$C,0))),"",INDEX('Policy Characteristics'!H:H,MATCH($C1683,'Policy Characteristics'!$C:$C,0)))</f>
        <v>1</v>
      </c>
      <c r="O1683" s="226" t="str">
        <f>IF(ISBLANK(INDEX('Policy Characteristics'!I:I,MATCH($C1683,'Policy Characteristics'!$C:$C,0))),"",INDEX('Policy Characteristics'!I:I,MATCH($C1683,'Policy Characteristics'!$C:$C,0)))</f>
        <v>on/off</v>
      </c>
      <c r="P1683" s="226" t="str">
        <f>IF(ISBLANK(INDEX('Policy Characteristics'!J:J,MATCH($C1683,'Policy Characteristics'!$C:$C,0))),"",INDEX('Policy Characteristics'!J:J,MATCH($C1683,'Policy Characteristics'!$C:$C,0)))</f>
        <v/>
      </c>
      <c r="Q1683" s="226" t="str">
        <f>IF(ISBLANK(INDEX('Policy Characteristics'!K:K,MATCH($C1683,'Policy Characteristics'!$C:$C,0))),"",INDEX('Policy Characteristics'!K:K,MATCH($C1683,'Policy Characteristics'!$C:$C,0)))</f>
        <v/>
      </c>
      <c r="R1683" s="226" t="str">
        <f>IF(ISBLANK(INDEX('Policy Characteristics'!L:L,MATCH($C1683,'Policy Characteristics'!$C:$C,0))),"",INDEX('Policy Characteristics'!L:L,MATCH($C1683,'Policy Characteristics'!$C:$C,0)))</f>
        <v/>
      </c>
    </row>
    <row r="1684" spans="1:18" s="2" customFormat="1">
      <c r="A1684" s="226" t="str">
        <f>IF(ISBLANK(INDEX('Policy Characteristics'!A:A,MATCH($C1684,'Policy Characteristics'!$C:$C,0))),"",INDEX('Policy Characteristics'!A:A,MATCH($C1684,'Policy Characteristics'!$C:$C,0)))</f>
        <v>Cross-Sector</v>
      </c>
      <c r="B1684" s="234" t="str">
        <f>IF(ISBLANK(INDEX('Policy Characteristics'!B:B,MATCH($C1684,'Policy Characteristics'!$C:$C,0))),"",INDEX('Policy Characteristics'!B:B,MATCH($C1684,'Policy Characteristics'!$C:$C,0)))</f>
        <v>Fixed Energy Prices</v>
      </c>
      <c r="C1684" s="226" t="str">
        <f t="shared" si="66"/>
        <v>Toggle Whether Policies Affect Energy Prices</v>
      </c>
      <c r="D1684" s="6" t="s">
        <v>975</v>
      </c>
      <c r="E1684" s="45"/>
      <c r="F1684" s="6" t="s">
        <v>823</v>
      </c>
      <c r="G1684" s="6"/>
      <c r="H1684" s="43">
        <v>845</v>
      </c>
      <c r="I1684" s="262" t="s">
        <v>738</v>
      </c>
      <c r="J1684" s="227" t="str">
        <f>IF(ISBLANK(INDEX('Policy Characteristics'!D:D,MATCH($C1684,'Policy Characteristics'!$C:$C,0))),"",INDEX('Policy Characteristics'!D:D,MATCH($C1684,'Policy Characteristics'!$C:$C,0)))</f>
        <v>Fixed Energy Prices</v>
      </c>
      <c r="K1684" s="226" t="str">
        <f>IF(ISBLANK(INDEX('Policy Characteristics'!E:E,MATCH($C1684,'Policy Characteristics'!$C:$C,0))),"",INDEX('Policy Characteristics'!E:E,MATCH($C1684,'Policy Characteristics'!$C:$C,0)))</f>
        <v>cross toggle whether policies affect energy prices</v>
      </c>
      <c r="L1684" s="226">
        <f>IF(ISBLANK(INDEX('Policy Characteristics'!F:F,MATCH($C1684,'Policy Characteristics'!$C:$C,0))),"",INDEX('Policy Characteristics'!F:F,MATCH($C1684,'Policy Characteristics'!$C:$C,0)))</f>
        <v>0</v>
      </c>
      <c r="M1684" s="226">
        <f>IF(ISBLANK(INDEX('Policy Characteristics'!G:G,MATCH($C1684,'Policy Characteristics'!$C:$C,0))),"",INDEX('Policy Characteristics'!G:G,MATCH($C1684,'Policy Characteristics'!$C:$C,0)))</f>
        <v>1</v>
      </c>
      <c r="N1684" s="226">
        <f>IF(ISBLANK(INDEX('Policy Characteristics'!H:H,MATCH($C1684,'Policy Characteristics'!$C:$C,0))),"",INDEX('Policy Characteristics'!H:H,MATCH($C1684,'Policy Characteristics'!$C:$C,0)))</f>
        <v>1</v>
      </c>
      <c r="O1684" s="226" t="str">
        <f>IF(ISBLANK(INDEX('Policy Characteristics'!I:I,MATCH($C1684,'Policy Characteristics'!$C:$C,0))),"",INDEX('Policy Characteristics'!I:I,MATCH($C1684,'Policy Characteristics'!$C:$C,0)))</f>
        <v>on/off</v>
      </c>
      <c r="P1684" s="226" t="str">
        <f>IF(ISBLANK(INDEX('Policy Characteristics'!J:J,MATCH($C1684,'Policy Characteristics'!$C:$C,0))),"",INDEX('Policy Characteristics'!J:J,MATCH($C1684,'Policy Characteristics'!$C:$C,0)))</f>
        <v/>
      </c>
      <c r="Q1684" s="226" t="str">
        <f>IF(ISBLANK(INDEX('Policy Characteristics'!K:K,MATCH($C1684,'Policy Characteristics'!$C:$C,0))),"",INDEX('Policy Characteristics'!K:K,MATCH($C1684,'Policy Characteristics'!$C:$C,0)))</f>
        <v/>
      </c>
      <c r="R1684" s="226" t="str">
        <f>IF(ISBLANK(INDEX('Policy Characteristics'!L:L,MATCH($C1684,'Policy Characteristics'!$C:$C,0))),"",INDEX('Policy Characteristics'!L:L,MATCH($C1684,'Policy Characteristics'!$C:$C,0)))</f>
        <v/>
      </c>
    </row>
    <row r="1685" spans="1:18" s="2" customFormat="1">
      <c r="A1685" s="226" t="str">
        <f>IF(ISBLANK(INDEX('Policy Characteristics'!A:A,MATCH($C1685,'Policy Characteristics'!$C:$C,0))),"",INDEX('Policy Characteristics'!A:A,MATCH($C1685,'Policy Characteristics'!$C:$C,0)))</f>
        <v>Cross-Sector</v>
      </c>
      <c r="B1685" s="234" t="str">
        <f>IF(ISBLANK(INDEX('Policy Characteristics'!B:B,MATCH($C1685,'Policy Characteristics'!$C:$C,0))),"",INDEX('Policy Characteristics'!B:B,MATCH($C1685,'Policy Characteristics'!$C:$C,0)))</f>
        <v>Fixed Energy Prices</v>
      </c>
      <c r="C1685" s="226" t="str">
        <f t="shared" si="66"/>
        <v>Toggle Whether Policies Affect Energy Prices</v>
      </c>
      <c r="D1685" s="6" t="s">
        <v>976</v>
      </c>
      <c r="E1685" s="45"/>
      <c r="F1685" s="6" t="s">
        <v>977</v>
      </c>
      <c r="G1685" s="6"/>
      <c r="H1685" s="47">
        <v>846</v>
      </c>
      <c r="I1685" s="262" t="s">
        <v>738</v>
      </c>
      <c r="J1685" s="227" t="str">
        <f>IF(ISBLANK(INDEX('Policy Characteristics'!D:D,MATCH($C1685,'Policy Characteristics'!$C:$C,0))),"",INDEX('Policy Characteristics'!D:D,MATCH($C1685,'Policy Characteristics'!$C:$C,0)))</f>
        <v>Fixed Energy Prices</v>
      </c>
      <c r="K1685" s="226" t="str">
        <f>IF(ISBLANK(INDEX('Policy Characteristics'!E:E,MATCH($C1685,'Policy Characteristics'!$C:$C,0))),"",INDEX('Policy Characteristics'!E:E,MATCH($C1685,'Policy Characteristics'!$C:$C,0)))</f>
        <v>cross toggle whether policies affect energy prices</v>
      </c>
      <c r="L1685" s="226">
        <f>IF(ISBLANK(INDEX('Policy Characteristics'!F:F,MATCH($C1685,'Policy Characteristics'!$C:$C,0))),"",INDEX('Policy Characteristics'!F:F,MATCH($C1685,'Policy Characteristics'!$C:$C,0)))</f>
        <v>0</v>
      </c>
      <c r="M1685" s="226">
        <f>IF(ISBLANK(INDEX('Policy Characteristics'!G:G,MATCH($C1685,'Policy Characteristics'!$C:$C,0))),"",INDEX('Policy Characteristics'!G:G,MATCH($C1685,'Policy Characteristics'!$C:$C,0)))</f>
        <v>1</v>
      </c>
      <c r="N1685" s="226">
        <f>IF(ISBLANK(INDEX('Policy Characteristics'!H:H,MATCH($C1685,'Policy Characteristics'!$C:$C,0))),"",INDEX('Policy Characteristics'!H:H,MATCH($C1685,'Policy Characteristics'!$C:$C,0)))</f>
        <v>1</v>
      </c>
      <c r="O1685" s="226" t="str">
        <f>IF(ISBLANK(INDEX('Policy Characteristics'!I:I,MATCH($C1685,'Policy Characteristics'!$C:$C,0))),"",INDEX('Policy Characteristics'!I:I,MATCH($C1685,'Policy Characteristics'!$C:$C,0)))</f>
        <v>on/off</v>
      </c>
      <c r="P1685" s="226" t="str">
        <f>IF(ISBLANK(INDEX('Policy Characteristics'!J:J,MATCH($C1685,'Policy Characteristics'!$C:$C,0))),"",INDEX('Policy Characteristics'!J:J,MATCH($C1685,'Policy Characteristics'!$C:$C,0)))</f>
        <v/>
      </c>
      <c r="Q1685" s="226" t="str">
        <f>IF(ISBLANK(INDEX('Policy Characteristics'!K:K,MATCH($C1685,'Policy Characteristics'!$C:$C,0))),"",INDEX('Policy Characteristics'!K:K,MATCH($C1685,'Policy Characteristics'!$C:$C,0)))</f>
        <v/>
      </c>
      <c r="R1685" s="226" t="str">
        <f>IF(ISBLANK(INDEX('Policy Characteristics'!L:L,MATCH($C1685,'Policy Characteristics'!$C:$C,0))),"",INDEX('Policy Characteristics'!L:L,MATCH($C1685,'Policy Characteristics'!$C:$C,0)))</f>
        <v/>
      </c>
    </row>
    <row r="1686" spans="1:18" s="2" customFormat="1">
      <c r="A1686" s="226" t="str">
        <f>IF(ISBLANK(INDEX('Policy Characteristics'!A:A,MATCH($C1686,'Policy Characteristics'!$C:$C,0))),"",INDEX('Policy Characteristics'!A:A,MATCH($C1686,'Policy Characteristics'!$C:$C,0)))</f>
        <v>Cross-Sector</v>
      </c>
      <c r="B1686" s="234" t="str">
        <f>IF(ISBLANK(INDEX('Policy Characteristics'!B:B,MATCH($C1686,'Policy Characteristics'!$C:$C,0))),"",INDEX('Policy Characteristics'!B:B,MATCH($C1686,'Policy Characteristics'!$C:$C,0)))</f>
        <v>Fixed Energy Prices</v>
      </c>
      <c r="C1686" s="226" t="str">
        <f t="shared" si="66"/>
        <v>Toggle Whether Policies Affect Energy Prices</v>
      </c>
      <c r="D1686" s="6" t="s">
        <v>978</v>
      </c>
      <c r="E1686" s="45"/>
      <c r="F1686" s="6" t="s">
        <v>979</v>
      </c>
      <c r="G1686" s="6"/>
      <c r="H1686" s="43">
        <v>847</v>
      </c>
      <c r="I1686" s="262" t="s">
        <v>738</v>
      </c>
      <c r="J1686" s="227" t="str">
        <f>IF(ISBLANK(INDEX('Policy Characteristics'!D:D,MATCH($C1686,'Policy Characteristics'!$C:$C,0))),"",INDEX('Policy Characteristics'!D:D,MATCH($C1686,'Policy Characteristics'!$C:$C,0)))</f>
        <v>Fixed Energy Prices</v>
      </c>
      <c r="K1686" s="226" t="str">
        <f>IF(ISBLANK(INDEX('Policy Characteristics'!E:E,MATCH($C1686,'Policy Characteristics'!$C:$C,0))),"",INDEX('Policy Characteristics'!E:E,MATCH($C1686,'Policy Characteristics'!$C:$C,0)))</f>
        <v>cross toggle whether policies affect energy prices</v>
      </c>
      <c r="L1686" s="226">
        <f>IF(ISBLANK(INDEX('Policy Characteristics'!F:F,MATCH($C1686,'Policy Characteristics'!$C:$C,0))),"",INDEX('Policy Characteristics'!F:F,MATCH($C1686,'Policy Characteristics'!$C:$C,0)))</f>
        <v>0</v>
      </c>
      <c r="M1686" s="226">
        <f>IF(ISBLANK(INDEX('Policy Characteristics'!G:G,MATCH($C1686,'Policy Characteristics'!$C:$C,0))),"",INDEX('Policy Characteristics'!G:G,MATCH($C1686,'Policy Characteristics'!$C:$C,0)))</f>
        <v>1</v>
      </c>
      <c r="N1686" s="226">
        <f>IF(ISBLANK(INDEX('Policy Characteristics'!H:H,MATCH($C1686,'Policy Characteristics'!$C:$C,0))),"",INDEX('Policy Characteristics'!H:H,MATCH($C1686,'Policy Characteristics'!$C:$C,0)))</f>
        <v>1</v>
      </c>
      <c r="O1686" s="226" t="str">
        <f>IF(ISBLANK(INDEX('Policy Characteristics'!I:I,MATCH($C1686,'Policy Characteristics'!$C:$C,0))),"",INDEX('Policy Characteristics'!I:I,MATCH($C1686,'Policy Characteristics'!$C:$C,0)))</f>
        <v>on/off</v>
      </c>
      <c r="P1686" s="226" t="str">
        <f>IF(ISBLANK(INDEX('Policy Characteristics'!J:J,MATCH($C1686,'Policy Characteristics'!$C:$C,0))),"",INDEX('Policy Characteristics'!J:J,MATCH($C1686,'Policy Characteristics'!$C:$C,0)))</f>
        <v/>
      </c>
      <c r="Q1686" s="226" t="str">
        <f>IF(ISBLANK(INDEX('Policy Characteristics'!K:K,MATCH($C1686,'Policy Characteristics'!$C:$C,0))),"",INDEX('Policy Characteristics'!K:K,MATCH($C1686,'Policy Characteristics'!$C:$C,0)))</f>
        <v/>
      </c>
      <c r="R1686" s="226" t="str">
        <f>IF(ISBLANK(INDEX('Policy Characteristics'!L:L,MATCH($C1686,'Policy Characteristics'!$C:$C,0))),"",INDEX('Policy Characteristics'!L:L,MATCH($C1686,'Policy Characteristics'!$C:$C,0)))</f>
        <v/>
      </c>
    </row>
    <row r="1687" spans="1:18" s="2" customFormat="1">
      <c r="A1687" s="226" t="str">
        <f>IF(ISBLANK(INDEX('Policy Characteristics'!A:A,MATCH($C1687,'Policy Characteristics'!$C:$C,0))),"",INDEX('Policy Characteristics'!A:A,MATCH($C1687,'Policy Characteristics'!$C:$C,0)))</f>
        <v>Cross-Sector</v>
      </c>
      <c r="B1687" s="234" t="str">
        <f>IF(ISBLANK(INDEX('Policy Characteristics'!B:B,MATCH($C1687,'Policy Characteristics'!$C:$C,0))),"",INDEX('Policy Characteristics'!B:B,MATCH($C1687,'Policy Characteristics'!$C:$C,0)))</f>
        <v>Fuel Price Deregulation</v>
      </c>
      <c r="C1687" s="254" t="s">
        <v>609</v>
      </c>
      <c r="D1687" s="6" t="s">
        <v>965</v>
      </c>
      <c r="E1687" s="45"/>
      <c r="F1687" s="6" t="s">
        <v>795</v>
      </c>
      <c r="G1687" s="6"/>
      <c r="H1687" s="43">
        <v>723</v>
      </c>
      <c r="I1687" s="262" t="s">
        <v>738</v>
      </c>
      <c r="J1687" s="227" t="str">
        <f>IF(ISBLANK(INDEX('Policy Characteristics'!D:D,MATCH($C1687,'Policy Characteristics'!$C:$C,0))),"",INDEX('Policy Characteristics'!D:D,MATCH($C1687,'Policy Characteristics'!$C:$C,0)))</f>
        <v>Fuel Price Deregulation</v>
      </c>
      <c r="K1687" s="226" t="str">
        <f>IF(ISBLANK(INDEX('Policy Characteristics'!E:E,MATCH($C1687,'Policy Characteristics'!$C:$C,0))),"",INDEX('Policy Characteristics'!E:E,MATCH($C1687,'Policy Characteristics'!$C:$C,0)))</f>
        <v>cross fuel price deregulation</v>
      </c>
      <c r="L1687" s="233">
        <f>IF(ISBLANK(INDEX('Policy Characteristics'!F:F,MATCH($C1687,'Policy Characteristics'!$C:$C,0))),"",INDEX('Policy Characteristics'!F:F,MATCH($C1687,'Policy Characteristics'!$C:$C,0)))</f>
        <v>0</v>
      </c>
      <c r="M1687" s="233">
        <f>IF(ISBLANK(INDEX('Policy Characteristics'!G:G,MATCH($C1687,'Policy Characteristics'!$C:$C,0))),"",INDEX('Policy Characteristics'!G:G,MATCH($C1687,'Policy Characteristics'!$C:$C,0)))</f>
        <v>1</v>
      </c>
      <c r="N1687" s="233">
        <f>IF(ISBLANK(INDEX('Policy Characteristics'!H:H,MATCH($C1687,'Policy Characteristics'!$C:$C,0))),"",INDEX('Policy Characteristics'!H:H,MATCH($C1687,'Policy Characteristics'!$C:$C,0)))</f>
        <v>0.01</v>
      </c>
      <c r="O1687" s="226" t="str">
        <f>IF(ISBLANK(INDEX('Policy Characteristics'!I:I,MATCH($C1687,'Policy Characteristics'!$C:$C,0))),"",INDEX('Policy Characteristics'!I:I,MATCH($C1687,'Policy Characteristics'!$C:$C,0)))</f>
        <v>% of price deregulated</v>
      </c>
      <c r="P1687" s="226" t="str">
        <f>IF(ISBLANK(INDEX('Policy Characteristics'!J:J,MATCH($C1687,'Policy Characteristics'!$C:$C,0))),"",INDEX('Policy Characteristics'!J:J,MATCH($C1687,'Policy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87" s="226" t="str">
        <f>IF(ISBLANK(INDEX('Policy Characteristics'!K:K,MATCH($C1687,'Policy Characteristics'!$C:$C,0))),"",INDEX('Policy Characteristics'!K:K,MATCH($C1687,'Policy Characteristics'!$C:$C,0)))</f>
        <v>fuels.html#fuel-price-deregulation</v>
      </c>
      <c r="R1687" s="226" t="str">
        <f>IF(ISBLANK(INDEX('Policy Characteristics'!L:L,MATCH($C1687,'Policy Characteristics'!$C:$C,0))),"",INDEX('Policy Characteristics'!L:L,MATCH($C1687,'Policy Characteristics'!$C:$C,0)))</f>
        <v/>
      </c>
    </row>
    <row r="1688" spans="1:18" s="2" customFormat="1">
      <c r="A1688" s="226" t="str">
        <f>IF(ISBLANK(INDEX('Policy Characteristics'!A:A,MATCH($C1688,'Policy Characteristics'!$C:$C,0))),"",INDEX('Policy Characteristics'!A:A,MATCH($C1688,'Policy Characteristics'!$C:$C,0)))</f>
        <v>Cross-Sector</v>
      </c>
      <c r="B1688" s="234" t="str">
        <f>IF(ISBLANK(INDEX('Policy Characteristics'!B:B,MATCH($C1688,'Policy Characteristics'!$C:$C,0))),"",INDEX('Policy Characteristics'!B:B,MATCH($C1688,'Policy Characteristics'!$C:$C,0)))</f>
        <v>Fuel Price Deregulation</v>
      </c>
      <c r="C1688" s="226" t="str">
        <f t="shared" ref="C1688:C1701" si="67">C$1687</f>
        <v>Fuel Price Deregulation</v>
      </c>
      <c r="D1688" s="6" t="s">
        <v>966</v>
      </c>
      <c r="E1688" s="45"/>
      <c r="F1688" s="6" t="s">
        <v>967</v>
      </c>
      <c r="G1688" s="6"/>
      <c r="H1688" s="43">
        <v>724</v>
      </c>
      <c r="I1688" s="262" t="s">
        <v>738</v>
      </c>
      <c r="J1688" s="227" t="str">
        <f>IF(ISBLANK(INDEX('Policy Characteristics'!D:D,MATCH($C1688,'Policy Characteristics'!$C:$C,0))),"",INDEX('Policy Characteristics'!D:D,MATCH($C1688,'Policy Characteristics'!$C:$C,0)))</f>
        <v>Fuel Price Deregulation</v>
      </c>
      <c r="K1688" s="226" t="str">
        <f>IF(ISBLANK(INDEX('Policy Characteristics'!E:E,MATCH($C1688,'Policy Characteristics'!$C:$C,0))),"",INDEX('Policy Characteristics'!E:E,MATCH($C1688,'Policy Characteristics'!$C:$C,0)))</f>
        <v>cross fuel price deregulation</v>
      </c>
      <c r="L1688" s="233">
        <f>IF(ISBLANK(INDEX('Policy Characteristics'!F:F,MATCH($C1688,'Policy Characteristics'!$C:$C,0))),"",INDEX('Policy Characteristics'!F:F,MATCH($C1688,'Policy Characteristics'!$C:$C,0)))</f>
        <v>0</v>
      </c>
      <c r="M1688" s="233">
        <f>IF(ISBLANK(INDEX('Policy Characteristics'!G:G,MATCH($C1688,'Policy Characteristics'!$C:$C,0))),"",INDEX('Policy Characteristics'!G:G,MATCH($C1688,'Policy Characteristics'!$C:$C,0)))</f>
        <v>1</v>
      </c>
      <c r="N1688" s="233">
        <f>IF(ISBLANK(INDEX('Policy Characteristics'!H:H,MATCH($C1688,'Policy Characteristics'!$C:$C,0))),"",INDEX('Policy Characteristics'!H:H,MATCH($C1688,'Policy Characteristics'!$C:$C,0)))</f>
        <v>0.01</v>
      </c>
      <c r="O1688" s="226" t="str">
        <f>IF(ISBLANK(INDEX('Policy Characteristics'!I:I,MATCH($C1688,'Policy Characteristics'!$C:$C,0))),"",INDEX('Policy Characteristics'!I:I,MATCH($C1688,'Policy Characteristics'!$C:$C,0)))</f>
        <v>% of price deregulated</v>
      </c>
      <c r="P1688" s="226" t="str">
        <f>IF(ISBLANK(INDEX('Policy Characteristics'!J:J,MATCH($C1688,'Policy Characteristics'!$C:$C,0))),"",INDEX('Policy Characteristics'!J:J,MATCH($C1688,'Policy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88" s="226" t="str">
        <f>IF(ISBLANK(INDEX('Policy Characteristics'!K:K,MATCH($C1688,'Policy Characteristics'!$C:$C,0))),"",INDEX('Policy Characteristics'!K:K,MATCH($C1688,'Policy Characteristics'!$C:$C,0)))</f>
        <v>fuels.html#fuel-price-deregulation</v>
      </c>
      <c r="R1688" s="226" t="str">
        <f>IF(ISBLANK(INDEX('Policy Characteristics'!L:L,MATCH($C1688,'Policy Characteristics'!$C:$C,0))),"",INDEX('Policy Characteristics'!L:L,MATCH($C1688,'Policy Characteristics'!$C:$C,0)))</f>
        <v/>
      </c>
    </row>
    <row r="1689" spans="1:18" s="2" customFormat="1">
      <c r="A1689" s="226" t="str">
        <f>IF(ISBLANK(INDEX('Policy Characteristics'!A:A,MATCH($C1689,'Policy Characteristics'!$C:$C,0))),"",INDEX('Policy Characteristics'!A:A,MATCH($C1689,'Policy Characteristics'!$C:$C,0)))</f>
        <v>Cross-Sector</v>
      </c>
      <c r="B1689" s="234" t="str">
        <f>IF(ISBLANK(INDEX('Policy Characteristics'!B:B,MATCH($C1689,'Policy Characteristics'!$C:$C,0))),"",INDEX('Policy Characteristics'!B:B,MATCH($C1689,'Policy Characteristics'!$C:$C,0)))</f>
        <v>Fuel Price Deregulation</v>
      </c>
      <c r="C1689" s="226" t="str">
        <f t="shared" si="67"/>
        <v>Fuel Price Deregulation</v>
      </c>
      <c r="D1689" s="6" t="s">
        <v>994</v>
      </c>
      <c r="E1689" s="45"/>
      <c r="F1689" s="6" t="s">
        <v>995</v>
      </c>
      <c r="G1689" s="6"/>
      <c r="H1689" s="43">
        <v>725</v>
      </c>
      <c r="I1689" s="262" t="s">
        <v>738</v>
      </c>
      <c r="J1689" s="227" t="str">
        <f>IF(ISBLANK(INDEX('Policy Characteristics'!D:D,MATCH($C1689,'Policy Characteristics'!$C:$C,0))),"",INDEX('Policy Characteristics'!D:D,MATCH($C1689,'Policy Characteristics'!$C:$C,0)))</f>
        <v>Fuel Price Deregulation</v>
      </c>
      <c r="K1689" s="226" t="str">
        <f>IF(ISBLANK(INDEX('Policy Characteristics'!E:E,MATCH($C1689,'Policy Characteristics'!$C:$C,0))),"",INDEX('Policy Characteristics'!E:E,MATCH($C1689,'Policy Characteristics'!$C:$C,0)))</f>
        <v>cross fuel price deregulation</v>
      </c>
      <c r="L1689" s="233">
        <f>IF(ISBLANK(INDEX('Policy Characteristics'!F:F,MATCH($C1689,'Policy Characteristics'!$C:$C,0))),"",INDEX('Policy Characteristics'!F:F,MATCH($C1689,'Policy Characteristics'!$C:$C,0)))</f>
        <v>0</v>
      </c>
      <c r="M1689" s="233">
        <f>IF(ISBLANK(INDEX('Policy Characteristics'!G:G,MATCH($C1689,'Policy Characteristics'!$C:$C,0))),"",INDEX('Policy Characteristics'!G:G,MATCH($C1689,'Policy Characteristics'!$C:$C,0)))</f>
        <v>1</v>
      </c>
      <c r="N1689" s="233">
        <f>IF(ISBLANK(INDEX('Policy Characteristics'!H:H,MATCH($C1689,'Policy Characteristics'!$C:$C,0))),"",INDEX('Policy Characteristics'!H:H,MATCH($C1689,'Policy Characteristics'!$C:$C,0)))</f>
        <v>0.01</v>
      </c>
      <c r="O1689" s="226" t="str">
        <f>IF(ISBLANK(INDEX('Policy Characteristics'!I:I,MATCH($C1689,'Policy Characteristics'!$C:$C,0))),"",INDEX('Policy Characteristics'!I:I,MATCH($C1689,'Policy Characteristics'!$C:$C,0)))</f>
        <v>% of price deregulated</v>
      </c>
      <c r="P1689" s="226" t="str">
        <f>IF(ISBLANK(INDEX('Policy Characteristics'!J:J,MATCH($C1689,'Policy Characteristics'!$C:$C,0))),"",INDEX('Policy Characteristics'!J:J,MATCH($C1689,'Policy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89" s="226" t="str">
        <f>IF(ISBLANK(INDEX('Policy Characteristics'!K:K,MATCH($C1689,'Policy Characteristics'!$C:$C,0))),"",INDEX('Policy Characteristics'!K:K,MATCH($C1689,'Policy Characteristics'!$C:$C,0)))</f>
        <v>fuels.html#fuel-price-deregulation</v>
      </c>
      <c r="R1689" s="226" t="str">
        <f>IF(ISBLANK(INDEX('Policy Characteristics'!L:L,MATCH($C1689,'Policy Characteristics'!$C:$C,0))),"",INDEX('Policy Characteristics'!L:L,MATCH($C1689,'Policy Characteristics'!$C:$C,0)))</f>
        <v/>
      </c>
    </row>
    <row r="1690" spans="1:18" s="2" customFormat="1">
      <c r="A1690" s="226" t="str">
        <f>IF(ISBLANK(INDEX('Policy Characteristics'!A:A,MATCH($C1690,'Policy Characteristics'!$C:$C,0))),"",INDEX('Policy Characteristics'!A:A,MATCH($C1690,'Policy Characteristics'!$C:$C,0)))</f>
        <v>Cross-Sector</v>
      </c>
      <c r="B1690" s="234" t="str">
        <f>IF(ISBLANK(INDEX('Policy Characteristics'!B:B,MATCH($C1690,'Policy Characteristics'!$C:$C,0))),"",INDEX('Policy Characteristics'!B:B,MATCH($C1690,'Policy Characteristics'!$C:$C,0)))</f>
        <v>Fuel Price Deregulation</v>
      </c>
      <c r="C1690" s="226" t="str">
        <f t="shared" si="67"/>
        <v>Fuel Price Deregulation</v>
      </c>
      <c r="D1690" s="6" t="s">
        <v>1001</v>
      </c>
      <c r="E1690" s="45"/>
      <c r="F1690" s="6" t="s">
        <v>811</v>
      </c>
      <c r="G1690" s="6"/>
      <c r="H1690" s="43">
        <v>726</v>
      </c>
      <c r="I1690" s="262" t="s">
        <v>738</v>
      </c>
      <c r="J1690" s="227" t="str">
        <f>IF(ISBLANK(INDEX('Policy Characteristics'!D:D,MATCH($C1690,'Policy Characteristics'!$C:$C,0))),"",INDEX('Policy Characteristics'!D:D,MATCH($C1690,'Policy Characteristics'!$C:$C,0)))</f>
        <v>Fuel Price Deregulation</v>
      </c>
      <c r="K1690" s="226" t="str">
        <f>IF(ISBLANK(INDEX('Policy Characteristics'!E:E,MATCH($C1690,'Policy Characteristics'!$C:$C,0))),"",INDEX('Policy Characteristics'!E:E,MATCH($C1690,'Policy Characteristics'!$C:$C,0)))</f>
        <v>cross fuel price deregulation</v>
      </c>
      <c r="L1690" s="233">
        <f>IF(ISBLANK(INDEX('Policy Characteristics'!F:F,MATCH($C1690,'Policy Characteristics'!$C:$C,0))),"",INDEX('Policy Characteristics'!F:F,MATCH($C1690,'Policy Characteristics'!$C:$C,0)))</f>
        <v>0</v>
      </c>
      <c r="M1690" s="233">
        <f>IF(ISBLANK(INDEX('Policy Characteristics'!G:G,MATCH($C1690,'Policy Characteristics'!$C:$C,0))),"",INDEX('Policy Characteristics'!G:G,MATCH($C1690,'Policy Characteristics'!$C:$C,0)))</f>
        <v>1</v>
      </c>
      <c r="N1690" s="233">
        <f>IF(ISBLANK(INDEX('Policy Characteristics'!H:H,MATCH($C1690,'Policy Characteristics'!$C:$C,0))),"",INDEX('Policy Characteristics'!H:H,MATCH($C1690,'Policy Characteristics'!$C:$C,0)))</f>
        <v>0.01</v>
      </c>
      <c r="O1690" s="226" t="str">
        <f>IF(ISBLANK(INDEX('Policy Characteristics'!I:I,MATCH($C1690,'Policy Characteristics'!$C:$C,0))),"",INDEX('Policy Characteristics'!I:I,MATCH($C1690,'Policy Characteristics'!$C:$C,0)))</f>
        <v>% of price deregulated</v>
      </c>
      <c r="P1690" s="226" t="str">
        <f>IF(ISBLANK(INDEX('Policy Characteristics'!J:J,MATCH($C1690,'Policy Characteristics'!$C:$C,0))),"",INDEX('Policy Characteristics'!J:J,MATCH($C1690,'Policy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0" s="226" t="str">
        <f>IF(ISBLANK(INDEX('Policy Characteristics'!K:K,MATCH($C1690,'Policy Characteristics'!$C:$C,0))),"",INDEX('Policy Characteristics'!K:K,MATCH($C1690,'Policy Characteristics'!$C:$C,0)))</f>
        <v>fuels.html#fuel-price-deregulation</v>
      </c>
      <c r="R1690" s="226" t="str">
        <f>IF(ISBLANK(INDEX('Policy Characteristics'!L:L,MATCH($C1690,'Policy Characteristics'!$C:$C,0))),"",INDEX('Policy Characteristics'!L:L,MATCH($C1690,'Policy Characteristics'!$C:$C,0)))</f>
        <v/>
      </c>
    </row>
    <row r="1691" spans="1:18" s="2" customFormat="1">
      <c r="A1691" s="226" t="str">
        <f>IF(ISBLANK(INDEX('Policy Characteristics'!A:A,MATCH($C1691,'Policy Characteristics'!$C:$C,0))),"",INDEX('Policy Characteristics'!A:A,MATCH($C1691,'Policy Characteristics'!$C:$C,0)))</f>
        <v>Cross-Sector</v>
      </c>
      <c r="B1691" s="234" t="str">
        <f>IF(ISBLANK(INDEX('Policy Characteristics'!B:B,MATCH($C1691,'Policy Characteristics'!$C:$C,0))),"",INDEX('Policy Characteristics'!B:B,MATCH($C1691,'Policy Characteristics'!$C:$C,0)))</f>
        <v>Fuel Price Deregulation</v>
      </c>
      <c r="C1691" s="226" t="str">
        <f t="shared" si="67"/>
        <v>Fuel Price Deregulation</v>
      </c>
      <c r="D1691" s="6" t="s">
        <v>968</v>
      </c>
      <c r="E1691" s="45"/>
      <c r="F1691" s="6" t="s">
        <v>969</v>
      </c>
      <c r="G1691" s="6"/>
      <c r="H1691" s="43">
        <v>727</v>
      </c>
      <c r="I1691" s="262" t="s">
        <v>738</v>
      </c>
      <c r="J1691" s="227" t="str">
        <f>IF(ISBLANK(INDEX('Policy Characteristics'!D:D,MATCH($C1691,'Policy Characteristics'!$C:$C,0))),"",INDEX('Policy Characteristics'!D:D,MATCH($C1691,'Policy Characteristics'!$C:$C,0)))</f>
        <v>Fuel Price Deregulation</v>
      </c>
      <c r="K1691" s="226" t="str">
        <f>IF(ISBLANK(INDEX('Policy Characteristics'!E:E,MATCH($C1691,'Policy Characteristics'!$C:$C,0))),"",INDEX('Policy Characteristics'!E:E,MATCH($C1691,'Policy Characteristics'!$C:$C,0)))</f>
        <v>cross fuel price deregulation</v>
      </c>
      <c r="L1691" s="233">
        <f>IF(ISBLANK(INDEX('Policy Characteristics'!F:F,MATCH($C1691,'Policy Characteristics'!$C:$C,0))),"",INDEX('Policy Characteristics'!F:F,MATCH($C1691,'Policy Characteristics'!$C:$C,0)))</f>
        <v>0</v>
      </c>
      <c r="M1691" s="233">
        <f>IF(ISBLANK(INDEX('Policy Characteristics'!G:G,MATCH($C1691,'Policy Characteristics'!$C:$C,0))),"",INDEX('Policy Characteristics'!G:G,MATCH($C1691,'Policy Characteristics'!$C:$C,0)))</f>
        <v>1</v>
      </c>
      <c r="N1691" s="233">
        <f>IF(ISBLANK(INDEX('Policy Characteristics'!H:H,MATCH($C1691,'Policy Characteristics'!$C:$C,0))),"",INDEX('Policy Characteristics'!H:H,MATCH($C1691,'Policy Characteristics'!$C:$C,0)))</f>
        <v>0.01</v>
      </c>
      <c r="O1691" s="226" t="str">
        <f>IF(ISBLANK(INDEX('Policy Characteristics'!I:I,MATCH($C1691,'Policy Characteristics'!$C:$C,0))),"",INDEX('Policy Characteristics'!I:I,MATCH($C1691,'Policy Characteristics'!$C:$C,0)))</f>
        <v>% of price deregulated</v>
      </c>
      <c r="P1691" s="226" t="str">
        <f>IF(ISBLANK(INDEX('Policy Characteristics'!J:J,MATCH($C1691,'Policy Characteristics'!$C:$C,0))),"",INDEX('Policy Characteristics'!J:J,MATCH($C1691,'Policy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1" s="226" t="str">
        <f>IF(ISBLANK(INDEX('Policy Characteristics'!K:K,MATCH($C1691,'Policy Characteristics'!$C:$C,0))),"",INDEX('Policy Characteristics'!K:K,MATCH($C1691,'Policy Characteristics'!$C:$C,0)))</f>
        <v>fuels.html#fuel-price-deregulation</v>
      </c>
      <c r="R1691" s="226" t="str">
        <f>IF(ISBLANK(INDEX('Policy Characteristics'!L:L,MATCH($C1691,'Policy Characteristics'!$C:$C,0))),"",INDEX('Policy Characteristics'!L:L,MATCH($C1691,'Policy Characteristics'!$C:$C,0)))</f>
        <v/>
      </c>
    </row>
    <row r="1692" spans="1:18" s="2" customFormat="1">
      <c r="A1692" s="226" t="str">
        <f>IF(ISBLANK(INDEX('Policy Characteristics'!A:A,MATCH($C1692,'Policy Characteristics'!$C:$C,0))),"",INDEX('Policy Characteristics'!A:A,MATCH($C1692,'Policy Characteristics'!$C:$C,0)))</f>
        <v>Cross-Sector</v>
      </c>
      <c r="B1692" s="234" t="str">
        <f>IF(ISBLANK(INDEX('Policy Characteristics'!B:B,MATCH($C1692,'Policy Characteristics'!$C:$C,0))),"",INDEX('Policy Characteristics'!B:B,MATCH($C1692,'Policy Characteristics'!$C:$C,0)))</f>
        <v>Fuel Price Deregulation</v>
      </c>
      <c r="C1692" s="226" t="str">
        <f t="shared" si="67"/>
        <v>Fuel Price Deregulation</v>
      </c>
      <c r="D1692" s="6" t="s">
        <v>970</v>
      </c>
      <c r="E1692" s="45"/>
      <c r="F1692" s="6" t="s">
        <v>971</v>
      </c>
      <c r="G1692" s="6"/>
      <c r="H1692" s="43">
        <v>728</v>
      </c>
      <c r="I1692" s="262" t="s">
        <v>738</v>
      </c>
      <c r="J1692" s="227" t="str">
        <f>IF(ISBLANK(INDEX('Policy Characteristics'!D:D,MATCH($C1692,'Policy Characteristics'!$C:$C,0))),"",INDEX('Policy Characteristics'!D:D,MATCH($C1692,'Policy Characteristics'!$C:$C,0)))</f>
        <v>Fuel Price Deregulation</v>
      </c>
      <c r="K1692" s="226" t="str">
        <f>IF(ISBLANK(INDEX('Policy Characteristics'!E:E,MATCH($C1692,'Policy Characteristics'!$C:$C,0))),"",INDEX('Policy Characteristics'!E:E,MATCH($C1692,'Policy Characteristics'!$C:$C,0)))</f>
        <v>cross fuel price deregulation</v>
      </c>
      <c r="L1692" s="233">
        <f>IF(ISBLANK(INDEX('Policy Characteristics'!F:F,MATCH($C1692,'Policy Characteristics'!$C:$C,0))),"",INDEX('Policy Characteristics'!F:F,MATCH($C1692,'Policy Characteristics'!$C:$C,0)))</f>
        <v>0</v>
      </c>
      <c r="M1692" s="233">
        <f>IF(ISBLANK(INDEX('Policy Characteristics'!G:G,MATCH($C1692,'Policy Characteristics'!$C:$C,0))),"",INDEX('Policy Characteristics'!G:G,MATCH($C1692,'Policy Characteristics'!$C:$C,0)))</f>
        <v>1</v>
      </c>
      <c r="N1692" s="233">
        <f>IF(ISBLANK(INDEX('Policy Characteristics'!H:H,MATCH($C1692,'Policy Characteristics'!$C:$C,0))),"",INDEX('Policy Characteristics'!H:H,MATCH($C1692,'Policy Characteristics'!$C:$C,0)))</f>
        <v>0.01</v>
      </c>
      <c r="O1692" s="226" t="str">
        <f>IF(ISBLANK(INDEX('Policy Characteristics'!I:I,MATCH($C1692,'Policy Characteristics'!$C:$C,0))),"",INDEX('Policy Characteristics'!I:I,MATCH($C1692,'Policy Characteristics'!$C:$C,0)))</f>
        <v>% of price deregulated</v>
      </c>
      <c r="P1692" s="226" t="str">
        <f>IF(ISBLANK(INDEX('Policy Characteristics'!J:J,MATCH($C1692,'Policy Characteristics'!$C:$C,0))),"",INDEX('Policy Characteristics'!J:J,MATCH($C1692,'Policy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2" s="226" t="str">
        <f>IF(ISBLANK(INDEX('Policy Characteristics'!K:K,MATCH($C1692,'Policy Characteristics'!$C:$C,0))),"",INDEX('Policy Characteristics'!K:K,MATCH($C1692,'Policy Characteristics'!$C:$C,0)))</f>
        <v>fuels.html#fuel-price-deregulation</v>
      </c>
      <c r="R1692" s="226" t="str">
        <f>IF(ISBLANK(INDEX('Policy Characteristics'!L:L,MATCH($C1692,'Policy Characteristics'!$C:$C,0))),"",INDEX('Policy Characteristics'!L:L,MATCH($C1692,'Policy Characteristics'!$C:$C,0)))</f>
        <v/>
      </c>
    </row>
    <row r="1693" spans="1:18" s="2" customFormat="1">
      <c r="A1693" s="226" t="str">
        <f>IF(ISBLANK(INDEX('Policy Characteristics'!A:A,MATCH($C1693,'Policy Characteristics'!$C:$C,0))),"",INDEX('Policy Characteristics'!A:A,MATCH($C1693,'Policy Characteristics'!$C:$C,0)))</f>
        <v>Cross-Sector</v>
      </c>
      <c r="B1693" s="234" t="str">
        <f>IF(ISBLANK(INDEX('Policy Characteristics'!B:B,MATCH($C1693,'Policy Characteristics'!$C:$C,0))),"",INDEX('Policy Characteristics'!B:B,MATCH($C1693,'Policy Characteristics'!$C:$C,0)))</f>
        <v>Fuel Price Deregulation</v>
      </c>
      <c r="C1693" s="226" t="str">
        <f t="shared" si="67"/>
        <v>Fuel Price Deregulation</v>
      </c>
      <c r="D1693" s="6" t="s">
        <v>1002</v>
      </c>
      <c r="E1693" s="45"/>
      <c r="F1693" s="6" t="s">
        <v>1003</v>
      </c>
      <c r="G1693" s="6"/>
      <c r="H1693" s="43">
        <v>729</v>
      </c>
      <c r="I1693" s="262" t="s">
        <v>738</v>
      </c>
      <c r="J1693" s="227" t="str">
        <f>IF(ISBLANK(INDEX('Policy Characteristics'!D:D,MATCH($C1693,'Policy Characteristics'!$C:$C,0))),"",INDEX('Policy Characteristics'!D:D,MATCH($C1693,'Policy Characteristics'!$C:$C,0)))</f>
        <v>Fuel Price Deregulation</v>
      </c>
      <c r="K1693" s="226" t="str">
        <f>IF(ISBLANK(INDEX('Policy Characteristics'!E:E,MATCH($C1693,'Policy Characteristics'!$C:$C,0))),"",INDEX('Policy Characteristics'!E:E,MATCH($C1693,'Policy Characteristics'!$C:$C,0)))</f>
        <v>cross fuel price deregulation</v>
      </c>
      <c r="L1693" s="233">
        <f>IF(ISBLANK(INDEX('Policy Characteristics'!F:F,MATCH($C1693,'Policy Characteristics'!$C:$C,0))),"",INDEX('Policy Characteristics'!F:F,MATCH($C1693,'Policy Characteristics'!$C:$C,0)))</f>
        <v>0</v>
      </c>
      <c r="M1693" s="233">
        <f>IF(ISBLANK(INDEX('Policy Characteristics'!G:G,MATCH($C1693,'Policy Characteristics'!$C:$C,0))),"",INDEX('Policy Characteristics'!G:G,MATCH($C1693,'Policy Characteristics'!$C:$C,0)))</f>
        <v>1</v>
      </c>
      <c r="N1693" s="233">
        <f>IF(ISBLANK(INDEX('Policy Characteristics'!H:H,MATCH($C1693,'Policy Characteristics'!$C:$C,0))),"",INDEX('Policy Characteristics'!H:H,MATCH($C1693,'Policy Characteristics'!$C:$C,0)))</f>
        <v>0.01</v>
      </c>
      <c r="O1693" s="226" t="str">
        <f>IF(ISBLANK(INDEX('Policy Characteristics'!I:I,MATCH($C1693,'Policy Characteristics'!$C:$C,0))),"",INDEX('Policy Characteristics'!I:I,MATCH($C1693,'Policy Characteristics'!$C:$C,0)))</f>
        <v>% of price deregulated</v>
      </c>
      <c r="P1693" s="226" t="str">
        <f>IF(ISBLANK(INDEX('Policy Characteristics'!J:J,MATCH($C1693,'Policy Characteristics'!$C:$C,0))),"",INDEX('Policy Characteristics'!J:J,MATCH($C1693,'Policy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3" s="226" t="str">
        <f>IF(ISBLANK(INDEX('Policy Characteristics'!K:K,MATCH($C1693,'Policy Characteristics'!$C:$C,0))),"",INDEX('Policy Characteristics'!K:K,MATCH($C1693,'Policy Characteristics'!$C:$C,0)))</f>
        <v>fuels.html#fuel-price-deregulation</v>
      </c>
      <c r="R1693" s="226" t="str">
        <f>IF(ISBLANK(INDEX('Policy Characteristics'!L:L,MATCH($C1693,'Policy Characteristics'!$C:$C,0))),"",INDEX('Policy Characteristics'!L:L,MATCH($C1693,'Policy Characteristics'!$C:$C,0)))</f>
        <v/>
      </c>
    </row>
    <row r="1694" spans="1:18" s="2" customFormat="1">
      <c r="A1694" s="226" t="str">
        <f>IF(ISBLANK(INDEX('Policy Characteristics'!A:A,MATCH($C1694,'Policy Characteristics'!$C:$C,0))),"",INDEX('Policy Characteristics'!A:A,MATCH($C1694,'Policy Characteristics'!$C:$C,0)))</f>
        <v>Cross-Sector</v>
      </c>
      <c r="B1694" s="234" t="str">
        <f>IF(ISBLANK(INDEX('Policy Characteristics'!B:B,MATCH($C1694,'Policy Characteristics'!$C:$C,0))),"",INDEX('Policy Characteristics'!B:B,MATCH($C1694,'Policy Characteristics'!$C:$C,0)))</f>
        <v>Fuel Price Deregulation</v>
      </c>
      <c r="C1694" s="226" t="str">
        <f t="shared" si="67"/>
        <v>Fuel Price Deregulation</v>
      </c>
      <c r="D1694" s="6" t="s">
        <v>1004</v>
      </c>
      <c r="E1694" s="45"/>
      <c r="F1694" s="6" t="s">
        <v>1005</v>
      </c>
      <c r="G1694" s="6"/>
      <c r="H1694" s="43">
        <v>730</v>
      </c>
      <c r="I1694" s="262" t="s">
        <v>738</v>
      </c>
      <c r="J1694" s="227" t="str">
        <f>IF(ISBLANK(INDEX('Policy Characteristics'!D:D,MATCH($C1694,'Policy Characteristics'!$C:$C,0))),"",INDEX('Policy Characteristics'!D:D,MATCH($C1694,'Policy Characteristics'!$C:$C,0)))</f>
        <v>Fuel Price Deregulation</v>
      </c>
      <c r="K1694" s="226" t="str">
        <f>IF(ISBLANK(INDEX('Policy Characteristics'!E:E,MATCH($C1694,'Policy Characteristics'!$C:$C,0))),"",INDEX('Policy Characteristics'!E:E,MATCH($C1694,'Policy Characteristics'!$C:$C,0)))</f>
        <v>cross fuel price deregulation</v>
      </c>
      <c r="L1694" s="233">
        <f>IF(ISBLANK(INDEX('Policy Characteristics'!F:F,MATCH($C1694,'Policy Characteristics'!$C:$C,0))),"",INDEX('Policy Characteristics'!F:F,MATCH($C1694,'Policy Characteristics'!$C:$C,0)))</f>
        <v>0</v>
      </c>
      <c r="M1694" s="233">
        <f>IF(ISBLANK(INDEX('Policy Characteristics'!G:G,MATCH($C1694,'Policy Characteristics'!$C:$C,0))),"",INDEX('Policy Characteristics'!G:G,MATCH($C1694,'Policy Characteristics'!$C:$C,0)))</f>
        <v>1</v>
      </c>
      <c r="N1694" s="233">
        <f>IF(ISBLANK(INDEX('Policy Characteristics'!H:H,MATCH($C1694,'Policy Characteristics'!$C:$C,0))),"",INDEX('Policy Characteristics'!H:H,MATCH($C1694,'Policy Characteristics'!$C:$C,0)))</f>
        <v>0.01</v>
      </c>
      <c r="O1694" s="226" t="str">
        <f>IF(ISBLANK(INDEX('Policy Characteristics'!I:I,MATCH($C1694,'Policy Characteristics'!$C:$C,0))),"",INDEX('Policy Characteristics'!I:I,MATCH($C1694,'Policy Characteristics'!$C:$C,0)))</f>
        <v>% of price deregulated</v>
      </c>
      <c r="P1694" s="226" t="str">
        <f>IF(ISBLANK(INDEX('Policy Characteristics'!J:J,MATCH($C1694,'Policy Characteristics'!$C:$C,0))),"",INDEX('Policy Characteristics'!J:J,MATCH($C1694,'Policy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4" s="226" t="str">
        <f>IF(ISBLANK(INDEX('Policy Characteristics'!K:K,MATCH($C1694,'Policy Characteristics'!$C:$C,0))),"",INDEX('Policy Characteristics'!K:K,MATCH($C1694,'Policy Characteristics'!$C:$C,0)))</f>
        <v>fuels.html#fuel-price-deregulation</v>
      </c>
      <c r="R1694" s="226" t="str">
        <f>IF(ISBLANK(INDEX('Policy Characteristics'!L:L,MATCH($C1694,'Policy Characteristics'!$C:$C,0))),"",INDEX('Policy Characteristics'!L:L,MATCH($C1694,'Policy Characteristics'!$C:$C,0)))</f>
        <v/>
      </c>
    </row>
    <row r="1695" spans="1:18" s="2" customFormat="1">
      <c r="A1695" s="226" t="str">
        <f>IF(ISBLANK(INDEX('Policy Characteristics'!A:A,MATCH($C1695,'Policy Characteristics'!$C:$C,0))),"",INDEX('Policy Characteristics'!A:A,MATCH($C1695,'Policy Characteristics'!$C:$C,0)))</f>
        <v>Cross-Sector</v>
      </c>
      <c r="B1695" s="234" t="str">
        <f>IF(ISBLANK(INDEX('Policy Characteristics'!B:B,MATCH($C1695,'Policy Characteristics'!$C:$C,0))),"",INDEX('Policy Characteristics'!B:B,MATCH($C1695,'Policy Characteristics'!$C:$C,0)))</f>
        <v>Fuel Price Deregulation</v>
      </c>
      <c r="C1695" s="226" t="str">
        <f t="shared" si="67"/>
        <v>Fuel Price Deregulation</v>
      </c>
      <c r="D1695" s="6" t="s">
        <v>972</v>
      </c>
      <c r="E1695" s="45"/>
      <c r="F1695" s="6" t="s">
        <v>973</v>
      </c>
      <c r="G1695" s="6"/>
      <c r="H1695" s="43">
        <v>731</v>
      </c>
      <c r="I1695" s="262" t="s">
        <v>738</v>
      </c>
      <c r="J1695" s="227" t="str">
        <f>IF(ISBLANK(INDEX('Policy Characteristics'!D:D,MATCH($C1695,'Policy Characteristics'!$C:$C,0))),"",INDEX('Policy Characteristics'!D:D,MATCH($C1695,'Policy Characteristics'!$C:$C,0)))</f>
        <v>Fuel Price Deregulation</v>
      </c>
      <c r="K1695" s="226" t="str">
        <f>IF(ISBLANK(INDEX('Policy Characteristics'!E:E,MATCH($C1695,'Policy Characteristics'!$C:$C,0))),"",INDEX('Policy Characteristics'!E:E,MATCH($C1695,'Policy Characteristics'!$C:$C,0)))</f>
        <v>cross fuel price deregulation</v>
      </c>
      <c r="L1695" s="233">
        <f>IF(ISBLANK(INDEX('Policy Characteristics'!F:F,MATCH($C1695,'Policy Characteristics'!$C:$C,0))),"",INDEX('Policy Characteristics'!F:F,MATCH($C1695,'Policy Characteristics'!$C:$C,0)))</f>
        <v>0</v>
      </c>
      <c r="M1695" s="233">
        <f>IF(ISBLANK(INDEX('Policy Characteristics'!G:G,MATCH($C1695,'Policy Characteristics'!$C:$C,0))),"",INDEX('Policy Characteristics'!G:G,MATCH($C1695,'Policy Characteristics'!$C:$C,0)))</f>
        <v>1</v>
      </c>
      <c r="N1695" s="233">
        <f>IF(ISBLANK(INDEX('Policy Characteristics'!H:H,MATCH($C1695,'Policy Characteristics'!$C:$C,0))),"",INDEX('Policy Characteristics'!H:H,MATCH($C1695,'Policy Characteristics'!$C:$C,0)))</f>
        <v>0.01</v>
      </c>
      <c r="O1695" s="226" t="str">
        <f>IF(ISBLANK(INDEX('Policy Characteristics'!I:I,MATCH($C1695,'Policy Characteristics'!$C:$C,0))),"",INDEX('Policy Characteristics'!I:I,MATCH($C1695,'Policy Characteristics'!$C:$C,0)))</f>
        <v>% of price deregulated</v>
      </c>
      <c r="P1695" s="226" t="str">
        <f>IF(ISBLANK(INDEX('Policy Characteristics'!J:J,MATCH($C1695,'Policy Characteristics'!$C:$C,0))),"",INDEX('Policy Characteristics'!J:J,MATCH($C1695,'Policy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5" s="226" t="str">
        <f>IF(ISBLANK(INDEX('Policy Characteristics'!K:K,MATCH($C1695,'Policy Characteristics'!$C:$C,0))),"",INDEX('Policy Characteristics'!K:K,MATCH($C1695,'Policy Characteristics'!$C:$C,0)))</f>
        <v>fuels.html#fuel-price-deregulation</v>
      </c>
      <c r="R1695" s="226" t="str">
        <f>IF(ISBLANK(INDEX('Policy Characteristics'!L:L,MATCH($C1695,'Policy Characteristics'!$C:$C,0))),"",INDEX('Policy Characteristics'!L:L,MATCH($C1695,'Policy Characteristics'!$C:$C,0)))</f>
        <v/>
      </c>
    </row>
    <row r="1696" spans="1:18" s="2" customFormat="1">
      <c r="A1696" s="226" t="str">
        <f>IF(ISBLANK(INDEX('Policy Characteristics'!A:A,MATCH($C1696,'Policy Characteristics'!$C:$C,0))),"",INDEX('Policy Characteristics'!A:A,MATCH($C1696,'Policy Characteristics'!$C:$C,0)))</f>
        <v>Cross-Sector</v>
      </c>
      <c r="B1696" s="234" t="str">
        <f>IF(ISBLANK(INDEX('Policy Characteristics'!B:B,MATCH($C1696,'Policy Characteristics'!$C:$C,0))),"",INDEX('Policy Characteristics'!B:B,MATCH($C1696,'Policy Characteristics'!$C:$C,0)))</f>
        <v>Fuel Price Deregulation</v>
      </c>
      <c r="C1696" s="226" t="str">
        <f t="shared" si="67"/>
        <v>Fuel Price Deregulation</v>
      </c>
      <c r="D1696" s="6" t="s">
        <v>974</v>
      </c>
      <c r="E1696" s="45"/>
      <c r="F1696" s="6" t="s">
        <v>819</v>
      </c>
      <c r="G1696" s="6"/>
      <c r="H1696" s="43">
        <v>732</v>
      </c>
      <c r="I1696" s="262" t="s">
        <v>738</v>
      </c>
      <c r="J1696" s="227" t="str">
        <f>IF(ISBLANK(INDEX('Policy Characteristics'!D:D,MATCH($C1696,'Policy Characteristics'!$C:$C,0))),"",INDEX('Policy Characteristics'!D:D,MATCH($C1696,'Policy Characteristics'!$C:$C,0)))</f>
        <v>Fuel Price Deregulation</v>
      </c>
      <c r="K1696" s="226" t="str">
        <f>IF(ISBLANK(INDEX('Policy Characteristics'!E:E,MATCH($C1696,'Policy Characteristics'!$C:$C,0))),"",INDEX('Policy Characteristics'!E:E,MATCH($C1696,'Policy Characteristics'!$C:$C,0)))</f>
        <v>cross fuel price deregulation</v>
      </c>
      <c r="L1696" s="233">
        <f>IF(ISBLANK(INDEX('Policy Characteristics'!F:F,MATCH($C1696,'Policy Characteristics'!$C:$C,0))),"",INDEX('Policy Characteristics'!F:F,MATCH($C1696,'Policy Characteristics'!$C:$C,0)))</f>
        <v>0</v>
      </c>
      <c r="M1696" s="233">
        <f>IF(ISBLANK(INDEX('Policy Characteristics'!G:G,MATCH($C1696,'Policy Characteristics'!$C:$C,0))),"",INDEX('Policy Characteristics'!G:G,MATCH($C1696,'Policy Characteristics'!$C:$C,0)))</f>
        <v>1</v>
      </c>
      <c r="N1696" s="233">
        <f>IF(ISBLANK(INDEX('Policy Characteristics'!H:H,MATCH($C1696,'Policy Characteristics'!$C:$C,0))),"",INDEX('Policy Characteristics'!H:H,MATCH($C1696,'Policy Characteristics'!$C:$C,0)))</f>
        <v>0.01</v>
      </c>
      <c r="O1696" s="226" t="str">
        <f>IF(ISBLANK(INDEX('Policy Characteristics'!I:I,MATCH($C1696,'Policy Characteristics'!$C:$C,0))),"",INDEX('Policy Characteristics'!I:I,MATCH($C1696,'Policy Characteristics'!$C:$C,0)))</f>
        <v>% of price deregulated</v>
      </c>
      <c r="P1696" s="226" t="str">
        <f>IF(ISBLANK(INDEX('Policy Characteristics'!J:J,MATCH($C1696,'Policy Characteristics'!$C:$C,0))),"",INDEX('Policy Characteristics'!J:J,MATCH($C1696,'Policy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6" s="226" t="str">
        <f>IF(ISBLANK(INDEX('Policy Characteristics'!K:K,MATCH($C1696,'Policy Characteristics'!$C:$C,0))),"",INDEX('Policy Characteristics'!K:K,MATCH($C1696,'Policy Characteristics'!$C:$C,0)))</f>
        <v>fuels.html#fuel-price-deregulation</v>
      </c>
      <c r="R1696" s="226" t="str">
        <f>IF(ISBLANK(INDEX('Policy Characteristics'!L:L,MATCH($C1696,'Policy Characteristics'!$C:$C,0))),"",INDEX('Policy Characteristics'!L:L,MATCH($C1696,'Policy Characteristics'!$C:$C,0)))</f>
        <v/>
      </c>
    </row>
    <row r="1697" spans="1:18" s="2" customFormat="1">
      <c r="A1697" s="226" t="str">
        <f>IF(ISBLANK(INDEX('Policy Characteristics'!A:A,MATCH($C1697,'Policy Characteristics'!$C:$C,0))),"",INDEX('Policy Characteristics'!A:A,MATCH($C1697,'Policy Characteristics'!$C:$C,0)))</f>
        <v>Cross-Sector</v>
      </c>
      <c r="B1697" s="234" t="str">
        <f>IF(ISBLANK(INDEX('Policy Characteristics'!B:B,MATCH($C1697,'Policy Characteristics'!$C:$C,0))),"",INDEX('Policy Characteristics'!B:B,MATCH($C1697,'Policy Characteristics'!$C:$C,0)))</f>
        <v>Fuel Price Deregulation</v>
      </c>
      <c r="C1697" s="226" t="str">
        <f t="shared" si="67"/>
        <v>Fuel Price Deregulation</v>
      </c>
      <c r="D1697" s="6" t="s">
        <v>975</v>
      </c>
      <c r="E1697" s="45"/>
      <c r="F1697" s="6" t="s">
        <v>823</v>
      </c>
      <c r="G1697" s="6"/>
      <c r="H1697" s="43">
        <v>733</v>
      </c>
      <c r="I1697" s="262" t="s">
        <v>738</v>
      </c>
      <c r="J1697" s="227" t="str">
        <f>IF(ISBLANK(INDEX('Policy Characteristics'!D:D,MATCH($C1697,'Policy Characteristics'!$C:$C,0))),"",INDEX('Policy Characteristics'!D:D,MATCH($C1697,'Policy Characteristics'!$C:$C,0)))</f>
        <v>Fuel Price Deregulation</v>
      </c>
      <c r="K1697" s="226" t="str">
        <f>IF(ISBLANK(INDEX('Policy Characteristics'!E:E,MATCH($C1697,'Policy Characteristics'!$C:$C,0))),"",INDEX('Policy Characteristics'!E:E,MATCH($C1697,'Policy Characteristics'!$C:$C,0)))</f>
        <v>cross fuel price deregulation</v>
      </c>
      <c r="L1697" s="233">
        <f>IF(ISBLANK(INDEX('Policy Characteristics'!F:F,MATCH($C1697,'Policy Characteristics'!$C:$C,0))),"",INDEX('Policy Characteristics'!F:F,MATCH($C1697,'Policy Characteristics'!$C:$C,0)))</f>
        <v>0</v>
      </c>
      <c r="M1697" s="233">
        <f>IF(ISBLANK(INDEX('Policy Characteristics'!G:G,MATCH($C1697,'Policy Characteristics'!$C:$C,0))),"",INDEX('Policy Characteristics'!G:G,MATCH($C1697,'Policy Characteristics'!$C:$C,0)))</f>
        <v>1</v>
      </c>
      <c r="N1697" s="233">
        <f>IF(ISBLANK(INDEX('Policy Characteristics'!H:H,MATCH($C1697,'Policy Characteristics'!$C:$C,0))),"",INDEX('Policy Characteristics'!H:H,MATCH($C1697,'Policy Characteristics'!$C:$C,0)))</f>
        <v>0.01</v>
      </c>
      <c r="O1697" s="226" t="str">
        <f>IF(ISBLANK(INDEX('Policy Characteristics'!I:I,MATCH($C1697,'Policy Characteristics'!$C:$C,0))),"",INDEX('Policy Characteristics'!I:I,MATCH($C1697,'Policy Characteristics'!$C:$C,0)))</f>
        <v>% of price deregulated</v>
      </c>
      <c r="P1697" s="226" t="str">
        <f>IF(ISBLANK(INDEX('Policy Characteristics'!J:J,MATCH($C1697,'Policy Characteristics'!$C:$C,0))),"",INDEX('Policy Characteristics'!J:J,MATCH($C1697,'Policy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7" s="226" t="str">
        <f>IF(ISBLANK(INDEX('Policy Characteristics'!K:K,MATCH($C1697,'Policy Characteristics'!$C:$C,0))),"",INDEX('Policy Characteristics'!K:K,MATCH($C1697,'Policy Characteristics'!$C:$C,0)))</f>
        <v>fuels.html#fuel-price-deregulation</v>
      </c>
      <c r="R1697" s="226" t="str">
        <f>IF(ISBLANK(INDEX('Policy Characteristics'!L:L,MATCH($C1697,'Policy Characteristics'!$C:$C,0))),"",INDEX('Policy Characteristics'!L:L,MATCH($C1697,'Policy Characteristics'!$C:$C,0)))</f>
        <v/>
      </c>
    </row>
    <row r="1698" spans="1:18" s="2" customFormat="1">
      <c r="A1698" s="226" t="str">
        <f>IF(ISBLANK(INDEX('Policy Characteristics'!A:A,MATCH($C1698,'Policy Characteristics'!$C:$C,0))),"",INDEX('Policy Characteristics'!A:A,MATCH($C1698,'Policy Characteristics'!$C:$C,0)))</f>
        <v>Cross-Sector</v>
      </c>
      <c r="B1698" s="234" t="str">
        <f>IF(ISBLANK(INDEX('Policy Characteristics'!B:B,MATCH($C1698,'Policy Characteristics'!$C:$C,0))),"",INDEX('Policy Characteristics'!B:B,MATCH($C1698,'Policy Characteristics'!$C:$C,0)))</f>
        <v>Fuel Price Deregulation</v>
      </c>
      <c r="C1698" s="226" t="str">
        <f t="shared" si="67"/>
        <v>Fuel Price Deregulation</v>
      </c>
      <c r="D1698" s="6" t="s">
        <v>976</v>
      </c>
      <c r="E1698" s="45"/>
      <c r="F1698" s="6" t="s">
        <v>977</v>
      </c>
      <c r="G1698" s="6"/>
      <c r="H1698" s="43">
        <v>734</v>
      </c>
      <c r="I1698" s="262" t="s">
        <v>738</v>
      </c>
      <c r="J1698" s="227" t="str">
        <f>IF(ISBLANK(INDEX('Policy Characteristics'!D:D,MATCH($C1698,'Policy Characteristics'!$C:$C,0))),"",INDEX('Policy Characteristics'!D:D,MATCH($C1698,'Policy Characteristics'!$C:$C,0)))</f>
        <v>Fuel Price Deregulation</v>
      </c>
      <c r="K1698" s="226" t="str">
        <f>IF(ISBLANK(INDEX('Policy Characteristics'!E:E,MATCH($C1698,'Policy Characteristics'!$C:$C,0))),"",INDEX('Policy Characteristics'!E:E,MATCH($C1698,'Policy Characteristics'!$C:$C,0)))</f>
        <v>cross fuel price deregulation</v>
      </c>
      <c r="L1698" s="233">
        <f>IF(ISBLANK(INDEX('Policy Characteristics'!F:F,MATCH($C1698,'Policy Characteristics'!$C:$C,0))),"",INDEX('Policy Characteristics'!F:F,MATCH($C1698,'Policy Characteristics'!$C:$C,0)))</f>
        <v>0</v>
      </c>
      <c r="M1698" s="233">
        <f>IF(ISBLANK(INDEX('Policy Characteristics'!G:G,MATCH($C1698,'Policy Characteristics'!$C:$C,0))),"",INDEX('Policy Characteristics'!G:G,MATCH($C1698,'Policy Characteristics'!$C:$C,0)))</f>
        <v>1</v>
      </c>
      <c r="N1698" s="233">
        <f>IF(ISBLANK(INDEX('Policy Characteristics'!H:H,MATCH($C1698,'Policy Characteristics'!$C:$C,0))),"",INDEX('Policy Characteristics'!H:H,MATCH($C1698,'Policy Characteristics'!$C:$C,0)))</f>
        <v>0.01</v>
      </c>
      <c r="O1698" s="226" t="str">
        <f>IF(ISBLANK(INDEX('Policy Characteristics'!I:I,MATCH($C1698,'Policy Characteristics'!$C:$C,0))),"",INDEX('Policy Characteristics'!I:I,MATCH($C1698,'Policy Characteristics'!$C:$C,0)))</f>
        <v>% of price deregulated</v>
      </c>
      <c r="P1698" s="226" t="str">
        <f>IF(ISBLANK(INDEX('Policy Characteristics'!J:J,MATCH($C1698,'Policy Characteristics'!$C:$C,0))),"",INDEX('Policy Characteristics'!J:J,MATCH($C1698,'Policy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8" s="226" t="str">
        <f>IF(ISBLANK(INDEX('Policy Characteristics'!K:K,MATCH($C1698,'Policy Characteristics'!$C:$C,0))),"",INDEX('Policy Characteristics'!K:K,MATCH($C1698,'Policy Characteristics'!$C:$C,0)))</f>
        <v>fuels.html#fuel-price-deregulation</v>
      </c>
      <c r="R1698" s="226" t="str">
        <f>IF(ISBLANK(INDEX('Policy Characteristics'!L:L,MATCH($C1698,'Policy Characteristics'!$C:$C,0))),"",INDEX('Policy Characteristics'!L:L,MATCH($C1698,'Policy Characteristics'!$C:$C,0)))</f>
        <v/>
      </c>
    </row>
    <row r="1699" spans="1:18" s="2" customFormat="1">
      <c r="A1699" s="226" t="str">
        <f>IF(ISBLANK(INDEX('Policy Characteristics'!A:A,MATCH($C1699,'Policy Characteristics'!$C:$C,0))),"",INDEX('Policy Characteristics'!A:A,MATCH($C1699,'Policy Characteristics'!$C:$C,0)))</f>
        <v>Cross-Sector</v>
      </c>
      <c r="B1699" s="234" t="str">
        <f>IF(ISBLANK(INDEX('Policy Characteristics'!B:B,MATCH($C1699,'Policy Characteristics'!$C:$C,0))),"",INDEX('Policy Characteristics'!B:B,MATCH($C1699,'Policy Characteristics'!$C:$C,0)))</f>
        <v>Fuel Price Deregulation</v>
      </c>
      <c r="C1699" s="226" t="str">
        <f t="shared" si="67"/>
        <v>Fuel Price Deregulation</v>
      </c>
      <c r="D1699" s="6" t="s">
        <v>978</v>
      </c>
      <c r="E1699" s="45"/>
      <c r="F1699" s="6" t="s">
        <v>979</v>
      </c>
      <c r="G1699" s="6"/>
      <c r="H1699" s="43">
        <v>735</v>
      </c>
      <c r="I1699" s="262" t="s">
        <v>738</v>
      </c>
      <c r="J1699" s="227" t="str">
        <f>IF(ISBLANK(INDEX('Policy Characteristics'!D:D,MATCH($C1699,'Policy Characteristics'!$C:$C,0))),"",INDEX('Policy Characteristics'!D:D,MATCH($C1699,'Policy Characteristics'!$C:$C,0)))</f>
        <v>Fuel Price Deregulation</v>
      </c>
      <c r="K1699" s="226" t="str">
        <f>IF(ISBLANK(INDEX('Policy Characteristics'!E:E,MATCH($C1699,'Policy Characteristics'!$C:$C,0))),"",INDEX('Policy Characteristics'!E:E,MATCH($C1699,'Policy Characteristics'!$C:$C,0)))</f>
        <v>cross fuel price deregulation</v>
      </c>
      <c r="L1699" s="233">
        <f>IF(ISBLANK(INDEX('Policy Characteristics'!F:F,MATCH($C1699,'Policy Characteristics'!$C:$C,0))),"",INDEX('Policy Characteristics'!F:F,MATCH($C1699,'Policy Characteristics'!$C:$C,0)))</f>
        <v>0</v>
      </c>
      <c r="M1699" s="233">
        <f>IF(ISBLANK(INDEX('Policy Characteristics'!G:G,MATCH($C1699,'Policy Characteristics'!$C:$C,0))),"",INDEX('Policy Characteristics'!G:G,MATCH($C1699,'Policy Characteristics'!$C:$C,0)))</f>
        <v>1</v>
      </c>
      <c r="N1699" s="233">
        <f>IF(ISBLANK(INDEX('Policy Characteristics'!H:H,MATCH($C1699,'Policy Characteristics'!$C:$C,0))),"",INDEX('Policy Characteristics'!H:H,MATCH($C1699,'Policy Characteristics'!$C:$C,0)))</f>
        <v>0.01</v>
      </c>
      <c r="O1699" s="226" t="str">
        <f>IF(ISBLANK(INDEX('Policy Characteristics'!I:I,MATCH($C1699,'Policy Characteristics'!$C:$C,0))),"",INDEX('Policy Characteristics'!I:I,MATCH($C1699,'Policy Characteristics'!$C:$C,0)))</f>
        <v>% of price deregulated</v>
      </c>
      <c r="P1699" s="226" t="str">
        <f>IF(ISBLANK(INDEX('Policy Characteristics'!J:J,MATCH($C1699,'Policy Characteristics'!$C:$C,0))),"",INDEX('Policy Characteristics'!J:J,MATCH($C1699,'Policy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9" s="226" t="str">
        <f>IF(ISBLANK(INDEX('Policy Characteristics'!K:K,MATCH($C1699,'Policy Characteristics'!$C:$C,0))),"",INDEX('Policy Characteristics'!K:K,MATCH($C1699,'Policy Characteristics'!$C:$C,0)))</f>
        <v>fuels.html#fuel-price-deregulation</v>
      </c>
      <c r="R1699" s="226" t="str">
        <f>IF(ISBLANK(INDEX('Policy Characteristics'!L:L,MATCH($C1699,'Policy Characteristics'!$C:$C,0))),"",INDEX('Policy Characteristics'!L:L,MATCH($C1699,'Policy Characteristics'!$C:$C,0)))</f>
        <v/>
      </c>
    </row>
    <row r="1700" spans="1:18" s="2" customFormat="1">
      <c r="A1700" s="226" t="str">
        <f>IF(ISBLANK(INDEX('Policy Characteristics'!A:A,MATCH($C1700,'Policy Characteristics'!$C:$C,0))),"",INDEX('Policy Characteristics'!A:A,MATCH($C1700,'Policy Characteristics'!$C:$C,0)))</f>
        <v>Cross-Sector</v>
      </c>
      <c r="B1700" s="234" t="str">
        <f>IF(ISBLANK(INDEX('Policy Characteristics'!B:B,MATCH($C1700,'Policy Characteristics'!$C:$C,0))),"",INDEX('Policy Characteristics'!B:B,MATCH($C1700,'Policy Characteristics'!$C:$C,0)))</f>
        <v>Fuel Price Deregulation</v>
      </c>
      <c r="C1700" s="226" t="str">
        <f t="shared" si="67"/>
        <v>Fuel Price Deregulation</v>
      </c>
      <c r="D1700" s="6" t="s">
        <v>1009</v>
      </c>
      <c r="E1700" s="45"/>
      <c r="F1700" s="6" t="s">
        <v>827</v>
      </c>
      <c r="G1700" s="6"/>
      <c r="H1700" s="43">
        <v>736</v>
      </c>
      <c r="I1700" s="262" t="s">
        <v>738</v>
      </c>
      <c r="J1700" s="227" t="str">
        <f>IF(ISBLANK(INDEX('Policy Characteristics'!D:D,MATCH($C1700,'Policy Characteristics'!$C:$C,0))),"",INDEX('Policy Characteristics'!D:D,MATCH($C1700,'Policy Characteristics'!$C:$C,0)))</f>
        <v>Fuel Price Deregulation</v>
      </c>
      <c r="K1700" s="226" t="str">
        <f>IF(ISBLANK(INDEX('Policy Characteristics'!E:E,MATCH($C1700,'Policy Characteristics'!$C:$C,0))),"",INDEX('Policy Characteristics'!E:E,MATCH($C1700,'Policy Characteristics'!$C:$C,0)))</f>
        <v>cross fuel price deregulation</v>
      </c>
      <c r="L1700" s="233">
        <f>IF(ISBLANK(INDEX('Policy Characteristics'!F:F,MATCH($C1700,'Policy Characteristics'!$C:$C,0))),"",INDEX('Policy Characteristics'!F:F,MATCH($C1700,'Policy Characteristics'!$C:$C,0)))</f>
        <v>0</v>
      </c>
      <c r="M1700" s="233">
        <f>IF(ISBLANK(INDEX('Policy Characteristics'!G:G,MATCH($C1700,'Policy Characteristics'!$C:$C,0))),"",INDEX('Policy Characteristics'!G:G,MATCH($C1700,'Policy Characteristics'!$C:$C,0)))</f>
        <v>1</v>
      </c>
      <c r="N1700" s="233">
        <f>IF(ISBLANK(INDEX('Policy Characteristics'!H:H,MATCH($C1700,'Policy Characteristics'!$C:$C,0))),"",INDEX('Policy Characteristics'!H:H,MATCH($C1700,'Policy Characteristics'!$C:$C,0)))</f>
        <v>0.01</v>
      </c>
      <c r="O1700" s="226" t="str">
        <f>IF(ISBLANK(INDEX('Policy Characteristics'!I:I,MATCH($C1700,'Policy Characteristics'!$C:$C,0))),"",INDEX('Policy Characteristics'!I:I,MATCH($C1700,'Policy Characteristics'!$C:$C,0)))</f>
        <v>% of price deregulated</v>
      </c>
      <c r="P1700" s="226" t="str">
        <f>IF(ISBLANK(INDEX('Policy Characteristics'!J:J,MATCH($C1700,'Policy Characteristics'!$C:$C,0))),"",INDEX('Policy Characteristics'!J:J,MATCH($C1700,'Policy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00" s="226" t="str">
        <f>IF(ISBLANK(INDEX('Policy Characteristics'!K:K,MATCH($C1700,'Policy Characteristics'!$C:$C,0))),"",INDEX('Policy Characteristics'!K:K,MATCH($C1700,'Policy Characteristics'!$C:$C,0)))</f>
        <v>fuels.html#fuel-price-deregulation</v>
      </c>
      <c r="R1700" s="226" t="str">
        <f>IF(ISBLANK(INDEX('Policy Characteristics'!L:L,MATCH($C1700,'Policy Characteristics'!$C:$C,0))),"",INDEX('Policy Characteristics'!L:L,MATCH($C1700,'Policy Characteristics'!$C:$C,0)))</f>
        <v/>
      </c>
    </row>
    <row r="1701" spans="1:18" s="2" customFormat="1">
      <c r="A1701" s="226" t="str">
        <f>IF(ISBLANK(INDEX('Policy Characteristics'!A:A,MATCH($C1701,'Policy Characteristics'!$C:$C,0))),"",INDEX('Policy Characteristics'!A:A,MATCH($C1701,'Policy Characteristics'!$C:$C,0)))</f>
        <v>Cross-Sector</v>
      </c>
      <c r="B1701" s="234" t="str">
        <f>IF(ISBLANK(INDEX('Policy Characteristics'!B:B,MATCH($C1701,'Policy Characteristics'!$C:$C,0))),"",INDEX('Policy Characteristics'!B:B,MATCH($C1701,'Policy Characteristics'!$C:$C,0)))</f>
        <v>Fuel Price Deregulation</v>
      </c>
      <c r="C1701" s="226" t="str">
        <f t="shared" si="67"/>
        <v>Fuel Price Deregulation</v>
      </c>
      <c r="D1701" s="6" t="s">
        <v>1010</v>
      </c>
      <c r="E1701" s="45"/>
      <c r="F1701" s="6" t="s">
        <v>1011</v>
      </c>
      <c r="G1701" s="6"/>
      <c r="H1701" s="43">
        <v>737</v>
      </c>
      <c r="I1701" s="262" t="s">
        <v>738</v>
      </c>
      <c r="J1701" s="227" t="str">
        <f>IF(ISBLANK(INDEX('Policy Characteristics'!D:D,MATCH($C1701,'Policy Characteristics'!$C:$C,0))),"",INDEX('Policy Characteristics'!D:D,MATCH($C1701,'Policy Characteristics'!$C:$C,0)))</f>
        <v>Fuel Price Deregulation</v>
      </c>
      <c r="K1701" s="226" t="str">
        <f>IF(ISBLANK(INDEX('Policy Characteristics'!E:E,MATCH($C1701,'Policy Characteristics'!$C:$C,0))),"",INDEX('Policy Characteristics'!E:E,MATCH($C1701,'Policy Characteristics'!$C:$C,0)))</f>
        <v>cross fuel price deregulation</v>
      </c>
      <c r="L1701" s="233">
        <f>IF(ISBLANK(INDEX('Policy Characteristics'!F:F,MATCH($C1701,'Policy Characteristics'!$C:$C,0))),"",INDEX('Policy Characteristics'!F:F,MATCH($C1701,'Policy Characteristics'!$C:$C,0)))</f>
        <v>0</v>
      </c>
      <c r="M1701" s="233">
        <f>IF(ISBLANK(INDEX('Policy Characteristics'!G:G,MATCH($C1701,'Policy Characteristics'!$C:$C,0))),"",INDEX('Policy Characteristics'!G:G,MATCH($C1701,'Policy Characteristics'!$C:$C,0)))</f>
        <v>1</v>
      </c>
      <c r="N1701" s="233">
        <f>IF(ISBLANK(INDEX('Policy Characteristics'!H:H,MATCH($C1701,'Policy Characteristics'!$C:$C,0))),"",INDEX('Policy Characteristics'!H:H,MATCH($C1701,'Policy Characteristics'!$C:$C,0)))</f>
        <v>0.01</v>
      </c>
      <c r="O1701" s="226" t="str">
        <f>IF(ISBLANK(INDEX('Policy Characteristics'!I:I,MATCH($C1701,'Policy Characteristics'!$C:$C,0))),"",INDEX('Policy Characteristics'!I:I,MATCH($C1701,'Policy Characteristics'!$C:$C,0)))</f>
        <v>% of price deregulated</v>
      </c>
      <c r="P1701" s="226" t="str">
        <f>IF(ISBLANK(INDEX('Policy Characteristics'!J:J,MATCH($C1701,'Policy Characteristics'!$C:$C,0))),"",INDEX('Policy Characteristics'!J:J,MATCH($C1701,'Policy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01" s="226" t="str">
        <f>IF(ISBLANK(INDEX('Policy Characteristics'!K:K,MATCH($C1701,'Policy Characteristics'!$C:$C,0))),"",INDEX('Policy Characteristics'!K:K,MATCH($C1701,'Policy Characteristics'!$C:$C,0)))</f>
        <v>fuels.html#fuel-price-deregulation</v>
      </c>
      <c r="R1701" s="226" t="str">
        <f>IF(ISBLANK(INDEX('Policy Characteristics'!L:L,MATCH($C1701,'Policy Characteristics'!$C:$C,0))),"",INDEX('Policy Characteristics'!L:L,MATCH($C1701,'Policy Characteristics'!$C:$C,0)))</f>
        <v/>
      </c>
    </row>
    <row r="1702" spans="1:18" s="4" customFormat="1">
      <c r="A1702" s="226" t="str">
        <f>IF(ISBLANK(INDEX('Policy Characteristics'!A:A,MATCH($C1702,'Policy Characteristics'!$C:$C,0))),"",INDEX('Policy Characteristics'!A:A,MATCH($C1702,'Policy Characteristics'!$C:$C,0)))</f>
        <v>Cross-Sector</v>
      </c>
      <c r="B1702" s="234" t="str">
        <f>IF(ISBLANK(INDEX('Policy Characteristics'!B:B,MATCH($C1702,'Policy Characteristics'!$C:$C,0))),"",INDEX('Policy Characteristics'!B:B,MATCH($C1702,'Policy Characteristics'!$C:$C,0)))</f>
        <v>Fuel Taxes or Subsidies</v>
      </c>
      <c r="C1702" t="s">
        <v>615</v>
      </c>
      <c r="D1702" s="45" t="s">
        <v>992</v>
      </c>
      <c r="E1702" s="45" t="s">
        <v>980</v>
      </c>
      <c r="F1702" s="45" t="s">
        <v>993</v>
      </c>
      <c r="G1702" s="45" t="s">
        <v>58</v>
      </c>
      <c r="H1702" s="43">
        <v>78</v>
      </c>
      <c r="I1702" s="261" t="s">
        <v>728</v>
      </c>
      <c r="J1702" s="227" t="str">
        <f>IF(ISBLANK(INDEX('Policy Characteristics'!D:D,MATCH($C1702,'Policy Characteristics'!$C:$C,0))),"",INDEX('Policy Characteristics'!D:D,MATCH($C1702,'Policy Characteristics'!$C:$C,0)))</f>
        <v>Fuel Taxes or Subsidies</v>
      </c>
      <c r="K1702" s="226" t="str">
        <f>IF(ISBLANK(INDEX('Policy Characteristics'!E:E,MATCH($C1702,'Policy Characteristics'!$C:$C,0))),"",INDEX('Policy Characteristics'!E:E,MATCH($C1702,'Policy Characteristics'!$C:$C,0)))</f>
        <v>cross fuel tax</v>
      </c>
      <c r="L1702" s="233">
        <f>IF(ISBLANK(INDEX('Policy Characteristics'!F:F,MATCH($C1702,'Policy Characteristics'!$C:$C,0))),"",INDEX('Policy Characteristics'!F:F,MATCH($C1702,'Policy Characteristics'!$C:$C,0)))</f>
        <v>-0.9</v>
      </c>
      <c r="M1702" s="233">
        <f>IF(ISBLANK(INDEX('Policy Characteristics'!G:G,MATCH($C1702,'Policy Characteristics'!$C:$C,0))),"",INDEX('Policy Characteristics'!G:G,MATCH($C1702,'Policy Characteristics'!$C:$C,0)))</f>
        <v>0.9</v>
      </c>
      <c r="N1702" s="233">
        <f>IF(ISBLANK(INDEX('Policy Characteristics'!H:H,MATCH($C1702,'Policy Characteristics'!$C:$C,0))),"",INDEX('Policy Characteristics'!H:H,MATCH($C1702,'Policy Characteristics'!$C:$C,0)))</f>
        <v>0.01</v>
      </c>
      <c r="O1702" s="226" t="str">
        <f>IF(ISBLANK(INDEX('Policy Characteristics'!I:I,MATCH($C1702,'Policy Characteristics'!$C:$C,0))),"",INDEX('Policy Characteristics'!I:I,MATCH($C1702,'Policy Characteristics'!$C:$C,0)))</f>
        <v>% of BAU price</v>
      </c>
      <c r="P1702" s="226" t="str">
        <f>IF(ISBLANK(INDEX('Policy Characteristics'!J:J,MATCH($C1702,'Policy Characteristics'!$C:$C,0))),"",INDEX('Policy Characteristics'!J:J,MATCH($C1702,'Policy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02" s="226" t="str">
        <f>IF(ISBLANK(INDEX('Policy Characteristics'!K:K,MATCH($C1702,'Policy Characteristics'!$C:$C,0))),"",INDEX('Policy Characteristics'!K:K,MATCH($C1702,'Policy Characteristics'!$C:$C,0)))</f>
        <v>fuels.html#fuel-taxes</v>
      </c>
      <c r="R1702" s="226" t="str">
        <f>IF(ISBLANK(INDEX('Policy Characteristics'!L:L,MATCH($C1702,'Policy Characteristics'!$C:$C,0))),"",INDEX('Policy Characteristics'!L:L,MATCH($C1702,'Policy Characteristics'!$C:$C,0)))</f>
        <v>fuel-taxes.html</v>
      </c>
    </row>
    <row r="1703" spans="1:18" s="4" customFormat="1">
      <c r="A1703" s="226" t="str">
        <f>IF(ISBLANK(INDEX('Policy Characteristics'!A:A,MATCH($C1703,'Policy Characteristics'!$C:$C,0))),"",INDEX('Policy Characteristics'!A:A,MATCH($C1703,'Policy Characteristics'!$C:$C,0)))</f>
        <v>Cross-Sector</v>
      </c>
      <c r="B1703" s="234" t="str">
        <f>IF(ISBLANK(INDEX('Policy Characteristics'!B:B,MATCH($C1703,'Policy Characteristics'!$C:$C,0))),"",INDEX('Policy Characteristics'!B:B,MATCH($C1703,'Policy Characteristics'!$C:$C,0)))</f>
        <v>Fuel Taxes or Subsidies</v>
      </c>
      <c r="C1703" s="257" t="str">
        <f t="shared" ref="C1703:C1766" si="68">C$1702</f>
        <v>Additional Fuel Tax or Subsidy Rate by Fuel</v>
      </c>
      <c r="D1703" s="6" t="s">
        <v>965</v>
      </c>
      <c r="E1703" s="45" t="s">
        <v>980</v>
      </c>
      <c r="F1703" s="6" t="s">
        <v>795</v>
      </c>
      <c r="G1703" s="45" t="s">
        <v>58</v>
      </c>
      <c r="H1703" s="43">
        <v>79</v>
      </c>
      <c r="I1703" s="262" t="s">
        <v>738</v>
      </c>
      <c r="J1703" s="227" t="str">
        <f>IF(ISBLANK(INDEX('Policy Characteristics'!D:D,MATCH($C1703,'Policy Characteristics'!$C:$C,0))),"",INDEX('Policy Characteristics'!D:D,MATCH($C1703,'Policy Characteristics'!$C:$C,0)))</f>
        <v>Fuel Taxes or Subsidies</v>
      </c>
      <c r="K1703" s="226" t="str">
        <f>IF(ISBLANK(INDEX('Policy Characteristics'!E:E,MATCH($C1703,'Policy Characteristics'!$C:$C,0))),"",INDEX('Policy Characteristics'!E:E,MATCH($C1703,'Policy Characteristics'!$C:$C,0)))</f>
        <v>cross fuel tax</v>
      </c>
      <c r="L1703" s="233">
        <f>IF(ISBLANK(INDEX('Policy Characteristics'!F:F,MATCH($C1703,'Policy Characteristics'!$C:$C,0))),"",INDEX('Policy Characteristics'!F:F,MATCH($C1703,'Policy Characteristics'!$C:$C,0)))</f>
        <v>-0.9</v>
      </c>
      <c r="M1703" s="233">
        <f>IF(ISBLANK(INDEX('Policy Characteristics'!G:G,MATCH($C1703,'Policy Characteristics'!$C:$C,0))),"",INDEX('Policy Characteristics'!G:G,MATCH($C1703,'Policy Characteristics'!$C:$C,0)))</f>
        <v>0.9</v>
      </c>
      <c r="N1703" s="233">
        <f>IF(ISBLANK(INDEX('Policy Characteristics'!H:H,MATCH($C1703,'Policy Characteristics'!$C:$C,0))),"",INDEX('Policy Characteristics'!H:H,MATCH($C1703,'Policy Characteristics'!$C:$C,0)))</f>
        <v>0.01</v>
      </c>
      <c r="O1703" s="226" t="str">
        <f>IF(ISBLANK(INDEX('Policy Characteristics'!I:I,MATCH($C1703,'Policy Characteristics'!$C:$C,0))),"",INDEX('Policy Characteristics'!I:I,MATCH($C1703,'Policy Characteristics'!$C:$C,0)))</f>
        <v>% of BAU price</v>
      </c>
      <c r="P1703" s="226" t="str">
        <f>IF(ISBLANK(INDEX('Policy Characteristics'!J:J,MATCH($C1703,'Policy Characteristics'!$C:$C,0))),"",INDEX('Policy Characteristics'!J:J,MATCH($C1703,'Policy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03" s="226" t="str">
        <f>IF(ISBLANK(INDEX('Policy Characteristics'!K:K,MATCH($C1703,'Policy Characteristics'!$C:$C,0))),"",INDEX('Policy Characteristics'!K:K,MATCH($C1703,'Policy Characteristics'!$C:$C,0)))</f>
        <v>fuels.html#fuel-taxes</v>
      </c>
      <c r="R1703" s="226" t="str">
        <f>IF(ISBLANK(INDEX('Policy Characteristics'!L:L,MATCH($C1703,'Policy Characteristics'!$C:$C,0))),"",INDEX('Policy Characteristics'!L:L,MATCH($C1703,'Policy Characteristics'!$C:$C,0)))</f>
        <v>fuel-taxes.html</v>
      </c>
    </row>
    <row r="1704" spans="1:18" s="4" customFormat="1">
      <c r="A1704" s="226" t="str">
        <f>IF(ISBLANK(INDEX('Policy Characteristics'!A:A,MATCH($C1704,'Policy Characteristics'!$C:$C,0))),"",INDEX('Policy Characteristics'!A:A,MATCH($C1704,'Policy Characteristics'!$C:$C,0)))</f>
        <v>Cross-Sector</v>
      </c>
      <c r="B1704" s="234" t="str">
        <f>IF(ISBLANK(INDEX('Policy Characteristics'!B:B,MATCH($C1704,'Policy Characteristics'!$C:$C,0))),"",INDEX('Policy Characteristics'!B:B,MATCH($C1704,'Policy Characteristics'!$C:$C,0)))</f>
        <v>Fuel Taxes or Subsidies</v>
      </c>
      <c r="C1704" s="257" t="str">
        <f t="shared" si="68"/>
        <v>Additional Fuel Tax or Subsidy Rate by Fuel</v>
      </c>
      <c r="D1704" s="6" t="s">
        <v>966</v>
      </c>
      <c r="E1704" s="45" t="s">
        <v>980</v>
      </c>
      <c r="F1704" s="6" t="s">
        <v>967</v>
      </c>
      <c r="G1704" s="45" t="s">
        <v>58</v>
      </c>
      <c r="H1704" s="43">
        <v>80</v>
      </c>
      <c r="I1704" s="262" t="s">
        <v>728</v>
      </c>
      <c r="J1704" s="227" t="str">
        <f>IF(ISBLANK(INDEX('Policy Characteristics'!D:D,MATCH($C1704,'Policy Characteristics'!$C:$C,0))),"",INDEX('Policy Characteristics'!D:D,MATCH($C1704,'Policy Characteristics'!$C:$C,0)))</f>
        <v>Fuel Taxes or Subsidies</v>
      </c>
      <c r="K1704" s="226" t="str">
        <f>IF(ISBLANK(INDEX('Policy Characteristics'!E:E,MATCH($C1704,'Policy Characteristics'!$C:$C,0))),"",INDEX('Policy Characteristics'!E:E,MATCH($C1704,'Policy Characteristics'!$C:$C,0)))</f>
        <v>cross fuel tax</v>
      </c>
      <c r="L1704" s="233">
        <f>IF(ISBLANK(INDEX('Policy Characteristics'!F:F,MATCH($C1704,'Policy Characteristics'!$C:$C,0))),"",INDEX('Policy Characteristics'!F:F,MATCH($C1704,'Policy Characteristics'!$C:$C,0)))</f>
        <v>-0.9</v>
      </c>
      <c r="M1704" s="233">
        <f>IF(ISBLANK(INDEX('Policy Characteristics'!G:G,MATCH($C1704,'Policy Characteristics'!$C:$C,0))),"",INDEX('Policy Characteristics'!G:G,MATCH($C1704,'Policy Characteristics'!$C:$C,0)))</f>
        <v>0.9</v>
      </c>
      <c r="N1704" s="233">
        <f>IF(ISBLANK(INDEX('Policy Characteristics'!H:H,MATCH($C1704,'Policy Characteristics'!$C:$C,0))),"",INDEX('Policy Characteristics'!H:H,MATCH($C1704,'Policy Characteristics'!$C:$C,0)))</f>
        <v>0.01</v>
      </c>
      <c r="O1704" s="226" t="str">
        <f>IF(ISBLANK(INDEX('Policy Characteristics'!I:I,MATCH($C1704,'Policy Characteristics'!$C:$C,0))),"",INDEX('Policy Characteristics'!I:I,MATCH($C1704,'Policy Characteristics'!$C:$C,0)))</f>
        <v>% of BAU price</v>
      </c>
      <c r="P1704" s="226" t="str">
        <f>IF(ISBLANK(INDEX('Policy Characteristics'!J:J,MATCH($C1704,'Policy Characteristics'!$C:$C,0))),"",INDEX('Policy Characteristics'!J:J,MATCH($C1704,'Policy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04" s="226" t="str">
        <f>IF(ISBLANK(INDEX('Policy Characteristics'!K:K,MATCH($C1704,'Policy Characteristics'!$C:$C,0))),"",INDEX('Policy Characteristics'!K:K,MATCH($C1704,'Policy Characteristics'!$C:$C,0)))</f>
        <v>fuels.html#fuel-taxes</v>
      </c>
      <c r="R1704" s="226" t="str">
        <f>IF(ISBLANK(INDEX('Policy Characteristics'!L:L,MATCH($C1704,'Policy Characteristics'!$C:$C,0))),"",INDEX('Policy Characteristics'!L:L,MATCH($C1704,'Policy Characteristics'!$C:$C,0)))</f>
        <v>fuel-taxes.html</v>
      </c>
    </row>
    <row r="1705" spans="1:18" s="4" customFormat="1">
      <c r="A1705" s="226" t="str">
        <f>IF(ISBLANK(INDEX('Policy Characteristics'!A:A,MATCH($C1705,'Policy Characteristics'!$C:$C,0))),"",INDEX('Policy Characteristics'!A:A,MATCH($C1705,'Policy Characteristics'!$C:$C,0)))</f>
        <v>Cross-Sector</v>
      </c>
      <c r="B1705" s="234" t="str">
        <f>IF(ISBLANK(INDEX('Policy Characteristics'!B:B,MATCH($C1705,'Policy Characteristics'!$C:$C,0))),"",INDEX('Policy Characteristics'!B:B,MATCH($C1705,'Policy Characteristics'!$C:$C,0)))</f>
        <v>Fuel Taxes or Subsidies</v>
      </c>
      <c r="C1705" s="257" t="str">
        <f t="shared" si="68"/>
        <v>Additional Fuel Tax or Subsidy Rate by Fuel</v>
      </c>
      <c r="D1705" s="6" t="s">
        <v>994</v>
      </c>
      <c r="E1705" s="45" t="s">
        <v>980</v>
      </c>
      <c r="F1705" s="6" t="s">
        <v>995</v>
      </c>
      <c r="G1705" s="45" t="s">
        <v>58</v>
      </c>
      <c r="H1705" s="43">
        <v>738</v>
      </c>
      <c r="I1705" s="262" t="s">
        <v>738</v>
      </c>
      <c r="J1705" s="227" t="str">
        <f>IF(ISBLANK(INDEX('Policy Characteristics'!D:D,MATCH($C1705,'Policy Characteristics'!$C:$C,0))),"",INDEX('Policy Characteristics'!D:D,MATCH($C1705,'Policy Characteristics'!$C:$C,0)))</f>
        <v>Fuel Taxes or Subsidies</v>
      </c>
      <c r="K1705" s="226" t="str">
        <f>IF(ISBLANK(INDEX('Policy Characteristics'!E:E,MATCH($C1705,'Policy Characteristics'!$C:$C,0))),"",INDEX('Policy Characteristics'!E:E,MATCH($C1705,'Policy Characteristics'!$C:$C,0)))</f>
        <v>cross fuel tax</v>
      </c>
      <c r="L1705" s="233">
        <f>IF(ISBLANK(INDEX('Policy Characteristics'!F:F,MATCH($C1705,'Policy Characteristics'!$C:$C,0))),"",INDEX('Policy Characteristics'!F:F,MATCH($C1705,'Policy Characteristics'!$C:$C,0)))</f>
        <v>-0.9</v>
      </c>
      <c r="M1705" s="233">
        <f>IF(ISBLANK(INDEX('Policy Characteristics'!G:G,MATCH($C1705,'Policy Characteristics'!$C:$C,0))),"",INDEX('Policy Characteristics'!G:G,MATCH($C1705,'Policy Characteristics'!$C:$C,0)))</f>
        <v>0.9</v>
      </c>
      <c r="N1705" s="233">
        <f>IF(ISBLANK(INDEX('Policy Characteristics'!H:H,MATCH($C1705,'Policy Characteristics'!$C:$C,0))),"",INDEX('Policy Characteristics'!H:H,MATCH($C1705,'Policy Characteristics'!$C:$C,0)))</f>
        <v>0.01</v>
      </c>
      <c r="O1705" s="226" t="str">
        <f>IF(ISBLANK(INDEX('Policy Characteristics'!I:I,MATCH($C1705,'Policy Characteristics'!$C:$C,0))),"",INDEX('Policy Characteristics'!I:I,MATCH($C1705,'Policy Characteristics'!$C:$C,0)))</f>
        <v>% of BAU price</v>
      </c>
      <c r="P1705" s="226" t="str">
        <f>IF(ISBLANK(INDEX('Policy Characteristics'!J:J,MATCH($C1705,'Policy Characteristics'!$C:$C,0))),"",INDEX('Policy Characteristics'!J:J,MATCH($C1705,'Policy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05" s="226" t="str">
        <f>IF(ISBLANK(INDEX('Policy Characteristics'!K:K,MATCH($C1705,'Policy Characteristics'!$C:$C,0))),"",INDEX('Policy Characteristics'!K:K,MATCH($C1705,'Policy Characteristics'!$C:$C,0)))</f>
        <v>fuels.html#fuel-taxes</v>
      </c>
      <c r="R1705" s="226" t="str">
        <f>IF(ISBLANK(INDEX('Policy Characteristics'!L:L,MATCH($C1705,'Policy Characteristics'!$C:$C,0))),"",INDEX('Policy Characteristics'!L:L,MATCH($C1705,'Policy Characteristics'!$C:$C,0)))</f>
        <v>fuel-taxes.html</v>
      </c>
    </row>
    <row r="1706" spans="1:18" s="4" customFormat="1">
      <c r="A1706" s="226" t="str">
        <f>IF(ISBLANK(INDEX('Policy Characteristics'!A:A,MATCH($C1706,'Policy Characteristics'!$C:$C,0))),"",INDEX('Policy Characteristics'!A:A,MATCH($C1706,'Policy Characteristics'!$C:$C,0)))</f>
        <v>Cross-Sector</v>
      </c>
      <c r="B1706" s="234" t="str">
        <f>IF(ISBLANK(INDEX('Policy Characteristics'!B:B,MATCH($C1706,'Policy Characteristics'!$C:$C,0))),"",INDEX('Policy Characteristics'!B:B,MATCH($C1706,'Policy Characteristics'!$C:$C,0)))</f>
        <v>Fuel Taxes or Subsidies</v>
      </c>
      <c r="C1706" s="257" t="str">
        <f t="shared" si="68"/>
        <v>Additional Fuel Tax or Subsidy Rate by Fuel</v>
      </c>
      <c r="D1706" s="6" t="s">
        <v>1001</v>
      </c>
      <c r="E1706" s="45" t="s">
        <v>980</v>
      </c>
      <c r="F1706" s="6" t="s">
        <v>811</v>
      </c>
      <c r="G1706" s="45" t="s">
        <v>58</v>
      </c>
      <c r="H1706" s="43">
        <v>739</v>
      </c>
      <c r="I1706" s="262" t="s">
        <v>738</v>
      </c>
      <c r="J1706" s="227" t="str">
        <f>IF(ISBLANK(INDEX('Policy Characteristics'!D:D,MATCH($C1706,'Policy Characteristics'!$C:$C,0))),"",INDEX('Policy Characteristics'!D:D,MATCH($C1706,'Policy Characteristics'!$C:$C,0)))</f>
        <v>Fuel Taxes or Subsidies</v>
      </c>
      <c r="K1706" s="226" t="str">
        <f>IF(ISBLANK(INDEX('Policy Characteristics'!E:E,MATCH($C1706,'Policy Characteristics'!$C:$C,0))),"",INDEX('Policy Characteristics'!E:E,MATCH($C1706,'Policy Characteristics'!$C:$C,0)))</f>
        <v>cross fuel tax</v>
      </c>
      <c r="L1706" s="233">
        <f>IF(ISBLANK(INDEX('Policy Characteristics'!F:F,MATCH($C1706,'Policy Characteristics'!$C:$C,0))),"",INDEX('Policy Characteristics'!F:F,MATCH($C1706,'Policy Characteristics'!$C:$C,0)))</f>
        <v>-0.9</v>
      </c>
      <c r="M1706" s="233">
        <f>IF(ISBLANK(INDEX('Policy Characteristics'!G:G,MATCH($C1706,'Policy Characteristics'!$C:$C,0))),"",INDEX('Policy Characteristics'!G:G,MATCH($C1706,'Policy Characteristics'!$C:$C,0)))</f>
        <v>0.9</v>
      </c>
      <c r="N1706" s="233">
        <f>IF(ISBLANK(INDEX('Policy Characteristics'!H:H,MATCH($C1706,'Policy Characteristics'!$C:$C,0))),"",INDEX('Policy Characteristics'!H:H,MATCH($C1706,'Policy Characteristics'!$C:$C,0)))</f>
        <v>0.01</v>
      </c>
      <c r="O1706" s="226" t="str">
        <f>IF(ISBLANK(INDEX('Policy Characteristics'!I:I,MATCH($C1706,'Policy Characteristics'!$C:$C,0))),"",INDEX('Policy Characteristics'!I:I,MATCH($C1706,'Policy Characteristics'!$C:$C,0)))</f>
        <v>% of BAU price</v>
      </c>
      <c r="P1706" s="226" t="str">
        <f>IF(ISBLANK(INDEX('Policy Characteristics'!J:J,MATCH($C1706,'Policy Characteristics'!$C:$C,0))),"",INDEX('Policy Characteristics'!J:J,MATCH($C1706,'Policy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06" s="226" t="str">
        <f>IF(ISBLANK(INDEX('Policy Characteristics'!K:K,MATCH($C1706,'Policy Characteristics'!$C:$C,0))),"",INDEX('Policy Characteristics'!K:K,MATCH($C1706,'Policy Characteristics'!$C:$C,0)))</f>
        <v>fuels.html#fuel-taxes</v>
      </c>
      <c r="R1706" s="226" t="str">
        <f>IF(ISBLANK(INDEX('Policy Characteristics'!L:L,MATCH($C1706,'Policy Characteristics'!$C:$C,0))),"",INDEX('Policy Characteristics'!L:L,MATCH($C1706,'Policy Characteristics'!$C:$C,0)))</f>
        <v>fuel-taxes.html</v>
      </c>
    </row>
    <row r="1707" spans="1:18" s="4" customFormat="1">
      <c r="A1707" s="226" t="str">
        <f>IF(ISBLANK(INDEX('Policy Characteristics'!A:A,MATCH($C1707,'Policy Characteristics'!$C:$C,0))),"",INDEX('Policy Characteristics'!A:A,MATCH($C1707,'Policy Characteristics'!$C:$C,0)))</f>
        <v>Cross-Sector</v>
      </c>
      <c r="B1707" s="234" t="str">
        <f>IF(ISBLANK(INDEX('Policy Characteristics'!B:B,MATCH($C1707,'Policy Characteristics'!$C:$C,0))),"",INDEX('Policy Characteristics'!B:B,MATCH($C1707,'Policy Characteristics'!$C:$C,0)))</f>
        <v>Fuel Taxes or Subsidies</v>
      </c>
      <c r="C1707" s="257" t="str">
        <f t="shared" si="68"/>
        <v>Additional Fuel Tax or Subsidy Rate by Fuel</v>
      </c>
      <c r="D1707" s="6" t="s">
        <v>968</v>
      </c>
      <c r="E1707" s="45" t="s">
        <v>980</v>
      </c>
      <c r="F1707" s="6" t="s">
        <v>969</v>
      </c>
      <c r="G1707" s="45" t="s">
        <v>58</v>
      </c>
      <c r="H1707" s="43">
        <v>81</v>
      </c>
      <c r="I1707" s="262" t="s">
        <v>728</v>
      </c>
      <c r="J1707" s="227" t="str">
        <f>IF(ISBLANK(INDEX('Policy Characteristics'!D:D,MATCH($C1707,'Policy Characteristics'!$C:$C,0))),"",INDEX('Policy Characteristics'!D:D,MATCH($C1707,'Policy Characteristics'!$C:$C,0)))</f>
        <v>Fuel Taxes or Subsidies</v>
      </c>
      <c r="K1707" s="226" t="str">
        <f>IF(ISBLANK(INDEX('Policy Characteristics'!E:E,MATCH($C1707,'Policy Characteristics'!$C:$C,0))),"",INDEX('Policy Characteristics'!E:E,MATCH($C1707,'Policy Characteristics'!$C:$C,0)))</f>
        <v>cross fuel tax</v>
      </c>
      <c r="L1707" s="233">
        <f>IF(ISBLANK(INDEX('Policy Characteristics'!F:F,MATCH($C1707,'Policy Characteristics'!$C:$C,0))),"",INDEX('Policy Characteristics'!F:F,MATCH($C1707,'Policy Characteristics'!$C:$C,0)))</f>
        <v>-0.9</v>
      </c>
      <c r="M1707" s="233">
        <f>IF(ISBLANK(INDEX('Policy Characteristics'!G:G,MATCH($C1707,'Policy Characteristics'!$C:$C,0))),"",INDEX('Policy Characteristics'!G:G,MATCH($C1707,'Policy Characteristics'!$C:$C,0)))</f>
        <v>0.9</v>
      </c>
      <c r="N1707" s="233">
        <f>IF(ISBLANK(INDEX('Policy Characteristics'!H:H,MATCH($C1707,'Policy Characteristics'!$C:$C,0))),"",INDEX('Policy Characteristics'!H:H,MATCH($C1707,'Policy Characteristics'!$C:$C,0)))</f>
        <v>0.01</v>
      </c>
      <c r="O1707" s="226" t="str">
        <f>IF(ISBLANK(INDEX('Policy Characteristics'!I:I,MATCH($C1707,'Policy Characteristics'!$C:$C,0))),"",INDEX('Policy Characteristics'!I:I,MATCH($C1707,'Policy Characteristics'!$C:$C,0)))</f>
        <v>% of BAU price</v>
      </c>
      <c r="P1707" s="226" t="str">
        <f>IF(ISBLANK(INDEX('Policy Characteristics'!J:J,MATCH($C1707,'Policy Characteristics'!$C:$C,0))),"",INDEX('Policy Characteristics'!J:J,MATCH($C1707,'Policy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07" s="226" t="str">
        <f>IF(ISBLANK(INDEX('Policy Characteristics'!K:K,MATCH($C1707,'Policy Characteristics'!$C:$C,0))),"",INDEX('Policy Characteristics'!K:K,MATCH($C1707,'Policy Characteristics'!$C:$C,0)))</f>
        <v>fuels.html#fuel-taxes</v>
      </c>
      <c r="R1707" s="226" t="str">
        <f>IF(ISBLANK(INDEX('Policy Characteristics'!L:L,MATCH($C1707,'Policy Characteristics'!$C:$C,0))),"",INDEX('Policy Characteristics'!L:L,MATCH($C1707,'Policy Characteristics'!$C:$C,0)))</f>
        <v>fuel-taxes.html</v>
      </c>
    </row>
    <row r="1708" spans="1:18" s="4" customFormat="1">
      <c r="A1708" s="226" t="str">
        <f>IF(ISBLANK(INDEX('Policy Characteristics'!A:A,MATCH($C1708,'Policy Characteristics'!$C:$C,0))),"",INDEX('Policy Characteristics'!A:A,MATCH($C1708,'Policy Characteristics'!$C:$C,0)))</f>
        <v>Cross-Sector</v>
      </c>
      <c r="B1708" s="234" t="str">
        <f>IF(ISBLANK(INDEX('Policy Characteristics'!B:B,MATCH($C1708,'Policy Characteristics'!$C:$C,0))),"",INDEX('Policy Characteristics'!B:B,MATCH($C1708,'Policy Characteristics'!$C:$C,0)))</f>
        <v>Fuel Taxes or Subsidies</v>
      </c>
      <c r="C1708" s="257" t="str">
        <f t="shared" si="68"/>
        <v>Additional Fuel Tax or Subsidy Rate by Fuel</v>
      </c>
      <c r="D1708" s="6" t="s">
        <v>970</v>
      </c>
      <c r="E1708" s="45" t="s">
        <v>980</v>
      </c>
      <c r="F1708" s="6" t="s">
        <v>971</v>
      </c>
      <c r="G1708" s="45" t="s">
        <v>58</v>
      </c>
      <c r="H1708" s="43">
        <v>82</v>
      </c>
      <c r="I1708" s="262" t="s">
        <v>728</v>
      </c>
      <c r="J1708" s="227" t="str">
        <f>IF(ISBLANK(INDEX('Policy Characteristics'!D:D,MATCH($C1708,'Policy Characteristics'!$C:$C,0))),"",INDEX('Policy Characteristics'!D:D,MATCH($C1708,'Policy Characteristics'!$C:$C,0)))</f>
        <v>Fuel Taxes or Subsidies</v>
      </c>
      <c r="K1708" s="226" t="str">
        <f>IF(ISBLANK(INDEX('Policy Characteristics'!E:E,MATCH($C1708,'Policy Characteristics'!$C:$C,0))),"",INDEX('Policy Characteristics'!E:E,MATCH($C1708,'Policy Characteristics'!$C:$C,0)))</f>
        <v>cross fuel tax</v>
      </c>
      <c r="L1708" s="233">
        <f>IF(ISBLANK(INDEX('Policy Characteristics'!F:F,MATCH($C1708,'Policy Characteristics'!$C:$C,0))),"",INDEX('Policy Characteristics'!F:F,MATCH($C1708,'Policy Characteristics'!$C:$C,0)))</f>
        <v>-0.9</v>
      </c>
      <c r="M1708" s="233">
        <f>IF(ISBLANK(INDEX('Policy Characteristics'!G:G,MATCH($C1708,'Policy Characteristics'!$C:$C,0))),"",INDEX('Policy Characteristics'!G:G,MATCH($C1708,'Policy Characteristics'!$C:$C,0)))</f>
        <v>0.9</v>
      </c>
      <c r="N1708" s="233">
        <f>IF(ISBLANK(INDEX('Policy Characteristics'!H:H,MATCH($C1708,'Policy Characteristics'!$C:$C,0))),"",INDEX('Policy Characteristics'!H:H,MATCH($C1708,'Policy Characteristics'!$C:$C,0)))</f>
        <v>0.01</v>
      </c>
      <c r="O1708" s="226" t="str">
        <f>IF(ISBLANK(INDEX('Policy Characteristics'!I:I,MATCH($C1708,'Policy Characteristics'!$C:$C,0))),"",INDEX('Policy Characteristics'!I:I,MATCH($C1708,'Policy Characteristics'!$C:$C,0)))</f>
        <v>% of BAU price</v>
      </c>
      <c r="P1708" s="226" t="str">
        <f>IF(ISBLANK(INDEX('Policy Characteristics'!J:J,MATCH($C1708,'Policy Characteristics'!$C:$C,0))),"",INDEX('Policy Characteristics'!J:J,MATCH($C1708,'Policy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08" s="226" t="str">
        <f>IF(ISBLANK(INDEX('Policy Characteristics'!K:K,MATCH($C1708,'Policy Characteristics'!$C:$C,0))),"",INDEX('Policy Characteristics'!K:K,MATCH($C1708,'Policy Characteristics'!$C:$C,0)))</f>
        <v>fuels.html#fuel-taxes</v>
      </c>
      <c r="R1708" s="226" t="str">
        <f>IF(ISBLANK(INDEX('Policy Characteristics'!L:L,MATCH($C1708,'Policy Characteristics'!$C:$C,0))),"",INDEX('Policy Characteristics'!L:L,MATCH($C1708,'Policy Characteristics'!$C:$C,0)))</f>
        <v>fuel-taxes.html</v>
      </c>
    </row>
    <row r="1709" spans="1:18" s="4" customFormat="1">
      <c r="A1709" s="226" t="str">
        <f>IF(ISBLANK(INDEX('Policy Characteristics'!A:A,MATCH($C1709,'Policy Characteristics'!$C:$C,0))),"",INDEX('Policy Characteristics'!A:A,MATCH($C1709,'Policy Characteristics'!$C:$C,0)))</f>
        <v>Cross-Sector</v>
      </c>
      <c r="B1709" s="234" t="str">
        <f>IF(ISBLANK(INDEX('Policy Characteristics'!B:B,MATCH($C1709,'Policy Characteristics'!$C:$C,0))),"",INDEX('Policy Characteristics'!B:B,MATCH($C1709,'Policy Characteristics'!$C:$C,0)))</f>
        <v>Fuel Taxes or Subsidies</v>
      </c>
      <c r="C1709" s="257" t="str">
        <f t="shared" si="68"/>
        <v>Additional Fuel Tax or Subsidy Rate by Fuel</v>
      </c>
      <c r="D1709" s="6" t="s">
        <v>1002</v>
      </c>
      <c r="E1709" s="45" t="s">
        <v>980</v>
      </c>
      <c r="F1709" s="6" t="s">
        <v>1003</v>
      </c>
      <c r="G1709" s="45" t="s">
        <v>58</v>
      </c>
      <c r="H1709" s="43">
        <v>740</v>
      </c>
      <c r="I1709" s="262" t="s">
        <v>728</v>
      </c>
      <c r="J1709" s="227" t="str">
        <f>IF(ISBLANK(INDEX('Policy Characteristics'!D:D,MATCH($C1709,'Policy Characteristics'!$C:$C,0))),"",INDEX('Policy Characteristics'!D:D,MATCH($C1709,'Policy Characteristics'!$C:$C,0)))</f>
        <v>Fuel Taxes or Subsidies</v>
      </c>
      <c r="K1709" s="226" t="str">
        <f>IF(ISBLANK(INDEX('Policy Characteristics'!E:E,MATCH($C1709,'Policy Characteristics'!$C:$C,0))),"",INDEX('Policy Characteristics'!E:E,MATCH($C1709,'Policy Characteristics'!$C:$C,0)))</f>
        <v>cross fuel tax</v>
      </c>
      <c r="L1709" s="233">
        <f>IF(ISBLANK(INDEX('Policy Characteristics'!F:F,MATCH($C1709,'Policy Characteristics'!$C:$C,0))),"",INDEX('Policy Characteristics'!F:F,MATCH($C1709,'Policy Characteristics'!$C:$C,0)))</f>
        <v>-0.9</v>
      </c>
      <c r="M1709" s="233">
        <f>IF(ISBLANK(INDEX('Policy Characteristics'!G:G,MATCH($C1709,'Policy Characteristics'!$C:$C,0))),"",INDEX('Policy Characteristics'!G:G,MATCH($C1709,'Policy Characteristics'!$C:$C,0)))</f>
        <v>0.9</v>
      </c>
      <c r="N1709" s="233">
        <f>IF(ISBLANK(INDEX('Policy Characteristics'!H:H,MATCH($C1709,'Policy Characteristics'!$C:$C,0))),"",INDEX('Policy Characteristics'!H:H,MATCH($C1709,'Policy Characteristics'!$C:$C,0)))</f>
        <v>0.01</v>
      </c>
      <c r="O1709" s="226" t="str">
        <f>IF(ISBLANK(INDEX('Policy Characteristics'!I:I,MATCH($C1709,'Policy Characteristics'!$C:$C,0))),"",INDEX('Policy Characteristics'!I:I,MATCH($C1709,'Policy Characteristics'!$C:$C,0)))</f>
        <v>% of BAU price</v>
      </c>
      <c r="P1709" s="226" t="str">
        <f>IF(ISBLANK(INDEX('Policy Characteristics'!J:J,MATCH($C1709,'Policy Characteristics'!$C:$C,0))),"",INDEX('Policy Characteristics'!J:J,MATCH($C1709,'Policy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09" s="226" t="str">
        <f>IF(ISBLANK(INDEX('Policy Characteristics'!K:K,MATCH($C1709,'Policy Characteristics'!$C:$C,0))),"",INDEX('Policy Characteristics'!K:K,MATCH($C1709,'Policy Characteristics'!$C:$C,0)))</f>
        <v>fuels.html#fuel-taxes</v>
      </c>
      <c r="R1709" s="226" t="str">
        <f>IF(ISBLANK(INDEX('Policy Characteristics'!L:L,MATCH($C1709,'Policy Characteristics'!$C:$C,0))),"",INDEX('Policy Characteristics'!L:L,MATCH($C1709,'Policy Characteristics'!$C:$C,0)))</f>
        <v>fuel-taxes.html</v>
      </c>
    </row>
    <row r="1710" spans="1:18" s="4" customFormat="1">
      <c r="A1710" s="226" t="str">
        <f>IF(ISBLANK(INDEX('Policy Characteristics'!A:A,MATCH($C1710,'Policy Characteristics'!$C:$C,0))),"",INDEX('Policy Characteristics'!A:A,MATCH($C1710,'Policy Characteristics'!$C:$C,0)))</f>
        <v>Cross-Sector</v>
      </c>
      <c r="B1710" s="234" t="str">
        <f>IF(ISBLANK(INDEX('Policy Characteristics'!B:B,MATCH($C1710,'Policy Characteristics'!$C:$C,0))),"",INDEX('Policy Characteristics'!B:B,MATCH($C1710,'Policy Characteristics'!$C:$C,0)))</f>
        <v>Fuel Taxes or Subsidies</v>
      </c>
      <c r="C1710" s="257" t="str">
        <f t="shared" si="68"/>
        <v>Additional Fuel Tax or Subsidy Rate by Fuel</v>
      </c>
      <c r="D1710" s="6" t="s">
        <v>1004</v>
      </c>
      <c r="E1710" s="45" t="s">
        <v>980</v>
      </c>
      <c r="F1710" s="6" t="s">
        <v>1005</v>
      </c>
      <c r="G1710" s="45" t="s">
        <v>58</v>
      </c>
      <c r="H1710" s="43">
        <v>741</v>
      </c>
      <c r="I1710" s="262" t="s">
        <v>728</v>
      </c>
      <c r="J1710" s="227" t="str">
        <f>IF(ISBLANK(INDEX('Policy Characteristics'!D:D,MATCH($C1710,'Policy Characteristics'!$C:$C,0))),"",INDEX('Policy Characteristics'!D:D,MATCH($C1710,'Policy Characteristics'!$C:$C,0)))</f>
        <v>Fuel Taxes or Subsidies</v>
      </c>
      <c r="K1710" s="226" t="str">
        <f>IF(ISBLANK(INDEX('Policy Characteristics'!E:E,MATCH($C1710,'Policy Characteristics'!$C:$C,0))),"",INDEX('Policy Characteristics'!E:E,MATCH($C1710,'Policy Characteristics'!$C:$C,0)))</f>
        <v>cross fuel tax</v>
      </c>
      <c r="L1710" s="233">
        <f>IF(ISBLANK(INDEX('Policy Characteristics'!F:F,MATCH($C1710,'Policy Characteristics'!$C:$C,0))),"",INDEX('Policy Characteristics'!F:F,MATCH($C1710,'Policy Characteristics'!$C:$C,0)))</f>
        <v>-0.9</v>
      </c>
      <c r="M1710" s="233">
        <f>IF(ISBLANK(INDEX('Policy Characteristics'!G:G,MATCH($C1710,'Policy Characteristics'!$C:$C,0))),"",INDEX('Policy Characteristics'!G:G,MATCH($C1710,'Policy Characteristics'!$C:$C,0)))</f>
        <v>0.9</v>
      </c>
      <c r="N1710" s="233">
        <f>IF(ISBLANK(INDEX('Policy Characteristics'!H:H,MATCH($C1710,'Policy Characteristics'!$C:$C,0))),"",INDEX('Policy Characteristics'!H:H,MATCH($C1710,'Policy Characteristics'!$C:$C,0)))</f>
        <v>0.01</v>
      </c>
      <c r="O1710" s="226" t="str">
        <f>IF(ISBLANK(INDEX('Policy Characteristics'!I:I,MATCH($C1710,'Policy Characteristics'!$C:$C,0))),"",INDEX('Policy Characteristics'!I:I,MATCH($C1710,'Policy Characteristics'!$C:$C,0)))</f>
        <v>% of BAU price</v>
      </c>
      <c r="P1710" s="226" t="str">
        <f>IF(ISBLANK(INDEX('Policy Characteristics'!J:J,MATCH($C1710,'Policy Characteristics'!$C:$C,0))),"",INDEX('Policy Characteristics'!J:J,MATCH($C1710,'Policy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10" s="226" t="str">
        <f>IF(ISBLANK(INDEX('Policy Characteristics'!K:K,MATCH($C1710,'Policy Characteristics'!$C:$C,0))),"",INDEX('Policy Characteristics'!K:K,MATCH($C1710,'Policy Characteristics'!$C:$C,0)))</f>
        <v>fuels.html#fuel-taxes</v>
      </c>
      <c r="R1710" s="226" t="str">
        <f>IF(ISBLANK(INDEX('Policy Characteristics'!L:L,MATCH($C1710,'Policy Characteristics'!$C:$C,0))),"",INDEX('Policy Characteristics'!L:L,MATCH($C1710,'Policy Characteristics'!$C:$C,0)))</f>
        <v>fuel-taxes.html</v>
      </c>
    </row>
    <row r="1711" spans="1:18">
      <c r="A1711" s="226" t="str">
        <f>IF(ISBLANK(INDEX('Policy Characteristics'!A:A,MATCH($C1711,'Policy Characteristics'!$C:$C,0))),"",INDEX('Policy Characteristics'!A:A,MATCH($C1711,'Policy Characteristics'!$C:$C,0)))</f>
        <v>Cross-Sector</v>
      </c>
      <c r="B1711" s="234" t="str">
        <f>IF(ISBLANK(INDEX('Policy Characteristics'!B:B,MATCH($C1711,'Policy Characteristics'!$C:$C,0))),"",INDEX('Policy Characteristics'!B:B,MATCH($C1711,'Policy Characteristics'!$C:$C,0)))</f>
        <v>Fuel Taxes or Subsidies</v>
      </c>
      <c r="C1711" s="257" t="str">
        <f t="shared" si="68"/>
        <v>Additional Fuel Tax or Subsidy Rate by Fuel</v>
      </c>
      <c r="D1711" s="6" t="s">
        <v>972</v>
      </c>
      <c r="E1711" s="45" t="s">
        <v>980</v>
      </c>
      <c r="F1711" s="6" t="s">
        <v>973</v>
      </c>
      <c r="G1711" s="45" t="s">
        <v>58</v>
      </c>
      <c r="H1711" s="43">
        <v>742</v>
      </c>
      <c r="I1711" s="262" t="s">
        <v>728</v>
      </c>
      <c r="J1711" s="227" t="str">
        <f>IF(ISBLANK(INDEX('Policy Characteristics'!D:D,MATCH($C1711,'Policy Characteristics'!$C:$C,0))),"",INDEX('Policy Characteristics'!D:D,MATCH($C1711,'Policy Characteristics'!$C:$C,0)))</f>
        <v>Fuel Taxes or Subsidies</v>
      </c>
      <c r="K1711" s="226" t="str">
        <f>IF(ISBLANK(INDEX('Policy Characteristics'!E:E,MATCH($C1711,'Policy Characteristics'!$C:$C,0))),"",INDEX('Policy Characteristics'!E:E,MATCH($C1711,'Policy Characteristics'!$C:$C,0)))</f>
        <v>cross fuel tax</v>
      </c>
      <c r="L1711" s="233">
        <f>IF(ISBLANK(INDEX('Policy Characteristics'!F:F,MATCH($C1711,'Policy Characteristics'!$C:$C,0))),"",INDEX('Policy Characteristics'!F:F,MATCH($C1711,'Policy Characteristics'!$C:$C,0)))</f>
        <v>-0.9</v>
      </c>
      <c r="M1711" s="233">
        <f>IF(ISBLANK(INDEX('Policy Characteristics'!G:G,MATCH($C1711,'Policy Characteristics'!$C:$C,0))),"",INDEX('Policy Characteristics'!G:G,MATCH($C1711,'Policy Characteristics'!$C:$C,0)))</f>
        <v>0.9</v>
      </c>
      <c r="N1711" s="233">
        <f>IF(ISBLANK(INDEX('Policy Characteristics'!H:H,MATCH($C1711,'Policy Characteristics'!$C:$C,0))),"",INDEX('Policy Characteristics'!H:H,MATCH($C1711,'Policy Characteristics'!$C:$C,0)))</f>
        <v>0.01</v>
      </c>
      <c r="O1711" s="226" t="str">
        <f>IF(ISBLANK(INDEX('Policy Characteristics'!I:I,MATCH($C1711,'Policy Characteristics'!$C:$C,0))),"",INDEX('Policy Characteristics'!I:I,MATCH($C1711,'Policy Characteristics'!$C:$C,0)))</f>
        <v>% of BAU price</v>
      </c>
      <c r="P1711" s="226" t="str">
        <f>IF(ISBLANK(INDEX('Policy Characteristics'!J:J,MATCH($C1711,'Policy Characteristics'!$C:$C,0))),"",INDEX('Policy Characteristics'!J:J,MATCH($C1711,'Policy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11" s="226" t="str">
        <f>IF(ISBLANK(INDEX('Policy Characteristics'!K:K,MATCH($C1711,'Policy Characteristics'!$C:$C,0))),"",INDEX('Policy Characteristics'!K:K,MATCH($C1711,'Policy Characteristics'!$C:$C,0)))</f>
        <v>fuels.html#fuel-taxes</v>
      </c>
      <c r="R1711" s="226" t="str">
        <f>IF(ISBLANK(INDEX('Policy Characteristics'!L:L,MATCH($C1711,'Policy Characteristics'!$C:$C,0))),"",INDEX('Policy Characteristics'!L:L,MATCH($C1711,'Policy Characteristics'!$C:$C,0)))</f>
        <v>fuel-taxes.html</v>
      </c>
    </row>
    <row r="1712" spans="1:18">
      <c r="A1712" s="226" t="str">
        <f>IF(ISBLANK(INDEX('Policy Characteristics'!A:A,MATCH($C1712,'Policy Characteristics'!$C:$C,0))),"",INDEX('Policy Characteristics'!A:A,MATCH($C1712,'Policy Characteristics'!$C:$C,0)))</f>
        <v>Cross-Sector</v>
      </c>
      <c r="B1712" s="234" t="str">
        <f>IF(ISBLANK(INDEX('Policy Characteristics'!B:B,MATCH($C1712,'Policy Characteristics'!$C:$C,0))),"",INDEX('Policy Characteristics'!B:B,MATCH($C1712,'Policy Characteristics'!$C:$C,0)))</f>
        <v>Fuel Taxes or Subsidies</v>
      </c>
      <c r="C1712" s="257" t="str">
        <f t="shared" si="68"/>
        <v>Additional Fuel Tax or Subsidy Rate by Fuel</v>
      </c>
      <c r="D1712" s="6" t="s">
        <v>1006</v>
      </c>
      <c r="E1712" s="45" t="s">
        <v>980</v>
      </c>
      <c r="F1712" s="6" t="s">
        <v>1007</v>
      </c>
      <c r="G1712" s="45" t="s">
        <v>58</v>
      </c>
      <c r="H1712" s="43">
        <v>743</v>
      </c>
      <c r="I1712" s="262" t="s">
        <v>738</v>
      </c>
      <c r="J1712" s="227" t="str">
        <f>IF(ISBLANK(INDEX('Policy Characteristics'!D:D,MATCH($C1712,'Policy Characteristics'!$C:$C,0))),"",INDEX('Policy Characteristics'!D:D,MATCH($C1712,'Policy Characteristics'!$C:$C,0)))</f>
        <v>Fuel Taxes or Subsidies</v>
      </c>
      <c r="K1712" s="226" t="str">
        <f>IF(ISBLANK(INDEX('Policy Characteristics'!E:E,MATCH($C1712,'Policy Characteristics'!$C:$C,0))),"",INDEX('Policy Characteristics'!E:E,MATCH($C1712,'Policy Characteristics'!$C:$C,0)))</f>
        <v>cross fuel tax</v>
      </c>
      <c r="L1712" s="233">
        <f>IF(ISBLANK(INDEX('Policy Characteristics'!F:F,MATCH($C1712,'Policy Characteristics'!$C:$C,0))),"",INDEX('Policy Characteristics'!F:F,MATCH($C1712,'Policy Characteristics'!$C:$C,0)))</f>
        <v>-0.9</v>
      </c>
      <c r="M1712" s="233">
        <f>IF(ISBLANK(INDEX('Policy Characteristics'!G:G,MATCH($C1712,'Policy Characteristics'!$C:$C,0))),"",INDEX('Policy Characteristics'!G:G,MATCH($C1712,'Policy Characteristics'!$C:$C,0)))</f>
        <v>0.9</v>
      </c>
      <c r="N1712" s="233">
        <f>IF(ISBLANK(INDEX('Policy Characteristics'!H:H,MATCH($C1712,'Policy Characteristics'!$C:$C,0))),"",INDEX('Policy Characteristics'!H:H,MATCH($C1712,'Policy Characteristics'!$C:$C,0)))</f>
        <v>0.01</v>
      </c>
      <c r="O1712" s="226" t="str">
        <f>IF(ISBLANK(INDEX('Policy Characteristics'!I:I,MATCH($C1712,'Policy Characteristics'!$C:$C,0))),"",INDEX('Policy Characteristics'!I:I,MATCH($C1712,'Policy Characteristics'!$C:$C,0)))</f>
        <v>% of BAU price</v>
      </c>
      <c r="P1712" s="226" t="str">
        <f>IF(ISBLANK(INDEX('Policy Characteristics'!J:J,MATCH($C1712,'Policy Characteristics'!$C:$C,0))),"",INDEX('Policy Characteristics'!J:J,MATCH($C1712,'Policy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12" s="226" t="str">
        <f>IF(ISBLANK(INDEX('Policy Characteristics'!K:K,MATCH($C1712,'Policy Characteristics'!$C:$C,0))),"",INDEX('Policy Characteristics'!K:K,MATCH($C1712,'Policy Characteristics'!$C:$C,0)))</f>
        <v>fuels.html#fuel-taxes</v>
      </c>
      <c r="R1712" s="226" t="str">
        <f>IF(ISBLANK(INDEX('Policy Characteristics'!L:L,MATCH($C1712,'Policy Characteristics'!$C:$C,0))),"",INDEX('Policy Characteristics'!L:L,MATCH($C1712,'Policy Characteristics'!$C:$C,0)))</f>
        <v>fuel-taxes.html</v>
      </c>
    </row>
    <row r="1713" spans="1:18">
      <c r="A1713" s="226" t="str">
        <f>IF(ISBLANK(INDEX('Policy Characteristics'!A:A,MATCH($C1713,'Policy Characteristics'!$C:$C,0))),"",INDEX('Policy Characteristics'!A:A,MATCH($C1713,'Policy Characteristics'!$C:$C,0)))</f>
        <v>Cross-Sector</v>
      </c>
      <c r="B1713" s="234" t="str">
        <f>IF(ISBLANK(INDEX('Policy Characteristics'!B:B,MATCH($C1713,'Policy Characteristics'!$C:$C,0))),"",INDEX('Policy Characteristics'!B:B,MATCH($C1713,'Policy Characteristics'!$C:$C,0)))</f>
        <v>Fuel Taxes or Subsidies</v>
      </c>
      <c r="C1713" s="257" t="str">
        <f t="shared" si="68"/>
        <v>Additional Fuel Tax or Subsidy Rate by Fuel</v>
      </c>
      <c r="D1713" s="6" t="s">
        <v>974</v>
      </c>
      <c r="E1713" s="45" t="s">
        <v>980</v>
      </c>
      <c r="F1713" s="6" t="s">
        <v>819</v>
      </c>
      <c r="G1713" s="45" t="s">
        <v>58</v>
      </c>
      <c r="H1713" s="43">
        <v>744</v>
      </c>
      <c r="I1713" s="262" t="s">
        <v>738</v>
      </c>
      <c r="J1713" s="227" t="str">
        <f>IF(ISBLANK(INDEX('Policy Characteristics'!D:D,MATCH($C1713,'Policy Characteristics'!$C:$C,0))),"",INDEX('Policy Characteristics'!D:D,MATCH($C1713,'Policy Characteristics'!$C:$C,0)))</f>
        <v>Fuel Taxes or Subsidies</v>
      </c>
      <c r="K1713" s="226" t="str">
        <f>IF(ISBLANK(INDEX('Policy Characteristics'!E:E,MATCH($C1713,'Policy Characteristics'!$C:$C,0))),"",INDEX('Policy Characteristics'!E:E,MATCH($C1713,'Policy Characteristics'!$C:$C,0)))</f>
        <v>cross fuel tax</v>
      </c>
      <c r="L1713" s="233">
        <f>IF(ISBLANK(INDEX('Policy Characteristics'!F:F,MATCH($C1713,'Policy Characteristics'!$C:$C,0))),"",INDEX('Policy Characteristics'!F:F,MATCH($C1713,'Policy Characteristics'!$C:$C,0)))</f>
        <v>-0.9</v>
      </c>
      <c r="M1713" s="233">
        <f>IF(ISBLANK(INDEX('Policy Characteristics'!G:G,MATCH($C1713,'Policy Characteristics'!$C:$C,0))),"",INDEX('Policy Characteristics'!G:G,MATCH($C1713,'Policy Characteristics'!$C:$C,0)))</f>
        <v>0.9</v>
      </c>
      <c r="N1713" s="233">
        <f>IF(ISBLANK(INDEX('Policy Characteristics'!H:H,MATCH($C1713,'Policy Characteristics'!$C:$C,0))),"",INDEX('Policy Characteristics'!H:H,MATCH($C1713,'Policy Characteristics'!$C:$C,0)))</f>
        <v>0.01</v>
      </c>
      <c r="O1713" s="226" t="str">
        <f>IF(ISBLANK(INDEX('Policy Characteristics'!I:I,MATCH($C1713,'Policy Characteristics'!$C:$C,0))),"",INDEX('Policy Characteristics'!I:I,MATCH($C1713,'Policy Characteristics'!$C:$C,0)))</f>
        <v>% of BAU price</v>
      </c>
      <c r="P1713" s="226" t="str">
        <f>IF(ISBLANK(INDEX('Policy Characteristics'!J:J,MATCH($C1713,'Policy Characteristics'!$C:$C,0))),"",INDEX('Policy Characteristics'!J:J,MATCH($C1713,'Policy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13" s="226" t="str">
        <f>IF(ISBLANK(INDEX('Policy Characteristics'!K:K,MATCH($C1713,'Policy Characteristics'!$C:$C,0))),"",INDEX('Policy Characteristics'!K:K,MATCH($C1713,'Policy Characteristics'!$C:$C,0)))</f>
        <v>fuels.html#fuel-taxes</v>
      </c>
      <c r="R1713" s="226" t="str">
        <f>IF(ISBLANK(INDEX('Policy Characteristics'!L:L,MATCH($C1713,'Policy Characteristics'!$C:$C,0))),"",INDEX('Policy Characteristics'!L:L,MATCH($C1713,'Policy Characteristics'!$C:$C,0)))</f>
        <v>fuel-taxes.html</v>
      </c>
    </row>
    <row r="1714" spans="1:18">
      <c r="A1714" s="226" t="str">
        <f>IF(ISBLANK(INDEX('Policy Characteristics'!A:A,MATCH($C1714,'Policy Characteristics'!$C:$C,0))),"",INDEX('Policy Characteristics'!A:A,MATCH($C1714,'Policy Characteristics'!$C:$C,0)))</f>
        <v>Cross-Sector</v>
      </c>
      <c r="B1714" s="234" t="str">
        <f>IF(ISBLANK(INDEX('Policy Characteristics'!B:B,MATCH($C1714,'Policy Characteristics'!$C:$C,0))),"",INDEX('Policy Characteristics'!B:B,MATCH($C1714,'Policy Characteristics'!$C:$C,0)))</f>
        <v>Fuel Taxes or Subsidies</v>
      </c>
      <c r="C1714" s="257" t="str">
        <f t="shared" si="68"/>
        <v>Additional Fuel Tax or Subsidy Rate by Fuel</v>
      </c>
      <c r="D1714" s="6" t="s">
        <v>975</v>
      </c>
      <c r="E1714" s="45" t="s">
        <v>980</v>
      </c>
      <c r="F1714" s="6" t="s">
        <v>823</v>
      </c>
      <c r="G1714" s="45" t="s">
        <v>58</v>
      </c>
      <c r="H1714" s="43">
        <v>745</v>
      </c>
      <c r="I1714" s="262" t="s">
        <v>738</v>
      </c>
      <c r="J1714" s="227" t="str">
        <f>IF(ISBLANK(INDEX('Policy Characteristics'!D:D,MATCH($C1714,'Policy Characteristics'!$C:$C,0))),"",INDEX('Policy Characteristics'!D:D,MATCH($C1714,'Policy Characteristics'!$C:$C,0)))</f>
        <v>Fuel Taxes or Subsidies</v>
      </c>
      <c r="K1714" s="226" t="str">
        <f>IF(ISBLANK(INDEX('Policy Characteristics'!E:E,MATCH($C1714,'Policy Characteristics'!$C:$C,0))),"",INDEX('Policy Characteristics'!E:E,MATCH($C1714,'Policy Characteristics'!$C:$C,0)))</f>
        <v>cross fuel tax</v>
      </c>
      <c r="L1714" s="233">
        <f>IF(ISBLANK(INDEX('Policy Characteristics'!F:F,MATCH($C1714,'Policy Characteristics'!$C:$C,0))),"",INDEX('Policy Characteristics'!F:F,MATCH($C1714,'Policy Characteristics'!$C:$C,0)))</f>
        <v>-0.9</v>
      </c>
      <c r="M1714" s="233">
        <f>IF(ISBLANK(INDEX('Policy Characteristics'!G:G,MATCH($C1714,'Policy Characteristics'!$C:$C,0))),"",INDEX('Policy Characteristics'!G:G,MATCH($C1714,'Policy Characteristics'!$C:$C,0)))</f>
        <v>0.9</v>
      </c>
      <c r="N1714" s="233">
        <f>IF(ISBLANK(INDEX('Policy Characteristics'!H:H,MATCH($C1714,'Policy Characteristics'!$C:$C,0))),"",INDEX('Policy Characteristics'!H:H,MATCH($C1714,'Policy Characteristics'!$C:$C,0)))</f>
        <v>0.01</v>
      </c>
      <c r="O1714" s="226" t="str">
        <f>IF(ISBLANK(INDEX('Policy Characteristics'!I:I,MATCH($C1714,'Policy Characteristics'!$C:$C,0))),"",INDEX('Policy Characteristics'!I:I,MATCH($C1714,'Policy Characteristics'!$C:$C,0)))</f>
        <v>% of BAU price</v>
      </c>
      <c r="P1714" s="226" t="str">
        <f>IF(ISBLANK(INDEX('Policy Characteristics'!J:J,MATCH($C1714,'Policy Characteristics'!$C:$C,0))),"",INDEX('Policy Characteristics'!J:J,MATCH($C1714,'Policy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14" s="226" t="str">
        <f>IF(ISBLANK(INDEX('Policy Characteristics'!K:K,MATCH($C1714,'Policy Characteristics'!$C:$C,0))),"",INDEX('Policy Characteristics'!K:K,MATCH($C1714,'Policy Characteristics'!$C:$C,0)))</f>
        <v>fuels.html#fuel-taxes</v>
      </c>
      <c r="R1714" s="226" t="str">
        <f>IF(ISBLANK(INDEX('Policy Characteristics'!L:L,MATCH($C1714,'Policy Characteristics'!$C:$C,0))),"",INDEX('Policy Characteristics'!L:L,MATCH($C1714,'Policy Characteristics'!$C:$C,0)))</f>
        <v>fuel-taxes.html</v>
      </c>
    </row>
    <row r="1715" spans="1:18">
      <c r="A1715" s="226" t="str">
        <f>IF(ISBLANK(INDEX('Policy Characteristics'!A:A,MATCH($C1715,'Policy Characteristics'!$C:$C,0))),"",INDEX('Policy Characteristics'!A:A,MATCH($C1715,'Policy Characteristics'!$C:$C,0)))</f>
        <v>Cross-Sector</v>
      </c>
      <c r="B1715" s="234" t="str">
        <f>IF(ISBLANK(INDEX('Policy Characteristics'!B:B,MATCH($C1715,'Policy Characteristics'!$C:$C,0))),"",INDEX('Policy Characteristics'!B:B,MATCH($C1715,'Policy Characteristics'!$C:$C,0)))</f>
        <v>Fuel Taxes or Subsidies</v>
      </c>
      <c r="C1715" s="257" t="str">
        <f t="shared" si="68"/>
        <v>Additional Fuel Tax or Subsidy Rate by Fuel</v>
      </c>
      <c r="D1715" s="6" t="s">
        <v>976</v>
      </c>
      <c r="E1715" s="45" t="s">
        <v>980</v>
      </c>
      <c r="F1715" s="6" t="s">
        <v>977</v>
      </c>
      <c r="G1715" s="45" t="s">
        <v>58</v>
      </c>
      <c r="H1715" s="43">
        <v>746</v>
      </c>
      <c r="I1715" s="262" t="s">
        <v>738</v>
      </c>
      <c r="J1715" s="227" t="str">
        <f>IF(ISBLANK(INDEX('Policy Characteristics'!D:D,MATCH($C1715,'Policy Characteristics'!$C:$C,0))),"",INDEX('Policy Characteristics'!D:D,MATCH($C1715,'Policy Characteristics'!$C:$C,0)))</f>
        <v>Fuel Taxes or Subsidies</v>
      </c>
      <c r="K1715" s="226" t="str">
        <f>IF(ISBLANK(INDEX('Policy Characteristics'!E:E,MATCH($C1715,'Policy Characteristics'!$C:$C,0))),"",INDEX('Policy Characteristics'!E:E,MATCH($C1715,'Policy Characteristics'!$C:$C,0)))</f>
        <v>cross fuel tax</v>
      </c>
      <c r="L1715" s="233">
        <f>IF(ISBLANK(INDEX('Policy Characteristics'!F:F,MATCH($C1715,'Policy Characteristics'!$C:$C,0))),"",INDEX('Policy Characteristics'!F:F,MATCH($C1715,'Policy Characteristics'!$C:$C,0)))</f>
        <v>-0.9</v>
      </c>
      <c r="M1715" s="233">
        <f>IF(ISBLANK(INDEX('Policy Characteristics'!G:G,MATCH($C1715,'Policy Characteristics'!$C:$C,0))),"",INDEX('Policy Characteristics'!G:G,MATCH($C1715,'Policy Characteristics'!$C:$C,0)))</f>
        <v>0.9</v>
      </c>
      <c r="N1715" s="233">
        <f>IF(ISBLANK(INDEX('Policy Characteristics'!H:H,MATCH($C1715,'Policy Characteristics'!$C:$C,0))),"",INDEX('Policy Characteristics'!H:H,MATCH($C1715,'Policy Characteristics'!$C:$C,0)))</f>
        <v>0.01</v>
      </c>
      <c r="O1715" s="226" t="str">
        <f>IF(ISBLANK(INDEX('Policy Characteristics'!I:I,MATCH($C1715,'Policy Characteristics'!$C:$C,0))),"",INDEX('Policy Characteristics'!I:I,MATCH($C1715,'Policy Characteristics'!$C:$C,0)))</f>
        <v>% of BAU price</v>
      </c>
      <c r="P1715" s="226" t="str">
        <f>IF(ISBLANK(INDEX('Policy Characteristics'!J:J,MATCH($C1715,'Policy Characteristics'!$C:$C,0))),"",INDEX('Policy Characteristics'!J:J,MATCH($C1715,'Policy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15" s="226" t="str">
        <f>IF(ISBLANK(INDEX('Policy Characteristics'!K:K,MATCH($C1715,'Policy Characteristics'!$C:$C,0))),"",INDEX('Policy Characteristics'!K:K,MATCH($C1715,'Policy Characteristics'!$C:$C,0)))</f>
        <v>fuels.html#fuel-taxes</v>
      </c>
      <c r="R1715" s="226" t="str">
        <f>IF(ISBLANK(INDEX('Policy Characteristics'!L:L,MATCH($C1715,'Policy Characteristics'!$C:$C,0))),"",INDEX('Policy Characteristics'!L:L,MATCH($C1715,'Policy Characteristics'!$C:$C,0)))</f>
        <v>fuel-taxes.html</v>
      </c>
    </row>
    <row r="1716" spans="1:18">
      <c r="A1716" s="226" t="str">
        <f>IF(ISBLANK(INDEX('Policy Characteristics'!A:A,MATCH($C1716,'Policy Characteristics'!$C:$C,0))),"",INDEX('Policy Characteristics'!A:A,MATCH($C1716,'Policy Characteristics'!$C:$C,0)))</f>
        <v>Cross-Sector</v>
      </c>
      <c r="B1716" s="234" t="str">
        <f>IF(ISBLANK(INDEX('Policy Characteristics'!B:B,MATCH($C1716,'Policy Characteristics'!$C:$C,0))),"",INDEX('Policy Characteristics'!B:B,MATCH($C1716,'Policy Characteristics'!$C:$C,0)))</f>
        <v>Fuel Taxes or Subsidies</v>
      </c>
      <c r="C1716" s="257" t="str">
        <f t="shared" si="68"/>
        <v>Additional Fuel Tax or Subsidy Rate by Fuel</v>
      </c>
      <c r="D1716" s="6" t="s">
        <v>978</v>
      </c>
      <c r="E1716" s="45" t="s">
        <v>980</v>
      </c>
      <c r="F1716" s="6" t="s">
        <v>979</v>
      </c>
      <c r="G1716" s="45" t="s">
        <v>58</v>
      </c>
      <c r="H1716" s="43">
        <v>747</v>
      </c>
      <c r="I1716" s="262" t="s">
        <v>738</v>
      </c>
      <c r="J1716" s="227" t="str">
        <f>IF(ISBLANK(INDEX('Policy Characteristics'!D:D,MATCH($C1716,'Policy Characteristics'!$C:$C,0))),"",INDEX('Policy Characteristics'!D:D,MATCH($C1716,'Policy Characteristics'!$C:$C,0)))</f>
        <v>Fuel Taxes or Subsidies</v>
      </c>
      <c r="K1716" s="226" t="str">
        <f>IF(ISBLANK(INDEX('Policy Characteristics'!E:E,MATCH($C1716,'Policy Characteristics'!$C:$C,0))),"",INDEX('Policy Characteristics'!E:E,MATCH($C1716,'Policy Characteristics'!$C:$C,0)))</f>
        <v>cross fuel tax</v>
      </c>
      <c r="L1716" s="233">
        <f>IF(ISBLANK(INDEX('Policy Characteristics'!F:F,MATCH($C1716,'Policy Characteristics'!$C:$C,0))),"",INDEX('Policy Characteristics'!F:F,MATCH($C1716,'Policy Characteristics'!$C:$C,0)))</f>
        <v>-0.9</v>
      </c>
      <c r="M1716" s="233">
        <f>IF(ISBLANK(INDEX('Policy Characteristics'!G:G,MATCH($C1716,'Policy Characteristics'!$C:$C,0))),"",INDEX('Policy Characteristics'!G:G,MATCH($C1716,'Policy Characteristics'!$C:$C,0)))</f>
        <v>0.9</v>
      </c>
      <c r="N1716" s="233">
        <f>IF(ISBLANK(INDEX('Policy Characteristics'!H:H,MATCH($C1716,'Policy Characteristics'!$C:$C,0))),"",INDEX('Policy Characteristics'!H:H,MATCH($C1716,'Policy Characteristics'!$C:$C,0)))</f>
        <v>0.01</v>
      </c>
      <c r="O1716" s="226" t="str">
        <f>IF(ISBLANK(INDEX('Policy Characteristics'!I:I,MATCH($C1716,'Policy Characteristics'!$C:$C,0))),"",INDEX('Policy Characteristics'!I:I,MATCH($C1716,'Policy Characteristics'!$C:$C,0)))</f>
        <v>% of BAU price</v>
      </c>
      <c r="P1716" s="226" t="str">
        <f>IF(ISBLANK(INDEX('Policy Characteristics'!J:J,MATCH($C1716,'Policy Characteristics'!$C:$C,0))),"",INDEX('Policy Characteristics'!J:J,MATCH($C1716,'Policy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16" s="226" t="str">
        <f>IF(ISBLANK(INDEX('Policy Characteristics'!K:K,MATCH($C1716,'Policy Characteristics'!$C:$C,0))),"",INDEX('Policy Characteristics'!K:K,MATCH($C1716,'Policy Characteristics'!$C:$C,0)))</f>
        <v>fuels.html#fuel-taxes</v>
      </c>
      <c r="R1716" s="226" t="str">
        <f>IF(ISBLANK(INDEX('Policy Characteristics'!L:L,MATCH($C1716,'Policy Characteristics'!$C:$C,0))),"",INDEX('Policy Characteristics'!L:L,MATCH($C1716,'Policy Characteristics'!$C:$C,0)))</f>
        <v>fuel-taxes.html</v>
      </c>
    </row>
    <row r="1717" spans="1:18">
      <c r="A1717" s="226" t="str">
        <f>IF(ISBLANK(INDEX('Policy Characteristics'!A:A,MATCH($C1717,'Policy Characteristics'!$C:$C,0))),"",INDEX('Policy Characteristics'!A:A,MATCH($C1717,'Policy Characteristics'!$C:$C,0)))</f>
        <v>Cross-Sector</v>
      </c>
      <c r="B1717" s="234" t="str">
        <f>IF(ISBLANK(INDEX('Policy Characteristics'!B:B,MATCH($C1717,'Policy Characteristics'!$C:$C,0))),"",INDEX('Policy Characteristics'!B:B,MATCH($C1717,'Policy Characteristics'!$C:$C,0)))</f>
        <v>Fuel Taxes or Subsidies</v>
      </c>
      <c r="C1717" s="257" t="str">
        <f t="shared" si="68"/>
        <v>Additional Fuel Tax or Subsidy Rate by Fuel</v>
      </c>
      <c r="D1717" s="6" t="s">
        <v>1009</v>
      </c>
      <c r="E1717" s="45" t="s">
        <v>980</v>
      </c>
      <c r="F1717" s="6" t="s">
        <v>827</v>
      </c>
      <c r="G1717" s="45" t="s">
        <v>58</v>
      </c>
      <c r="H1717" s="43">
        <v>748</v>
      </c>
      <c r="I1717" s="262" t="s">
        <v>738</v>
      </c>
      <c r="J1717" s="227" t="str">
        <f>IF(ISBLANK(INDEX('Policy Characteristics'!D:D,MATCH($C1717,'Policy Characteristics'!$C:$C,0))),"",INDEX('Policy Characteristics'!D:D,MATCH($C1717,'Policy Characteristics'!$C:$C,0)))</f>
        <v>Fuel Taxes or Subsidies</v>
      </c>
      <c r="K1717" s="226" t="str">
        <f>IF(ISBLANK(INDEX('Policy Characteristics'!E:E,MATCH($C1717,'Policy Characteristics'!$C:$C,0))),"",INDEX('Policy Characteristics'!E:E,MATCH($C1717,'Policy Characteristics'!$C:$C,0)))</f>
        <v>cross fuel tax</v>
      </c>
      <c r="L1717" s="233">
        <f>IF(ISBLANK(INDEX('Policy Characteristics'!F:F,MATCH($C1717,'Policy Characteristics'!$C:$C,0))),"",INDEX('Policy Characteristics'!F:F,MATCH($C1717,'Policy Characteristics'!$C:$C,0)))</f>
        <v>-0.9</v>
      </c>
      <c r="M1717" s="233">
        <f>IF(ISBLANK(INDEX('Policy Characteristics'!G:G,MATCH($C1717,'Policy Characteristics'!$C:$C,0))),"",INDEX('Policy Characteristics'!G:G,MATCH($C1717,'Policy Characteristics'!$C:$C,0)))</f>
        <v>0.9</v>
      </c>
      <c r="N1717" s="233">
        <f>IF(ISBLANK(INDEX('Policy Characteristics'!H:H,MATCH($C1717,'Policy Characteristics'!$C:$C,0))),"",INDEX('Policy Characteristics'!H:H,MATCH($C1717,'Policy Characteristics'!$C:$C,0)))</f>
        <v>0.01</v>
      </c>
      <c r="O1717" s="226" t="str">
        <f>IF(ISBLANK(INDEX('Policy Characteristics'!I:I,MATCH($C1717,'Policy Characteristics'!$C:$C,0))),"",INDEX('Policy Characteristics'!I:I,MATCH($C1717,'Policy Characteristics'!$C:$C,0)))</f>
        <v>% of BAU price</v>
      </c>
      <c r="P1717" s="226" t="str">
        <f>IF(ISBLANK(INDEX('Policy Characteristics'!J:J,MATCH($C1717,'Policy Characteristics'!$C:$C,0))),"",INDEX('Policy Characteristics'!J:J,MATCH($C1717,'Policy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17" s="226" t="str">
        <f>IF(ISBLANK(INDEX('Policy Characteristics'!K:K,MATCH($C1717,'Policy Characteristics'!$C:$C,0))),"",INDEX('Policy Characteristics'!K:K,MATCH($C1717,'Policy Characteristics'!$C:$C,0)))</f>
        <v>fuels.html#fuel-taxes</v>
      </c>
      <c r="R1717" s="226" t="str">
        <f>IF(ISBLANK(INDEX('Policy Characteristics'!L:L,MATCH($C1717,'Policy Characteristics'!$C:$C,0))),"",INDEX('Policy Characteristics'!L:L,MATCH($C1717,'Policy Characteristics'!$C:$C,0)))</f>
        <v>fuel-taxes.html</v>
      </c>
    </row>
    <row r="1718" spans="1:18">
      <c r="A1718" s="226" t="str">
        <f>IF(ISBLANK(INDEX('Policy Characteristics'!A:A,MATCH($C1718,'Policy Characteristics'!$C:$C,0))),"",INDEX('Policy Characteristics'!A:A,MATCH($C1718,'Policy Characteristics'!$C:$C,0)))</f>
        <v>Cross-Sector</v>
      </c>
      <c r="B1718" s="234" t="str">
        <f>IF(ISBLANK(INDEX('Policy Characteristics'!B:B,MATCH($C1718,'Policy Characteristics'!$C:$C,0))),"",INDEX('Policy Characteristics'!B:B,MATCH($C1718,'Policy Characteristics'!$C:$C,0)))</f>
        <v>Fuel Taxes or Subsidies</v>
      </c>
      <c r="C1718" s="257" t="str">
        <f t="shared" si="68"/>
        <v>Additional Fuel Tax or Subsidy Rate by Fuel</v>
      </c>
      <c r="D1718" s="6" t="s">
        <v>1010</v>
      </c>
      <c r="E1718" s="45" t="s">
        <v>980</v>
      </c>
      <c r="F1718" s="6" t="s">
        <v>1011</v>
      </c>
      <c r="G1718" s="45" t="s">
        <v>58</v>
      </c>
      <c r="H1718" s="43">
        <v>749</v>
      </c>
      <c r="I1718" s="262" t="s">
        <v>728</v>
      </c>
      <c r="J1718" s="227" t="str">
        <f>IF(ISBLANK(INDEX('Policy Characteristics'!D:D,MATCH($C1718,'Policy Characteristics'!$C:$C,0))),"",INDEX('Policy Characteristics'!D:D,MATCH($C1718,'Policy Characteristics'!$C:$C,0)))</f>
        <v>Fuel Taxes or Subsidies</v>
      </c>
      <c r="K1718" s="226" t="str">
        <f>IF(ISBLANK(INDEX('Policy Characteristics'!E:E,MATCH($C1718,'Policy Characteristics'!$C:$C,0))),"",INDEX('Policy Characteristics'!E:E,MATCH($C1718,'Policy Characteristics'!$C:$C,0)))</f>
        <v>cross fuel tax</v>
      </c>
      <c r="L1718" s="233">
        <f>IF(ISBLANK(INDEX('Policy Characteristics'!F:F,MATCH($C1718,'Policy Characteristics'!$C:$C,0))),"",INDEX('Policy Characteristics'!F:F,MATCH($C1718,'Policy Characteristics'!$C:$C,0)))</f>
        <v>-0.9</v>
      </c>
      <c r="M1718" s="233">
        <f>IF(ISBLANK(INDEX('Policy Characteristics'!G:G,MATCH($C1718,'Policy Characteristics'!$C:$C,0))),"",INDEX('Policy Characteristics'!G:G,MATCH($C1718,'Policy Characteristics'!$C:$C,0)))</f>
        <v>0.9</v>
      </c>
      <c r="N1718" s="233">
        <f>IF(ISBLANK(INDEX('Policy Characteristics'!H:H,MATCH($C1718,'Policy Characteristics'!$C:$C,0))),"",INDEX('Policy Characteristics'!H:H,MATCH($C1718,'Policy Characteristics'!$C:$C,0)))</f>
        <v>0.01</v>
      </c>
      <c r="O1718" s="226" t="str">
        <f>IF(ISBLANK(INDEX('Policy Characteristics'!I:I,MATCH($C1718,'Policy Characteristics'!$C:$C,0))),"",INDEX('Policy Characteristics'!I:I,MATCH($C1718,'Policy Characteristics'!$C:$C,0)))</f>
        <v>% of BAU price</v>
      </c>
      <c r="P1718" s="226" t="str">
        <f>IF(ISBLANK(INDEX('Policy Characteristics'!J:J,MATCH($C1718,'Policy Characteristics'!$C:$C,0))),"",INDEX('Policy Characteristics'!J:J,MATCH($C1718,'Policy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18" s="226" t="str">
        <f>IF(ISBLANK(INDEX('Policy Characteristics'!K:K,MATCH($C1718,'Policy Characteristics'!$C:$C,0))),"",INDEX('Policy Characteristics'!K:K,MATCH($C1718,'Policy Characteristics'!$C:$C,0)))</f>
        <v>fuels.html#fuel-taxes</v>
      </c>
      <c r="R1718" s="226" t="str">
        <f>IF(ISBLANK(INDEX('Policy Characteristics'!L:L,MATCH($C1718,'Policy Characteristics'!$C:$C,0))),"",INDEX('Policy Characteristics'!L:L,MATCH($C1718,'Policy Characteristics'!$C:$C,0)))</f>
        <v>fuel-taxes.html</v>
      </c>
    </row>
    <row r="1719" spans="1:18" s="4" customFormat="1">
      <c r="A1719" s="226" t="str">
        <f>IF(ISBLANK(INDEX('Policy Characteristics'!A:A,MATCH($C1719,'Policy Characteristics'!$C:$C,0))),"",INDEX('Policy Characteristics'!A:A,MATCH($C1719,'Policy Characteristics'!$C:$C,0)))</f>
        <v>Cross-Sector</v>
      </c>
      <c r="B1719" s="234" t="str">
        <f>IF(ISBLANK(INDEX('Policy Characteristics'!B:B,MATCH($C1719,'Policy Characteristics'!$C:$C,0))),"",INDEX('Policy Characteristics'!B:B,MATCH($C1719,'Policy Characteristics'!$C:$C,0)))</f>
        <v>Fuel Taxes or Subsidies</v>
      </c>
      <c r="C1719" s="257" t="str">
        <f t="shared" si="68"/>
        <v>Additional Fuel Tax or Subsidy Rate by Fuel</v>
      </c>
      <c r="D1719" s="45" t="s">
        <v>992</v>
      </c>
      <c r="E1719" s="45" t="s">
        <v>982</v>
      </c>
      <c r="F1719" s="45" t="s">
        <v>993</v>
      </c>
      <c r="G1719" s="45" t="s">
        <v>993</v>
      </c>
      <c r="H1719" s="43">
        <v>2314</v>
      </c>
      <c r="I1719" s="261" t="s">
        <v>738</v>
      </c>
      <c r="J1719" s="227" t="str">
        <f>IF(ISBLANK(INDEX('Policy Characteristics'!D:D,MATCH($C1719,'Policy Characteristics'!$C:$C,0))),"",INDEX('Policy Characteristics'!D:D,MATCH($C1719,'Policy Characteristics'!$C:$C,0)))</f>
        <v>Fuel Taxes or Subsidies</v>
      </c>
      <c r="K1719" s="226" t="str">
        <f>IF(ISBLANK(INDEX('Policy Characteristics'!E:E,MATCH($C1719,'Policy Characteristics'!$C:$C,0))),"",INDEX('Policy Characteristics'!E:E,MATCH($C1719,'Policy Characteristics'!$C:$C,0)))</f>
        <v>cross fuel tax</v>
      </c>
      <c r="L1719" s="233">
        <f>IF(ISBLANK(INDEX('Policy Characteristics'!F:F,MATCH($C1719,'Policy Characteristics'!$C:$C,0))),"",INDEX('Policy Characteristics'!F:F,MATCH($C1719,'Policy Characteristics'!$C:$C,0)))</f>
        <v>-0.9</v>
      </c>
      <c r="M1719" s="233">
        <f>IF(ISBLANK(INDEX('Policy Characteristics'!G:G,MATCH($C1719,'Policy Characteristics'!$C:$C,0))),"",INDEX('Policy Characteristics'!G:G,MATCH($C1719,'Policy Characteristics'!$C:$C,0)))</f>
        <v>0.9</v>
      </c>
      <c r="N1719" s="233">
        <f>IF(ISBLANK(INDEX('Policy Characteristics'!H:H,MATCH($C1719,'Policy Characteristics'!$C:$C,0))),"",INDEX('Policy Characteristics'!H:H,MATCH($C1719,'Policy Characteristics'!$C:$C,0)))</f>
        <v>0.01</v>
      </c>
      <c r="O1719" s="226" t="str">
        <f>IF(ISBLANK(INDEX('Policy Characteristics'!I:I,MATCH($C1719,'Policy Characteristics'!$C:$C,0))),"",INDEX('Policy Characteristics'!I:I,MATCH($C1719,'Policy Characteristics'!$C:$C,0)))</f>
        <v>% of BAU price</v>
      </c>
      <c r="P1719" s="226" t="str">
        <f>IF(ISBLANK(INDEX('Policy Characteristics'!J:J,MATCH($C1719,'Policy Characteristics'!$C:$C,0))),"",INDEX('Policy Characteristics'!J:J,MATCH($C1719,'Policy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19" s="226" t="str">
        <f>IF(ISBLANK(INDEX('Policy Characteristics'!K:K,MATCH($C1719,'Policy Characteristics'!$C:$C,0))),"",INDEX('Policy Characteristics'!K:K,MATCH($C1719,'Policy Characteristics'!$C:$C,0)))</f>
        <v>fuels.html#fuel-taxes</v>
      </c>
      <c r="R1719" s="226" t="str">
        <f>IF(ISBLANK(INDEX('Policy Characteristics'!L:L,MATCH($C1719,'Policy Characteristics'!$C:$C,0))),"",INDEX('Policy Characteristics'!L:L,MATCH($C1719,'Policy Characteristics'!$C:$C,0)))</f>
        <v>fuel-taxes.html</v>
      </c>
    </row>
    <row r="1720" spans="1:18" s="4" customFormat="1">
      <c r="A1720" s="226" t="str">
        <f>IF(ISBLANK(INDEX('Policy Characteristics'!A:A,MATCH($C1720,'Policy Characteristics'!$C:$C,0))),"",INDEX('Policy Characteristics'!A:A,MATCH($C1720,'Policy Characteristics'!$C:$C,0)))</f>
        <v>Cross-Sector</v>
      </c>
      <c r="B1720" s="234" t="str">
        <f>IF(ISBLANK(INDEX('Policy Characteristics'!B:B,MATCH($C1720,'Policy Characteristics'!$C:$C,0))),"",INDEX('Policy Characteristics'!B:B,MATCH($C1720,'Policy Characteristics'!$C:$C,0)))</f>
        <v>Fuel Taxes or Subsidies</v>
      </c>
      <c r="C1720" s="257" t="str">
        <f t="shared" si="68"/>
        <v>Additional Fuel Tax or Subsidy Rate by Fuel</v>
      </c>
      <c r="D1720" s="6" t="s">
        <v>965</v>
      </c>
      <c r="E1720" s="45" t="s">
        <v>982</v>
      </c>
      <c r="F1720" s="6" t="s">
        <v>795</v>
      </c>
      <c r="G1720" s="45" t="s">
        <v>993</v>
      </c>
      <c r="H1720" s="43">
        <v>2315</v>
      </c>
      <c r="I1720" s="262" t="s">
        <v>728</v>
      </c>
      <c r="J1720" s="227" t="str">
        <f>IF(ISBLANK(INDEX('Policy Characteristics'!D:D,MATCH($C1720,'Policy Characteristics'!$C:$C,0))),"",INDEX('Policy Characteristics'!D:D,MATCH($C1720,'Policy Characteristics'!$C:$C,0)))</f>
        <v>Fuel Taxes or Subsidies</v>
      </c>
      <c r="K1720" s="226" t="str">
        <f>IF(ISBLANK(INDEX('Policy Characteristics'!E:E,MATCH($C1720,'Policy Characteristics'!$C:$C,0))),"",INDEX('Policy Characteristics'!E:E,MATCH($C1720,'Policy Characteristics'!$C:$C,0)))</f>
        <v>cross fuel tax</v>
      </c>
      <c r="L1720" s="233">
        <f>IF(ISBLANK(INDEX('Policy Characteristics'!F:F,MATCH($C1720,'Policy Characteristics'!$C:$C,0))),"",INDEX('Policy Characteristics'!F:F,MATCH($C1720,'Policy Characteristics'!$C:$C,0)))</f>
        <v>-0.9</v>
      </c>
      <c r="M1720" s="233">
        <f>IF(ISBLANK(INDEX('Policy Characteristics'!G:G,MATCH($C1720,'Policy Characteristics'!$C:$C,0))),"",INDEX('Policy Characteristics'!G:G,MATCH($C1720,'Policy Characteristics'!$C:$C,0)))</f>
        <v>0.9</v>
      </c>
      <c r="N1720" s="233">
        <f>IF(ISBLANK(INDEX('Policy Characteristics'!H:H,MATCH($C1720,'Policy Characteristics'!$C:$C,0))),"",INDEX('Policy Characteristics'!H:H,MATCH($C1720,'Policy Characteristics'!$C:$C,0)))</f>
        <v>0.01</v>
      </c>
      <c r="O1720" s="226" t="str">
        <f>IF(ISBLANK(INDEX('Policy Characteristics'!I:I,MATCH($C1720,'Policy Characteristics'!$C:$C,0))),"",INDEX('Policy Characteristics'!I:I,MATCH($C1720,'Policy Characteristics'!$C:$C,0)))</f>
        <v>% of BAU price</v>
      </c>
      <c r="P1720" s="226" t="str">
        <f>IF(ISBLANK(INDEX('Policy Characteristics'!J:J,MATCH($C1720,'Policy Characteristics'!$C:$C,0))),"",INDEX('Policy Characteristics'!J:J,MATCH($C1720,'Policy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20" s="226" t="str">
        <f>IF(ISBLANK(INDEX('Policy Characteristics'!K:K,MATCH($C1720,'Policy Characteristics'!$C:$C,0))),"",INDEX('Policy Characteristics'!K:K,MATCH($C1720,'Policy Characteristics'!$C:$C,0)))</f>
        <v>fuels.html#fuel-taxes</v>
      </c>
      <c r="R1720" s="226" t="str">
        <f>IF(ISBLANK(INDEX('Policy Characteristics'!L:L,MATCH($C1720,'Policy Characteristics'!$C:$C,0))),"",INDEX('Policy Characteristics'!L:L,MATCH($C1720,'Policy Characteristics'!$C:$C,0)))</f>
        <v>fuel-taxes.html</v>
      </c>
    </row>
    <row r="1721" spans="1:18" s="4" customFormat="1">
      <c r="A1721" s="226" t="str">
        <f>IF(ISBLANK(INDEX('Policy Characteristics'!A:A,MATCH($C1721,'Policy Characteristics'!$C:$C,0))),"",INDEX('Policy Characteristics'!A:A,MATCH($C1721,'Policy Characteristics'!$C:$C,0)))</f>
        <v>Cross-Sector</v>
      </c>
      <c r="B1721" s="234" t="str">
        <f>IF(ISBLANK(INDEX('Policy Characteristics'!B:B,MATCH($C1721,'Policy Characteristics'!$C:$C,0))),"",INDEX('Policy Characteristics'!B:B,MATCH($C1721,'Policy Characteristics'!$C:$C,0)))</f>
        <v>Fuel Taxes or Subsidies</v>
      </c>
      <c r="C1721" s="257" t="str">
        <f t="shared" si="68"/>
        <v>Additional Fuel Tax or Subsidy Rate by Fuel</v>
      </c>
      <c r="D1721" s="6" t="s">
        <v>966</v>
      </c>
      <c r="E1721" s="45" t="s">
        <v>982</v>
      </c>
      <c r="F1721" s="6" t="s">
        <v>967</v>
      </c>
      <c r="G1721" s="45" t="s">
        <v>993</v>
      </c>
      <c r="H1721" s="43">
        <v>2316</v>
      </c>
      <c r="I1721" s="262" t="s">
        <v>728</v>
      </c>
      <c r="J1721" s="227" t="str">
        <f>IF(ISBLANK(INDEX('Policy Characteristics'!D:D,MATCH($C1721,'Policy Characteristics'!$C:$C,0))),"",INDEX('Policy Characteristics'!D:D,MATCH($C1721,'Policy Characteristics'!$C:$C,0)))</f>
        <v>Fuel Taxes or Subsidies</v>
      </c>
      <c r="K1721" s="226" t="str">
        <f>IF(ISBLANK(INDEX('Policy Characteristics'!E:E,MATCH($C1721,'Policy Characteristics'!$C:$C,0))),"",INDEX('Policy Characteristics'!E:E,MATCH($C1721,'Policy Characteristics'!$C:$C,0)))</f>
        <v>cross fuel tax</v>
      </c>
      <c r="L1721" s="233">
        <f>IF(ISBLANK(INDEX('Policy Characteristics'!F:F,MATCH($C1721,'Policy Characteristics'!$C:$C,0))),"",INDEX('Policy Characteristics'!F:F,MATCH($C1721,'Policy Characteristics'!$C:$C,0)))</f>
        <v>-0.9</v>
      </c>
      <c r="M1721" s="233">
        <f>IF(ISBLANK(INDEX('Policy Characteristics'!G:G,MATCH($C1721,'Policy Characteristics'!$C:$C,0))),"",INDEX('Policy Characteristics'!G:G,MATCH($C1721,'Policy Characteristics'!$C:$C,0)))</f>
        <v>0.9</v>
      </c>
      <c r="N1721" s="233">
        <f>IF(ISBLANK(INDEX('Policy Characteristics'!H:H,MATCH($C1721,'Policy Characteristics'!$C:$C,0))),"",INDEX('Policy Characteristics'!H:H,MATCH($C1721,'Policy Characteristics'!$C:$C,0)))</f>
        <v>0.01</v>
      </c>
      <c r="O1721" s="226" t="str">
        <f>IF(ISBLANK(INDEX('Policy Characteristics'!I:I,MATCH($C1721,'Policy Characteristics'!$C:$C,0))),"",INDEX('Policy Characteristics'!I:I,MATCH($C1721,'Policy Characteristics'!$C:$C,0)))</f>
        <v>% of BAU price</v>
      </c>
      <c r="P1721" s="226" t="str">
        <f>IF(ISBLANK(INDEX('Policy Characteristics'!J:J,MATCH($C1721,'Policy Characteristics'!$C:$C,0))),"",INDEX('Policy Characteristics'!J:J,MATCH($C1721,'Policy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21" s="226" t="str">
        <f>IF(ISBLANK(INDEX('Policy Characteristics'!K:K,MATCH($C1721,'Policy Characteristics'!$C:$C,0))),"",INDEX('Policy Characteristics'!K:K,MATCH($C1721,'Policy Characteristics'!$C:$C,0)))</f>
        <v>fuels.html#fuel-taxes</v>
      </c>
      <c r="R1721" s="226" t="str">
        <f>IF(ISBLANK(INDEX('Policy Characteristics'!L:L,MATCH($C1721,'Policy Characteristics'!$C:$C,0))),"",INDEX('Policy Characteristics'!L:L,MATCH($C1721,'Policy Characteristics'!$C:$C,0)))</f>
        <v>fuel-taxes.html</v>
      </c>
    </row>
    <row r="1722" spans="1:18" s="4" customFormat="1">
      <c r="A1722" s="226" t="str">
        <f>IF(ISBLANK(INDEX('Policy Characteristics'!A:A,MATCH($C1722,'Policy Characteristics'!$C:$C,0))),"",INDEX('Policy Characteristics'!A:A,MATCH($C1722,'Policy Characteristics'!$C:$C,0)))</f>
        <v>Cross-Sector</v>
      </c>
      <c r="B1722" s="234" t="str">
        <f>IF(ISBLANK(INDEX('Policy Characteristics'!B:B,MATCH($C1722,'Policy Characteristics'!$C:$C,0))),"",INDEX('Policy Characteristics'!B:B,MATCH($C1722,'Policy Characteristics'!$C:$C,0)))</f>
        <v>Fuel Taxes or Subsidies</v>
      </c>
      <c r="C1722" s="257" t="str">
        <f t="shared" si="68"/>
        <v>Additional Fuel Tax or Subsidy Rate by Fuel</v>
      </c>
      <c r="D1722" s="6" t="s">
        <v>994</v>
      </c>
      <c r="E1722" s="45" t="s">
        <v>982</v>
      </c>
      <c r="F1722" s="6" t="s">
        <v>995</v>
      </c>
      <c r="G1722" s="45" t="s">
        <v>993</v>
      </c>
      <c r="H1722" s="43">
        <v>2317</v>
      </c>
      <c r="I1722" s="262" t="s">
        <v>738</v>
      </c>
      <c r="J1722" s="227" t="str">
        <f>IF(ISBLANK(INDEX('Policy Characteristics'!D:D,MATCH($C1722,'Policy Characteristics'!$C:$C,0))),"",INDEX('Policy Characteristics'!D:D,MATCH($C1722,'Policy Characteristics'!$C:$C,0)))</f>
        <v>Fuel Taxes or Subsidies</v>
      </c>
      <c r="K1722" s="226" t="str">
        <f>IF(ISBLANK(INDEX('Policy Characteristics'!E:E,MATCH($C1722,'Policy Characteristics'!$C:$C,0))),"",INDEX('Policy Characteristics'!E:E,MATCH($C1722,'Policy Characteristics'!$C:$C,0)))</f>
        <v>cross fuel tax</v>
      </c>
      <c r="L1722" s="233">
        <f>IF(ISBLANK(INDEX('Policy Characteristics'!F:F,MATCH($C1722,'Policy Characteristics'!$C:$C,0))),"",INDEX('Policy Characteristics'!F:F,MATCH($C1722,'Policy Characteristics'!$C:$C,0)))</f>
        <v>-0.9</v>
      </c>
      <c r="M1722" s="233">
        <f>IF(ISBLANK(INDEX('Policy Characteristics'!G:G,MATCH($C1722,'Policy Characteristics'!$C:$C,0))),"",INDEX('Policy Characteristics'!G:G,MATCH($C1722,'Policy Characteristics'!$C:$C,0)))</f>
        <v>0.9</v>
      </c>
      <c r="N1722" s="233">
        <f>IF(ISBLANK(INDEX('Policy Characteristics'!H:H,MATCH($C1722,'Policy Characteristics'!$C:$C,0))),"",INDEX('Policy Characteristics'!H:H,MATCH($C1722,'Policy Characteristics'!$C:$C,0)))</f>
        <v>0.01</v>
      </c>
      <c r="O1722" s="226" t="str">
        <f>IF(ISBLANK(INDEX('Policy Characteristics'!I:I,MATCH($C1722,'Policy Characteristics'!$C:$C,0))),"",INDEX('Policy Characteristics'!I:I,MATCH($C1722,'Policy Characteristics'!$C:$C,0)))</f>
        <v>% of BAU price</v>
      </c>
      <c r="P1722" s="226" t="str">
        <f>IF(ISBLANK(INDEX('Policy Characteristics'!J:J,MATCH($C1722,'Policy Characteristics'!$C:$C,0))),"",INDEX('Policy Characteristics'!J:J,MATCH($C1722,'Policy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22" s="226" t="str">
        <f>IF(ISBLANK(INDEX('Policy Characteristics'!K:K,MATCH($C1722,'Policy Characteristics'!$C:$C,0))),"",INDEX('Policy Characteristics'!K:K,MATCH($C1722,'Policy Characteristics'!$C:$C,0)))</f>
        <v>fuels.html#fuel-taxes</v>
      </c>
      <c r="R1722" s="226" t="str">
        <f>IF(ISBLANK(INDEX('Policy Characteristics'!L:L,MATCH($C1722,'Policy Characteristics'!$C:$C,0))),"",INDEX('Policy Characteristics'!L:L,MATCH($C1722,'Policy Characteristics'!$C:$C,0)))</f>
        <v>fuel-taxes.html</v>
      </c>
    </row>
    <row r="1723" spans="1:18" s="4" customFormat="1">
      <c r="A1723" s="226" t="str">
        <f>IF(ISBLANK(INDEX('Policy Characteristics'!A:A,MATCH($C1723,'Policy Characteristics'!$C:$C,0))),"",INDEX('Policy Characteristics'!A:A,MATCH($C1723,'Policy Characteristics'!$C:$C,0)))</f>
        <v>Cross-Sector</v>
      </c>
      <c r="B1723" s="234" t="str">
        <f>IF(ISBLANK(INDEX('Policy Characteristics'!B:B,MATCH($C1723,'Policy Characteristics'!$C:$C,0))),"",INDEX('Policy Characteristics'!B:B,MATCH($C1723,'Policy Characteristics'!$C:$C,0)))</f>
        <v>Fuel Taxes or Subsidies</v>
      </c>
      <c r="C1723" s="257" t="str">
        <f t="shared" si="68"/>
        <v>Additional Fuel Tax or Subsidy Rate by Fuel</v>
      </c>
      <c r="D1723" s="6" t="s">
        <v>1001</v>
      </c>
      <c r="E1723" s="45" t="s">
        <v>982</v>
      </c>
      <c r="F1723" s="6" t="s">
        <v>811</v>
      </c>
      <c r="G1723" s="45" t="s">
        <v>993</v>
      </c>
      <c r="H1723" s="43">
        <v>2318</v>
      </c>
      <c r="I1723" s="262" t="s">
        <v>738</v>
      </c>
      <c r="J1723" s="227" t="str">
        <f>IF(ISBLANK(INDEX('Policy Characteristics'!D:D,MATCH($C1723,'Policy Characteristics'!$C:$C,0))),"",INDEX('Policy Characteristics'!D:D,MATCH($C1723,'Policy Characteristics'!$C:$C,0)))</f>
        <v>Fuel Taxes or Subsidies</v>
      </c>
      <c r="K1723" s="226" t="str">
        <f>IF(ISBLANK(INDEX('Policy Characteristics'!E:E,MATCH($C1723,'Policy Characteristics'!$C:$C,0))),"",INDEX('Policy Characteristics'!E:E,MATCH($C1723,'Policy Characteristics'!$C:$C,0)))</f>
        <v>cross fuel tax</v>
      </c>
      <c r="L1723" s="233">
        <f>IF(ISBLANK(INDEX('Policy Characteristics'!F:F,MATCH($C1723,'Policy Characteristics'!$C:$C,0))),"",INDEX('Policy Characteristics'!F:F,MATCH($C1723,'Policy Characteristics'!$C:$C,0)))</f>
        <v>-0.9</v>
      </c>
      <c r="M1723" s="233">
        <f>IF(ISBLANK(INDEX('Policy Characteristics'!G:G,MATCH($C1723,'Policy Characteristics'!$C:$C,0))),"",INDEX('Policy Characteristics'!G:G,MATCH($C1723,'Policy Characteristics'!$C:$C,0)))</f>
        <v>0.9</v>
      </c>
      <c r="N1723" s="233">
        <f>IF(ISBLANK(INDEX('Policy Characteristics'!H:H,MATCH($C1723,'Policy Characteristics'!$C:$C,0))),"",INDEX('Policy Characteristics'!H:H,MATCH($C1723,'Policy Characteristics'!$C:$C,0)))</f>
        <v>0.01</v>
      </c>
      <c r="O1723" s="226" t="str">
        <f>IF(ISBLANK(INDEX('Policy Characteristics'!I:I,MATCH($C1723,'Policy Characteristics'!$C:$C,0))),"",INDEX('Policy Characteristics'!I:I,MATCH($C1723,'Policy Characteristics'!$C:$C,0)))</f>
        <v>% of BAU price</v>
      </c>
      <c r="P1723" s="226" t="str">
        <f>IF(ISBLANK(INDEX('Policy Characteristics'!J:J,MATCH($C1723,'Policy Characteristics'!$C:$C,0))),"",INDEX('Policy Characteristics'!J:J,MATCH($C1723,'Policy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23" s="226" t="str">
        <f>IF(ISBLANK(INDEX('Policy Characteristics'!K:K,MATCH($C1723,'Policy Characteristics'!$C:$C,0))),"",INDEX('Policy Characteristics'!K:K,MATCH($C1723,'Policy Characteristics'!$C:$C,0)))</f>
        <v>fuels.html#fuel-taxes</v>
      </c>
      <c r="R1723" s="226" t="str">
        <f>IF(ISBLANK(INDEX('Policy Characteristics'!L:L,MATCH($C1723,'Policy Characteristics'!$C:$C,0))),"",INDEX('Policy Characteristics'!L:L,MATCH($C1723,'Policy Characteristics'!$C:$C,0)))</f>
        <v>fuel-taxes.html</v>
      </c>
    </row>
    <row r="1724" spans="1:18" s="4" customFormat="1">
      <c r="A1724" s="226" t="str">
        <f>IF(ISBLANK(INDEX('Policy Characteristics'!A:A,MATCH($C1724,'Policy Characteristics'!$C:$C,0))),"",INDEX('Policy Characteristics'!A:A,MATCH($C1724,'Policy Characteristics'!$C:$C,0)))</f>
        <v>Cross-Sector</v>
      </c>
      <c r="B1724" s="234" t="str">
        <f>IF(ISBLANK(INDEX('Policy Characteristics'!B:B,MATCH($C1724,'Policy Characteristics'!$C:$C,0))),"",INDEX('Policy Characteristics'!B:B,MATCH($C1724,'Policy Characteristics'!$C:$C,0)))</f>
        <v>Fuel Taxes or Subsidies</v>
      </c>
      <c r="C1724" s="257" t="str">
        <f t="shared" si="68"/>
        <v>Additional Fuel Tax or Subsidy Rate by Fuel</v>
      </c>
      <c r="D1724" s="6" t="s">
        <v>968</v>
      </c>
      <c r="E1724" s="45" t="s">
        <v>982</v>
      </c>
      <c r="F1724" s="6" t="s">
        <v>969</v>
      </c>
      <c r="G1724" s="45" t="s">
        <v>993</v>
      </c>
      <c r="H1724" s="43">
        <v>2319</v>
      </c>
      <c r="I1724" s="262" t="s">
        <v>738</v>
      </c>
      <c r="J1724" s="227" t="str">
        <f>IF(ISBLANK(INDEX('Policy Characteristics'!D:D,MATCH($C1724,'Policy Characteristics'!$C:$C,0))),"",INDEX('Policy Characteristics'!D:D,MATCH($C1724,'Policy Characteristics'!$C:$C,0)))</f>
        <v>Fuel Taxes or Subsidies</v>
      </c>
      <c r="K1724" s="226" t="str">
        <f>IF(ISBLANK(INDEX('Policy Characteristics'!E:E,MATCH($C1724,'Policy Characteristics'!$C:$C,0))),"",INDEX('Policy Characteristics'!E:E,MATCH($C1724,'Policy Characteristics'!$C:$C,0)))</f>
        <v>cross fuel tax</v>
      </c>
      <c r="L1724" s="233">
        <f>IF(ISBLANK(INDEX('Policy Characteristics'!F:F,MATCH($C1724,'Policy Characteristics'!$C:$C,0))),"",INDEX('Policy Characteristics'!F:F,MATCH($C1724,'Policy Characteristics'!$C:$C,0)))</f>
        <v>-0.9</v>
      </c>
      <c r="M1724" s="233">
        <f>IF(ISBLANK(INDEX('Policy Characteristics'!G:G,MATCH($C1724,'Policy Characteristics'!$C:$C,0))),"",INDEX('Policy Characteristics'!G:G,MATCH($C1724,'Policy Characteristics'!$C:$C,0)))</f>
        <v>0.9</v>
      </c>
      <c r="N1724" s="233">
        <f>IF(ISBLANK(INDEX('Policy Characteristics'!H:H,MATCH($C1724,'Policy Characteristics'!$C:$C,0))),"",INDEX('Policy Characteristics'!H:H,MATCH($C1724,'Policy Characteristics'!$C:$C,0)))</f>
        <v>0.01</v>
      </c>
      <c r="O1724" s="226" t="str">
        <f>IF(ISBLANK(INDEX('Policy Characteristics'!I:I,MATCH($C1724,'Policy Characteristics'!$C:$C,0))),"",INDEX('Policy Characteristics'!I:I,MATCH($C1724,'Policy Characteristics'!$C:$C,0)))</f>
        <v>% of BAU price</v>
      </c>
      <c r="P1724" s="226" t="str">
        <f>IF(ISBLANK(INDEX('Policy Characteristics'!J:J,MATCH($C1724,'Policy Characteristics'!$C:$C,0))),"",INDEX('Policy Characteristics'!J:J,MATCH($C1724,'Policy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24" s="226" t="str">
        <f>IF(ISBLANK(INDEX('Policy Characteristics'!K:K,MATCH($C1724,'Policy Characteristics'!$C:$C,0))),"",INDEX('Policy Characteristics'!K:K,MATCH($C1724,'Policy Characteristics'!$C:$C,0)))</f>
        <v>fuels.html#fuel-taxes</v>
      </c>
      <c r="R1724" s="226" t="str">
        <f>IF(ISBLANK(INDEX('Policy Characteristics'!L:L,MATCH($C1724,'Policy Characteristics'!$C:$C,0))),"",INDEX('Policy Characteristics'!L:L,MATCH($C1724,'Policy Characteristics'!$C:$C,0)))</f>
        <v>fuel-taxes.html</v>
      </c>
    </row>
    <row r="1725" spans="1:18" s="4" customFormat="1">
      <c r="A1725" s="226" t="str">
        <f>IF(ISBLANK(INDEX('Policy Characteristics'!A:A,MATCH($C1725,'Policy Characteristics'!$C:$C,0))),"",INDEX('Policy Characteristics'!A:A,MATCH($C1725,'Policy Characteristics'!$C:$C,0)))</f>
        <v>Cross-Sector</v>
      </c>
      <c r="B1725" s="234" t="str">
        <f>IF(ISBLANK(INDEX('Policy Characteristics'!B:B,MATCH($C1725,'Policy Characteristics'!$C:$C,0))),"",INDEX('Policy Characteristics'!B:B,MATCH($C1725,'Policy Characteristics'!$C:$C,0)))</f>
        <v>Fuel Taxes or Subsidies</v>
      </c>
      <c r="C1725" s="257" t="str">
        <f t="shared" si="68"/>
        <v>Additional Fuel Tax or Subsidy Rate by Fuel</v>
      </c>
      <c r="D1725" s="6" t="s">
        <v>970</v>
      </c>
      <c r="E1725" s="45" t="s">
        <v>982</v>
      </c>
      <c r="F1725" s="6" t="s">
        <v>971</v>
      </c>
      <c r="G1725" s="45" t="s">
        <v>993</v>
      </c>
      <c r="H1725" s="43">
        <v>2320</v>
      </c>
      <c r="I1725" s="262" t="s">
        <v>738</v>
      </c>
      <c r="J1725" s="227" t="str">
        <f>IF(ISBLANK(INDEX('Policy Characteristics'!D:D,MATCH($C1725,'Policy Characteristics'!$C:$C,0))),"",INDEX('Policy Characteristics'!D:D,MATCH($C1725,'Policy Characteristics'!$C:$C,0)))</f>
        <v>Fuel Taxes or Subsidies</v>
      </c>
      <c r="K1725" s="226" t="str">
        <f>IF(ISBLANK(INDEX('Policy Characteristics'!E:E,MATCH($C1725,'Policy Characteristics'!$C:$C,0))),"",INDEX('Policy Characteristics'!E:E,MATCH($C1725,'Policy Characteristics'!$C:$C,0)))</f>
        <v>cross fuel tax</v>
      </c>
      <c r="L1725" s="233">
        <f>IF(ISBLANK(INDEX('Policy Characteristics'!F:F,MATCH($C1725,'Policy Characteristics'!$C:$C,0))),"",INDEX('Policy Characteristics'!F:F,MATCH($C1725,'Policy Characteristics'!$C:$C,0)))</f>
        <v>-0.9</v>
      </c>
      <c r="M1725" s="233">
        <f>IF(ISBLANK(INDEX('Policy Characteristics'!G:G,MATCH($C1725,'Policy Characteristics'!$C:$C,0))),"",INDEX('Policy Characteristics'!G:G,MATCH($C1725,'Policy Characteristics'!$C:$C,0)))</f>
        <v>0.9</v>
      </c>
      <c r="N1725" s="233">
        <f>IF(ISBLANK(INDEX('Policy Characteristics'!H:H,MATCH($C1725,'Policy Characteristics'!$C:$C,0))),"",INDEX('Policy Characteristics'!H:H,MATCH($C1725,'Policy Characteristics'!$C:$C,0)))</f>
        <v>0.01</v>
      </c>
      <c r="O1725" s="226" t="str">
        <f>IF(ISBLANK(INDEX('Policy Characteristics'!I:I,MATCH($C1725,'Policy Characteristics'!$C:$C,0))),"",INDEX('Policy Characteristics'!I:I,MATCH($C1725,'Policy Characteristics'!$C:$C,0)))</f>
        <v>% of BAU price</v>
      </c>
      <c r="P1725" s="226" t="str">
        <f>IF(ISBLANK(INDEX('Policy Characteristics'!J:J,MATCH($C1725,'Policy Characteristics'!$C:$C,0))),"",INDEX('Policy Characteristics'!J:J,MATCH($C1725,'Policy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25" s="226" t="str">
        <f>IF(ISBLANK(INDEX('Policy Characteristics'!K:K,MATCH($C1725,'Policy Characteristics'!$C:$C,0))),"",INDEX('Policy Characteristics'!K:K,MATCH($C1725,'Policy Characteristics'!$C:$C,0)))</f>
        <v>fuels.html#fuel-taxes</v>
      </c>
      <c r="R1725" s="226" t="str">
        <f>IF(ISBLANK(INDEX('Policy Characteristics'!L:L,MATCH($C1725,'Policy Characteristics'!$C:$C,0))),"",INDEX('Policy Characteristics'!L:L,MATCH($C1725,'Policy Characteristics'!$C:$C,0)))</f>
        <v>fuel-taxes.html</v>
      </c>
    </row>
    <row r="1726" spans="1:18" s="4" customFormat="1">
      <c r="A1726" s="226" t="str">
        <f>IF(ISBLANK(INDEX('Policy Characteristics'!A:A,MATCH($C1726,'Policy Characteristics'!$C:$C,0))),"",INDEX('Policy Characteristics'!A:A,MATCH($C1726,'Policy Characteristics'!$C:$C,0)))</f>
        <v>Cross-Sector</v>
      </c>
      <c r="B1726" s="234" t="str">
        <f>IF(ISBLANK(INDEX('Policy Characteristics'!B:B,MATCH($C1726,'Policy Characteristics'!$C:$C,0))),"",INDEX('Policy Characteristics'!B:B,MATCH($C1726,'Policy Characteristics'!$C:$C,0)))</f>
        <v>Fuel Taxes or Subsidies</v>
      </c>
      <c r="C1726" s="257" t="str">
        <f t="shared" si="68"/>
        <v>Additional Fuel Tax or Subsidy Rate by Fuel</v>
      </c>
      <c r="D1726" s="6" t="s">
        <v>1002</v>
      </c>
      <c r="E1726" s="45" t="s">
        <v>982</v>
      </c>
      <c r="F1726" s="6" t="s">
        <v>1003</v>
      </c>
      <c r="G1726" s="45" t="s">
        <v>993</v>
      </c>
      <c r="H1726" s="43">
        <v>2321</v>
      </c>
      <c r="I1726" s="262" t="s">
        <v>738</v>
      </c>
      <c r="J1726" s="227" t="str">
        <f>IF(ISBLANK(INDEX('Policy Characteristics'!D:D,MATCH($C1726,'Policy Characteristics'!$C:$C,0))),"",INDEX('Policy Characteristics'!D:D,MATCH($C1726,'Policy Characteristics'!$C:$C,0)))</f>
        <v>Fuel Taxes or Subsidies</v>
      </c>
      <c r="K1726" s="226" t="str">
        <f>IF(ISBLANK(INDEX('Policy Characteristics'!E:E,MATCH($C1726,'Policy Characteristics'!$C:$C,0))),"",INDEX('Policy Characteristics'!E:E,MATCH($C1726,'Policy Characteristics'!$C:$C,0)))</f>
        <v>cross fuel tax</v>
      </c>
      <c r="L1726" s="233">
        <f>IF(ISBLANK(INDEX('Policy Characteristics'!F:F,MATCH($C1726,'Policy Characteristics'!$C:$C,0))),"",INDEX('Policy Characteristics'!F:F,MATCH($C1726,'Policy Characteristics'!$C:$C,0)))</f>
        <v>-0.9</v>
      </c>
      <c r="M1726" s="233">
        <f>IF(ISBLANK(INDEX('Policy Characteristics'!G:G,MATCH($C1726,'Policy Characteristics'!$C:$C,0))),"",INDEX('Policy Characteristics'!G:G,MATCH($C1726,'Policy Characteristics'!$C:$C,0)))</f>
        <v>0.9</v>
      </c>
      <c r="N1726" s="233">
        <f>IF(ISBLANK(INDEX('Policy Characteristics'!H:H,MATCH($C1726,'Policy Characteristics'!$C:$C,0))),"",INDEX('Policy Characteristics'!H:H,MATCH($C1726,'Policy Characteristics'!$C:$C,0)))</f>
        <v>0.01</v>
      </c>
      <c r="O1726" s="226" t="str">
        <f>IF(ISBLANK(INDEX('Policy Characteristics'!I:I,MATCH($C1726,'Policy Characteristics'!$C:$C,0))),"",INDEX('Policy Characteristics'!I:I,MATCH($C1726,'Policy Characteristics'!$C:$C,0)))</f>
        <v>% of BAU price</v>
      </c>
      <c r="P1726" s="226" t="str">
        <f>IF(ISBLANK(INDEX('Policy Characteristics'!J:J,MATCH($C1726,'Policy Characteristics'!$C:$C,0))),"",INDEX('Policy Characteristics'!J:J,MATCH($C1726,'Policy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26" s="226" t="str">
        <f>IF(ISBLANK(INDEX('Policy Characteristics'!K:K,MATCH($C1726,'Policy Characteristics'!$C:$C,0))),"",INDEX('Policy Characteristics'!K:K,MATCH($C1726,'Policy Characteristics'!$C:$C,0)))</f>
        <v>fuels.html#fuel-taxes</v>
      </c>
      <c r="R1726" s="226" t="str">
        <f>IF(ISBLANK(INDEX('Policy Characteristics'!L:L,MATCH($C1726,'Policy Characteristics'!$C:$C,0))),"",INDEX('Policy Characteristics'!L:L,MATCH($C1726,'Policy Characteristics'!$C:$C,0)))</f>
        <v>fuel-taxes.html</v>
      </c>
    </row>
    <row r="1727" spans="1:18" s="4" customFormat="1">
      <c r="A1727" s="226" t="str">
        <f>IF(ISBLANK(INDEX('Policy Characteristics'!A:A,MATCH($C1727,'Policy Characteristics'!$C:$C,0))),"",INDEX('Policy Characteristics'!A:A,MATCH($C1727,'Policy Characteristics'!$C:$C,0)))</f>
        <v>Cross-Sector</v>
      </c>
      <c r="B1727" s="234" t="str">
        <f>IF(ISBLANK(INDEX('Policy Characteristics'!B:B,MATCH($C1727,'Policy Characteristics'!$C:$C,0))),"",INDEX('Policy Characteristics'!B:B,MATCH($C1727,'Policy Characteristics'!$C:$C,0)))</f>
        <v>Fuel Taxes or Subsidies</v>
      </c>
      <c r="C1727" s="257" t="str">
        <f t="shared" si="68"/>
        <v>Additional Fuel Tax or Subsidy Rate by Fuel</v>
      </c>
      <c r="D1727" s="6" t="s">
        <v>1004</v>
      </c>
      <c r="E1727" s="45" t="s">
        <v>982</v>
      </c>
      <c r="F1727" s="6" t="s">
        <v>1005</v>
      </c>
      <c r="G1727" s="45" t="s">
        <v>993</v>
      </c>
      <c r="H1727" s="43">
        <v>2322</v>
      </c>
      <c r="I1727" s="262" t="s">
        <v>738</v>
      </c>
      <c r="J1727" s="227" t="str">
        <f>IF(ISBLANK(INDEX('Policy Characteristics'!D:D,MATCH($C1727,'Policy Characteristics'!$C:$C,0))),"",INDEX('Policy Characteristics'!D:D,MATCH($C1727,'Policy Characteristics'!$C:$C,0)))</f>
        <v>Fuel Taxes or Subsidies</v>
      </c>
      <c r="K1727" s="226" t="str">
        <f>IF(ISBLANK(INDEX('Policy Characteristics'!E:E,MATCH($C1727,'Policy Characteristics'!$C:$C,0))),"",INDEX('Policy Characteristics'!E:E,MATCH($C1727,'Policy Characteristics'!$C:$C,0)))</f>
        <v>cross fuel tax</v>
      </c>
      <c r="L1727" s="233">
        <f>IF(ISBLANK(INDEX('Policy Characteristics'!F:F,MATCH($C1727,'Policy Characteristics'!$C:$C,0))),"",INDEX('Policy Characteristics'!F:F,MATCH($C1727,'Policy Characteristics'!$C:$C,0)))</f>
        <v>-0.9</v>
      </c>
      <c r="M1727" s="233">
        <f>IF(ISBLANK(INDEX('Policy Characteristics'!G:G,MATCH($C1727,'Policy Characteristics'!$C:$C,0))),"",INDEX('Policy Characteristics'!G:G,MATCH($C1727,'Policy Characteristics'!$C:$C,0)))</f>
        <v>0.9</v>
      </c>
      <c r="N1727" s="233">
        <f>IF(ISBLANK(INDEX('Policy Characteristics'!H:H,MATCH($C1727,'Policy Characteristics'!$C:$C,0))),"",INDEX('Policy Characteristics'!H:H,MATCH($C1727,'Policy Characteristics'!$C:$C,0)))</f>
        <v>0.01</v>
      </c>
      <c r="O1727" s="226" t="str">
        <f>IF(ISBLANK(INDEX('Policy Characteristics'!I:I,MATCH($C1727,'Policy Characteristics'!$C:$C,0))),"",INDEX('Policy Characteristics'!I:I,MATCH($C1727,'Policy Characteristics'!$C:$C,0)))</f>
        <v>% of BAU price</v>
      </c>
      <c r="P1727" s="226" t="str">
        <f>IF(ISBLANK(INDEX('Policy Characteristics'!J:J,MATCH($C1727,'Policy Characteristics'!$C:$C,0))),"",INDEX('Policy Characteristics'!J:J,MATCH($C1727,'Policy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27" s="226" t="str">
        <f>IF(ISBLANK(INDEX('Policy Characteristics'!K:K,MATCH($C1727,'Policy Characteristics'!$C:$C,0))),"",INDEX('Policy Characteristics'!K:K,MATCH($C1727,'Policy Characteristics'!$C:$C,0)))</f>
        <v>fuels.html#fuel-taxes</v>
      </c>
      <c r="R1727" s="226" t="str">
        <f>IF(ISBLANK(INDEX('Policy Characteristics'!L:L,MATCH($C1727,'Policy Characteristics'!$C:$C,0))),"",INDEX('Policy Characteristics'!L:L,MATCH($C1727,'Policy Characteristics'!$C:$C,0)))</f>
        <v>fuel-taxes.html</v>
      </c>
    </row>
    <row r="1728" spans="1:18">
      <c r="A1728" s="226" t="str">
        <f>IF(ISBLANK(INDEX('Policy Characteristics'!A:A,MATCH($C1728,'Policy Characteristics'!$C:$C,0))),"",INDEX('Policy Characteristics'!A:A,MATCH($C1728,'Policy Characteristics'!$C:$C,0)))</f>
        <v>Cross-Sector</v>
      </c>
      <c r="B1728" s="234" t="str">
        <f>IF(ISBLANK(INDEX('Policy Characteristics'!B:B,MATCH($C1728,'Policy Characteristics'!$C:$C,0))),"",INDEX('Policy Characteristics'!B:B,MATCH($C1728,'Policy Characteristics'!$C:$C,0)))</f>
        <v>Fuel Taxes or Subsidies</v>
      </c>
      <c r="C1728" s="257" t="str">
        <f t="shared" si="68"/>
        <v>Additional Fuel Tax or Subsidy Rate by Fuel</v>
      </c>
      <c r="D1728" s="6" t="s">
        <v>972</v>
      </c>
      <c r="E1728" s="45" t="s">
        <v>982</v>
      </c>
      <c r="F1728" s="6" t="s">
        <v>973</v>
      </c>
      <c r="G1728" s="45" t="s">
        <v>993</v>
      </c>
      <c r="H1728" s="43">
        <v>2323</v>
      </c>
      <c r="I1728" s="262" t="s">
        <v>738</v>
      </c>
      <c r="J1728" s="227" t="str">
        <f>IF(ISBLANK(INDEX('Policy Characteristics'!D:D,MATCH($C1728,'Policy Characteristics'!$C:$C,0))),"",INDEX('Policy Characteristics'!D:D,MATCH($C1728,'Policy Characteristics'!$C:$C,0)))</f>
        <v>Fuel Taxes or Subsidies</v>
      </c>
      <c r="K1728" s="226" t="str">
        <f>IF(ISBLANK(INDEX('Policy Characteristics'!E:E,MATCH($C1728,'Policy Characteristics'!$C:$C,0))),"",INDEX('Policy Characteristics'!E:E,MATCH($C1728,'Policy Characteristics'!$C:$C,0)))</f>
        <v>cross fuel tax</v>
      </c>
      <c r="L1728" s="233">
        <f>IF(ISBLANK(INDEX('Policy Characteristics'!F:F,MATCH($C1728,'Policy Characteristics'!$C:$C,0))),"",INDEX('Policy Characteristics'!F:F,MATCH($C1728,'Policy Characteristics'!$C:$C,0)))</f>
        <v>-0.9</v>
      </c>
      <c r="M1728" s="233">
        <f>IF(ISBLANK(INDEX('Policy Characteristics'!G:G,MATCH($C1728,'Policy Characteristics'!$C:$C,0))),"",INDEX('Policy Characteristics'!G:G,MATCH($C1728,'Policy Characteristics'!$C:$C,0)))</f>
        <v>0.9</v>
      </c>
      <c r="N1728" s="233">
        <f>IF(ISBLANK(INDEX('Policy Characteristics'!H:H,MATCH($C1728,'Policy Characteristics'!$C:$C,0))),"",INDEX('Policy Characteristics'!H:H,MATCH($C1728,'Policy Characteristics'!$C:$C,0)))</f>
        <v>0.01</v>
      </c>
      <c r="O1728" s="226" t="str">
        <f>IF(ISBLANK(INDEX('Policy Characteristics'!I:I,MATCH($C1728,'Policy Characteristics'!$C:$C,0))),"",INDEX('Policy Characteristics'!I:I,MATCH($C1728,'Policy Characteristics'!$C:$C,0)))</f>
        <v>% of BAU price</v>
      </c>
      <c r="P1728" s="226" t="str">
        <f>IF(ISBLANK(INDEX('Policy Characteristics'!J:J,MATCH($C1728,'Policy Characteristics'!$C:$C,0))),"",INDEX('Policy Characteristics'!J:J,MATCH($C1728,'Policy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28" s="226" t="str">
        <f>IF(ISBLANK(INDEX('Policy Characteristics'!K:K,MATCH($C1728,'Policy Characteristics'!$C:$C,0))),"",INDEX('Policy Characteristics'!K:K,MATCH($C1728,'Policy Characteristics'!$C:$C,0)))</f>
        <v>fuels.html#fuel-taxes</v>
      </c>
      <c r="R1728" s="226" t="str">
        <f>IF(ISBLANK(INDEX('Policy Characteristics'!L:L,MATCH($C1728,'Policy Characteristics'!$C:$C,0))),"",INDEX('Policy Characteristics'!L:L,MATCH($C1728,'Policy Characteristics'!$C:$C,0)))</f>
        <v>fuel-taxes.html</v>
      </c>
    </row>
    <row r="1729" spans="1:18">
      <c r="A1729" s="226" t="str">
        <f>IF(ISBLANK(INDEX('Policy Characteristics'!A:A,MATCH($C1729,'Policy Characteristics'!$C:$C,0))),"",INDEX('Policy Characteristics'!A:A,MATCH($C1729,'Policy Characteristics'!$C:$C,0)))</f>
        <v>Cross-Sector</v>
      </c>
      <c r="B1729" s="234" t="str">
        <f>IF(ISBLANK(INDEX('Policy Characteristics'!B:B,MATCH($C1729,'Policy Characteristics'!$C:$C,0))),"",INDEX('Policy Characteristics'!B:B,MATCH($C1729,'Policy Characteristics'!$C:$C,0)))</f>
        <v>Fuel Taxes or Subsidies</v>
      </c>
      <c r="C1729" s="257" t="str">
        <f t="shared" si="68"/>
        <v>Additional Fuel Tax or Subsidy Rate by Fuel</v>
      </c>
      <c r="D1729" s="6" t="s">
        <v>1006</v>
      </c>
      <c r="E1729" s="45" t="s">
        <v>982</v>
      </c>
      <c r="F1729" s="6" t="s">
        <v>1007</v>
      </c>
      <c r="G1729" s="45" t="s">
        <v>993</v>
      </c>
      <c r="H1729" s="43">
        <v>2324</v>
      </c>
      <c r="I1729" s="262" t="s">
        <v>738</v>
      </c>
      <c r="J1729" s="227" t="str">
        <f>IF(ISBLANK(INDEX('Policy Characteristics'!D:D,MATCH($C1729,'Policy Characteristics'!$C:$C,0))),"",INDEX('Policy Characteristics'!D:D,MATCH($C1729,'Policy Characteristics'!$C:$C,0)))</f>
        <v>Fuel Taxes or Subsidies</v>
      </c>
      <c r="K1729" s="226" t="str">
        <f>IF(ISBLANK(INDEX('Policy Characteristics'!E:E,MATCH($C1729,'Policy Characteristics'!$C:$C,0))),"",INDEX('Policy Characteristics'!E:E,MATCH($C1729,'Policy Characteristics'!$C:$C,0)))</f>
        <v>cross fuel tax</v>
      </c>
      <c r="L1729" s="233">
        <f>IF(ISBLANK(INDEX('Policy Characteristics'!F:F,MATCH($C1729,'Policy Characteristics'!$C:$C,0))),"",INDEX('Policy Characteristics'!F:F,MATCH($C1729,'Policy Characteristics'!$C:$C,0)))</f>
        <v>-0.9</v>
      </c>
      <c r="M1729" s="233">
        <f>IF(ISBLANK(INDEX('Policy Characteristics'!G:G,MATCH($C1729,'Policy Characteristics'!$C:$C,0))),"",INDEX('Policy Characteristics'!G:G,MATCH($C1729,'Policy Characteristics'!$C:$C,0)))</f>
        <v>0.9</v>
      </c>
      <c r="N1729" s="233">
        <f>IF(ISBLANK(INDEX('Policy Characteristics'!H:H,MATCH($C1729,'Policy Characteristics'!$C:$C,0))),"",INDEX('Policy Characteristics'!H:H,MATCH($C1729,'Policy Characteristics'!$C:$C,0)))</f>
        <v>0.01</v>
      </c>
      <c r="O1729" s="226" t="str">
        <f>IF(ISBLANK(INDEX('Policy Characteristics'!I:I,MATCH($C1729,'Policy Characteristics'!$C:$C,0))),"",INDEX('Policy Characteristics'!I:I,MATCH($C1729,'Policy Characteristics'!$C:$C,0)))</f>
        <v>% of BAU price</v>
      </c>
      <c r="P1729" s="226" t="str">
        <f>IF(ISBLANK(INDEX('Policy Characteristics'!J:J,MATCH($C1729,'Policy Characteristics'!$C:$C,0))),"",INDEX('Policy Characteristics'!J:J,MATCH($C1729,'Policy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29" s="226" t="str">
        <f>IF(ISBLANK(INDEX('Policy Characteristics'!K:K,MATCH($C1729,'Policy Characteristics'!$C:$C,0))),"",INDEX('Policy Characteristics'!K:K,MATCH($C1729,'Policy Characteristics'!$C:$C,0)))</f>
        <v>fuels.html#fuel-taxes</v>
      </c>
      <c r="R1729" s="226" t="str">
        <f>IF(ISBLANK(INDEX('Policy Characteristics'!L:L,MATCH($C1729,'Policy Characteristics'!$C:$C,0))),"",INDEX('Policy Characteristics'!L:L,MATCH($C1729,'Policy Characteristics'!$C:$C,0)))</f>
        <v>fuel-taxes.html</v>
      </c>
    </row>
    <row r="1730" spans="1:18">
      <c r="A1730" s="226" t="str">
        <f>IF(ISBLANK(INDEX('Policy Characteristics'!A:A,MATCH($C1730,'Policy Characteristics'!$C:$C,0))),"",INDEX('Policy Characteristics'!A:A,MATCH($C1730,'Policy Characteristics'!$C:$C,0)))</f>
        <v>Cross-Sector</v>
      </c>
      <c r="B1730" s="234" t="str">
        <f>IF(ISBLANK(INDEX('Policy Characteristics'!B:B,MATCH($C1730,'Policy Characteristics'!$C:$C,0))),"",INDEX('Policy Characteristics'!B:B,MATCH($C1730,'Policy Characteristics'!$C:$C,0)))</f>
        <v>Fuel Taxes or Subsidies</v>
      </c>
      <c r="C1730" s="257" t="str">
        <f t="shared" si="68"/>
        <v>Additional Fuel Tax or Subsidy Rate by Fuel</v>
      </c>
      <c r="D1730" s="6" t="s">
        <v>974</v>
      </c>
      <c r="E1730" s="45" t="s">
        <v>982</v>
      </c>
      <c r="F1730" s="6" t="s">
        <v>819</v>
      </c>
      <c r="G1730" s="45" t="s">
        <v>993</v>
      </c>
      <c r="H1730" s="43">
        <v>2325</v>
      </c>
      <c r="I1730" s="262" t="s">
        <v>738</v>
      </c>
      <c r="J1730" s="227" t="str">
        <f>IF(ISBLANK(INDEX('Policy Characteristics'!D:D,MATCH($C1730,'Policy Characteristics'!$C:$C,0))),"",INDEX('Policy Characteristics'!D:D,MATCH($C1730,'Policy Characteristics'!$C:$C,0)))</f>
        <v>Fuel Taxes or Subsidies</v>
      </c>
      <c r="K1730" s="226" t="str">
        <f>IF(ISBLANK(INDEX('Policy Characteristics'!E:E,MATCH($C1730,'Policy Characteristics'!$C:$C,0))),"",INDEX('Policy Characteristics'!E:E,MATCH($C1730,'Policy Characteristics'!$C:$C,0)))</f>
        <v>cross fuel tax</v>
      </c>
      <c r="L1730" s="233">
        <f>IF(ISBLANK(INDEX('Policy Characteristics'!F:F,MATCH($C1730,'Policy Characteristics'!$C:$C,0))),"",INDEX('Policy Characteristics'!F:F,MATCH($C1730,'Policy Characteristics'!$C:$C,0)))</f>
        <v>-0.9</v>
      </c>
      <c r="M1730" s="233">
        <f>IF(ISBLANK(INDEX('Policy Characteristics'!G:G,MATCH($C1730,'Policy Characteristics'!$C:$C,0))),"",INDEX('Policy Characteristics'!G:G,MATCH($C1730,'Policy Characteristics'!$C:$C,0)))</f>
        <v>0.9</v>
      </c>
      <c r="N1730" s="233">
        <f>IF(ISBLANK(INDEX('Policy Characteristics'!H:H,MATCH($C1730,'Policy Characteristics'!$C:$C,0))),"",INDEX('Policy Characteristics'!H:H,MATCH($C1730,'Policy Characteristics'!$C:$C,0)))</f>
        <v>0.01</v>
      </c>
      <c r="O1730" s="226" t="str">
        <f>IF(ISBLANK(INDEX('Policy Characteristics'!I:I,MATCH($C1730,'Policy Characteristics'!$C:$C,0))),"",INDEX('Policy Characteristics'!I:I,MATCH($C1730,'Policy Characteristics'!$C:$C,0)))</f>
        <v>% of BAU price</v>
      </c>
      <c r="P1730" s="22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30" s="226" t="str">
        <f>IF(ISBLANK(INDEX('Policy Characteristics'!K:K,MATCH($C1730,'Policy Characteristics'!$C:$C,0))),"",INDEX('Policy Characteristics'!K:K,MATCH($C1730,'Policy Characteristics'!$C:$C,0)))</f>
        <v>fuels.html#fuel-taxes</v>
      </c>
      <c r="R1730" s="226" t="str">
        <f>IF(ISBLANK(INDEX('Policy Characteristics'!L:L,MATCH($C1730,'Policy Characteristics'!$C:$C,0))),"",INDEX('Policy Characteristics'!L:L,MATCH($C1730,'Policy Characteristics'!$C:$C,0)))</f>
        <v>fuel-taxes.html</v>
      </c>
    </row>
    <row r="1731" spans="1:18">
      <c r="A1731" s="226" t="str">
        <f>IF(ISBLANK(INDEX('Policy Characteristics'!A:A,MATCH($C1731,'Policy Characteristics'!$C:$C,0))),"",INDEX('Policy Characteristics'!A:A,MATCH($C1731,'Policy Characteristics'!$C:$C,0)))</f>
        <v>Cross-Sector</v>
      </c>
      <c r="B1731" s="234" t="str">
        <f>IF(ISBLANK(INDEX('Policy Characteristics'!B:B,MATCH($C1731,'Policy Characteristics'!$C:$C,0))),"",INDEX('Policy Characteristics'!B:B,MATCH($C1731,'Policy Characteristics'!$C:$C,0)))</f>
        <v>Fuel Taxes or Subsidies</v>
      </c>
      <c r="C1731" s="257" t="str">
        <f t="shared" si="68"/>
        <v>Additional Fuel Tax or Subsidy Rate by Fuel</v>
      </c>
      <c r="D1731" s="6" t="s">
        <v>975</v>
      </c>
      <c r="E1731" s="45" t="s">
        <v>982</v>
      </c>
      <c r="F1731" s="6" t="s">
        <v>823</v>
      </c>
      <c r="G1731" s="45" t="s">
        <v>993</v>
      </c>
      <c r="H1731" s="43">
        <v>2326</v>
      </c>
      <c r="I1731" s="262" t="s">
        <v>738</v>
      </c>
      <c r="J1731" s="227" t="str">
        <f>IF(ISBLANK(INDEX('Policy Characteristics'!D:D,MATCH($C1731,'Policy Characteristics'!$C:$C,0))),"",INDEX('Policy Characteristics'!D:D,MATCH($C1731,'Policy Characteristics'!$C:$C,0)))</f>
        <v>Fuel Taxes or Subsidies</v>
      </c>
      <c r="K1731" s="226" t="str">
        <f>IF(ISBLANK(INDEX('Policy Characteristics'!E:E,MATCH($C1731,'Policy Characteristics'!$C:$C,0))),"",INDEX('Policy Characteristics'!E:E,MATCH($C1731,'Policy Characteristics'!$C:$C,0)))</f>
        <v>cross fuel tax</v>
      </c>
      <c r="L1731" s="233">
        <f>IF(ISBLANK(INDEX('Policy Characteristics'!F:F,MATCH($C1731,'Policy Characteristics'!$C:$C,0))),"",INDEX('Policy Characteristics'!F:F,MATCH($C1731,'Policy Characteristics'!$C:$C,0)))</f>
        <v>-0.9</v>
      </c>
      <c r="M1731" s="233">
        <f>IF(ISBLANK(INDEX('Policy Characteristics'!G:G,MATCH($C1731,'Policy Characteristics'!$C:$C,0))),"",INDEX('Policy Characteristics'!G:G,MATCH($C1731,'Policy Characteristics'!$C:$C,0)))</f>
        <v>0.9</v>
      </c>
      <c r="N1731" s="233">
        <f>IF(ISBLANK(INDEX('Policy Characteristics'!H:H,MATCH($C1731,'Policy Characteristics'!$C:$C,0))),"",INDEX('Policy Characteristics'!H:H,MATCH($C1731,'Policy Characteristics'!$C:$C,0)))</f>
        <v>0.01</v>
      </c>
      <c r="O1731" s="226" t="str">
        <f>IF(ISBLANK(INDEX('Policy Characteristics'!I:I,MATCH($C1731,'Policy Characteristics'!$C:$C,0))),"",INDEX('Policy Characteristics'!I:I,MATCH($C1731,'Policy Characteristics'!$C:$C,0)))</f>
        <v>% of BAU price</v>
      </c>
      <c r="P1731" s="22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31" s="226" t="str">
        <f>IF(ISBLANK(INDEX('Policy Characteristics'!K:K,MATCH($C1731,'Policy Characteristics'!$C:$C,0))),"",INDEX('Policy Characteristics'!K:K,MATCH($C1731,'Policy Characteristics'!$C:$C,0)))</f>
        <v>fuels.html#fuel-taxes</v>
      </c>
      <c r="R1731" s="226" t="str">
        <f>IF(ISBLANK(INDEX('Policy Characteristics'!L:L,MATCH($C1731,'Policy Characteristics'!$C:$C,0))),"",INDEX('Policy Characteristics'!L:L,MATCH($C1731,'Policy Characteristics'!$C:$C,0)))</f>
        <v>fuel-taxes.html</v>
      </c>
    </row>
    <row r="1732" spans="1:18">
      <c r="A1732" s="226" t="str">
        <f>IF(ISBLANK(INDEX('Policy Characteristics'!A:A,MATCH($C1732,'Policy Characteristics'!$C:$C,0))),"",INDEX('Policy Characteristics'!A:A,MATCH($C1732,'Policy Characteristics'!$C:$C,0)))</f>
        <v>Cross-Sector</v>
      </c>
      <c r="B1732" s="234" t="str">
        <f>IF(ISBLANK(INDEX('Policy Characteristics'!B:B,MATCH($C1732,'Policy Characteristics'!$C:$C,0))),"",INDEX('Policy Characteristics'!B:B,MATCH($C1732,'Policy Characteristics'!$C:$C,0)))</f>
        <v>Fuel Taxes or Subsidies</v>
      </c>
      <c r="C1732" s="257" t="str">
        <f t="shared" si="68"/>
        <v>Additional Fuel Tax or Subsidy Rate by Fuel</v>
      </c>
      <c r="D1732" s="6" t="s">
        <v>976</v>
      </c>
      <c r="E1732" s="45" t="s">
        <v>982</v>
      </c>
      <c r="F1732" s="6" t="s">
        <v>977</v>
      </c>
      <c r="G1732" s="45" t="s">
        <v>993</v>
      </c>
      <c r="H1732" s="43">
        <v>2327</v>
      </c>
      <c r="I1732" s="262" t="s">
        <v>738</v>
      </c>
      <c r="J1732" s="227" t="str">
        <f>IF(ISBLANK(INDEX('Policy Characteristics'!D:D,MATCH($C1732,'Policy Characteristics'!$C:$C,0))),"",INDEX('Policy Characteristics'!D:D,MATCH($C1732,'Policy Characteristics'!$C:$C,0)))</f>
        <v>Fuel Taxes or Subsidies</v>
      </c>
      <c r="K1732" s="226" t="str">
        <f>IF(ISBLANK(INDEX('Policy Characteristics'!E:E,MATCH($C1732,'Policy Characteristics'!$C:$C,0))),"",INDEX('Policy Characteristics'!E:E,MATCH($C1732,'Policy Characteristics'!$C:$C,0)))</f>
        <v>cross fuel tax</v>
      </c>
      <c r="L1732" s="233">
        <f>IF(ISBLANK(INDEX('Policy Characteristics'!F:F,MATCH($C1732,'Policy Characteristics'!$C:$C,0))),"",INDEX('Policy Characteristics'!F:F,MATCH($C1732,'Policy Characteristics'!$C:$C,0)))</f>
        <v>-0.9</v>
      </c>
      <c r="M1732" s="233">
        <f>IF(ISBLANK(INDEX('Policy Characteristics'!G:G,MATCH($C1732,'Policy Characteristics'!$C:$C,0))),"",INDEX('Policy Characteristics'!G:G,MATCH($C1732,'Policy Characteristics'!$C:$C,0)))</f>
        <v>0.9</v>
      </c>
      <c r="N1732" s="233">
        <f>IF(ISBLANK(INDEX('Policy Characteristics'!H:H,MATCH($C1732,'Policy Characteristics'!$C:$C,0))),"",INDEX('Policy Characteristics'!H:H,MATCH($C1732,'Policy Characteristics'!$C:$C,0)))</f>
        <v>0.01</v>
      </c>
      <c r="O1732" s="226" t="str">
        <f>IF(ISBLANK(INDEX('Policy Characteristics'!I:I,MATCH($C1732,'Policy Characteristics'!$C:$C,0))),"",INDEX('Policy Characteristics'!I:I,MATCH($C1732,'Policy Characteristics'!$C:$C,0)))</f>
        <v>% of BAU price</v>
      </c>
      <c r="P1732" s="22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32" s="226" t="str">
        <f>IF(ISBLANK(INDEX('Policy Characteristics'!K:K,MATCH($C1732,'Policy Characteristics'!$C:$C,0))),"",INDEX('Policy Characteristics'!K:K,MATCH($C1732,'Policy Characteristics'!$C:$C,0)))</f>
        <v>fuels.html#fuel-taxes</v>
      </c>
      <c r="R1732" s="226" t="str">
        <f>IF(ISBLANK(INDEX('Policy Characteristics'!L:L,MATCH($C1732,'Policy Characteristics'!$C:$C,0))),"",INDEX('Policy Characteristics'!L:L,MATCH($C1732,'Policy Characteristics'!$C:$C,0)))</f>
        <v>fuel-taxes.html</v>
      </c>
    </row>
    <row r="1733" spans="1:18">
      <c r="A1733" s="226" t="str">
        <f>IF(ISBLANK(INDEX('Policy Characteristics'!A:A,MATCH($C1733,'Policy Characteristics'!$C:$C,0))),"",INDEX('Policy Characteristics'!A:A,MATCH($C1733,'Policy Characteristics'!$C:$C,0)))</f>
        <v>Cross-Sector</v>
      </c>
      <c r="B1733" s="234" t="str">
        <f>IF(ISBLANK(INDEX('Policy Characteristics'!B:B,MATCH($C1733,'Policy Characteristics'!$C:$C,0))),"",INDEX('Policy Characteristics'!B:B,MATCH($C1733,'Policy Characteristics'!$C:$C,0)))</f>
        <v>Fuel Taxes or Subsidies</v>
      </c>
      <c r="C1733" s="257" t="str">
        <f t="shared" si="68"/>
        <v>Additional Fuel Tax or Subsidy Rate by Fuel</v>
      </c>
      <c r="D1733" s="6" t="s">
        <v>978</v>
      </c>
      <c r="E1733" s="45" t="s">
        <v>982</v>
      </c>
      <c r="F1733" s="6" t="s">
        <v>979</v>
      </c>
      <c r="G1733" s="45" t="s">
        <v>993</v>
      </c>
      <c r="H1733" s="43">
        <v>2328</v>
      </c>
      <c r="I1733" s="262" t="s">
        <v>738</v>
      </c>
      <c r="J1733" s="227" t="str">
        <f>IF(ISBLANK(INDEX('Policy Characteristics'!D:D,MATCH($C1733,'Policy Characteristics'!$C:$C,0))),"",INDEX('Policy Characteristics'!D:D,MATCH($C1733,'Policy Characteristics'!$C:$C,0)))</f>
        <v>Fuel Taxes or Subsidies</v>
      </c>
      <c r="K1733" s="226" t="str">
        <f>IF(ISBLANK(INDEX('Policy Characteristics'!E:E,MATCH($C1733,'Policy Characteristics'!$C:$C,0))),"",INDEX('Policy Characteristics'!E:E,MATCH($C1733,'Policy Characteristics'!$C:$C,0)))</f>
        <v>cross fuel tax</v>
      </c>
      <c r="L1733" s="233">
        <f>IF(ISBLANK(INDEX('Policy Characteristics'!F:F,MATCH($C1733,'Policy Characteristics'!$C:$C,0))),"",INDEX('Policy Characteristics'!F:F,MATCH($C1733,'Policy Characteristics'!$C:$C,0)))</f>
        <v>-0.9</v>
      </c>
      <c r="M1733" s="233">
        <f>IF(ISBLANK(INDEX('Policy Characteristics'!G:G,MATCH($C1733,'Policy Characteristics'!$C:$C,0))),"",INDEX('Policy Characteristics'!G:G,MATCH($C1733,'Policy Characteristics'!$C:$C,0)))</f>
        <v>0.9</v>
      </c>
      <c r="N1733" s="233">
        <f>IF(ISBLANK(INDEX('Policy Characteristics'!H:H,MATCH($C1733,'Policy Characteristics'!$C:$C,0))),"",INDEX('Policy Characteristics'!H:H,MATCH($C1733,'Policy Characteristics'!$C:$C,0)))</f>
        <v>0.01</v>
      </c>
      <c r="O1733" s="226" t="str">
        <f>IF(ISBLANK(INDEX('Policy Characteristics'!I:I,MATCH($C1733,'Policy Characteristics'!$C:$C,0))),"",INDEX('Policy Characteristics'!I:I,MATCH($C1733,'Policy Characteristics'!$C:$C,0)))</f>
        <v>% of BAU price</v>
      </c>
      <c r="P1733" s="22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33" s="226" t="str">
        <f>IF(ISBLANK(INDEX('Policy Characteristics'!K:K,MATCH($C1733,'Policy Characteristics'!$C:$C,0))),"",INDEX('Policy Characteristics'!K:K,MATCH($C1733,'Policy Characteristics'!$C:$C,0)))</f>
        <v>fuels.html#fuel-taxes</v>
      </c>
      <c r="R1733" s="226" t="str">
        <f>IF(ISBLANK(INDEX('Policy Characteristics'!L:L,MATCH($C1733,'Policy Characteristics'!$C:$C,0))),"",INDEX('Policy Characteristics'!L:L,MATCH($C1733,'Policy Characteristics'!$C:$C,0)))</f>
        <v>fuel-taxes.html</v>
      </c>
    </row>
    <row r="1734" spans="1:18">
      <c r="A1734" s="226" t="str">
        <f>IF(ISBLANK(INDEX('Policy Characteristics'!A:A,MATCH($C1734,'Policy Characteristics'!$C:$C,0))),"",INDEX('Policy Characteristics'!A:A,MATCH($C1734,'Policy Characteristics'!$C:$C,0)))</f>
        <v>Cross-Sector</v>
      </c>
      <c r="B1734" s="234" t="str">
        <f>IF(ISBLANK(INDEX('Policy Characteristics'!B:B,MATCH($C1734,'Policy Characteristics'!$C:$C,0))),"",INDEX('Policy Characteristics'!B:B,MATCH($C1734,'Policy Characteristics'!$C:$C,0)))</f>
        <v>Fuel Taxes or Subsidies</v>
      </c>
      <c r="C1734" s="257" t="str">
        <f t="shared" si="68"/>
        <v>Additional Fuel Tax or Subsidy Rate by Fuel</v>
      </c>
      <c r="D1734" s="6" t="s">
        <v>1009</v>
      </c>
      <c r="E1734" s="45" t="s">
        <v>982</v>
      </c>
      <c r="F1734" s="6" t="s">
        <v>827</v>
      </c>
      <c r="G1734" s="45" t="s">
        <v>993</v>
      </c>
      <c r="H1734" s="43">
        <v>2329</v>
      </c>
      <c r="I1734" s="262" t="s">
        <v>738</v>
      </c>
      <c r="J1734" s="227" t="str">
        <f>IF(ISBLANK(INDEX('Policy Characteristics'!D:D,MATCH($C1734,'Policy Characteristics'!$C:$C,0))),"",INDEX('Policy Characteristics'!D:D,MATCH($C1734,'Policy Characteristics'!$C:$C,0)))</f>
        <v>Fuel Taxes or Subsidies</v>
      </c>
      <c r="K1734" s="226" t="str">
        <f>IF(ISBLANK(INDEX('Policy Characteristics'!E:E,MATCH($C1734,'Policy Characteristics'!$C:$C,0))),"",INDEX('Policy Characteristics'!E:E,MATCH($C1734,'Policy Characteristics'!$C:$C,0)))</f>
        <v>cross fuel tax</v>
      </c>
      <c r="L1734" s="233">
        <f>IF(ISBLANK(INDEX('Policy Characteristics'!F:F,MATCH($C1734,'Policy Characteristics'!$C:$C,0))),"",INDEX('Policy Characteristics'!F:F,MATCH($C1734,'Policy Characteristics'!$C:$C,0)))</f>
        <v>-0.9</v>
      </c>
      <c r="M1734" s="233">
        <f>IF(ISBLANK(INDEX('Policy Characteristics'!G:G,MATCH($C1734,'Policy Characteristics'!$C:$C,0))),"",INDEX('Policy Characteristics'!G:G,MATCH($C1734,'Policy Characteristics'!$C:$C,0)))</f>
        <v>0.9</v>
      </c>
      <c r="N1734" s="233">
        <f>IF(ISBLANK(INDEX('Policy Characteristics'!H:H,MATCH($C1734,'Policy Characteristics'!$C:$C,0))),"",INDEX('Policy Characteristics'!H:H,MATCH($C1734,'Policy Characteristics'!$C:$C,0)))</f>
        <v>0.01</v>
      </c>
      <c r="O1734" s="226" t="str">
        <f>IF(ISBLANK(INDEX('Policy Characteristics'!I:I,MATCH($C1734,'Policy Characteristics'!$C:$C,0))),"",INDEX('Policy Characteristics'!I:I,MATCH($C1734,'Policy Characteristics'!$C:$C,0)))</f>
        <v>% of BAU price</v>
      </c>
      <c r="P1734" s="22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34" s="226" t="str">
        <f>IF(ISBLANK(INDEX('Policy Characteristics'!K:K,MATCH($C1734,'Policy Characteristics'!$C:$C,0))),"",INDEX('Policy Characteristics'!K:K,MATCH($C1734,'Policy Characteristics'!$C:$C,0)))</f>
        <v>fuels.html#fuel-taxes</v>
      </c>
      <c r="R1734" s="226" t="str">
        <f>IF(ISBLANK(INDEX('Policy Characteristics'!L:L,MATCH($C1734,'Policy Characteristics'!$C:$C,0))),"",INDEX('Policy Characteristics'!L:L,MATCH($C1734,'Policy Characteristics'!$C:$C,0)))</f>
        <v>fuel-taxes.html</v>
      </c>
    </row>
    <row r="1735" spans="1:18">
      <c r="A1735" s="226" t="str">
        <f>IF(ISBLANK(INDEX('Policy Characteristics'!A:A,MATCH($C1735,'Policy Characteristics'!$C:$C,0))),"",INDEX('Policy Characteristics'!A:A,MATCH($C1735,'Policy Characteristics'!$C:$C,0)))</f>
        <v>Cross-Sector</v>
      </c>
      <c r="B1735" s="234" t="str">
        <f>IF(ISBLANK(INDEX('Policy Characteristics'!B:B,MATCH($C1735,'Policy Characteristics'!$C:$C,0))),"",INDEX('Policy Characteristics'!B:B,MATCH($C1735,'Policy Characteristics'!$C:$C,0)))</f>
        <v>Fuel Taxes or Subsidies</v>
      </c>
      <c r="C1735" s="257" t="str">
        <f t="shared" si="68"/>
        <v>Additional Fuel Tax or Subsidy Rate by Fuel</v>
      </c>
      <c r="D1735" s="6" t="s">
        <v>1010</v>
      </c>
      <c r="E1735" s="45" t="s">
        <v>982</v>
      </c>
      <c r="F1735" s="6" t="s">
        <v>1011</v>
      </c>
      <c r="G1735" s="45" t="s">
        <v>993</v>
      </c>
      <c r="H1735" s="43">
        <v>2330</v>
      </c>
      <c r="I1735" s="262" t="s">
        <v>728</v>
      </c>
      <c r="J1735" s="227" t="str">
        <f>IF(ISBLANK(INDEX('Policy Characteristics'!D:D,MATCH($C1735,'Policy Characteristics'!$C:$C,0))),"",INDEX('Policy Characteristics'!D:D,MATCH($C1735,'Policy Characteristics'!$C:$C,0)))</f>
        <v>Fuel Taxes or Subsidies</v>
      </c>
      <c r="K1735" s="226" t="str">
        <f>IF(ISBLANK(INDEX('Policy Characteristics'!E:E,MATCH($C1735,'Policy Characteristics'!$C:$C,0))),"",INDEX('Policy Characteristics'!E:E,MATCH($C1735,'Policy Characteristics'!$C:$C,0)))</f>
        <v>cross fuel tax</v>
      </c>
      <c r="L1735" s="233">
        <f>IF(ISBLANK(INDEX('Policy Characteristics'!F:F,MATCH($C1735,'Policy Characteristics'!$C:$C,0))),"",INDEX('Policy Characteristics'!F:F,MATCH($C1735,'Policy Characteristics'!$C:$C,0)))</f>
        <v>-0.9</v>
      </c>
      <c r="M1735" s="233">
        <f>IF(ISBLANK(INDEX('Policy Characteristics'!G:G,MATCH($C1735,'Policy Characteristics'!$C:$C,0))),"",INDEX('Policy Characteristics'!G:G,MATCH($C1735,'Policy Characteristics'!$C:$C,0)))</f>
        <v>0.9</v>
      </c>
      <c r="N1735" s="233">
        <f>IF(ISBLANK(INDEX('Policy Characteristics'!H:H,MATCH($C1735,'Policy Characteristics'!$C:$C,0))),"",INDEX('Policy Characteristics'!H:H,MATCH($C1735,'Policy Characteristics'!$C:$C,0)))</f>
        <v>0.01</v>
      </c>
      <c r="O1735" s="226" t="str">
        <f>IF(ISBLANK(INDEX('Policy Characteristics'!I:I,MATCH($C1735,'Policy Characteristics'!$C:$C,0))),"",INDEX('Policy Characteristics'!I:I,MATCH($C1735,'Policy Characteristics'!$C:$C,0)))</f>
        <v>% of BAU price</v>
      </c>
      <c r="P1735" s="22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35" s="226" t="str">
        <f>IF(ISBLANK(INDEX('Policy Characteristics'!K:K,MATCH($C1735,'Policy Characteristics'!$C:$C,0))),"",INDEX('Policy Characteristics'!K:K,MATCH($C1735,'Policy Characteristics'!$C:$C,0)))</f>
        <v>fuels.html#fuel-taxes</v>
      </c>
      <c r="R1735" s="226" t="str">
        <f>IF(ISBLANK(INDEX('Policy Characteristics'!L:L,MATCH($C1735,'Policy Characteristics'!$C:$C,0))),"",INDEX('Policy Characteristics'!L:L,MATCH($C1735,'Policy Characteristics'!$C:$C,0)))</f>
        <v>fuel-taxes.html</v>
      </c>
    </row>
    <row r="1736" spans="1:18" s="4" customFormat="1">
      <c r="A1736" s="226" t="str">
        <f>IF(ISBLANK(INDEX('Policy Characteristics'!A:A,MATCH($C1736,'Policy Characteristics'!$C:$C,0))),"",INDEX('Policy Characteristics'!A:A,MATCH($C1736,'Policy Characteristics'!$C:$C,0)))</f>
        <v>Cross-Sector</v>
      </c>
      <c r="B1736" s="234" t="str">
        <f>IF(ISBLANK(INDEX('Policy Characteristics'!B:B,MATCH($C1736,'Policy Characteristics'!$C:$C,0))),"",INDEX('Policy Characteristics'!B:B,MATCH($C1736,'Policy Characteristics'!$C:$C,0)))</f>
        <v>Fuel Taxes or Subsidies</v>
      </c>
      <c r="C1736" s="257" t="str">
        <f t="shared" si="68"/>
        <v>Additional Fuel Tax or Subsidy Rate by Fuel</v>
      </c>
      <c r="D1736" s="45" t="s">
        <v>992</v>
      </c>
      <c r="E1736" s="45" t="s">
        <v>984</v>
      </c>
      <c r="F1736" s="45" t="s">
        <v>993</v>
      </c>
      <c r="G1736" s="45" t="s">
        <v>1012</v>
      </c>
      <c r="H1736" s="43">
        <v>2331</v>
      </c>
      <c r="I1736" s="261" t="s">
        <v>728</v>
      </c>
      <c r="J1736" s="227" t="str">
        <f>IF(ISBLANK(INDEX('Policy Characteristics'!D:D,MATCH($C1736,'Policy Characteristics'!$C:$C,0))),"",INDEX('Policy Characteristics'!D:D,MATCH($C1736,'Policy Characteristics'!$C:$C,0)))</f>
        <v>Fuel Taxes or Subsidies</v>
      </c>
      <c r="K1736" s="226" t="str">
        <f>IF(ISBLANK(INDEX('Policy Characteristics'!E:E,MATCH($C1736,'Policy Characteristics'!$C:$C,0))),"",INDEX('Policy Characteristics'!E:E,MATCH($C1736,'Policy Characteristics'!$C:$C,0)))</f>
        <v>cross fuel tax</v>
      </c>
      <c r="L1736" s="233">
        <f>IF(ISBLANK(INDEX('Policy Characteristics'!F:F,MATCH($C1736,'Policy Characteristics'!$C:$C,0))),"",INDEX('Policy Characteristics'!F:F,MATCH($C1736,'Policy Characteristics'!$C:$C,0)))</f>
        <v>-0.9</v>
      </c>
      <c r="M1736" s="233">
        <f>IF(ISBLANK(INDEX('Policy Characteristics'!G:G,MATCH($C1736,'Policy Characteristics'!$C:$C,0))),"",INDEX('Policy Characteristics'!G:G,MATCH($C1736,'Policy Characteristics'!$C:$C,0)))</f>
        <v>0.9</v>
      </c>
      <c r="N1736" s="233">
        <f>IF(ISBLANK(INDEX('Policy Characteristics'!H:H,MATCH($C1736,'Policy Characteristics'!$C:$C,0))),"",INDEX('Policy Characteristics'!H:H,MATCH($C1736,'Policy Characteristics'!$C:$C,0)))</f>
        <v>0.01</v>
      </c>
      <c r="O1736" s="226" t="str">
        <f>IF(ISBLANK(INDEX('Policy Characteristics'!I:I,MATCH($C1736,'Policy Characteristics'!$C:$C,0))),"",INDEX('Policy Characteristics'!I:I,MATCH($C1736,'Policy Characteristics'!$C:$C,0)))</f>
        <v>% of BAU price</v>
      </c>
      <c r="P1736" s="22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36" s="226" t="str">
        <f>IF(ISBLANK(INDEX('Policy Characteristics'!K:K,MATCH($C1736,'Policy Characteristics'!$C:$C,0))),"",INDEX('Policy Characteristics'!K:K,MATCH($C1736,'Policy Characteristics'!$C:$C,0)))</f>
        <v>fuels.html#fuel-taxes</v>
      </c>
      <c r="R1736" s="226" t="str">
        <f>IF(ISBLANK(INDEX('Policy Characteristics'!L:L,MATCH($C1736,'Policy Characteristics'!$C:$C,0))),"",INDEX('Policy Characteristics'!L:L,MATCH($C1736,'Policy Characteristics'!$C:$C,0)))</f>
        <v>fuel-taxes.html</v>
      </c>
    </row>
    <row r="1737" spans="1:18" s="4" customFormat="1">
      <c r="A1737" s="226" t="str">
        <f>IF(ISBLANK(INDEX('Policy Characteristics'!A:A,MATCH($C1737,'Policy Characteristics'!$C:$C,0))),"",INDEX('Policy Characteristics'!A:A,MATCH($C1737,'Policy Characteristics'!$C:$C,0)))</f>
        <v>Cross-Sector</v>
      </c>
      <c r="B1737" s="234" t="str">
        <f>IF(ISBLANK(INDEX('Policy Characteristics'!B:B,MATCH($C1737,'Policy Characteristics'!$C:$C,0))),"",INDEX('Policy Characteristics'!B:B,MATCH($C1737,'Policy Characteristics'!$C:$C,0)))</f>
        <v>Fuel Taxes or Subsidies</v>
      </c>
      <c r="C1737" s="257" t="str">
        <f t="shared" si="68"/>
        <v>Additional Fuel Tax or Subsidy Rate by Fuel</v>
      </c>
      <c r="D1737" s="6" t="s">
        <v>965</v>
      </c>
      <c r="E1737" s="45" t="s">
        <v>984</v>
      </c>
      <c r="F1737" s="6" t="s">
        <v>795</v>
      </c>
      <c r="G1737" s="45" t="s">
        <v>1012</v>
      </c>
      <c r="H1737" s="43">
        <v>2332</v>
      </c>
      <c r="I1737" s="262" t="s">
        <v>738</v>
      </c>
      <c r="J1737" s="227" t="str">
        <f>IF(ISBLANK(INDEX('Policy Characteristics'!D:D,MATCH($C1737,'Policy Characteristics'!$C:$C,0))),"",INDEX('Policy Characteristics'!D:D,MATCH($C1737,'Policy Characteristics'!$C:$C,0)))</f>
        <v>Fuel Taxes or Subsidies</v>
      </c>
      <c r="K1737" s="226" t="str">
        <f>IF(ISBLANK(INDEX('Policy Characteristics'!E:E,MATCH($C1737,'Policy Characteristics'!$C:$C,0))),"",INDEX('Policy Characteristics'!E:E,MATCH($C1737,'Policy Characteristics'!$C:$C,0)))</f>
        <v>cross fuel tax</v>
      </c>
      <c r="L1737" s="233">
        <f>IF(ISBLANK(INDEX('Policy Characteristics'!F:F,MATCH($C1737,'Policy Characteristics'!$C:$C,0))),"",INDEX('Policy Characteristics'!F:F,MATCH($C1737,'Policy Characteristics'!$C:$C,0)))</f>
        <v>-0.9</v>
      </c>
      <c r="M1737" s="233">
        <f>IF(ISBLANK(INDEX('Policy Characteristics'!G:G,MATCH($C1737,'Policy Characteristics'!$C:$C,0))),"",INDEX('Policy Characteristics'!G:G,MATCH($C1737,'Policy Characteristics'!$C:$C,0)))</f>
        <v>0.9</v>
      </c>
      <c r="N1737" s="233">
        <f>IF(ISBLANK(INDEX('Policy Characteristics'!H:H,MATCH($C1737,'Policy Characteristics'!$C:$C,0))),"",INDEX('Policy Characteristics'!H:H,MATCH($C1737,'Policy Characteristics'!$C:$C,0)))</f>
        <v>0.01</v>
      </c>
      <c r="O1737" s="226" t="str">
        <f>IF(ISBLANK(INDEX('Policy Characteristics'!I:I,MATCH($C1737,'Policy Characteristics'!$C:$C,0))),"",INDEX('Policy Characteristics'!I:I,MATCH($C1737,'Policy Characteristics'!$C:$C,0)))</f>
        <v>% of BAU price</v>
      </c>
      <c r="P1737" s="22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37" s="226" t="str">
        <f>IF(ISBLANK(INDEX('Policy Characteristics'!K:K,MATCH($C1737,'Policy Characteristics'!$C:$C,0))),"",INDEX('Policy Characteristics'!K:K,MATCH($C1737,'Policy Characteristics'!$C:$C,0)))</f>
        <v>fuels.html#fuel-taxes</v>
      </c>
      <c r="R1737" s="226" t="str">
        <f>IF(ISBLANK(INDEX('Policy Characteristics'!L:L,MATCH($C1737,'Policy Characteristics'!$C:$C,0))),"",INDEX('Policy Characteristics'!L:L,MATCH($C1737,'Policy Characteristics'!$C:$C,0)))</f>
        <v>fuel-taxes.html</v>
      </c>
    </row>
    <row r="1738" spans="1:18" s="4" customFormat="1">
      <c r="A1738" s="226" t="str">
        <f>IF(ISBLANK(INDEX('Policy Characteristics'!A:A,MATCH($C1738,'Policy Characteristics'!$C:$C,0))),"",INDEX('Policy Characteristics'!A:A,MATCH($C1738,'Policy Characteristics'!$C:$C,0)))</f>
        <v>Cross-Sector</v>
      </c>
      <c r="B1738" s="234" t="str">
        <f>IF(ISBLANK(INDEX('Policy Characteristics'!B:B,MATCH($C1738,'Policy Characteristics'!$C:$C,0))),"",INDEX('Policy Characteristics'!B:B,MATCH($C1738,'Policy Characteristics'!$C:$C,0)))</f>
        <v>Fuel Taxes or Subsidies</v>
      </c>
      <c r="C1738" s="257" t="str">
        <f t="shared" si="68"/>
        <v>Additional Fuel Tax or Subsidy Rate by Fuel</v>
      </c>
      <c r="D1738" s="6" t="s">
        <v>966</v>
      </c>
      <c r="E1738" s="45" t="s">
        <v>984</v>
      </c>
      <c r="F1738" s="6" t="s">
        <v>967</v>
      </c>
      <c r="G1738" s="45" t="s">
        <v>1012</v>
      </c>
      <c r="H1738" s="43">
        <v>2333</v>
      </c>
      <c r="I1738" s="262" t="s">
        <v>728</v>
      </c>
      <c r="J1738" s="227" t="str">
        <f>IF(ISBLANK(INDEX('Policy Characteristics'!D:D,MATCH($C1738,'Policy Characteristics'!$C:$C,0))),"",INDEX('Policy Characteristics'!D:D,MATCH($C1738,'Policy Characteristics'!$C:$C,0)))</f>
        <v>Fuel Taxes or Subsidies</v>
      </c>
      <c r="K1738" s="226" t="str">
        <f>IF(ISBLANK(INDEX('Policy Characteristics'!E:E,MATCH($C1738,'Policy Characteristics'!$C:$C,0))),"",INDEX('Policy Characteristics'!E:E,MATCH($C1738,'Policy Characteristics'!$C:$C,0)))</f>
        <v>cross fuel tax</v>
      </c>
      <c r="L1738" s="233">
        <f>IF(ISBLANK(INDEX('Policy Characteristics'!F:F,MATCH($C1738,'Policy Characteristics'!$C:$C,0))),"",INDEX('Policy Characteristics'!F:F,MATCH($C1738,'Policy Characteristics'!$C:$C,0)))</f>
        <v>-0.9</v>
      </c>
      <c r="M1738" s="233">
        <f>IF(ISBLANK(INDEX('Policy Characteristics'!G:G,MATCH($C1738,'Policy Characteristics'!$C:$C,0))),"",INDEX('Policy Characteristics'!G:G,MATCH($C1738,'Policy Characteristics'!$C:$C,0)))</f>
        <v>0.9</v>
      </c>
      <c r="N1738" s="233">
        <f>IF(ISBLANK(INDEX('Policy Characteristics'!H:H,MATCH($C1738,'Policy Characteristics'!$C:$C,0))),"",INDEX('Policy Characteristics'!H:H,MATCH($C1738,'Policy Characteristics'!$C:$C,0)))</f>
        <v>0.01</v>
      </c>
      <c r="O1738" s="226" t="str">
        <f>IF(ISBLANK(INDEX('Policy Characteristics'!I:I,MATCH($C1738,'Policy Characteristics'!$C:$C,0))),"",INDEX('Policy Characteristics'!I:I,MATCH($C1738,'Policy Characteristics'!$C:$C,0)))</f>
        <v>% of BAU price</v>
      </c>
      <c r="P1738" s="22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38" s="226" t="str">
        <f>IF(ISBLANK(INDEX('Policy Characteristics'!K:K,MATCH($C1738,'Policy Characteristics'!$C:$C,0))),"",INDEX('Policy Characteristics'!K:K,MATCH($C1738,'Policy Characteristics'!$C:$C,0)))</f>
        <v>fuels.html#fuel-taxes</v>
      </c>
      <c r="R1738" s="226" t="str">
        <f>IF(ISBLANK(INDEX('Policy Characteristics'!L:L,MATCH($C1738,'Policy Characteristics'!$C:$C,0))),"",INDEX('Policy Characteristics'!L:L,MATCH($C1738,'Policy Characteristics'!$C:$C,0)))</f>
        <v>fuel-taxes.html</v>
      </c>
    </row>
    <row r="1739" spans="1:18" s="4" customFormat="1">
      <c r="A1739" s="226" t="str">
        <f>IF(ISBLANK(INDEX('Policy Characteristics'!A:A,MATCH($C1739,'Policy Characteristics'!$C:$C,0))),"",INDEX('Policy Characteristics'!A:A,MATCH($C1739,'Policy Characteristics'!$C:$C,0)))</f>
        <v>Cross-Sector</v>
      </c>
      <c r="B1739" s="234" t="str">
        <f>IF(ISBLANK(INDEX('Policy Characteristics'!B:B,MATCH($C1739,'Policy Characteristics'!$C:$C,0))),"",INDEX('Policy Characteristics'!B:B,MATCH($C1739,'Policy Characteristics'!$C:$C,0)))</f>
        <v>Fuel Taxes or Subsidies</v>
      </c>
      <c r="C1739" s="257" t="str">
        <f t="shared" si="68"/>
        <v>Additional Fuel Tax or Subsidy Rate by Fuel</v>
      </c>
      <c r="D1739" s="6" t="s">
        <v>994</v>
      </c>
      <c r="E1739" s="45" t="s">
        <v>984</v>
      </c>
      <c r="F1739" s="6" t="s">
        <v>995</v>
      </c>
      <c r="G1739" s="45" t="s">
        <v>1012</v>
      </c>
      <c r="H1739" s="43">
        <v>2334</v>
      </c>
      <c r="I1739" s="262" t="s">
        <v>738</v>
      </c>
      <c r="J1739" s="227" t="str">
        <f>IF(ISBLANK(INDEX('Policy Characteristics'!D:D,MATCH($C1739,'Policy Characteristics'!$C:$C,0))),"",INDEX('Policy Characteristics'!D:D,MATCH($C1739,'Policy Characteristics'!$C:$C,0)))</f>
        <v>Fuel Taxes or Subsidies</v>
      </c>
      <c r="K1739" s="226" t="str">
        <f>IF(ISBLANK(INDEX('Policy Characteristics'!E:E,MATCH($C1739,'Policy Characteristics'!$C:$C,0))),"",INDEX('Policy Characteristics'!E:E,MATCH($C1739,'Policy Characteristics'!$C:$C,0)))</f>
        <v>cross fuel tax</v>
      </c>
      <c r="L1739" s="233">
        <f>IF(ISBLANK(INDEX('Policy Characteristics'!F:F,MATCH($C1739,'Policy Characteristics'!$C:$C,0))),"",INDEX('Policy Characteristics'!F:F,MATCH($C1739,'Policy Characteristics'!$C:$C,0)))</f>
        <v>-0.9</v>
      </c>
      <c r="M1739" s="233">
        <f>IF(ISBLANK(INDEX('Policy Characteristics'!G:G,MATCH($C1739,'Policy Characteristics'!$C:$C,0))),"",INDEX('Policy Characteristics'!G:G,MATCH($C1739,'Policy Characteristics'!$C:$C,0)))</f>
        <v>0.9</v>
      </c>
      <c r="N1739" s="233">
        <f>IF(ISBLANK(INDEX('Policy Characteristics'!H:H,MATCH($C1739,'Policy Characteristics'!$C:$C,0))),"",INDEX('Policy Characteristics'!H:H,MATCH($C1739,'Policy Characteristics'!$C:$C,0)))</f>
        <v>0.01</v>
      </c>
      <c r="O1739" s="226" t="str">
        <f>IF(ISBLANK(INDEX('Policy Characteristics'!I:I,MATCH($C1739,'Policy Characteristics'!$C:$C,0))),"",INDEX('Policy Characteristics'!I:I,MATCH($C1739,'Policy Characteristics'!$C:$C,0)))</f>
        <v>% of BAU price</v>
      </c>
      <c r="P1739" s="22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39" s="226" t="str">
        <f>IF(ISBLANK(INDEX('Policy Characteristics'!K:K,MATCH($C1739,'Policy Characteristics'!$C:$C,0))),"",INDEX('Policy Characteristics'!K:K,MATCH($C1739,'Policy Characteristics'!$C:$C,0)))</f>
        <v>fuels.html#fuel-taxes</v>
      </c>
      <c r="R1739" s="226" t="str">
        <f>IF(ISBLANK(INDEX('Policy Characteristics'!L:L,MATCH($C1739,'Policy Characteristics'!$C:$C,0))),"",INDEX('Policy Characteristics'!L:L,MATCH($C1739,'Policy Characteristics'!$C:$C,0)))</f>
        <v>fuel-taxes.html</v>
      </c>
    </row>
    <row r="1740" spans="1:18" s="4" customFormat="1">
      <c r="A1740" s="226" t="str">
        <f>IF(ISBLANK(INDEX('Policy Characteristics'!A:A,MATCH($C1740,'Policy Characteristics'!$C:$C,0))),"",INDEX('Policy Characteristics'!A:A,MATCH($C1740,'Policy Characteristics'!$C:$C,0)))</f>
        <v>Cross-Sector</v>
      </c>
      <c r="B1740" s="234" t="str">
        <f>IF(ISBLANK(INDEX('Policy Characteristics'!B:B,MATCH($C1740,'Policy Characteristics'!$C:$C,0))),"",INDEX('Policy Characteristics'!B:B,MATCH($C1740,'Policy Characteristics'!$C:$C,0)))</f>
        <v>Fuel Taxes or Subsidies</v>
      </c>
      <c r="C1740" s="257" t="str">
        <f t="shared" si="68"/>
        <v>Additional Fuel Tax or Subsidy Rate by Fuel</v>
      </c>
      <c r="D1740" s="6" t="s">
        <v>1001</v>
      </c>
      <c r="E1740" s="45" t="s">
        <v>984</v>
      </c>
      <c r="F1740" s="6" t="s">
        <v>811</v>
      </c>
      <c r="G1740" s="45" t="s">
        <v>1012</v>
      </c>
      <c r="H1740" s="43">
        <v>2335</v>
      </c>
      <c r="I1740" s="262" t="s">
        <v>738</v>
      </c>
      <c r="J1740" s="227" t="str">
        <f>IF(ISBLANK(INDEX('Policy Characteristics'!D:D,MATCH($C1740,'Policy Characteristics'!$C:$C,0))),"",INDEX('Policy Characteristics'!D:D,MATCH($C1740,'Policy Characteristics'!$C:$C,0)))</f>
        <v>Fuel Taxes or Subsidies</v>
      </c>
      <c r="K1740" s="226" t="str">
        <f>IF(ISBLANK(INDEX('Policy Characteristics'!E:E,MATCH($C1740,'Policy Characteristics'!$C:$C,0))),"",INDEX('Policy Characteristics'!E:E,MATCH($C1740,'Policy Characteristics'!$C:$C,0)))</f>
        <v>cross fuel tax</v>
      </c>
      <c r="L1740" s="233">
        <f>IF(ISBLANK(INDEX('Policy Characteristics'!F:F,MATCH($C1740,'Policy Characteristics'!$C:$C,0))),"",INDEX('Policy Characteristics'!F:F,MATCH($C1740,'Policy Characteristics'!$C:$C,0)))</f>
        <v>-0.9</v>
      </c>
      <c r="M1740" s="233">
        <f>IF(ISBLANK(INDEX('Policy Characteristics'!G:G,MATCH($C1740,'Policy Characteristics'!$C:$C,0))),"",INDEX('Policy Characteristics'!G:G,MATCH($C1740,'Policy Characteristics'!$C:$C,0)))</f>
        <v>0.9</v>
      </c>
      <c r="N1740" s="233">
        <f>IF(ISBLANK(INDEX('Policy Characteristics'!H:H,MATCH($C1740,'Policy Characteristics'!$C:$C,0))),"",INDEX('Policy Characteristics'!H:H,MATCH($C1740,'Policy Characteristics'!$C:$C,0)))</f>
        <v>0.01</v>
      </c>
      <c r="O1740" s="226" t="str">
        <f>IF(ISBLANK(INDEX('Policy Characteristics'!I:I,MATCH($C1740,'Policy Characteristics'!$C:$C,0))),"",INDEX('Policy Characteristics'!I:I,MATCH($C1740,'Policy Characteristics'!$C:$C,0)))</f>
        <v>% of BAU price</v>
      </c>
      <c r="P1740" s="22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40" s="226" t="str">
        <f>IF(ISBLANK(INDEX('Policy Characteristics'!K:K,MATCH($C1740,'Policy Characteristics'!$C:$C,0))),"",INDEX('Policy Characteristics'!K:K,MATCH($C1740,'Policy Characteristics'!$C:$C,0)))</f>
        <v>fuels.html#fuel-taxes</v>
      </c>
      <c r="R1740" s="226" t="str">
        <f>IF(ISBLANK(INDEX('Policy Characteristics'!L:L,MATCH($C1740,'Policy Characteristics'!$C:$C,0))),"",INDEX('Policy Characteristics'!L:L,MATCH($C1740,'Policy Characteristics'!$C:$C,0)))</f>
        <v>fuel-taxes.html</v>
      </c>
    </row>
    <row r="1741" spans="1:18" s="4" customFormat="1">
      <c r="A1741" s="226" t="str">
        <f>IF(ISBLANK(INDEX('Policy Characteristics'!A:A,MATCH($C1741,'Policy Characteristics'!$C:$C,0))),"",INDEX('Policy Characteristics'!A:A,MATCH($C1741,'Policy Characteristics'!$C:$C,0)))</f>
        <v>Cross-Sector</v>
      </c>
      <c r="B1741" s="234" t="str">
        <f>IF(ISBLANK(INDEX('Policy Characteristics'!B:B,MATCH($C1741,'Policy Characteristics'!$C:$C,0))),"",INDEX('Policy Characteristics'!B:B,MATCH($C1741,'Policy Characteristics'!$C:$C,0)))</f>
        <v>Fuel Taxes or Subsidies</v>
      </c>
      <c r="C1741" s="257" t="str">
        <f t="shared" si="68"/>
        <v>Additional Fuel Tax or Subsidy Rate by Fuel</v>
      </c>
      <c r="D1741" s="6" t="s">
        <v>968</v>
      </c>
      <c r="E1741" s="45" t="s">
        <v>984</v>
      </c>
      <c r="F1741" s="6" t="s">
        <v>969</v>
      </c>
      <c r="G1741" s="45" t="s">
        <v>1012</v>
      </c>
      <c r="H1741" s="43">
        <v>2336</v>
      </c>
      <c r="I1741" s="262" t="s">
        <v>738</v>
      </c>
      <c r="J1741" s="227" t="str">
        <f>IF(ISBLANK(INDEX('Policy Characteristics'!D:D,MATCH($C1741,'Policy Characteristics'!$C:$C,0))),"",INDEX('Policy Characteristics'!D:D,MATCH($C1741,'Policy Characteristics'!$C:$C,0)))</f>
        <v>Fuel Taxes or Subsidies</v>
      </c>
      <c r="K1741" s="226" t="str">
        <f>IF(ISBLANK(INDEX('Policy Characteristics'!E:E,MATCH($C1741,'Policy Characteristics'!$C:$C,0))),"",INDEX('Policy Characteristics'!E:E,MATCH($C1741,'Policy Characteristics'!$C:$C,0)))</f>
        <v>cross fuel tax</v>
      </c>
      <c r="L1741" s="233">
        <f>IF(ISBLANK(INDEX('Policy Characteristics'!F:F,MATCH($C1741,'Policy Characteristics'!$C:$C,0))),"",INDEX('Policy Characteristics'!F:F,MATCH($C1741,'Policy Characteristics'!$C:$C,0)))</f>
        <v>-0.9</v>
      </c>
      <c r="M1741" s="233">
        <f>IF(ISBLANK(INDEX('Policy Characteristics'!G:G,MATCH($C1741,'Policy Characteristics'!$C:$C,0))),"",INDEX('Policy Characteristics'!G:G,MATCH($C1741,'Policy Characteristics'!$C:$C,0)))</f>
        <v>0.9</v>
      </c>
      <c r="N1741" s="233">
        <f>IF(ISBLANK(INDEX('Policy Characteristics'!H:H,MATCH($C1741,'Policy Characteristics'!$C:$C,0))),"",INDEX('Policy Characteristics'!H:H,MATCH($C1741,'Policy Characteristics'!$C:$C,0)))</f>
        <v>0.01</v>
      </c>
      <c r="O1741" s="226" t="str">
        <f>IF(ISBLANK(INDEX('Policy Characteristics'!I:I,MATCH($C1741,'Policy Characteristics'!$C:$C,0))),"",INDEX('Policy Characteristics'!I:I,MATCH($C1741,'Policy Characteristics'!$C:$C,0)))</f>
        <v>% of BAU price</v>
      </c>
      <c r="P1741" s="22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41" s="226" t="str">
        <f>IF(ISBLANK(INDEX('Policy Characteristics'!K:K,MATCH($C1741,'Policy Characteristics'!$C:$C,0))),"",INDEX('Policy Characteristics'!K:K,MATCH($C1741,'Policy Characteristics'!$C:$C,0)))</f>
        <v>fuels.html#fuel-taxes</v>
      </c>
      <c r="R1741" s="226" t="str">
        <f>IF(ISBLANK(INDEX('Policy Characteristics'!L:L,MATCH($C1741,'Policy Characteristics'!$C:$C,0))),"",INDEX('Policy Characteristics'!L:L,MATCH($C1741,'Policy Characteristics'!$C:$C,0)))</f>
        <v>fuel-taxes.html</v>
      </c>
    </row>
    <row r="1742" spans="1:18" s="4" customFormat="1">
      <c r="A1742" s="226" t="str">
        <f>IF(ISBLANK(INDEX('Policy Characteristics'!A:A,MATCH($C1742,'Policy Characteristics'!$C:$C,0))),"",INDEX('Policy Characteristics'!A:A,MATCH($C1742,'Policy Characteristics'!$C:$C,0)))</f>
        <v>Cross-Sector</v>
      </c>
      <c r="B1742" s="234" t="str">
        <f>IF(ISBLANK(INDEX('Policy Characteristics'!B:B,MATCH($C1742,'Policy Characteristics'!$C:$C,0))),"",INDEX('Policy Characteristics'!B:B,MATCH($C1742,'Policy Characteristics'!$C:$C,0)))</f>
        <v>Fuel Taxes or Subsidies</v>
      </c>
      <c r="C1742" s="257" t="str">
        <f t="shared" si="68"/>
        <v>Additional Fuel Tax or Subsidy Rate by Fuel</v>
      </c>
      <c r="D1742" s="6" t="s">
        <v>970</v>
      </c>
      <c r="E1742" s="45" t="s">
        <v>984</v>
      </c>
      <c r="F1742" s="6" t="s">
        <v>971</v>
      </c>
      <c r="G1742" s="45" t="s">
        <v>1012</v>
      </c>
      <c r="H1742" s="43">
        <v>2337</v>
      </c>
      <c r="I1742" s="262" t="s">
        <v>728</v>
      </c>
      <c r="J1742" s="227" t="str">
        <f>IF(ISBLANK(INDEX('Policy Characteristics'!D:D,MATCH($C1742,'Policy Characteristics'!$C:$C,0))),"",INDEX('Policy Characteristics'!D:D,MATCH($C1742,'Policy Characteristics'!$C:$C,0)))</f>
        <v>Fuel Taxes or Subsidies</v>
      </c>
      <c r="K1742" s="226" t="str">
        <f>IF(ISBLANK(INDEX('Policy Characteristics'!E:E,MATCH($C1742,'Policy Characteristics'!$C:$C,0))),"",INDEX('Policy Characteristics'!E:E,MATCH($C1742,'Policy Characteristics'!$C:$C,0)))</f>
        <v>cross fuel tax</v>
      </c>
      <c r="L1742" s="233">
        <f>IF(ISBLANK(INDEX('Policy Characteristics'!F:F,MATCH($C1742,'Policy Characteristics'!$C:$C,0))),"",INDEX('Policy Characteristics'!F:F,MATCH($C1742,'Policy Characteristics'!$C:$C,0)))</f>
        <v>-0.9</v>
      </c>
      <c r="M1742" s="233">
        <f>IF(ISBLANK(INDEX('Policy Characteristics'!G:G,MATCH($C1742,'Policy Characteristics'!$C:$C,0))),"",INDEX('Policy Characteristics'!G:G,MATCH($C1742,'Policy Characteristics'!$C:$C,0)))</f>
        <v>0.9</v>
      </c>
      <c r="N1742" s="233">
        <f>IF(ISBLANK(INDEX('Policy Characteristics'!H:H,MATCH($C1742,'Policy Characteristics'!$C:$C,0))),"",INDEX('Policy Characteristics'!H:H,MATCH($C1742,'Policy Characteristics'!$C:$C,0)))</f>
        <v>0.01</v>
      </c>
      <c r="O1742" s="226" t="str">
        <f>IF(ISBLANK(INDEX('Policy Characteristics'!I:I,MATCH($C1742,'Policy Characteristics'!$C:$C,0))),"",INDEX('Policy Characteristics'!I:I,MATCH($C1742,'Policy Characteristics'!$C:$C,0)))</f>
        <v>% of BAU price</v>
      </c>
      <c r="P1742" s="22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42" s="226" t="str">
        <f>IF(ISBLANK(INDEX('Policy Characteristics'!K:K,MATCH($C1742,'Policy Characteristics'!$C:$C,0))),"",INDEX('Policy Characteristics'!K:K,MATCH($C1742,'Policy Characteristics'!$C:$C,0)))</f>
        <v>fuels.html#fuel-taxes</v>
      </c>
      <c r="R1742" s="226" t="str">
        <f>IF(ISBLANK(INDEX('Policy Characteristics'!L:L,MATCH($C1742,'Policy Characteristics'!$C:$C,0))),"",INDEX('Policy Characteristics'!L:L,MATCH($C1742,'Policy Characteristics'!$C:$C,0)))</f>
        <v>fuel-taxes.html</v>
      </c>
    </row>
    <row r="1743" spans="1:18" s="4" customFormat="1">
      <c r="A1743" s="226" t="str">
        <f>IF(ISBLANK(INDEX('Policy Characteristics'!A:A,MATCH($C1743,'Policy Characteristics'!$C:$C,0))),"",INDEX('Policy Characteristics'!A:A,MATCH($C1743,'Policy Characteristics'!$C:$C,0)))</f>
        <v>Cross-Sector</v>
      </c>
      <c r="B1743" s="234" t="str">
        <f>IF(ISBLANK(INDEX('Policy Characteristics'!B:B,MATCH($C1743,'Policy Characteristics'!$C:$C,0))),"",INDEX('Policy Characteristics'!B:B,MATCH($C1743,'Policy Characteristics'!$C:$C,0)))</f>
        <v>Fuel Taxes or Subsidies</v>
      </c>
      <c r="C1743" s="257" t="str">
        <f t="shared" si="68"/>
        <v>Additional Fuel Tax or Subsidy Rate by Fuel</v>
      </c>
      <c r="D1743" s="6" t="s">
        <v>1002</v>
      </c>
      <c r="E1743" s="45" t="s">
        <v>984</v>
      </c>
      <c r="F1743" s="6" t="s">
        <v>1003</v>
      </c>
      <c r="G1743" s="45" t="s">
        <v>1012</v>
      </c>
      <c r="H1743" s="43">
        <v>2338</v>
      </c>
      <c r="I1743" s="262" t="s">
        <v>738</v>
      </c>
      <c r="J1743" s="227" t="str">
        <f>IF(ISBLANK(INDEX('Policy Characteristics'!D:D,MATCH($C1743,'Policy Characteristics'!$C:$C,0))),"",INDEX('Policy Characteristics'!D:D,MATCH($C1743,'Policy Characteristics'!$C:$C,0)))</f>
        <v>Fuel Taxes or Subsidies</v>
      </c>
      <c r="K1743" s="226" t="str">
        <f>IF(ISBLANK(INDEX('Policy Characteristics'!E:E,MATCH($C1743,'Policy Characteristics'!$C:$C,0))),"",INDEX('Policy Characteristics'!E:E,MATCH($C1743,'Policy Characteristics'!$C:$C,0)))</f>
        <v>cross fuel tax</v>
      </c>
      <c r="L1743" s="233">
        <f>IF(ISBLANK(INDEX('Policy Characteristics'!F:F,MATCH($C1743,'Policy Characteristics'!$C:$C,0))),"",INDEX('Policy Characteristics'!F:F,MATCH($C1743,'Policy Characteristics'!$C:$C,0)))</f>
        <v>-0.9</v>
      </c>
      <c r="M1743" s="233">
        <f>IF(ISBLANK(INDEX('Policy Characteristics'!G:G,MATCH($C1743,'Policy Characteristics'!$C:$C,0))),"",INDEX('Policy Characteristics'!G:G,MATCH($C1743,'Policy Characteristics'!$C:$C,0)))</f>
        <v>0.9</v>
      </c>
      <c r="N1743" s="233">
        <f>IF(ISBLANK(INDEX('Policy Characteristics'!H:H,MATCH($C1743,'Policy Characteristics'!$C:$C,0))),"",INDEX('Policy Characteristics'!H:H,MATCH($C1743,'Policy Characteristics'!$C:$C,0)))</f>
        <v>0.01</v>
      </c>
      <c r="O1743" s="226" t="str">
        <f>IF(ISBLANK(INDEX('Policy Characteristics'!I:I,MATCH($C1743,'Policy Characteristics'!$C:$C,0))),"",INDEX('Policy Characteristics'!I:I,MATCH($C1743,'Policy Characteristics'!$C:$C,0)))</f>
        <v>% of BAU price</v>
      </c>
      <c r="P1743" s="22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43" s="226" t="str">
        <f>IF(ISBLANK(INDEX('Policy Characteristics'!K:K,MATCH($C1743,'Policy Characteristics'!$C:$C,0))),"",INDEX('Policy Characteristics'!K:K,MATCH($C1743,'Policy Characteristics'!$C:$C,0)))</f>
        <v>fuels.html#fuel-taxes</v>
      </c>
      <c r="R1743" s="226" t="str">
        <f>IF(ISBLANK(INDEX('Policy Characteristics'!L:L,MATCH($C1743,'Policy Characteristics'!$C:$C,0))),"",INDEX('Policy Characteristics'!L:L,MATCH($C1743,'Policy Characteristics'!$C:$C,0)))</f>
        <v>fuel-taxes.html</v>
      </c>
    </row>
    <row r="1744" spans="1:18" s="4" customFormat="1">
      <c r="A1744" s="226" t="str">
        <f>IF(ISBLANK(INDEX('Policy Characteristics'!A:A,MATCH($C1744,'Policy Characteristics'!$C:$C,0))),"",INDEX('Policy Characteristics'!A:A,MATCH($C1744,'Policy Characteristics'!$C:$C,0)))</f>
        <v>Cross-Sector</v>
      </c>
      <c r="B1744" s="234" t="str">
        <f>IF(ISBLANK(INDEX('Policy Characteristics'!B:B,MATCH($C1744,'Policy Characteristics'!$C:$C,0))),"",INDEX('Policy Characteristics'!B:B,MATCH($C1744,'Policy Characteristics'!$C:$C,0)))</f>
        <v>Fuel Taxes or Subsidies</v>
      </c>
      <c r="C1744" s="257" t="str">
        <f t="shared" si="68"/>
        <v>Additional Fuel Tax or Subsidy Rate by Fuel</v>
      </c>
      <c r="D1744" s="6" t="s">
        <v>1004</v>
      </c>
      <c r="E1744" s="45" t="s">
        <v>984</v>
      </c>
      <c r="F1744" s="6" t="s">
        <v>1005</v>
      </c>
      <c r="G1744" s="45" t="s">
        <v>1012</v>
      </c>
      <c r="H1744" s="43">
        <v>2339</v>
      </c>
      <c r="I1744" s="262" t="s">
        <v>738</v>
      </c>
      <c r="J1744" s="227" t="str">
        <f>IF(ISBLANK(INDEX('Policy Characteristics'!D:D,MATCH($C1744,'Policy Characteristics'!$C:$C,0))),"",INDEX('Policy Characteristics'!D:D,MATCH($C1744,'Policy Characteristics'!$C:$C,0)))</f>
        <v>Fuel Taxes or Subsidies</v>
      </c>
      <c r="K1744" s="226" t="str">
        <f>IF(ISBLANK(INDEX('Policy Characteristics'!E:E,MATCH($C1744,'Policy Characteristics'!$C:$C,0))),"",INDEX('Policy Characteristics'!E:E,MATCH($C1744,'Policy Characteristics'!$C:$C,0)))</f>
        <v>cross fuel tax</v>
      </c>
      <c r="L1744" s="233">
        <f>IF(ISBLANK(INDEX('Policy Characteristics'!F:F,MATCH($C1744,'Policy Characteristics'!$C:$C,0))),"",INDEX('Policy Characteristics'!F:F,MATCH($C1744,'Policy Characteristics'!$C:$C,0)))</f>
        <v>-0.9</v>
      </c>
      <c r="M1744" s="233">
        <f>IF(ISBLANK(INDEX('Policy Characteristics'!G:G,MATCH($C1744,'Policy Characteristics'!$C:$C,0))),"",INDEX('Policy Characteristics'!G:G,MATCH($C1744,'Policy Characteristics'!$C:$C,0)))</f>
        <v>0.9</v>
      </c>
      <c r="N1744" s="233">
        <f>IF(ISBLANK(INDEX('Policy Characteristics'!H:H,MATCH($C1744,'Policy Characteristics'!$C:$C,0))),"",INDEX('Policy Characteristics'!H:H,MATCH($C1744,'Policy Characteristics'!$C:$C,0)))</f>
        <v>0.01</v>
      </c>
      <c r="O1744" s="226" t="str">
        <f>IF(ISBLANK(INDEX('Policy Characteristics'!I:I,MATCH($C1744,'Policy Characteristics'!$C:$C,0))),"",INDEX('Policy Characteristics'!I:I,MATCH($C1744,'Policy Characteristics'!$C:$C,0)))</f>
        <v>% of BAU price</v>
      </c>
      <c r="P1744" s="22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44" s="226" t="str">
        <f>IF(ISBLANK(INDEX('Policy Characteristics'!K:K,MATCH($C1744,'Policy Characteristics'!$C:$C,0))),"",INDEX('Policy Characteristics'!K:K,MATCH($C1744,'Policy Characteristics'!$C:$C,0)))</f>
        <v>fuels.html#fuel-taxes</v>
      </c>
      <c r="R1744" s="226" t="str">
        <f>IF(ISBLANK(INDEX('Policy Characteristics'!L:L,MATCH($C1744,'Policy Characteristics'!$C:$C,0))),"",INDEX('Policy Characteristics'!L:L,MATCH($C1744,'Policy Characteristics'!$C:$C,0)))</f>
        <v>fuel-taxes.html</v>
      </c>
    </row>
    <row r="1745" spans="1:18">
      <c r="A1745" s="226" t="str">
        <f>IF(ISBLANK(INDEX('Policy Characteristics'!A:A,MATCH($C1745,'Policy Characteristics'!$C:$C,0))),"",INDEX('Policy Characteristics'!A:A,MATCH($C1745,'Policy Characteristics'!$C:$C,0)))</f>
        <v>Cross-Sector</v>
      </c>
      <c r="B1745" s="234" t="str">
        <f>IF(ISBLANK(INDEX('Policy Characteristics'!B:B,MATCH($C1745,'Policy Characteristics'!$C:$C,0))),"",INDEX('Policy Characteristics'!B:B,MATCH($C1745,'Policy Characteristics'!$C:$C,0)))</f>
        <v>Fuel Taxes or Subsidies</v>
      </c>
      <c r="C1745" s="257" t="str">
        <f t="shared" si="68"/>
        <v>Additional Fuel Tax or Subsidy Rate by Fuel</v>
      </c>
      <c r="D1745" s="6" t="s">
        <v>972</v>
      </c>
      <c r="E1745" s="45" t="s">
        <v>984</v>
      </c>
      <c r="F1745" s="6" t="s">
        <v>973</v>
      </c>
      <c r="G1745" s="45" t="s">
        <v>1012</v>
      </c>
      <c r="H1745" s="43">
        <v>2340</v>
      </c>
      <c r="I1745" s="262" t="s">
        <v>738</v>
      </c>
      <c r="J1745" s="227" t="str">
        <f>IF(ISBLANK(INDEX('Policy Characteristics'!D:D,MATCH($C1745,'Policy Characteristics'!$C:$C,0))),"",INDEX('Policy Characteristics'!D:D,MATCH($C1745,'Policy Characteristics'!$C:$C,0)))</f>
        <v>Fuel Taxes or Subsidies</v>
      </c>
      <c r="K1745" s="226" t="str">
        <f>IF(ISBLANK(INDEX('Policy Characteristics'!E:E,MATCH($C1745,'Policy Characteristics'!$C:$C,0))),"",INDEX('Policy Characteristics'!E:E,MATCH($C1745,'Policy Characteristics'!$C:$C,0)))</f>
        <v>cross fuel tax</v>
      </c>
      <c r="L1745" s="233">
        <f>IF(ISBLANK(INDEX('Policy Characteristics'!F:F,MATCH($C1745,'Policy Characteristics'!$C:$C,0))),"",INDEX('Policy Characteristics'!F:F,MATCH($C1745,'Policy Characteristics'!$C:$C,0)))</f>
        <v>-0.9</v>
      </c>
      <c r="M1745" s="233">
        <f>IF(ISBLANK(INDEX('Policy Characteristics'!G:G,MATCH($C1745,'Policy Characteristics'!$C:$C,0))),"",INDEX('Policy Characteristics'!G:G,MATCH($C1745,'Policy Characteristics'!$C:$C,0)))</f>
        <v>0.9</v>
      </c>
      <c r="N1745" s="233">
        <f>IF(ISBLANK(INDEX('Policy Characteristics'!H:H,MATCH($C1745,'Policy Characteristics'!$C:$C,0))),"",INDEX('Policy Characteristics'!H:H,MATCH($C1745,'Policy Characteristics'!$C:$C,0)))</f>
        <v>0.01</v>
      </c>
      <c r="O1745" s="226" t="str">
        <f>IF(ISBLANK(INDEX('Policy Characteristics'!I:I,MATCH($C1745,'Policy Characteristics'!$C:$C,0))),"",INDEX('Policy Characteristics'!I:I,MATCH($C1745,'Policy Characteristics'!$C:$C,0)))</f>
        <v>% of BAU price</v>
      </c>
      <c r="P1745" s="22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45" s="226" t="str">
        <f>IF(ISBLANK(INDEX('Policy Characteristics'!K:K,MATCH($C1745,'Policy Characteristics'!$C:$C,0))),"",INDEX('Policy Characteristics'!K:K,MATCH($C1745,'Policy Characteristics'!$C:$C,0)))</f>
        <v>fuels.html#fuel-taxes</v>
      </c>
      <c r="R1745" s="226" t="str">
        <f>IF(ISBLANK(INDEX('Policy Characteristics'!L:L,MATCH($C1745,'Policy Characteristics'!$C:$C,0))),"",INDEX('Policy Characteristics'!L:L,MATCH($C1745,'Policy Characteristics'!$C:$C,0)))</f>
        <v>fuel-taxes.html</v>
      </c>
    </row>
    <row r="1746" spans="1:18">
      <c r="A1746" s="226" t="str">
        <f>IF(ISBLANK(INDEX('Policy Characteristics'!A:A,MATCH($C1746,'Policy Characteristics'!$C:$C,0))),"",INDEX('Policy Characteristics'!A:A,MATCH($C1746,'Policy Characteristics'!$C:$C,0)))</f>
        <v>Cross-Sector</v>
      </c>
      <c r="B1746" s="234" t="str">
        <f>IF(ISBLANK(INDEX('Policy Characteristics'!B:B,MATCH($C1746,'Policy Characteristics'!$C:$C,0))),"",INDEX('Policy Characteristics'!B:B,MATCH($C1746,'Policy Characteristics'!$C:$C,0)))</f>
        <v>Fuel Taxes or Subsidies</v>
      </c>
      <c r="C1746" s="257" t="str">
        <f t="shared" si="68"/>
        <v>Additional Fuel Tax or Subsidy Rate by Fuel</v>
      </c>
      <c r="D1746" s="6" t="s">
        <v>1006</v>
      </c>
      <c r="E1746" s="45" t="s">
        <v>984</v>
      </c>
      <c r="F1746" s="6" t="s">
        <v>1007</v>
      </c>
      <c r="G1746" s="45" t="s">
        <v>1012</v>
      </c>
      <c r="H1746" s="43">
        <v>2341</v>
      </c>
      <c r="I1746" s="262" t="s">
        <v>738</v>
      </c>
      <c r="J1746" s="227" t="str">
        <f>IF(ISBLANK(INDEX('Policy Characteristics'!D:D,MATCH($C1746,'Policy Characteristics'!$C:$C,0))),"",INDEX('Policy Characteristics'!D:D,MATCH($C1746,'Policy Characteristics'!$C:$C,0)))</f>
        <v>Fuel Taxes or Subsidies</v>
      </c>
      <c r="K1746" s="226" t="str">
        <f>IF(ISBLANK(INDEX('Policy Characteristics'!E:E,MATCH($C1746,'Policy Characteristics'!$C:$C,0))),"",INDEX('Policy Characteristics'!E:E,MATCH($C1746,'Policy Characteristics'!$C:$C,0)))</f>
        <v>cross fuel tax</v>
      </c>
      <c r="L1746" s="233">
        <f>IF(ISBLANK(INDEX('Policy Characteristics'!F:F,MATCH($C1746,'Policy Characteristics'!$C:$C,0))),"",INDEX('Policy Characteristics'!F:F,MATCH($C1746,'Policy Characteristics'!$C:$C,0)))</f>
        <v>-0.9</v>
      </c>
      <c r="M1746" s="233">
        <f>IF(ISBLANK(INDEX('Policy Characteristics'!G:G,MATCH($C1746,'Policy Characteristics'!$C:$C,0))),"",INDEX('Policy Characteristics'!G:G,MATCH($C1746,'Policy Characteristics'!$C:$C,0)))</f>
        <v>0.9</v>
      </c>
      <c r="N1746" s="233">
        <f>IF(ISBLANK(INDEX('Policy Characteristics'!H:H,MATCH($C1746,'Policy Characteristics'!$C:$C,0))),"",INDEX('Policy Characteristics'!H:H,MATCH($C1746,'Policy Characteristics'!$C:$C,0)))</f>
        <v>0.01</v>
      </c>
      <c r="O1746" s="226" t="str">
        <f>IF(ISBLANK(INDEX('Policy Characteristics'!I:I,MATCH($C1746,'Policy Characteristics'!$C:$C,0))),"",INDEX('Policy Characteristics'!I:I,MATCH($C1746,'Policy Characteristics'!$C:$C,0)))</f>
        <v>% of BAU price</v>
      </c>
      <c r="P1746" s="22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46" s="226" t="str">
        <f>IF(ISBLANK(INDEX('Policy Characteristics'!K:K,MATCH($C1746,'Policy Characteristics'!$C:$C,0))),"",INDEX('Policy Characteristics'!K:K,MATCH($C1746,'Policy Characteristics'!$C:$C,0)))</f>
        <v>fuels.html#fuel-taxes</v>
      </c>
      <c r="R1746" s="226" t="str">
        <f>IF(ISBLANK(INDEX('Policy Characteristics'!L:L,MATCH($C1746,'Policy Characteristics'!$C:$C,0))),"",INDEX('Policy Characteristics'!L:L,MATCH($C1746,'Policy Characteristics'!$C:$C,0)))</f>
        <v>fuel-taxes.html</v>
      </c>
    </row>
    <row r="1747" spans="1:18">
      <c r="A1747" s="226" t="str">
        <f>IF(ISBLANK(INDEX('Policy Characteristics'!A:A,MATCH($C1747,'Policy Characteristics'!$C:$C,0))),"",INDEX('Policy Characteristics'!A:A,MATCH($C1747,'Policy Characteristics'!$C:$C,0)))</f>
        <v>Cross-Sector</v>
      </c>
      <c r="B1747" s="234" t="str">
        <f>IF(ISBLANK(INDEX('Policy Characteristics'!B:B,MATCH($C1747,'Policy Characteristics'!$C:$C,0))),"",INDEX('Policy Characteristics'!B:B,MATCH($C1747,'Policy Characteristics'!$C:$C,0)))</f>
        <v>Fuel Taxes or Subsidies</v>
      </c>
      <c r="C1747" s="257" t="str">
        <f t="shared" si="68"/>
        <v>Additional Fuel Tax or Subsidy Rate by Fuel</v>
      </c>
      <c r="D1747" s="6" t="s">
        <v>974</v>
      </c>
      <c r="E1747" s="45" t="s">
        <v>984</v>
      </c>
      <c r="F1747" s="6" t="s">
        <v>819</v>
      </c>
      <c r="G1747" s="45" t="s">
        <v>1012</v>
      </c>
      <c r="H1747" s="43">
        <v>2342</v>
      </c>
      <c r="I1747" s="262" t="s">
        <v>738</v>
      </c>
      <c r="J1747" s="227" t="str">
        <f>IF(ISBLANK(INDEX('Policy Characteristics'!D:D,MATCH($C1747,'Policy Characteristics'!$C:$C,0))),"",INDEX('Policy Characteristics'!D:D,MATCH($C1747,'Policy Characteristics'!$C:$C,0)))</f>
        <v>Fuel Taxes or Subsidies</v>
      </c>
      <c r="K1747" s="226" t="str">
        <f>IF(ISBLANK(INDEX('Policy Characteristics'!E:E,MATCH($C1747,'Policy Characteristics'!$C:$C,0))),"",INDEX('Policy Characteristics'!E:E,MATCH($C1747,'Policy Characteristics'!$C:$C,0)))</f>
        <v>cross fuel tax</v>
      </c>
      <c r="L1747" s="233">
        <f>IF(ISBLANK(INDEX('Policy Characteristics'!F:F,MATCH($C1747,'Policy Characteristics'!$C:$C,0))),"",INDEX('Policy Characteristics'!F:F,MATCH($C1747,'Policy Characteristics'!$C:$C,0)))</f>
        <v>-0.9</v>
      </c>
      <c r="M1747" s="233">
        <f>IF(ISBLANK(INDEX('Policy Characteristics'!G:G,MATCH($C1747,'Policy Characteristics'!$C:$C,0))),"",INDEX('Policy Characteristics'!G:G,MATCH($C1747,'Policy Characteristics'!$C:$C,0)))</f>
        <v>0.9</v>
      </c>
      <c r="N1747" s="233">
        <f>IF(ISBLANK(INDEX('Policy Characteristics'!H:H,MATCH($C1747,'Policy Characteristics'!$C:$C,0))),"",INDEX('Policy Characteristics'!H:H,MATCH($C1747,'Policy Characteristics'!$C:$C,0)))</f>
        <v>0.01</v>
      </c>
      <c r="O1747" s="226" t="str">
        <f>IF(ISBLANK(INDEX('Policy Characteristics'!I:I,MATCH($C1747,'Policy Characteristics'!$C:$C,0))),"",INDEX('Policy Characteristics'!I:I,MATCH($C1747,'Policy Characteristics'!$C:$C,0)))</f>
        <v>% of BAU price</v>
      </c>
      <c r="P1747" s="22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47" s="226" t="str">
        <f>IF(ISBLANK(INDEX('Policy Characteristics'!K:K,MATCH($C1747,'Policy Characteristics'!$C:$C,0))),"",INDEX('Policy Characteristics'!K:K,MATCH($C1747,'Policy Characteristics'!$C:$C,0)))</f>
        <v>fuels.html#fuel-taxes</v>
      </c>
      <c r="R1747" s="226" t="str">
        <f>IF(ISBLANK(INDEX('Policy Characteristics'!L:L,MATCH($C1747,'Policy Characteristics'!$C:$C,0))),"",INDEX('Policy Characteristics'!L:L,MATCH($C1747,'Policy Characteristics'!$C:$C,0)))</f>
        <v>fuel-taxes.html</v>
      </c>
    </row>
    <row r="1748" spans="1:18">
      <c r="A1748" s="226" t="str">
        <f>IF(ISBLANK(INDEX('Policy Characteristics'!A:A,MATCH($C1748,'Policy Characteristics'!$C:$C,0))),"",INDEX('Policy Characteristics'!A:A,MATCH($C1748,'Policy Characteristics'!$C:$C,0)))</f>
        <v>Cross-Sector</v>
      </c>
      <c r="B1748" s="234" t="str">
        <f>IF(ISBLANK(INDEX('Policy Characteristics'!B:B,MATCH($C1748,'Policy Characteristics'!$C:$C,0))),"",INDEX('Policy Characteristics'!B:B,MATCH($C1748,'Policy Characteristics'!$C:$C,0)))</f>
        <v>Fuel Taxes or Subsidies</v>
      </c>
      <c r="C1748" s="257" t="str">
        <f t="shared" si="68"/>
        <v>Additional Fuel Tax or Subsidy Rate by Fuel</v>
      </c>
      <c r="D1748" s="6" t="s">
        <v>975</v>
      </c>
      <c r="E1748" s="45" t="s">
        <v>984</v>
      </c>
      <c r="F1748" s="6" t="s">
        <v>823</v>
      </c>
      <c r="G1748" s="45" t="s">
        <v>1012</v>
      </c>
      <c r="H1748" s="43">
        <v>2343</v>
      </c>
      <c r="I1748" s="262" t="s">
        <v>738</v>
      </c>
      <c r="J1748" s="227" t="str">
        <f>IF(ISBLANK(INDEX('Policy Characteristics'!D:D,MATCH($C1748,'Policy Characteristics'!$C:$C,0))),"",INDEX('Policy Characteristics'!D:D,MATCH($C1748,'Policy Characteristics'!$C:$C,0)))</f>
        <v>Fuel Taxes or Subsidies</v>
      </c>
      <c r="K1748" s="226" t="str">
        <f>IF(ISBLANK(INDEX('Policy Characteristics'!E:E,MATCH($C1748,'Policy Characteristics'!$C:$C,0))),"",INDEX('Policy Characteristics'!E:E,MATCH($C1748,'Policy Characteristics'!$C:$C,0)))</f>
        <v>cross fuel tax</v>
      </c>
      <c r="L1748" s="233">
        <f>IF(ISBLANK(INDEX('Policy Characteristics'!F:F,MATCH($C1748,'Policy Characteristics'!$C:$C,0))),"",INDEX('Policy Characteristics'!F:F,MATCH($C1748,'Policy Characteristics'!$C:$C,0)))</f>
        <v>-0.9</v>
      </c>
      <c r="M1748" s="233">
        <f>IF(ISBLANK(INDEX('Policy Characteristics'!G:G,MATCH($C1748,'Policy Characteristics'!$C:$C,0))),"",INDEX('Policy Characteristics'!G:G,MATCH($C1748,'Policy Characteristics'!$C:$C,0)))</f>
        <v>0.9</v>
      </c>
      <c r="N1748" s="233">
        <f>IF(ISBLANK(INDEX('Policy Characteristics'!H:H,MATCH($C1748,'Policy Characteristics'!$C:$C,0))),"",INDEX('Policy Characteristics'!H:H,MATCH($C1748,'Policy Characteristics'!$C:$C,0)))</f>
        <v>0.01</v>
      </c>
      <c r="O1748" s="226" t="str">
        <f>IF(ISBLANK(INDEX('Policy Characteristics'!I:I,MATCH($C1748,'Policy Characteristics'!$C:$C,0))),"",INDEX('Policy Characteristics'!I:I,MATCH($C1748,'Policy Characteristics'!$C:$C,0)))</f>
        <v>% of BAU price</v>
      </c>
      <c r="P1748" s="22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48" s="226" t="str">
        <f>IF(ISBLANK(INDEX('Policy Characteristics'!K:K,MATCH($C1748,'Policy Characteristics'!$C:$C,0))),"",INDEX('Policy Characteristics'!K:K,MATCH($C1748,'Policy Characteristics'!$C:$C,0)))</f>
        <v>fuels.html#fuel-taxes</v>
      </c>
      <c r="R1748" s="226" t="str">
        <f>IF(ISBLANK(INDEX('Policy Characteristics'!L:L,MATCH($C1748,'Policy Characteristics'!$C:$C,0))),"",INDEX('Policy Characteristics'!L:L,MATCH($C1748,'Policy Characteristics'!$C:$C,0)))</f>
        <v>fuel-taxes.html</v>
      </c>
    </row>
    <row r="1749" spans="1:18">
      <c r="A1749" s="226" t="str">
        <f>IF(ISBLANK(INDEX('Policy Characteristics'!A:A,MATCH($C1749,'Policy Characteristics'!$C:$C,0))),"",INDEX('Policy Characteristics'!A:A,MATCH($C1749,'Policy Characteristics'!$C:$C,0)))</f>
        <v>Cross-Sector</v>
      </c>
      <c r="B1749" s="234" t="str">
        <f>IF(ISBLANK(INDEX('Policy Characteristics'!B:B,MATCH($C1749,'Policy Characteristics'!$C:$C,0))),"",INDEX('Policy Characteristics'!B:B,MATCH($C1749,'Policy Characteristics'!$C:$C,0)))</f>
        <v>Fuel Taxes or Subsidies</v>
      </c>
      <c r="C1749" s="257" t="str">
        <f t="shared" si="68"/>
        <v>Additional Fuel Tax or Subsidy Rate by Fuel</v>
      </c>
      <c r="D1749" s="6" t="s">
        <v>976</v>
      </c>
      <c r="E1749" s="45" t="s">
        <v>984</v>
      </c>
      <c r="F1749" s="6" t="s">
        <v>977</v>
      </c>
      <c r="G1749" s="45" t="s">
        <v>1012</v>
      </c>
      <c r="H1749" s="43">
        <v>2344</v>
      </c>
      <c r="I1749" s="262" t="s">
        <v>738</v>
      </c>
      <c r="J1749" s="227" t="str">
        <f>IF(ISBLANK(INDEX('Policy Characteristics'!D:D,MATCH($C1749,'Policy Characteristics'!$C:$C,0))),"",INDEX('Policy Characteristics'!D:D,MATCH($C1749,'Policy Characteristics'!$C:$C,0)))</f>
        <v>Fuel Taxes or Subsidies</v>
      </c>
      <c r="K1749" s="226" t="str">
        <f>IF(ISBLANK(INDEX('Policy Characteristics'!E:E,MATCH($C1749,'Policy Characteristics'!$C:$C,0))),"",INDEX('Policy Characteristics'!E:E,MATCH($C1749,'Policy Characteristics'!$C:$C,0)))</f>
        <v>cross fuel tax</v>
      </c>
      <c r="L1749" s="233">
        <f>IF(ISBLANK(INDEX('Policy Characteristics'!F:F,MATCH($C1749,'Policy Characteristics'!$C:$C,0))),"",INDEX('Policy Characteristics'!F:F,MATCH($C1749,'Policy Characteristics'!$C:$C,0)))</f>
        <v>-0.9</v>
      </c>
      <c r="M1749" s="233">
        <f>IF(ISBLANK(INDEX('Policy Characteristics'!G:G,MATCH($C1749,'Policy Characteristics'!$C:$C,0))),"",INDEX('Policy Characteristics'!G:G,MATCH($C1749,'Policy Characteristics'!$C:$C,0)))</f>
        <v>0.9</v>
      </c>
      <c r="N1749" s="233">
        <f>IF(ISBLANK(INDEX('Policy Characteristics'!H:H,MATCH($C1749,'Policy Characteristics'!$C:$C,0))),"",INDEX('Policy Characteristics'!H:H,MATCH($C1749,'Policy Characteristics'!$C:$C,0)))</f>
        <v>0.01</v>
      </c>
      <c r="O1749" s="226" t="str">
        <f>IF(ISBLANK(INDEX('Policy Characteristics'!I:I,MATCH($C1749,'Policy Characteristics'!$C:$C,0))),"",INDEX('Policy Characteristics'!I:I,MATCH($C1749,'Policy Characteristics'!$C:$C,0)))</f>
        <v>% of BAU price</v>
      </c>
      <c r="P1749" s="22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49" s="226" t="str">
        <f>IF(ISBLANK(INDEX('Policy Characteristics'!K:K,MATCH($C1749,'Policy Characteristics'!$C:$C,0))),"",INDEX('Policy Characteristics'!K:K,MATCH($C1749,'Policy Characteristics'!$C:$C,0)))</f>
        <v>fuels.html#fuel-taxes</v>
      </c>
      <c r="R1749" s="226" t="str">
        <f>IF(ISBLANK(INDEX('Policy Characteristics'!L:L,MATCH($C1749,'Policy Characteristics'!$C:$C,0))),"",INDEX('Policy Characteristics'!L:L,MATCH($C1749,'Policy Characteristics'!$C:$C,0)))</f>
        <v>fuel-taxes.html</v>
      </c>
    </row>
    <row r="1750" spans="1:18">
      <c r="A1750" s="226" t="str">
        <f>IF(ISBLANK(INDEX('Policy Characteristics'!A:A,MATCH($C1750,'Policy Characteristics'!$C:$C,0))),"",INDEX('Policy Characteristics'!A:A,MATCH($C1750,'Policy Characteristics'!$C:$C,0)))</f>
        <v>Cross-Sector</v>
      </c>
      <c r="B1750" s="234" t="str">
        <f>IF(ISBLANK(INDEX('Policy Characteristics'!B:B,MATCH($C1750,'Policy Characteristics'!$C:$C,0))),"",INDEX('Policy Characteristics'!B:B,MATCH($C1750,'Policy Characteristics'!$C:$C,0)))</f>
        <v>Fuel Taxes or Subsidies</v>
      </c>
      <c r="C1750" s="257" t="str">
        <f t="shared" si="68"/>
        <v>Additional Fuel Tax or Subsidy Rate by Fuel</v>
      </c>
      <c r="D1750" s="6" t="s">
        <v>978</v>
      </c>
      <c r="E1750" s="45" t="s">
        <v>984</v>
      </c>
      <c r="F1750" s="6" t="s">
        <v>979</v>
      </c>
      <c r="G1750" s="45" t="s">
        <v>1012</v>
      </c>
      <c r="H1750" s="43">
        <v>2345</v>
      </c>
      <c r="I1750" s="262" t="s">
        <v>738</v>
      </c>
      <c r="J1750" s="227" t="str">
        <f>IF(ISBLANK(INDEX('Policy Characteristics'!D:D,MATCH($C1750,'Policy Characteristics'!$C:$C,0))),"",INDEX('Policy Characteristics'!D:D,MATCH($C1750,'Policy Characteristics'!$C:$C,0)))</f>
        <v>Fuel Taxes or Subsidies</v>
      </c>
      <c r="K1750" s="226" t="str">
        <f>IF(ISBLANK(INDEX('Policy Characteristics'!E:E,MATCH($C1750,'Policy Characteristics'!$C:$C,0))),"",INDEX('Policy Characteristics'!E:E,MATCH($C1750,'Policy Characteristics'!$C:$C,0)))</f>
        <v>cross fuel tax</v>
      </c>
      <c r="L1750" s="233">
        <f>IF(ISBLANK(INDEX('Policy Characteristics'!F:F,MATCH($C1750,'Policy Characteristics'!$C:$C,0))),"",INDEX('Policy Characteristics'!F:F,MATCH($C1750,'Policy Characteristics'!$C:$C,0)))</f>
        <v>-0.9</v>
      </c>
      <c r="M1750" s="233">
        <f>IF(ISBLANK(INDEX('Policy Characteristics'!G:G,MATCH($C1750,'Policy Characteristics'!$C:$C,0))),"",INDEX('Policy Characteristics'!G:G,MATCH($C1750,'Policy Characteristics'!$C:$C,0)))</f>
        <v>0.9</v>
      </c>
      <c r="N1750" s="233">
        <f>IF(ISBLANK(INDEX('Policy Characteristics'!H:H,MATCH($C1750,'Policy Characteristics'!$C:$C,0))),"",INDEX('Policy Characteristics'!H:H,MATCH($C1750,'Policy Characteristics'!$C:$C,0)))</f>
        <v>0.01</v>
      </c>
      <c r="O1750" s="226" t="str">
        <f>IF(ISBLANK(INDEX('Policy Characteristics'!I:I,MATCH($C1750,'Policy Characteristics'!$C:$C,0))),"",INDEX('Policy Characteristics'!I:I,MATCH($C1750,'Policy Characteristics'!$C:$C,0)))</f>
        <v>% of BAU price</v>
      </c>
      <c r="P1750" s="22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50" s="226" t="str">
        <f>IF(ISBLANK(INDEX('Policy Characteristics'!K:K,MATCH($C1750,'Policy Characteristics'!$C:$C,0))),"",INDEX('Policy Characteristics'!K:K,MATCH($C1750,'Policy Characteristics'!$C:$C,0)))</f>
        <v>fuels.html#fuel-taxes</v>
      </c>
      <c r="R1750" s="226" t="str">
        <f>IF(ISBLANK(INDEX('Policy Characteristics'!L:L,MATCH($C1750,'Policy Characteristics'!$C:$C,0))),"",INDEX('Policy Characteristics'!L:L,MATCH($C1750,'Policy Characteristics'!$C:$C,0)))</f>
        <v>fuel-taxes.html</v>
      </c>
    </row>
    <row r="1751" spans="1:18">
      <c r="A1751" s="226" t="str">
        <f>IF(ISBLANK(INDEX('Policy Characteristics'!A:A,MATCH($C1751,'Policy Characteristics'!$C:$C,0))),"",INDEX('Policy Characteristics'!A:A,MATCH($C1751,'Policy Characteristics'!$C:$C,0)))</f>
        <v>Cross-Sector</v>
      </c>
      <c r="B1751" s="234" t="str">
        <f>IF(ISBLANK(INDEX('Policy Characteristics'!B:B,MATCH($C1751,'Policy Characteristics'!$C:$C,0))),"",INDEX('Policy Characteristics'!B:B,MATCH($C1751,'Policy Characteristics'!$C:$C,0)))</f>
        <v>Fuel Taxes or Subsidies</v>
      </c>
      <c r="C1751" s="257" t="str">
        <f t="shared" si="68"/>
        <v>Additional Fuel Tax or Subsidy Rate by Fuel</v>
      </c>
      <c r="D1751" s="6" t="s">
        <v>1009</v>
      </c>
      <c r="E1751" s="45" t="s">
        <v>984</v>
      </c>
      <c r="F1751" s="6" t="s">
        <v>827</v>
      </c>
      <c r="G1751" s="45" t="s">
        <v>1012</v>
      </c>
      <c r="H1751" s="43">
        <v>2346</v>
      </c>
      <c r="I1751" s="262" t="s">
        <v>738</v>
      </c>
      <c r="J1751" s="227" t="str">
        <f>IF(ISBLANK(INDEX('Policy Characteristics'!D:D,MATCH($C1751,'Policy Characteristics'!$C:$C,0))),"",INDEX('Policy Characteristics'!D:D,MATCH($C1751,'Policy Characteristics'!$C:$C,0)))</f>
        <v>Fuel Taxes or Subsidies</v>
      </c>
      <c r="K1751" s="226" t="str">
        <f>IF(ISBLANK(INDEX('Policy Characteristics'!E:E,MATCH($C1751,'Policy Characteristics'!$C:$C,0))),"",INDEX('Policy Characteristics'!E:E,MATCH($C1751,'Policy Characteristics'!$C:$C,0)))</f>
        <v>cross fuel tax</v>
      </c>
      <c r="L1751" s="233">
        <f>IF(ISBLANK(INDEX('Policy Characteristics'!F:F,MATCH($C1751,'Policy Characteristics'!$C:$C,0))),"",INDEX('Policy Characteristics'!F:F,MATCH($C1751,'Policy Characteristics'!$C:$C,0)))</f>
        <v>-0.9</v>
      </c>
      <c r="M1751" s="233">
        <f>IF(ISBLANK(INDEX('Policy Characteristics'!G:G,MATCH($C1751,'Policy Characteristics'!$C:$C,0))),"",INDEX('Policy Characteristics'!G:G,MATCH($C1751,'Policy Characteristics'!$C:$C,0)))</f>
        <v>0.9</v>
      </c>
      <c r="N1751" s="233">
        <f>IF(ISBLANK(INDEX('Policy Characteristics'!H:H,MATCH($C1751,'Policy Characteristics'!$C:$C,0))),"",INDEX('Policy Characteristics'!H:H,MATCH($C1751,'Policy Characteristics'!$C:$C,0)))</f>
        <v>0.01</v>
      </c>
      <c r="O1751" s="226" t="str">
        <f>IF(ISBLANK(INDEX('Policy Characteristics'!I:I,MATCH($C1751,'Policy Characteristics'!$C:$C,0))),"",INDEX('Policy Characteristics'!I:I,MATCH($C1751,'Policy Characteristics'!$C:$C,0)))</f>
        <v>% of BAU price</v>
      </c>
      <c r="P1751" s="22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51" s="226" t="str">
        <f>IF(ISBLANK(INDEX('Policy Characteristics'!K:K,MATCH($C1751,'Policy Characteristics'!$C:$C,0))),"",INDEX('Policy Characteristics'!K:K,MATCH($C1751,'Policy Characteristics'!$C:$C,0)))</f>
        <v>fuels.html#fuel-taxes</v>
      </c>
      <c r="R1751" s="226" t="str">
        <f>IF(ISBLANK(INDEX('Policy Characteristics'!L:L,MATCH($C1751,'Policy Characteristics'!$C:$C,0))),"",INDEX('Policy Characteristics'!L:L,MATCH($C1751,'Policy Characteristics'!$C:$C,0)))</f>
        <v>fuel-taxes.html</v>
      </c>
    </row>
    <row r="1752" spans="1:18">
      <c r="A1752" s="226" t="str">
        <f>IF(ISBLANK(INDEX('Policy Characteristics'!A:A,MATCH($C1752,'Policy Characteristics'!$C:$C,0))),"",INDEX('Policy Characteristics'!A:A,MATCH($C1752,'Policy Characteristics'!$C:$C,0)))</f>
        <v>Cross-Sector</v>
      </c>
      <c r="B1752" s="234" t="str">
        <f>IF(ISBLANK(INDEX('Policy Characteristics'!B:B,MATCH($C1752,'Policy Characteristics'!$C:$C,0))),"",INDEX('Policy Characteristics'!B:B,MATCH($C1752,'Policy Characteristics'!$C:$C,0)))</f>
        <v>Fuel Taxes or Subsidies</v>
      </c>
      <c r="C1752" s="257" t="str">
        <f t="shared" si="68"/>
        <v>Additional Fuel Tax or Subsidy Rate by Fuel</v>
      </c>
      <c r="D1752" s="6" t="s">
        <v>1010</v>
      </c>
      <c r="E1752" s="45" t="s">
        <v>984</v>
      </c>
      <c r="F1752" s="6" t="s">
        <v>1011</v>
      </c>
      <c r="G1752" s="45" t="s">
        <v>1012</v>
      </c>
      <c r="H1752" s="43">
        <v>2347</v>
      </c>
      <c r="I1752" s="262" t="s">
        <v>738</v>
      </c>
      <c r="J1752" s="227" t="str">
        <f>IF(ISBLANK(INDEX('Policy Characteristics'!D:D,MATCH($C1752,'Policy Characteristics'!$C:$C,0))),"",INDEX('Policy Characteristics'!D:D,MATCH($C1752,'Policy Characteristics'!$C:$C,0)))</f>
        <v>Fuel Taxes or Subsidies</v>
      </c>
      <c r="K1752" s="226" t="str">
        <f>IF(ISBLANK(INDEX('Policy Characteristics'!E:E,MATCH($C1752,'Policy Characteristics'!$C:$C,0))),"",INDEX('Policy Characteristics'!E:E,MATCH($C1752,'Policy Characteristics'!$C:$C,0)))</f>
        <v>cross fuel tax</v>
      </c>
      <c r="L1752" s="233">
        <f>IF(ISBLANK(INDEX('Policy Characteristics'!F:F,MATCH($C1752,'Policy Characteristics'!$C:$C,0))),"",INDEX('Policy Characteristics'!F:F,MATCH($C1752,'Policy Characteristics'!$C:$C,0)))</f>
        <v>-0.9</v>
      </c>
      <c r="M1752" s="233">
        <f>IF(ISBLANK(INDEX('Policy Characteristics'!G:G,MATCH($C1752,'Policy Characteristics'!$C:$C,0))),"",INDEX('Policy Characteristics'!G:G,MATCH($C1752,'Policy Characteristics'!$C:$C,0)))</f>
        <v>0.9</v>
      </c>
      <c r="N1752" s="233">
        <f>IF(ISBLANK(INDEX('Policy Characteristics'!H:H,MATCH($C1752,'Policy Characteristics'!$C:$C,0))),"",INDEX('Policy Characteristics'!H:H,MATCH($C1752,'Policy Characteristics'!$C:$C,0)))</f>
        <v>0.01</v>
      </c>
      <c r="O1752" s="226" t="str">
        <f>IF(ISBLANK(INDEX('Policy Characteristics'!I:I,MATCH($C1752,'Policy Characteristics'!$C:$C,0))),"",INDEX('Policy Characteristics'!I:I,MATCH($C1752,'Policy Characteristics'!$C:$C,0)))</f>
        <v>% of BAU price</v>
      </c>
      <c r="P1752" s="22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52" s="226" t="str">
        <f>IF(ISBLANK(INDEX('Policy Characteristics'!K:K,MATCH($C1752,'Policy Characteristics'!$C:$C,0))),"",INDEX('Policy Characteristics'!K:K,MATCH($C1752,'Policy Characteristics'!$C:$C,0)))</f>
        <v>fuels.html#fuel-taxes</v>
      </c>
      <c r="R1752" s="226" t="str">
        <f>IF(ISBLANK(INDEX('Policy Characteristics'!L:L,MATCH($C1752,'Policy Characteristics'!$C:$C,0))),"",INDEX('Policy Characteristics'!L:L,MATCH($C1752,'Policy Characteristics'!$C:$C,0)))</f>
        <v>fuel-taxes.html</v>
      </c>
    </row>
    <row r="1753" spans="1:18" s="4" customFormat="1">
      <c r="A1753" s="226" t="str">
        <f>IF(ISBLANK(INDEX('Policy Characteristics'!A:A,MATCH($C1753,'Policy Characteristics'!$C:$C,0))),"",INDEX('Policy Characteristics'!A:A,MATCH($C1753,'Policy Characteristics'!$C:$C,0)))</f>
        <v>Cross-Sector</v>
      </c>
      <c r="B1753" s="234" t="str">
        <f>IF(ISBLANK(INDEX('Policy Characteristics'!B:B,MATCH($C1753,'Policy Characteristics'!$C:$C,0))),"",INDEX('Policy Characteristics'!B:B,MATCH($C1753,'Policy Characteristics'!$C:$C,0)))</f>
        <v>Fuel Taxes or Subsidies</v>
      </c>
      <c r="C1753" s="257" t="str">
        <f t="shared" si="68"/>
        <v>Additional Fuel Tax or Subsidy Rate by Fuel</v>
      </c>
      <c r="D1753" s="45" t="s">
        <v>992</v>
      </c>
      <c r="E1753" s="45" t="s">
        <v>986</v>
      </c>
      <c r="F1753" s="45" t="s">
        <v>993</v>
      </c>
      <c r="G1753" s="45" t="s">
        <v>1013</v>
      </c>
      <c r="H1753" s="43">
        <v>2348</v>
      </c>
      <c r="I1753" s="261" t="s">
        <v>728</v>
      </c>
      <c r="J1753" s="227" t="str">
        <f>IF(ISBLANK(INDEX('Policy Characteristics'!D:D,MATCH($C1753,'Policy Characteristics'!$C:$C,0))),"",INDEX('Policy Characteristics'!D:D,MATCH($C1753,'Policy Characteristics'!$C:$C,0)))</f>
        <v>Fuel Taxes or Subsidies</v>
      </c>
      <c r="K1753" s="226" t="str">
        <f>IF(ISBLANK(INDEX('Policy Characteristics'!E:E,MATCH($C1753,'Policy Characteristics'!$C:$C,0))),"",INDEX('Policy Characteristics'!E:E,MATCH($C1753,'Policy Characteristics'!$C:$C,0)))</f>
        <v>cross fuel tax</v>
      </c>
      <c r="L1753" s="233">
        <f>IF(ISBLANK(INDEX('Policy Characteristics'!F:F,MATCH($C1753,'Policy Characteristics'!$C:$C,0))),"",INDEX('Policy Characteristics'!F:F,MATCH($C1753,'Policy Characteristics'!$C:$C,0)))</f>
        <v>-0.9</v>
      </c>
      <c r="M1753" s="233">
        <f>IF(ISBLANK(INDEX('Policy Characteristics'!G:G,MATCH($C1753,'Policy Characteristics'!$C:$C,0))),"",INDEX('Policy Characteristics'!G:G,MATCH($C1753,'Policy Characteristics'!$C:$C,0)))</f>
        <v>0.9</v>
      </c>
      <c r="N1753" s="233">
        <f>IF(ISBLANK(INDEX('Policy Characteristics'!H:H,MATCH($C1753,'Policy Characteristics'!$C:$C,0))),"",INDEX('Policy Characteristics'!H:H,MATCH($C1753,'Policy Characteristics'!$C:$C,0)))</f>
        <v>0.01</v>
      </c>
      <c r="O1753" s="226" t="str">
        <f>IF(ISBLANK(INDEX('Policy Characteristics'!I:I,MATCH($C1753,'Policy Characteristics'!$C:$C,0))),"",INDEX('Policy Characteristics'!I:I,MATCH($C1753,'Policy Characteristics'!$C:$C,0)))</f>
        <v>% of BAU price</v>
      </c>
      <c r="P1753" s="22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53" s="226" t="str">
        <f>IF(ISBLANK(INDEX('Policy Characteristics'!K:K,MATCH($C1753,'Policy Characteristics'!$C:$C,0))),"",INDEX('Policy Characteristics'!K:K,MATCH($C1753,'Policy Characteristics'!$C:$C,0)))</f>
        <v>fuels.html#fuel-taxes</v>
      </c>
      <c r="R1753" s="226" t="str">
        <f>IF(ISBLANK(INDEX('Policy Characteristics'!L:L,MATCH($C1753,'Policy Characteristics'!$C:$C,0))),"",INDEX('Policy Characteristics'!L:L,MATCH($C1753,'Policy Characteristics'!$C:$C,0)))</f>
        <v>fuel-taxes.html</v>
      </c>
    </row>
    <row r="1754" spans="1:18" s="4" customFormat="1">
      <c r="A1754" s="226" t="str">
        <f>IF(ISBLANK(INDEX('Policy Characteristics'!A:A,MATCH($C1754,'Policy Characteristics'!$C:$C,0))),"",INDEX('Policy Characteristics'!A:A,MATCH($C1754,'Policy Characteristics'!$C:$C,0)))</f>
        <v>Cross-Sector</v>
      </c>
      <c r="B1754" s="234" t="str">
        <f>IF(ISBLANK(INDEX('Policy Characteristics'!B:B,MATCH($C1754,'Policy Characteristics'!$C:$C,0))),"",INDEX('Policy Characteristics'!B:B,MATCH($C1754,'Policy Characteristics'!$C:$C,0)))</f>
        <v>Fuel Taxes or Subsidies</v>
      </c>
      <c r="C1754" s="257" t="str">
        <f t="shared" si="68"/>
        <v>Additional Fuel Tax or Subsidy Rate by Fuel</v>
      </c>
      <c r="D1754" s="6" t="s">
        <v>965</v>
      </c>
      <c r="E1754" s="45" t="s">
        <v>986</v>
      </c>
      <c r="F1754" s="6" t="s">
        <v>795</v>
      </c>
      <c r="G1754" s="45" t="s">
        <v>1013</v>
      </c>
      <c r="H1754" s="43">
        <v>2349</v>
      </c>
      <c r="I1754" s="262" t="s">
        <v>738</v>
      </c>
      <c r="J1754" s="227" t="str">
        <f>IF(ISBLANK(INDEX('Policy Characteristics'!D:D,MATCH($C1754,'Policy Characteristics'!$C:$C,0))),"",INDEX('Policy Characteristics'!D:D,MATCH($C1754,'Policy Characteristics'!$C:$C,0)))</f>
        <v>Fuel Taxes or Subsidies</v>
      </c>
      <c r="K1754" s="226" t="str">
        <f>IF(ISBLANK(INDEX('Policy Characteristics'!E:E,MATCH($C1754,'Policy Characteristics'!$C:$C,0))),"",INDEX('Policy Characteristics'!E:E,MATCH($C1754,'Policy Characteristics'!$C:$C,0)))</f>
        <v>cross fuel tax</v>
      </c>
      <c r="L1754" s="233">
        <f>IF(ISBLANK(INDEX('Policy Characteristics'!F:F,MATCH($C1754,'Policy Characteristics'!$C:$C,0))),"",INDEX('Policy Characteristics'!F:F,MATCH($C1754,'Policy Characteristics'!$C:$C,0)))</f>
        <v>-0.9</v>
      </c>
      <c r="M1754" s="233">
        <f>IF(ISBLANK(INDEX('Policy Characteristics'!G:G,MATCH($C1754,'Policy Characteristics'!$C:$C,0))),"",INDEX('Policy Characteristics'!G:G,MATCH($C1754,'Policy Characteristics'!$C:$C,0)))</f>
        <v>0.9</v>
      </c>
      <c r="N1754" s="233">
        <f>IF(ISBLANK(INDEX('Policy Characteristics'!H:H,MATCH($C1754,'Policy Characteristics'!$C:$C,0))),"",INDEX('Policy Characteristics'!H:H,MATCH($C1754,'Policy Characteristics'!$C:$C,0)))</f>
        <v>0.01</v>
      </c>
      <c r="O1754" s="226" t="str">
        <f>IF(ISBLANK(INDEX('Policy Characteristics'!I:I,MATCH($C1754,'Policy Characteristics'!$C:$C,0))),"",INDEX('Policy Characteristics'!I:I,MATCH($C1754,'Policy Characteristics'!$C:$C,0)))</f>
        <v>% of BAU price</v>
      </c>
      <c r="P1754" s="22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54" s="226" t="str">
        <f>IF(ISBLANK(INDEX('Policy Characteristics'!K:K,MATCH($C1754,'Policy Characteristics'!$C:$C,0))),"",INDEX('Policy Characteristics'!K:K,MATCH($C1754,'Policy Characteristics'!$C:$C,0)))</f>
        <v>fuels.html#fuel-taxes</v>
      </c>
      <c r="R1754" s="226" t="str">
        <f>IF(ISBLANK(INDEX('Policy Characteristics'!L:L,MATCH($C1754,'Policy Characteristics'!$C:$C,0))),"",INDEX('Policy Characteristics'!L:L,MATCH($C1754,'Policy Characteristics'!$C:$C,0)))</f>
        <v>fuel-taxes.html</v>
      </c>
    </row>
    <row r="1755" spans="1:18" s="4" customFormat="1">
      <c r="A1755" s="226" t="str">
        <f>IF(ISBLANK(INDEX('Policy Characteristics'!A:A,MATCH($C1755,'Policy Characteristics'!$C:$C,0))),"",INDEX('Policy Characteristics'!A:A,MATCH($C1755,'Policy Characteristics'!$C:$C,0)))</f>
        <v>Cross-Sector</v>
      </c>
      <c r="B1755" s="234" t="str">
        <f>IF(ISBLANK(INDEX('Policy Characteristics'!B:B,MATCH($C1755,'Policy Characteristics'!$C:$C,0))),"",INDEX('Policy Characteristics'!B:B,MATCH($C1755,'Policy Characteristics'!$C:$C,0)))</f>
        <v>Fuel Taxes or Subsidies</v>
      </c>
      <c r="C1755" s="257" t="str">
        <f t="shared" si="68"/>
        <v>Additional Fuel Tax or Subsidy Rate by Fuel</v>
      </c>
      <c r="D1755" s="6" t="s">
        <v>966</v>
      </c>
      <c r="E1755" s="45" t="s">
        <v>986</v>
      </c>
      <c r="F1755" s="6" t="s">
        <v>967</v>
      </c>
      <c r="G1755" s="45" t="s">
        <v>1013</v>
      </c>
      <c r="H1755" s="43">
        <v>2350</v>
      </c>
      <c r="I1755" s="262" t="s">
        <v>728</v>
      </c>
      <c r="J1755" s="227" t="str">
        <f>IF(ISBLANK(INDEX('Policy Characteristics'!D:D,MATCH($C1755,'Policy Characteristics'!$C:$C,0))),"",INDEX('Policy Characteristics'!D:D,MATCH($C1755,'Policy Characteristics'!$C:$C,0)))</f>
        <v>Fuel Taxes or Subsidies</v>
      </c>
      <c r="K1755" s="226" t="str">
        <f>IF(ISBLANK(INDEX('Policy Characteristics'!E:E,MATCH($C1755,'Policy Characteristics'!$C:$C,0))),"",INDEX('Policy Characteristics'!E:E,MATCH($C1755,'Policy Characteristics'!$C:$C,0)))</f>
        <v>cross fuel tax</v>
      </c>
      <c r="L1755" s="233">
        <f>IF(ISBLANK(INDEX('Policy Characteristics'!F:F,MATCH($C1755,'Policy Characteristics'!$C:$C,0))),"",INDEX('Policy Characteristics'!F:F,MATCH($C1755,'Policy Characteristics'!$C:$C,0)))</f>
        <v>-0.9</v>
      </c>
      <c r="M1755" s="233">
        <f>IF(ISBLANK(INDEX('Policy Characteristics'!G:G,MATCH($C1755,'Policy Characteristics'!$C:$C,0))),"",INDEX('Policy Characteristics'!G:G,MATCH($C1755,'Policy Characteristics'!$C:$C,0)))</f>
        <v>0.9</v>
      </c>
      <c r="N1755" s="233">
        <f>IF(ISBLANK(INDEX('Policy Characteristics'!H:H,MATCH($C1755,'Policy Characteristics'!$C:$C,0))),"",INDEX('Policy Characteristics'!H:H,MATCH($C1755,'Policy Characteristics'!$C:$C,0)))</f>
        <v>0.01</v>
      </c>
      <c r="O1755" s="226" t="str">
        <f>IF(ISBLANK(INDEX('Policy Characteristics'!I:I,MATCH($C1755,'Policy Characteristics'!$C:$C,0))),"",INDEX('Policy Characteristics'!I:I,MATCH($C1755,'Policy Characteristics'!$C:$C,0)))</f>
        <v>% of BAU price</v>
      </c>
      <c r="P1755" s="22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55" s="226" t="str">
        <f>IF(ISBLANK(INDEX('Policy Characteristics'!K:K,MATCH($C1755,'Policy Characteristics'!$C:$C,0))),"",INDEX('Policy Characteristics'!K:K,MATCH($C1755,'Policy Characteristics'!$C:$C,0)))</f>
        <v>fuels.html#fuel-taxes</v>
      </c>
      <c r="R1755" s="226" t="str">
        <f>IF(ISBLANK(INDEX('Policy Characteristics'!L:L,MATCH($C1755,'Policy Characteristics'!$C:$C,0))),"",INDEX('Policy Characteristics'!L:L,MATCH($C1755,'Policy Characteristics'!$C:$C,0)))</f>
        <v>fuel-taxes.html</v>
      </c>
    </row>
    <row r="1756" spans="1:18" s="4" customFormat="1">
      <c r="A1756" s="226" t="str">
        <f>IF(ISBLANK(INDEX('Policy Characteristics'!A:A,MATCH($C1756,'Policy Characteristics'!$C:$C,0))),"",INDEX('Policy Characteristics'!A:A,MATCH($C1756,'Policy Characteristics'!$C:$C,0)))</f>
        <v>Cross-Sector</v>
      </c>
      <c r="B1756" s="234" t="str">
        <f>IF(ISBLANK(INDEX('Policy Characteristics'!B:B,MATCH($C1756,'Policy Characteristics'!$C:$C,0))),"",INDEX('Policy Characteristics'!B:B,MATCH($C1756,'Policy Characteristics'!$C:$C,0)))</f>
        <v>Fuel Taxes or Subsidies</v>
      </c>
      <c r="C1756" s="257" t="str">
        <f t="shared" si="68"/>
        <v>Additional Fuel Tax or Subsidy Rate by Fuel</v>
      </c>
      <c r="D1756" s="6" t="s">
        <v>994</v>
      </c>
      <c r="E1756" s="45" t="s">
        <v>986</v>
      </c>
      <c r="F1756" s="6" t="s">
        <v>995</v>
      </c>
      <c r="G1756" s="45" t="s">
        <v>1013</v>
      </c>
      <c r="H1756" s="43">
        <v>2351</v>
      </c>
      <c r="I1756" s="262" t="s">
        <v>738</v>
      </c>
      <c r="J1756" s="227" t="str">
        <f>IF(ISBLANK(INDEX('Policy Characteristics'!D:D,MATCH($C1756,'Policy Characteristics'!$C:$C,0))),"",INDEX('Policy Characteristics'!D:D,MATCH($C1756,'Policy Characteristics'!$C:$C,0)))</f>
        <v>Fuel Taxes or Subsidies</v>
      </c>
      <c r="K1756" s="226" t="str">
        <f>IF(ISBLANK(INDEX('Policy Characteristics'!E:E,MATCH($C1756,'Policy Characteristics'!$C:$C,0))),"",INDEX('Policy Characteristics'!E:E,MATCH($C1756,'Policy Characteristics'!$C:$C,0)))</f>
        <v>cross fuel tax</v>
      </c>
      <c r="L1756" s="233">
        <f>IF(ISBLANK(INDEX('Policy Characteristics'!F:F,MATCH($C1756,'Policy Characteristics'!$C:$C,0))),"",INDEX('Policy Characteristics'!F:F,MATCH($C1756,'Policy Characteristics'!$C:$C,0)))</f>
        <v>-0.9</v>
      </c>
      <c r="M1756" s="233">
        <f>IF(ISBLANK(INDEX('Policy Characteristics'!G:G,MATCH($C1756,'Policy Characteristics'!$C:$C,0))),"",INDEX('Policy Characteristics'!G:G,MATCH($C1756,'Policy Characteristics'!$C:$C,0)))</f>
        <v>0.9</v>
      </c>
      <c r="N1756" s="233">
        <f>IF(ISBLANK(INDEX('Policy Characteristics'!H:H,MATCH($C1756,'Policy Characteristics'!$C:$C,0))),"",INDEX('Policy Characteristics'!H:H,MATCH($C1756,'Policy Characteristics'!$C:$C,0)))</f>
        <v>0.01</v>
      </c>
      <c r="O1756" s="226" t="str">
        <f>IF(ISBLANK(INDEX('Policy Characteristics'!I:I,MATCH($C1756,'Policy Characteristics'!$C:$C,0))),"",INDEX('Policy Characteristics'!I:I,MATCH($C1756,'Policy Characteristics'!$C:$C,0)))</f>
        <v>% of BAU price</v>
      </c>
      <c r="P1756" s="22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56" s="226" t="str">
        <f>IF(ISBLANK(INDEX('Policy Characteristics'!K:K,MATCH($C1756,'Policy Characteristics'!$C:$C,0))),"",INDEX('Policy Characteristics'!K:K,MATCH($C1756,'Policy Characteristics'!$C:$C,0)))</f>
        <v>fuels.html#fuel-taxes</v>
      </c>
      <c r="R1756" s="226" t="str">
        <f>IF(ISBLANK(INDEX('Policy Characteristics'!L:L,MATCH($C1756,'Policy Characteristics'!$C:$C,0))),"",INDEX('Policy Characteristics'!L:L,MATCH($C1756,'Policy Characteristics'!$C:$C,0)))</f>
        <v>fuel-taxes.html</v>
      </c>
    </row>
    <row r="1757" spans="1:18" s="4" customFormat="1">
      <c r="A1757" s="226" t="str">
        <f>IF(ISBLANK(INDEX('Policy Characteristics'!A:A,MATCH($C1757,'Policy Characteristics'!$C:$C,0))),"",INDEX('Policy Characteristics'!A:A,MATCH($C1757,'Policy Characteristics'!$C:$C,0)))</f>
        <v>Cross-Sector</v>
      </c>
      <c r="B1757" s="234" t="str">
        <f>IF(ISBLANK(INDEX('Policy Characteristics'!B:B,MATCH($C1757,'Policy Characteristics'!$C:$C,0))),"",INDEX('Policy Characteristics'!B:B,MATCH($C1757,'Policy Characteristics'!$C:$C,0)))</f>
        <v>Fuel Taxes or Subsidies</v>
      </c>
      <c r="C1757" s="257" t="str">
        <f t="shared" si="68"/>
        <v>Additional Fuel Tax or Subsidy Rate by Fuel</v>
      </c>
      <c r="D1757" s="6" t="s">
        <v>1001</v>
      </c>
      <c r="E1757" s="45" t="s">
        <v>986</v>
      </c>
      <c r="F1757" s="6" t="s">
        <v>811</v>
      </c>
      <c r="G1757" s="45" t="s">
        <v>1013</v>
      </c>
      <c r="H1757" s="43">
        <v>2352</v>
      </c>
      <c r="I1757" s="262" t="s">
        <v>738</v>
      </c>
      <c r="J1757" s="227" t="str">
        <f>IF(ISBLANK(INDEX('Policy Characteristics'!D:D,MATCH($C1757,'Policy Characteristics'!$C:$C,0))),"",INDEX('Policy Characteristics'!D:D,MATCH($C1757,'Policy Characteristics'!$C:$C,0)))</f>
        <v>Fuel Taxes or Subsidies</v>
      </c>
      <c r="K1757" s="226" t="str">
        <f>IF(ISBLANK(INDEX('Policy Characteristics'!E:E,MATCH($C1757,'Policy Characteristics'!$C:$C,0))),"",INDEX('Policy Characteristics'!E:E,MATCH($C1757,'Policy Characteristics'!$C:$C,0)))</f>
        <v>cross fuel tax</v>
      </c>
      <c r="L1757" s="233">
        <f>IF(ISBLANK(INDEX('Policy Characteristics'!F:F,MATCH($C1757,'Policy Characteristics'!$C:$C,0))),"",INDEX('Policy Characteristics'!F:F,MATCH($C1757,'Policy Characteristics'!$C:$C,0)))</f>
        <v>-0.9</v>
      </c>
      <c r="M1757" s="233">
        <f>IF(ISBLANK(INDEX('Policy Characteristics'!G:G,MATCH($C1757,'Policy Characteristics'!$C:$C,0))),"",INDEX('Policy Characteristics'!G:G,MATCH($C1757,'Policy Characteristics'!$C:$C,0)))</f>
        <v>0.9</v>
      </c>
      <c r="N1757" s="233">
        <f>IF(ISBLANK(INDEX('Policy Characteristics'!H:H,MATCH($C1757,'Policy Characteristics'!$C:$C,0))),"",INDEX('Policy Characteristics'!H:H,MATCH($C1757,'Policy Characteristics'!$C:$C,0)))</f>
        <v>0.01</v>
      </c>
      <c r="O1757" s="226" t="str">
        <f>IF(ISBLANK(INDEX('Policy Characteristics'!I:I,MATCH($C1757,'Policy Characteristics'!$C:$C,0))),"",INDEX('Policy Characteristics'!I:I,MATCH($C1757,'Policy Characteristics'!$C:$C,0)))</f>
        <v>% of BAU price</v>
      </c>
      <c r="P1757" s="22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57" s="226" t="str">
        <f>IF(ISBLANK(INDEX('Policy Characteristics'!K:K,MATCH($C1757,'Policy Characteristics'!$C:$C,0))),"",INDEX('Policy Characteristics'!K:K,MATCH($C1757,'Policy Characteristics'!$C:$C,0)))</f>
        <v>fuels.html#fuel-taxes</v>
      </c>
      <c r="R1757" s="226" t="str">
        <f>IF(ISBLANK(INDEX('Policy Characteristics'!L:L,MATCH($C1757,'Policy Characteristics'!$C:$C,0))),"",INDEX('Policy Characteristics'!L:L,MATCH($C1757,'Policy Characteristics'!$C:$C,0)))</f>
        <v>fuel-taxes.html</v>
      </c>
    </row>
    <row r="1758" spans="1:18" s="4" customFormat="1">
      <c r="A1758" s="226" t="str">
        <f>IF(ISBLANK(INDEX('Policy Characteristics'!A:A,MATCH($C1758,'Policy Characteristics'!$C:$C,0))),"",INDEX('Policy Characteristics'!A:A,MATCH($C1758,'Policy Characteristics'!$C:$C,0)))</f>
        <v>Cross-Sector</v>
      </c>
      <c r="B1758" s="234" t="str">
        <f>IF(ISBLANK(INDEX('Policy Characteristics'!B:B,MATCH($C1758,'Policy Characteristics'!$C:$C,0))),"",INDEX('Policy Characteristics'!B:B,MATCH($C1758,'Policy Characteristics'!$C:$C,0)))</f>
        <v>Fuel Taxes or Subsidies</v>
      </c>
      <c r="C1758" s="257" t="str">
        <f t="shared" si="68"/>
        <v>Additional Fuel Tax or Subsidy Rate by Fuel</v>
      </c>
      <c r="D1758" s="6" t="s">
        <v>968</v>
      </c>
      <c r="E1758" s="45" t="s">
        <v>986</v>
      </c>
      <c r="F1758" s="6" t="s">
        <v>969</v>
      </c>
      <c r="G1758" s="45" t="s">
        <v>1013</v>
      </c>
      <c r="H1758" s="43">
        <v>2353</v>
      </c>
      <c r="I1758" s="262" t="s">
        <v>738</v>
      </c>
      <c r="J1758" s="227" t="str">
        <f>IF(ISBLANK(INDEX('Policy Characteristics'!D:D,MATCH($C1758,'Policy Characteristics'!$C:$C,0))),"",INDEX('Policy Characteristics'!D:D,MATCH($C1758,'Policy Characteristics'!$C:$C,0)))</f>
        <v>Fuel Taxes or Subsidies</v>
      </c>
      <c r="K1758" s="226" t="str">
        <f>IF(ISBLANK(INDEX('Policy Characteristics'!E:E,MATCH($C1758,'Policy Characteristics'!$C:$C,0))),"",INDEX('Policy Characteristics'!E:E,MATCH($C1758,'Policy Characteristics'!$C:$C,0)))</f>
        <v>cross fuel tax</v>
      </c>
      <c r="L1758" s="233">
        <f>IF(ISBLANK(INDEX('Policy Characteristics'!F:F,MATCH($C1758,'Policy Characteristics'!$C:$C,0))),"",INDEX('Policy Characteristics'!F:F,MATCH($C1758,'Policy Characteristics'!$C:$C,0)))</f>
        <v>-0.9</v>
      </c>
      <c r="M1758" s="233">
        <f>IF(ISBLANK(INDEX('Policy Characteristics'!G:G,MATCH($C1758,'Policy Characteristics'!$C:$C,0))),"",INDEX('Policy Characteristics'!G:G,MATCH($C1758,'Policy Characteristics'!$C:$C,0)))</f>
        <v>0.9</v>
      </c>
      <c r="N1758" s="233">
        <f>IF(ISBLANK(INDEX('Policy Characteristics'!H:H,MATCH($C1758,'Policy Characteristics'!$C:$C,0))),"",INDEX('Policy Characteristics'!H:H,MATCH($C1758,'Policy Characteristics'!$C:$C,0)))</f>
        <v>0.01</v>
      </c>
      <c r="O1758" s="226" t="str">
        <f>IF(ISBLANK(INDEX('Policy Characteristics'!I:I,MATCH($C1758,'Policy Characteristics'!$C:$C,0))),"",INDEX('Policy Characteristics'!I:I,MATCH($C1758,'Policy Characteristics'!$C:$C,0)))</f>
        <v>% of BAU price</v>
      </c>
      <c r="P1758" s="22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58" s="226" t="str">
        <f>IF(ISBLANK(INDEX('Policy Characteristics'!K:K,MATCH($C1758,'Policy Characteristics'!$C:$C,0))),"",INDEX('Policy Characteristics'!K:K,MATCH($C1758,'Policy Characteristics'!$C:$C,0)))</f>
        <v>fuels.html#fuel-taxes</v>
      </c>
      <c r="R1758" s="226" t="str">
        <f>IF(ISBLANK(INDEX('Policy Characteristics'!L:L,MATCH($C1758,'Policy Characteristics'!$C:$C,0))),"",INDEX('Policy Characteristics'!L:L,MATCH($C1758,'Policy Characteristics'!$C:$C,0)))</f>
        <v>fuel-taxes.html</v>
      </c>
    </row>
    <row r="1759" spans="1:18" s="4" customFormat="1">
      <c r="A1759" s="226" t="str">
        <f>IF(ISBLANK(INDEX('Policy Characteristics'!A:A,MATCH($C1759,'Policy Characteristics'!$C:$C,0))),"",INDEX('Policy Characteristics'!A:A,MATCH($C1759,'Policy Characteristics'!$C:$C,0)))</f>
        <v>Cross-Sector</v>
      </c>
      <c r="B1759" s="234" t="str">
        <f>IF(ISBLANK(INDEX('Policy Characteristics'!B:B,MATCH($C1759,'Policy Characteristics'!$C:$C,0))),"",INDEX('Policy Characteristics'!B:B,MATCH($C1759,'Policy Characteristics'!$C:$C,0)))</f>
        <v>Fuel Taxes or Subsidies</v>
      </c>
      <c r="C1759" s="257" t="str">
        <f t="shared" si="68"/>
        <v>Additional Fuel Tax or Subsidy Rate by Fuel</v>
      </c>
      <c r="D1759" s="6" t="s">
        <v>970</v>
      </c>
      <c r="E1759" s="45" t="s">
        <v>986</v>
      </c>
      <c r="F1759" s="6" t="s">
        <v>971</v>
      </c>
      <c r="G1759" s="45" t="s">
        <v>1013</v>
      </c>
      <c r="H1759" s="43">
        <v>2354</v>
      </c>
      <c r="I1759" s="262" t="s">
        <v>728</v>
      </c>
      <c r="J1759" s="227" t="str">
        <f>IF(ISBLANK(INDEX('Policy Characteristics'!D:D,MATCH($C1759,'Policy Characteristics'!$C:$C,0))),"",INDEX('Policy Characteristics'!D:D,MATCH($C1759,'Policy Characteristics'!$C:$C,0)))</f>
        <v>Fuel Taxes or Subsidies</v>
      </c>
      <c r="K1759" s="226" t="str">
        <f>IF(ISBLANK(INDEX('Policy Characteristics'!E:E,MATCH($C1759,'Policy Characteristics'!$C:$C,0))),"",INDEX('Policy Characteristics'!E:E,MATCH($C1759,'Policy Characteristics'!$C:$C,0)))</f>
        <v>cross fuel tax</v>
      </c>
      <c r="L1759" s="233">
        <f>IF(ISBLANK(INDEX('Policy Characteristics'!F:F,MATCH($C1759,'Policy Characteristics'!$C:$C,0))),"",INDEX('Policy Characteristics'!F:F,MATCH($C1759,'Policy Characteristics'!$C:$C,0)))</f>
        <v>-0.9</v>
      </c>
      <c r="M1759" s="233">
        <f>IF(ISBLANK(INDEX('Policy Characteristics'!G:G,MATCH($C1759,'Policy Characteristics'!$C:$C,0))),"",INDEX('Policy Characteristics'!G:G,MATCH($C1759,'Policy Characteristics'!$C:$C,0)))</f>
        <v>0.9</v>
      </c>
      <c r="N1759" s="233">
        <f>IF(ISBLANK(INDEX('Policy Characteristics'!H:H,MATCH($C1759,'Policy Characteristics'!$C:$C,0))),"",INDEX('Policy Characteristics'!H:H,MATCH($C1759,'Policy Characteristics'!$C:$C,0)))</f>
        <v>0.01</v>
      </c>
      <c r="O1759" s="226" t="str">
        <f>IF(ISBLANK(INDEX('Policy Characteristics'!I:I,MATCH($C1759,'Policy Characteristics'!$C:$C,0))),"",INDEX('Policy Characteristics'!I:I,MATCH($C1759,'Policy Characteristics'!$C:$C,0)))</f>
        <v>% of BAU price</v>
      </c>
      <c r="P1759" s="22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59" s="226" t="str">
        <f>IF(ISBLANK(INDEX('Policy Characteristics'!K:K,MATCH($C1759,'Policy Characteristics'!$C:$C,0))),"",INDEX('Policy Characteristics'!K:K,MATCH($C1759,'Policy Characteristics'!$C:$C,0)))</f>
        <v>fuels.html#fuel-taxes</v>
      </c>
      <c r="R1759" s="226" t="str">
        <f>IF(ISBLANK(INDEX('Policy Characteristics'!L:L,MATCH($C1759,'Policy Characteristics'!$C:$C,0))),"",INDEX('Policy Characteristics'!L:L,MATCH($C1759,'Policy Characteristics'!$C:$C,0)))</f>
        <v>fuel-taxes.html</v>
      </c>
    </row>
    <row r="1760" spans="1:18" s="4" customFormat="1">
      <c r="A1760" s="226" t="str">
        <f>IF(ISBLANK(INDEX('Policy Characteristics'!A:A,MATCH($C1760,'Policy Characteristics'!$C:$C,0))),"",INDEX('Policy Characteristics'!A:A,MATCH($C1760,'Policy Characteristics'!$C:$C,0)))</f>
        <v>Cross-Sector</v>
      </c>
      <c r="B1760" s="234" t="str">
        <f>IF(ISBLANK(INDEX('Policy Characteristics'!B:B,MATCH($C1760,'Policy Characteristics'!$C:$C,0))),"",INDEX('Policy Characteristics'!B:B,MATCH($C1760,'Policy Characteristics'!$C:$C,0)))</f>
        <v>Fuel Taxes or Subsidies</v>
      </c>
      <c r="C1760" s="257" t="str">
        <f t="shared" si="68"/>
        <v>Additional Fuel Tax or Subsidy Rate by Fuel</v>
      </c>
      <c r="D1760" s="6" t="s">
        <v>1002</v>
      </c>
      <c r="E1760" s="45" t="s">
        <v>986</v>
      </c>
      <c r="F1760" s="6" t="s">
        <v>1003</v>
      </c>
      <c r="G1760" s="45" t="s">
        <v>1013</v>
      </c>
      <c r="H1760" s="43">
        <v>2355</v>
      </c>
      <c r="I1760" s="262" t="s">
        <v>738</v>
      </c>
      <c r="J1760" s="227" t="str">
        <f>IF(ISBLANK(INDEX('Policy Characteristics'!D:D,MATCH($C1760,'Policy Characteristics'!$C:$C,0))),"",INDEX('Policy Characteristics'!D:D,MATCH($C1760,'Policy Characteristics'!$C:$C,0)))</f>
        <v>Fuel Taxes or Subsidies</v>
      </c>
      <c r="K1760" s="226" t="str">
        <f>IF(ISBLANK(INDEX('Policy Characteristics'!E:E,MATCH($C1760,'Policy Characteristics'!$C:$C,0))),"",INDEX('Policy Characteristics'!E:E,MATCH($C1760,'Policy Characteristics'!$C:$C,0)))</f>
        <v>cross fuel tax</v>
      </c>
      <c r="L1760" s="233">
        <f>IF(ISBLANK(INDEX('Policy Characteristics'!F:F,MATCH($C1760,'Policy Characteristics'!$C:$C,0))),"",INDEX('Policy Characteristics'!F:F,MATCH($C1760,'Policy Characteristics'!$C:$C,0)))</f>
        <v>-0.9</v>
      </c>
      <c r="M1760" s="233">
        <f>IF(ISBLANK(INDEX('Policy Characteristics'!G:G,MATCH($C1760,'Policy Characteristics'!$C:$C,0))),"",INDEX('Policy Characteristics'!G:G,MATCH($C1760,'Policy Characteristics'!$C:$C,0)))</f>
        <v>0.9</v>
      </c>
      <c r="N1760" s="233">
        <f>IF(ISBLANK(INDEX('Policy Characteristics'!H:H,MATCH($C1760,'Policy Characteristics'!$C:$C,0))),"",INDEX('Policy Characteristics'!H:H,MATCH($C1760,'Policy Characteristics'!$C:$C,0)))</f>
        <v>0.01</v>
      </c>
      <c r="O1760" s="226" t="str">
        <f>IF(ISBLANK(INDEX('Policy Characteristics'!I:I,MATCH($C1760,'Policy Characteristics'!$C:$C,0))),"",INDEX('Policy Characteristics'!I:I,MATCH($C1760,'Policy Characteristics'!$C:$C,0)))</f>
        <v>% of BAU price</v>
      </c>
      <c r="P1760" s="22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60" s="226" t="str">
        <f>IF(ISBLANK(INDEX('Policy Characteristics'!K:K,MATCH($C1760,'Policy Characteristics'!$C:$C,0))),"",INDEX('Policy Characteristics'!K:K,MATCH($C1760,'Policy Characteristics'!$C:$C,0)))</f>
        <v>fuels.html#fuel-taxes</v>
      </c>
      <c r="R1760" s="226" t="str">
        <f>IF(ISBLANK(INDEX('Policy Characteristics'!L:L,MATCH($C1760,'Policy Characteristics'!$C:$C,0))),"",INDEX('Policy Characteristics'!L:L,MATCH($C1760,'Policy Characteristics'!$C:$C,0)))</f>
        <v>fuel-taxes.html</v>
      </c>
    </row>
    <row r="1761" spans="1:18" s="4" customFormat="1">
      <c r="A1761" s="226" t="str">
        <f>IF(ISBLANK(INDEX('Policy Characteristics'!A:A,MATCH($C1761,'Policy Characteristics'!$C:$C,0))),"",INDEX('Policy Characteristics'!A:A,MATCH($C1761,'Policy Characteristics'!$C:$C,0)))</f>
        <v>Cross-Sector</v>
      </c>
      <c r="B1761" s="234" t="str">
        <f>IF(ISBLANK(INDEX('Policy Characteristics'!B:B,MATCH($C1761,'Policy Characteristics'!$C:$C,0))),"",INDEX('Policy Characteristics'!B:B,MATCH($C1761,'Policy Characteristics'!$C:$C,0)))</f>
        <v>Fuel Taxes or Subsidies</v>
      </c>
      <c r="C1761" s="257" t="str">
        <f t="shared" si="68"/>
        <v>Additional Fuel Tax or Subsidy Rate by Fuel</v>
      </c>
      <c r="D1761" s="6" t="s">
        <v>1004</v>
      </c>
      <c r="E1761" s="45" t="s">
        <v>986</v>
      </c>
      <c r="F1761" s="6" t="s">
        <v>1005</v>
      </c>
      <c r="G1761" s="45" t="s">
        <v>1013</v>
      </c>
      <c r="H1761" s="43">
        <v>2356</v>
      </c>
      <c r="I1761" s="262" t="s">
        <v>738</v>
      </c>
      <c r="J1761" s="227" t="str">
        <f>IF(ISBLANK(INDEX('Policy Characteristics'!D:D,MATCH($C1761,'Policy Characteristics'!$C:$C,0))),"",INDEX('Policy Characteristics'!D:D,MATCH($C1761,'Policy Characteristics'!$C:$C,0)))</f>
        <v>Fuel Taxes or Subsidies</v>
      </c>
      <c r="K1761" s="226" t="str">
        <f>IF(ISBLANK(INDEX('Policy Characteristics'!E:E,MATCH($C1761,'Policy Characteristics'!$C:$C,0))),"",INDEX('Policy Characteristics'!E:E,MATCH($C1761,'Policy Characteristics'!$C:$C,0)))</f>
        <v>cross fuel tax</v>
      </c>
      <c r="L1761" s="233">
        <f>IF(ISBLANK(INDEX('Policy Characteristics'!F:F,MATCH($C1761,'Policy Characteristics'!$C:$C,0))),"",INDEX('Policy Characteristics'!F:F,MATCH($C1761,'Policy Characteristics'!$C:$C,0)))</f>
        <v>-0.9</v>
      </c>
      <c r="M1761" s="233">
        <f>IF(ISBLANK(INDEX('Policy Characteristics'!G:G,MATCH($C1761,'Policy Characteristics'!$C:$C,0))),"",INDEX('Policy Characteristics'!G:G,MATCH($C1761,'Policy Characteristics'!$C:$C,0)))</f>
        <v>0.9</v>
      </c>
      <c r="N1761" s="233">
        <f>IF(ISBLANK(INDEX('Policy Characteristics'!H:H,MATCH($C1761,'Policy Characteristics'!$C:$C,0))),"",INDEX('Policy Characteristics'!H:H,MATCH($C1761,'Policy Characteristics'!$C:$C,0)))</f>
        <v>0.01</v>
      </c>
      <c r="O1761" s="226" t="str">
        <f>IF(ISBLANK(INDEX('Policy Characteristics'!I:I,MATCH($C1761,'Policy Characteristics'!$C:$C,0))),"",INDEX('Policy Characteristics'!I:I,MATCH($C1761,'Policy Characteristics'!$C:$C,0)))</f>
        <v>% of BAU price</v>
      </c>
      <c r="P1761" s="22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61" s="226" t="str">
        <f>IF(ISBLANK(INDEX('Policy Characteristics'!K:K,MATCH($C1761,'Policy Characteristics'!$C:$C,0))),"",INDEX('Policy Characteristics'!K:K,MATCH($C1761,'Policy Characteristics'!$C:$C,0)))</f>
        <v>fuels.html#fuel-taxes</v>
      </c>
      <c r="R1761" s="226" t="str">
        <f>IF(ISBLANK(INDEX('Policy Characteristics'!L:L,MATCH($C1761,'Policy Characteristics'!$C:$C,0))),"",INDEX('Policy Characteristics'!L:L,MATCH($C1761,'Policy Characteristics'!$C:$C,0)))</f>
        <v>fuel-taxes.html</v>
      </c>
    </row>
    <row r="1762" spans="1:18">
      <c r="A1762" s="226" t="str">
        <f>IF(ISBLANK(INDEX('Policy Characteristics'!A:A,MATCH($C1762,'Policy Characteristics'!$C:$C,0))),"",INDEX('Policy Characteristics'!A:A,MATCH($C1762,'Policy Characteristics'!$C:$C,0)))</f>
        <v>Cross-Sector</v>
      </c>
      <c r="B1762" s="234" t="str">
        <f>IF(ISBLANK(INDEX('Policy Characteristics'!B:B,MATCH($C1762,'Policy Characteristics'!$C:$C,0))),"",INDEX('Policy Characteristics'!B:B,MATCH($C1762,'Policy Characteristics'!$C:$C,0)))</f>
        <v>Fuel Taxes or Subsidies</v>
      </c>
      <c r="C1762" s="257" t="str">
        <f t="shared" si="68"/>
        <v>Additional Fuel Tax or Subsidy Rate by Fuel</v>
      </c>
      <c r="D1762" s="6" t="s">
        <v>972</v>
      </c>
      <c r="E1762" s="45" t="s">
        <v>986</v>
      </c>
      <c r="F1762" s="6" t="s">
        <v>973</v>
      </c>
      <c r="G1762" s="45" t="s">
        <v>1013</v>
      </c>
      <c r="H1762" s="43">
        <v>2357</v>
      </c>
      <c r="I1762" s="262" t="s">
        <v>738</v>
      </c>
      <c r="J1762" s="227" t="str">
        <f>IF(ISBLANK(INDEX('Policy Characteristics'!D:D,MATCH($C1762,'Policy Characteristics'!$C:$C,0))),"",INDEX('Policy Characteristics'!D:D,MATCH($C1762,'Policy Characteristics'!$C:$C,0)))</f>
        <v>Fuel Taxes or Subsidies</v>
      </c>
      <c r="K1762" s="226" t="str">
        <f>IF(ISBLANK(INDEX('Policy Characteristics'!E:E,MATCH($C1762,'Policy Characteristics'!$C:$C,0))),"",INDEX('Policy Characteristics'!E:E,MATCH($C1762,'Policy Characteristics'!$C:$C,0)))</f>
        <v>cross fuel tax</v>
      </c>
      <c r="L1762" s="233">
        <f>IF(ISBLANK(INDEX('Policy Characteristics'!F:F,MATCH($C1762,'Policy Characteristics'!$C:$C,0))),"",INDEX('Policy Characteristics'!F:F,MATCH($C1762,'Policy Characteristics'!$C:$C,0)))</f>
        <v>-0.9</v>
      </c>
      <c r="M1762" s="233">
        <f>IF(ISBLANK(INDEX('Policy Characteristics'!G:G,MATCH($C1762,'Policy Characteristics'!$C:$C,0))),"",INDEX('Policy Characteristics'!G:G,MATCH($C1762,'Policy Characteristics'!$C:$C,0)))</f>
        <v>0.9</v>
      </c>
      <c r="N1762" s="233">
        <f>IF(ISBLANK(INDEX('Policy Characteristics'!H:H,MATCH($C1762,'Policy Characteristics'!$C:$C,0))),"",INDEX('Policy Characteristics'!H:H,MATCH($C1762,'Policy Characteristics'!$C:$C,0)))</f>
        <v>0.01</v>
      </c>
      <c r="O1762" s="226" t="str">
        <f>IF(ISBLANK(INDEX('Policy Characteristics'!I:I,MATCH($C1762,'Policy Characteristics'!$C:$C,0))),"",INDEX('Policy Characteristics'!I:I,MATCH($C1762,'Policy Characteristics'!$C:$C,0)))</f>
        <v>% of BAU price</v>
      </c>
      <c r="P1762" s="22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62" s="226" t="str">
        <f>IF(ISBLANK(INDEX('Policy Characteristics'!K:K,MATCH($C1762,'Policy Characteristics'!$C:$C,0))),"",INDEX('Policy Characteristics'!K:K,MATCH($C1762,'Policy Characteristics'!$C:$C,0)))</f>
        <v>fuels.html#fuel-taxes</v>
      </c>
      <c r="R1762" s="226" t="str">
        <f>IF(ISBLANK(INDEX('Policy Characteristics'!L:L,MATCH($C1762,'Policy Characteristics'!$C:$C,0))),"",INDEX('Policy Characteristics'!L:L,MATCH($C1762,'Policy Characteristics'!$C:$C,0)))</f>
        <v>fuel-taxes.html</v>
      </c>
    </row>
    <row r="1763" spans="1:18">
      <c r="A1763" s="226" t="str">
        <f>IF(ISBLANK(INDEX('Policy Characteristics'!A:A,MATCH($C1763,'Policy Characteristics'!$C:$C,0))),"",INDEX('Policy Characteristics'!A:A,MATCH($C1763,'Policy Characteristics'!$C:$C,0)))</f>
        <v>Cross-Sector</v>
      </c>
      <c r="B1763" s="234" t="str">
        <f>IF(ISBLANK(INDEX('Policy Characteristics'!B:B,MATCH($C1763,'Policy Characteristics'!$C:$C,0))),"",INDEX('Policy Characteristics'!B:B,MATCH($C1763,'Policy Characteristics'!$C:$C,0)))</f>
        <v>Fuel Taxes or Subsidies</v>
      </c>
      <c r="C1763" s="257" t="str">
        <f t="shared" si="68"/>
        <v>Additional Fuel Tax or Subsidy Rate by Fuel</v>
      </c>
      <c r="D1763" s="6" t="s">
        <v>1006</v>
      </c>
      <c r="E1763" s="45" t="s">
        <v>986</v>
      </c>
      <c r="F1763" s="6" t="s">
        <v>1007</v>
      </c>
      <c r="G1763" s="45" t="s">
        <v>1013</v>
      </c>
      <c r="H1763" s="43">
        <v>2358</v>
      </c>
      <c r="I1763" s="262" t="s">
        <v>738</v>
      </c>
      <c r="J1763" s="227" t="str">
        <f>IF(ISBLANK(INDEX('Policy Characteristics'!D:D,MATCH($C1763,'Policy Characteristics'!$C:$C,0))),"",INDEX('Policy Characteristics'!D:D,MATCH($C1763,'Policy Characteristics'!$C:$C,0)))</f>
        <v>Fuel Taxes or Subsidies</v>
      </c>
      <c r="K1763" s="226" t="str">
        <f>IF(ISBLANK(INDEX('Policy Characteristics'!E:E,MATCH($C1763,'Policy Characteristics'!$C:$C,0))),"",INDEX('Policy Characteristics'!E:E,MATCH($C1763,'Policy Characteristics'!$C:$C,0)))</f>
        <v>cross fuel tax</v>
      </c>
      <c r="L1763" s="233">
        <f>IF(ISBLANK(INDEX('Policy Characteristics'!F:F,MATCH($C1763,'Policy Characteristics'!$C:$C,0))),"",INDEX('Policy Characteristics'!F:F,MATCH($C1763,'Policy Characteristics'!$C:$C,0)))</f>
        <v>-0.9</v>
      </c>
      <c r="M1763" s="233">
        <f>IF(ISBLANK(INDEX('Policy Characteristics'!G:G,MATCH($C1763,'Policy Characteristics'!$C:$C,0))),"",INDEX('Policy Characteristics'!G:G,MATCH($C1763,'Policy Characteristics'!$C:$C,0)))</f>
        <v>0.9</v>
      </c>
      <c r="N1763" s="233">
        <f>IF(ISBLANK(INDEX('Policy Characteristics'!H:H,MATCH($C1763,'Policy Characteristics'!$C:$C,0))),"",INDEX('Policy Characteristics'!H:H,MATCH($C1763,'Policy Characteristics'!$C:$C,0)))</f>
        <v>0.01</v>
      </c>
      <c r="O1763" s="226" t="str">
        <f>IF(ISBLANK(INDEX('Policy Characteristics'!I:I,MATCH($C1763,'Policy Characteristics'!$C:$C,0))),"",INDEX('Policy Characteristics'!I:I,MATCH($C1763,'Policy Characteristics'!$C:$C,0)))</f>
        <v>% of BAU price</v>
      </c>
      <c r="P1763" s="22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63" s="226" t="str">
        <f>IF(ISBLANK(INDEX('Policy Characteristics'!K:K,MATCH($C1763,'Policy Characteristics'!$C:$C,0))),"",INDEX('Policy Characteristics'!K:K,MATCH($C1763,'Policy Characteristics'!$C:$C,0)))</f>
        <v>fuels.html#fuel-taxes</v>
      </c>
      <c r="R1763" s="226" t="str">
        <f>IF(ISBLANK(INDEX('Policy Characteristics'!L:L,MATCH($C1763,'Policy Characteristics'!$C:$C,0))),"",INDEX('Policy Characteristics'!L:L,MATCH($C1763,'Policy Characteristics'!$C:$C,0)))</f>
        <v>fuel-taxes.html</v>
      </c>
    </row>
    <row r="1764" spans="1:18">
      <c r="A1764" s="226" t="str">
        <f>IF(ISBLANK(INDEX('Policy Characteristics'!A:A,MATCH($C1764,'Policy Characteristics'!$C:$C,0))),"",INDEX('Policy Characteristics'!A:A,MATCH($C1764,'Policy Characteristics'!$C:$C,0)))</f>
        <v>Cross-Sector</v>
      </c>
      <c r="B1764" s="234" t="str">
        <f>IF(ISBLANK(INDEX('Policy Characteristics'!B:B,MATCH($C1764,'Policy Characteristics'!$C:$C,0))),"",INDEX('Policy Characteristics'!B:B,MATCH($C1764,'Policy Characteristics'!$C:$C,0)))</f>
        <v>Fuel Taxes or Subsidies</v>
      </c>
      <c r="C1764" s="257" t="str">
        <f t="shared" si="68"/>
        <v>Additional Fuel Tax or Subsidy Rate by Fuel</v>
      </c>
      <c r="D1764" s="6" t="s">
        <v>974</v>
      </c>
      <c r="E1764" s="45" t="s">
        <v>986</v>
      </c>
      <c r="F1764" s="6" t="s">
        <v>819</v>
      </c>
      <c r="G1764" s="45" t="s">
        <v>1013</v>
      </c>
      <c r="H1764" s="43">
        <v>2359</v>
      </c>
      <c r="I1764" s="262" t="s">
        <v>738</v>
      </c>
      <c r="J1764" s="227" t="str">
        <f>IF(ISBLANK(INDEX('Policy Characteristics'!D:D,MATCH($C1764,'Policy Characteristics'!$C:$C,0))),"",INDEX('Policy Characteristics'!D:D,MATCH($C1764,'Policy Characteristics'!$C:$C,0)))</f>
        <v>Fuel Taxes or Subsidies</v>
      </c>
      <c r="K1764" s="226" t="str">
        <f>IF(ISBLANK(INDEX('Policy Characteristics'!E:E,MATCH($C1764,'Policy Characteristics'!$C:$C,0))),"",INDEX('Policy Characteristics'!E:E,MATCH($C1764,'Policy Characteristics'!$C:$C,0)))</f>
        <v>cross fuel tax</v>
      </c>
      <c r="L1764" s="233">
        <f>IF(ISBLANK(INDEX('Policy Characteristics'!F:F,MATCH($C1764,'Policy Characteristics'!$C:$C,0))),"",INDEX('Policy Characteristics'!F:F,MATCH($C1764,'Policy Characteristics'!$C:$C,0)))</f>
        <v>-0.9</v>
      </c>
      <c r="M1764" s="233">
        <f>IF(ISBLANK(INDEX('Policy Characteristics'!G:G,MATCH($C1764,'Policy Characteristics'!$C:$C,0))),"",INDEX('Policy Characteristics'!G:G,MATCH($C1764,'Policy Characteristics'!$C:$C,0)))</f>
        <v>0.9</v>
      </c>
      <c r="N1764" s="233">
        <f>IF(ISBLANK(INDEX('Policy Characteristics'!H:H,MATCH($C1764,'Policy Characteristics'!$C:$C,0))),"",INDEX('Policy Characteristics'!H:H,MATCH($C1764,'Policy Characteristics'!$C:$C,0)))</f>
        <v>0.01</v>
      </c>
      <c r="O1764" s="226" t="str">
        <f>IF(ISBLANK(INDEX('Policy Characteristics'!I:I,MATCH($C1764,'Policy Characteristics'!$C:$C,0))),"",INDEX('Policy Characteristics'!I:I,MATCH($C1764,'Policy Characteristics'!$C:$C,0)))</f>
        <v>% of BAU price</v>
      </c>
      <c r="P1764" s="22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64" s="226" t="str">
        <f>IF(ISBLANK(INDEX('Policy Characteristics'!K:K,MATCH($C1764,'Policy Characteristics'!$C:$C,0))),"",INDEX('Policy Characteristics'!K:K,MATCH($C1764,'Policy Characteristics'!$C:$C,0)))</f>
        <v>fuels.html#fuel-taxes</v>
      </c>
      <c r="R1764" s="226" t="str">
        <f>IF(ISBLANK(INDEX('Policy Characteristics'!L:L,MATCH($C1764,'Policy Characteristics'!$C:$C,0))),"",INDEX('Policy Characteristics'!L:L,MATCH($C1764,'Policy Characteristics'!$C:$C,0)))</f>
        <v>fuel-taxes.html</v>
      </c>
    </row>
    <row r="1765" spans="1:18">
      <c r="A1765" s="226" t="str">
        <f>IF(ISBLANK(INDEX('Policy Characteristics'!A:A,MATCH($C1765,'Policy Characteristics'!$C:$C,0))),"",INDEX('Policy Characteristics'!A:A,MATCH($C1765,'Policy Characteristics'!$C:$C,0)))</f>
        <v>Cross-Sector</v>
      </c>
      <c r="B1765" s="234" t="str">
        <f>IF(ISBLANK(INDEX('Policy Characteristics'!B:B,MATCH($C1765,'Policy Characteristics'!$C:$C,0))),"",INDEX('Policy Characteristics'!B:B,MATCH($C1765,'Policy Characteristics'!$C:$C,0)))</f>
        <v>Fuel Taxes or Subsidies</v>
      </c>
      <c r="C1765" s="257" t="str">
        <f t="shared" si="68"/>
        <v>Additional Fuel Tax or Subsidy Rate by Fuel</v>
      </c>
      <c r="D1765" s="6" t="s">
        <v>975</v>
      </c>
      <c r="E1765" s="45" t="s">
        <v>986</v>
      </c>
      <c r="F1765" s="6" t="s">
        <v>823</v>
      </c>
      <c r="G1765" s="45" t="s">
        <v>1013</v>
      </c>
      <c r="H1765" s="43">
        <v>2360</v>
      </c>
      <c r="I1765" s="262" t="s">
        <v>738</v>
      </c>
      <c r="J1765" s="227" t="str">
        <f>IF(ISBLANK(INDEX('Policy Characteristics'!D:D,MATCH($C1765,'Policy Characteristics'!$C:$C,0))),"",INDEX('Policy Characteristics'!D:D,MATCH($C1765,'Policy Characteristics'!$C:$C,0)))</f>
        <v>Fuel Taxes or Subsidies</v>
      </c>
      <c r="K1765" s="226" t="str">
        <f>IF(ISBLANK(INDEX('Policy Characteristics'!E:E,MATCH($C1765,'Policy Characteristics'!$C:$C,0))),"",INDEX('Policy Characteristics'!E:E,MATCH($C1765,'Policy Characteristics'!$C:$C,0)))</f>
        <v>cross fuel tax</v>
      </c>
      <c r="L1765" s="233">
        <f>IF(ISBLANK(INDEX('Policy Characteristics'!F:F,MATCH($C1765,'Policy Characteristics'!$C:$C,0))),"",INDEX('Policy Characteristics'!F:F,MATCH($C1765,'Policy Characteristics'!$C:$C,0)))</f>
        <v>-0.9</v>
      </c>
      <c r="M1765" s="233">
        <f>IF(ISBLANK(INDEX('Policy Characteristics'!G:G,MATCH($C1765,'Policy Characteristics'!$C:$C,0))),"",INDEX('Policy Characteristics'!G:G,MATCH($C1765,'Policy Characteristics'!$C:$C,0)))</f>
        <v>0.9</v>
      </c>
      <c r="N1765" s="233">
        <f>IF(ISBLANK(INDEX('Policy Characteristics'!H:H,MATCH($C1765,'Policy Characteristics'!$C:$C,0))),"",INDEX('Policy Characteristics'!H:H,MATCH($C1765,'Policy Characteristics'!$C:$C,0)))</f>
        <v>0.01</v>
      </c>
      <c r="O1765" s="226" t="str">
        <f>IF(ISBLANK(INDEX('Policy Characteristics'!I:I,MATCH($C1765,'Policy Characteristics'!$C:$C,0))),"",INDEX('Policy Characteristics'!I:I,MATCH($C1765,'Policy Characteristics'!$C:$C,0)))</f>
        <v>% of BAU price</v>
      </c>
      <c r="P1765" s="22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65" s="226" t="str">
        <f>IF(ISBLANK(INDEX('Policy Characteristics'!K:K,MATCH($C1765,'Policy Characteristics'!$C:$C,0))),"",INDEX('Policy Characteristics'!K:K,MATCH($C1765,'Policy Characteristics'!$C:$C,0)))</f>
        <v>fuels.html#fuel-taxes</v>
      </c>
      <c r="R1765" s="226" t="str">
        <f>IF(ISBLANK(INDEX('Policy Characteristics'!L:L,MATCH($C1765,'Policy Characteristics'!$C:$C,0))),"",INDEX('Policy Characteristics'!L:L,MATCH($C1765,'Policy Characteristics'!$C:$C,0)))</f>
        <v>fuel-taxes.html</v>
      </c>
    </row>
    <row r="1766" spans="1:18">
      <c r="A1766" s="226" t="str">
        <f>IF(ISBLANK(INDEX('Policy Characteristics'!A:A,MATCH($C1766,'Policy Characteristics'!$C:$C,0))),"",INDEX('Policy Characteristics'!A:A,MATCH($C1766,'Policy Characteristics'!$C:$C,0)))</f>
        <v>Cross-Sector</v>
      </c>
      <c r="B1766" s="234" t="str">
        <f>IF(ISBLANK(INDEX('Policy Characteristics'!B:B,MATCH($C1766,'Policy Characteristics'!$C:$C,0))),"",INDEX('Policy Characteristics'!B:B,MATCH($C1766,'Policy Characteristics'!$C:$C,0)))</f>
        <v>Fuel Taxes or Subsidies</v>
      </c>
      <c r="C1766" s="257" t="str">
        <f t="shared" si="68"/>
        <v>Additional Fuel Tax or Subsidy Rate by Fuel</v>
      </c>
      <c r="D1766" s="6" t="s">
        <v>976</v>
      </c>
      <c r="E1766" s="45" t="s">
        <v>986</v>
      </c>
      <c r="F1766" s="6" t="s">
        <v>977</v>
      </c>
      <c r="G1766" s="45" t="s">
        <v>1013</v>
      </c>
      <c r="H1766" s="43">
        <v>2361</v>
      </c>
      <c r="I1766" s="262" t="s">
        <v>738</v>
      </c>
      <c r="J1766" s="227" t="str">
        <f>IF(ISBLANK(INDEX('Policy Characteristics'!D:D,MATCH($C1766,'Policy Characteristics'!$C:$C,0))),"",INDEX('Policy Characteristics'!D:D,MATCH($C1766,'Policy Characteristics'!$C:$C,0)))</f>
        <v>Fuel Taxes or Subsidies</v>
      </c>
      <c r="K1766" s="226" t="str">
        <f>IF(ISBLANK(INDEX('Policy Characteristics'!E:E,MATCH($C1766,'Policy Characteristics'!$C:$C,0))),"",INDEX('Policy Characteristics'!E:E,MATCH($C1766,'Policy Characteristics'!$C:$C,0)))</f>
        <v>cross fuel tax</v>
      </c>
      <c r="L1766" s="233">
        <f>IF(ISBLANK(INDEX('Policy Characteristics'!F:F,MATCH($C1766,'Policy Characteristics'!$C:$C,0))),"",INDEX('Policy Characteristics'!F:F,MATCH($C1766,'Policy Characteristics'!$C:$C,0)))</f>
        <v>-0.9</v>
      </c>
      <c r="M1766" s="233">
        <f>IF(ISBLANK(INDEX('Policy Characteristics'!G:G,MATCH($C1766,'Policy Characteristics'!$C:$C,0))),"",INDEX('Policy Characteristics'!G:G,MATCH($C1766,'Policy Characteristics'!$C:$C,0)))</f>
        <v>0.9</v>
      </c>
      <c r="N1766" s="233">
        <f>IF(ISBLANK(INDEX('Policy Characteristics'!H:H,MATCH($C1766,'Policy Characteristics'!$C:$C,0))),"",INDEX('Policy Characteristics'!H:H,MATCH($C1766,'Policy Characteristics'!$C:$C,0)))</f>
        <v>0.01</v>
      </c>
      <c r="O1766" s="226" t="str">
        <f>IF(ISBLANK(INDEX('Policy Characteristics'!I:I,MATCH($C1766,'Policy Characteristics'!$C:$C,0))),"",INDEX('Policy Characteristics'!I:I,MATCH($C1766,'Policy Characteristics'!$C:$C,0)))</f>
        <v>% of BAU price</v>
      </c>
      <c r="P1766" s="22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66" s="226" t="str">
        <f>IF(ISBLANK(INDEX('Policy Characteristics'!K:K,MATCH($C1766,'Policy Characteristics'!$C:$C,0))),"",INDEX('Policy Characteristics'!K:K,MATCH($C1766,'Policy Characteristics'!$C:$C,0)))</f>
        <v>fuels.html#fuel-taxes</v>
      </c>
      <c r="R1766" s="226" t="str">
        <f>IF(ISBLANK(INDEX('Policy Characteristics'!L:L,MATCH($C1766,'Policy Characteristics'!$C:$C,0))),"",INDEX('Policy Characteristics'!L:L,MATCH($C1766,'Policy Characteristics'!$C:$C,0)))</f>
        <v>fuel-taxes.html</v>
      </c>
    </row>
    <row r="1767" spans="1:18">
      <c r="A1767" s="226" t="str">
        <f>IF(ISBLANK(INDEX('Policy Characteristics'!A:A,MATCH($C1767,'Policy Characteristics'!$C:$C,0))),"",INDEX('Policy Characteristics'!A:A,MATCH($C1767,'Policy Characteristics'!$C:$C,0)))</f>
        <v>Cross-Sector</v>
      </c>
      <c r="B1767" s="234" t="str">
        <f>IF(ISBLANK(INDEX('Policy Characteristics'!B:B,MATCH($C1767,'Policy Characteristics'!$C:$C,0))),"",INDEX('Policy Characteristics'!B:B,MATCH($C1767,'Policy Characteristics'!$C:$C,0)))</f>
        <v>Fuel Taxes or Subsidies</v>
      </c>
      <c r="C1767" s="257" t="str">
        <f t="shared" ref="C1767:C1830" si="69">C$1702</f>
        <v>Additional Fuel Tax or Subsidy Rate by Fuel</v>
      </c>
      <c r="D1767" s="6" t="s">
        <v>978</v>
      </c>
      <c r="E1767" s="45" t="s">
        <v>986</v>
      </c>
      <c r="F1767" s="6" t="s">
        <v>979</v>
      </c>
      <c r="G1767" s="45" t="s">
        <v>1013</v>
      </c>
      <c r="H1767" s="43">
        <v>2362</v>
      </c>
      <c r="I1767" s="262" t="s">
        <v>738</v>
      </c>
      <c r="J1767" s="227" t="str">
        <f>IF(ISBLANK(INDEX('Policy Characteristics'!D:D,MATCH($C1767,'Policy Characteristics'!$C:$C,0))),"",INDEX('Policy Characteristics'!D:D,MATCH($C1767,'Policy Characteristics'!$C:$C,0)))</f>
        <v>Fuel Taxes or Subsidies</v>
      </c>
      <c r="K1767" s="226" t="str">
        <f>IF(ISBLANK(INDEX('Policy Characteristics'!E:E,MATCH($C1767,'Policy Characteristics'!$C:$C,0))),"",INDEX('Policy Characteristics'!E:E,MATCH($C1767,'Policy Characteristics'!$C:$C,0)))</f>
        <v>cross fuel tax</v>
      </c>
      <c r="L1767" s="233">
        <f>IF(ISBLANK(INDEX('Policy Characteristics'!F:F,MATCH($C1767,'Policy Characteristics'!$C:$C,0))),"",INDEX('Policy Characteristics'!F:F,MATCH($C1767,'Policy Characteristics'!$C:$C,0)))</f>
        <v>-0.9</v>
      </c>
      <c r="M1767" s="233">
        <f>IF(ISBLANK(INDEX('Policy Characteristics'!G:G,MATCH($C1767,'Policy Characteristics'!$C:$C,0))),"",INDEX('Policy Characteristics'!G:G,MATCH($C1767,'Policy Characteristics'!$C:$C,0)))</f>
        <v>0.9</v>
      </c>
      <c r="N1767" s="233">
        <f>IF(ISBLANK(INDEX('Policy Characteristics'!H:H,MATCH($C1767,'Policy Characteristics'!$C:$C,0))),"",INDEX('Policy Characteristics'!H:H,MATCH($C1767,'Policy Characteristics'!$C:$C,0)))</f>
        <v>0.01</v>
      </c>
      <c r="O1767" s="226" t="str">
        <f>IF(ISBLANK(INDEX('Policy Characteristics'!I:I,MATCH($C1767,'Policy Characteristics'!$C:$C,0))),"",INDEX('Policy Characteristics'!I:I,MATCH($C1767,'Policy Characteristics'!$C:$C,0)))</f>
        <v>% of BAU price</v>
      </c>
      <c r="P1767" s="22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67" s="226" t="str">
        <f>IF(ISBLANK(INDEX('Policy Characteristics'!K:K,MATCH($C1767,'Policy Characteristics'!$C:$C,0))),"",INDEX('Policy Characteristics'!K:K,MATCH($C1767,'Policy Characteristics'!$C:$C,0)))</f>
        <v>fuels.html#fuel-taxes</v>
      </c>
      <c r="R1767" s="226" t="str">
        <f>IF(ISBLANK(INDEX('Policy Characteristics'!L:L,MATCH($C1767,'Policy Characteristics'!$C:$C,0))),"",INDEX('Policy Characteristics'!L:L,MATCH($C1767,'Policy Characteristics'!$C:$C,0)))</f>
        <v>fuel-taxes.html</v>
      </c>
    </row>
    <row r="1768" spans="1:18">
      <c r="A1768" s="226" t="str">
        <f>IF(ISBLANK(INDEX('Policy Characteristics'!A:A,MATCH($C1768,'Policy Characteristics'!$C:$C,0))),"",INDEX('Policy Characteristics'!A:A,MATCH($C1768,'Policy Characteristics'!$C:$C,0)))</f>
        <v>Cross-Sector</v>
      </c>
      <c r="B1768" s="234" t="str">
        <f>IF(ISBLANK(INDEX('Policy Characteristics'!B:B,MATCH($C1768,'Policy Characteristics'!$C:$C,0))),"",INDEX('Policy Characteristics'!B:B,MATCH($C1768,'Policy Characteristics'!$C:$C,0)))</f>
        <v>Fuel Taxes or Subsidies</v>
      </c>
      <c r="C1768" s="257" t="str">
        <f t="shared" si="69"/>
        <v>Additional Fuel Tax or Subsidy Rate by Fuel</v>
      </c>
      <c r="D1768" s="6" t="s">
        <v>1009</v>
      </c>
      <c r="E1768" s="45" t="s">
        <v>986</v>
      </c>
      <c r="F1768" s="6" t="s">
        <v>827</v>
      </c>
      <c r="G1768" s="45" t="s">
        <v>1013</v>
      </c>
      <c r="H1768" s="43">
        <v>2363</v>
      </c>
      <c r="I1768" s="262" t="s">
        <v>738</v>
      </c>
      <c r="J1768" s="227" t="str">
        <f>IF(ISBLANK(INDEX('Policy Characteristics'!D:D,MATCH($C1768,'Policy Characteristics'!$C:$C,0))),"",INDEX('Policy Characteristics'!D:D,MATCH($C1768,'Policy Characteristics'!$C:$C,0)))</f>
        <v>Fuel Taxes or Subsidies</v>
      </c>
      <c r="K1768" s="226" t="str">
        <f>IF(ISBLANK(INDEX('Policy Characteristics'!E:E,MATCH($C1768,'Policy Characteristics'!$C:$C,0))),"",INDEX('Policy Characteristics'!E:E,MATCH($C1768,'Policy Characteristics'!$C:$C,0)))</f>
        <v>cross fuel tax</v>
      </c>
      <c r="L1768" s="233">
        <f>IF(ISBLANK(INDEX('Policy Characteristics'!F:F,MATCH($C1768,'Policy Characteristics'!$C:$C,0))),"",INDEX('Policy Characteristics'!F:F,MATCH($C1768,'Policy Characteristics'!$C:$C,0)))</f>
        <v>-0.9</v>
      </c>
      <c r="M1768" s="233">
        <f>IF(ISBLANK(INDEX('Policy Characteristics'!G:G,MATCH($C1768,'Policy Characteristics'!$C:$C,0))),"",INDEX('Policy Characteristics'!G:G,MATCH($C1768,'Policy Characteristics'!$C:$C,0)))</f>
        <v>0.9</v>
      </c>
      <c r="N1768" s="233">
        <f>IF(ISBLANK(INDEX('Policy Characteristics'!H:H,MATCH($C1768,'Policy Characteristics'!$C:$C,0))),"",INDEX('Policy Characteristics'!H:H,MATCH($C1768,'Policy Characteristics'!$C:$C,0)))</f>
        <v>0.01</v>
      </c>
      <c r="O1768" s="226" t="str">
        <f>IF(ISBLANK(INDEX('Policy Characteristics'!I:I,MATCH($C1768,'Policy Characteristics'!$C:$C,0))),"",INDEX('Policy Characteristics'!I:I,MATCH($C1768,'Policy Characteristics'!$C:$C,0)))</f>
        <v>% of BAU price</v>
      </c>
      <c r="P1768" s="22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68" s="226" t="str">
        <f>IF(ISBLANK(INDEX('Policy Characteristics'!K:K,MATCH($C1768,'Policy Characteristics'!$C:$C,0))),"",INDEX('Policy Characteristics'!K:K,MATCH($C1768,'Policy Characteristics'!$C:$C,0)))</f>
        <v>fuels.html#fuel-taxes</v>
      </c>
      <c r="R1768" s="226" t="str">
        <f>IF(ISBLANK(INDEX('Policy Characteristics'!L:L,MATCH($C1768,'Policy Characteristics'!$C:$C,0))),"",INDEX('Policy Characteristics'!L:L,MATCH($C1768,'Policy Characteristics'!$C:$C,0)))</f>
        <v>fuel-taxes.html</v>
      </c>
    </row>
    <row r="1769" spans="1:18">
      <c r="A1769" s="226" t="str">
        <f>IF(ISBLANK(INDEX('Policy Characteristics'!A:A,MATCH($C1769,'Policy Characteristics'!$C:$C,0))),"",INDEX('Policy Characteristics'!A:A,MATCH($C1769,'Policy Characteristics'!$C:$C,0)))</f>
        <v>Cross-Sector</v>
      </c>
      <c r="B1769" s="234" t="str">
        <f>IF(ISBLANK(INDEX('Policy Characteristics'!B:B,MATCH($C1769,'Policy Characteristics'!$C:$C,0))),"",INDEX('Policy Characteristics'!B:B,MATCH($C1769,'Policy Characteristics'!$C:$C,0)))</f>
        <v>Fuel Taxes or Subsidies</v>
      </c>
      <c r="C1769" s="257" t="str">
        <f t="shared" si="69"/>
        <v>Additional Fuel Tax or Subsidy Rate by Fuel</v>
      </c>
      <c r="D1769" s="6" t="s">
        <v>1010</v>
      </c>
      <c r="E1769" s="45" t="s">
        <v>986</v>
      </c>
      <c r="F1769" s="6" t="s">
        <v>1011</v>
      </c>
      <c r="G1769" s="45" t="s">
        <v>1013</v>
      </c>
      <c r="H1769" s="43">
        <v>2364</v>
      </c>
      <c r="I1769" s="262" t="s">
        <v>738</v>
      </c>
      <c r="J1769" s="227" t="str">
        <f>IF(ISBLANK(INDEX('Policy Characteristics'!D:D,MATCH($C1769,'Policy Characteristics'!$C:$C,0))),"",INDEX('Policy Characteristics'!D:D,MATCH($C1769,'Policy Characteristics'!$C:$C,0)))</f>
        <v>Fuel Taxes or Subsidies</v>
      </c>
      <c r="K1769" s="226" t="str">
        <f>IF(ISBLANK(INDEX('Policy Characteristics'!E:E,MATCH($C1769,'Policy Characteristics'!$C:$C,0))),"",INDEX('Policy Characteristics'!E:E,MATCH($C1769,'Policy Characteristics'!$C:$C,0)))</f>
        <v>cross fuel tax</v>
      </c>
      <c r="L1769" s="233">
        <f>IF(ISBLANK(INDEX('Policy Characteristics'!F:F,MATCH($C1769,'Policy Characteristics'!$C:$C,0))),"",INDEX('Policy Characteristics'!F:F,MATCH($C1769,'Policy Characteristics'!$C:$C,0)))</f>
        <v>-0.9</v>
      </c>
      <c r="M1769" s="233">
        <f>IF(ISBLANK(INDEX('Policy Characteristics'!G:G,MATCH($C1769,'Policy Characteristics'!$C:$C,0))),"",INDEX('Policy Characteristics'!G:G,MATCH($C1769,'Policy Characteristics'!$C:$C,0)))</f>
        <v>0.9</v>
      </c>
      <c r="N1769" s="233">
        <f>IF(ISBLANK(INDEX('Policy Characteristics'!H:H,MATCH($C1769,'Policy Characteristics'!$C:$C,0))),"",INDEX('Policy Characteristics'!H:H,MATCH($C1769,'Policy Characteristics'!$C:$C,0)))</f>
        <v>0.01</v>
      </c>
      <c r="O1769" s="226" t="str">
        <f>IF(ISBLANK(INDEX('Policy Characteristics'!I:I,MATCH($C1769,'Policy Characteristics'!$C:$C,0))),"",INDEX('Policy Characteristics'!I:I,MATCH($C1769,'Policy Characteristics'!$C:$C,0)))</f>
        <v>% of BAU price</v>
      </c>
      <c r="P1769" s="22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69" s="226" t="str">
        <f>IF(ISBLANK(INDEX('Policy Characteristics'!K:K,MATCH($C1769,'Policy Characteristics'!$C:$C,0))),"",INDEX('Policy Characteristics'!K:K,MATCH($C1769,'Policy Characteristics'!$C:$C,0)))</f>
        <v>fuels.html#fuel-taxes</v>
      </c>
      <c r="R1769" s="226" t="str">
        <f>IF(ISBLANK(INDEX('Policy Characteristics'!L:L,MATCH($C1769,'Policy Characteristics'!$C:$C,0))),"",INDEX('Policy Characteristics'!L:L,MATCH($C1769,'Policy Characteristics'!$C:$C,0)))</f>
        <v>fuel-taxes.html</v>
      </c>
    </row>
    <row r="1770" spans="1:18" s="4" customFormat="1">
      <c r="A1770" s="226" t="str">
        <f>IF(ISBLANK(INDEX('Policy Characteristics'!A:A,MATCH($C1770,'Policy Characteristics'!$C:$C,0))),"",INDEX('Policy Characteristics'!A:A,MATCH($C1770,'Policy Characteristics'!$C:$C,0)))</f>
        <v>Cross-Sector</v>
      </c>
      <c r="B1770" s="234" t="str">
        <f>IF(ISBLANK(INDEX('Policy Characteristics'!B:B,MATCH($C1770,'Policy Characteristics'!$C:$C,0))),"",INDEX('Policy Characteristics'!B:B,MATCH($C1770,'Policy Characteristics'!$C:$C,0)))</f>
        <v>Fuel Taxes or Subsidies</v>
      </c>
      <c r="C1770" s="257" t="str">
        <f t="shared" si="69"/>
        <v>Additional Fuel Tax or Subsidy Rate by Fuel</v>
      </c>
      <c r="D1770" s="45" t="s">
        <v>992</v>
      </c>
      <c r="E1770" s="45" t="s">
        <v>988</v>
      </c>
      <c r="F1770" s="45" t="s">
        <v>993</v>
      </c>
      <c r="G1770" s="45" t="s">
        <v>371</v>
      </c>
      <c r="H1770" s="43">
        <v>2365</v>
      </c>
      <c r="I1770" s="261" t="s">
        <v>728</v>
      </c>
      <c r="J1770" s="227" t="str">
        <f>IF(ISBLANK(INDEX('Policy Characteristics'!D:D,MATCH($C1770,'Policy Characteristics'!$C:$C,0))),"",INDEX('Policy Characteristics'!D:D,MATCH($C1770,'Policy Characteristics'!$C:$C,0)))</f>
        <v>Fuel Taxes or Subsidies</v>
      </c>
      <c r="K1770" s="226" t="str">
        <f>IF(ISBLANK(INDEX('Policy Characteristics'!E:E,MATCH($C1770,'Policy Characteristics'!$C:$C,0))),"",INDEX('Policy Characteristics'!E:E,MATCH($C1770,'Policy Characteristics'!$C:$C,0)))</f>
        <v>cross fuel tax</v>
      </c>
      <c r="L1770" s="233">
        <f>IF(ISBLANK(INDEX('Policy Characteristics'!F:F,MATCH($C1770,'Policy Characteristics'!$C:$C,0))),"",INDEX('Policy Characteristics'!F:F,MATCH($C1770,'Policy Characteristics'!$C:$C,0)))</f>
        <v>-0.9</v>
      </c>
      <c r="M1770" s="233">
        <f>IF(ISBLANK(INDEX('Policy Characteristics'!G:G,MATCH($C1770,'Policy Characteristics'!$C:$C,0))),"",INDEX('Policy Characteristics'!G:G,MATCH($C1770,'Policy Characteristics'!$C:$C,0)))</f>
        <v>0.9</v>
      </c>
      <c r="N1770" s="233">
        <f>IF(ISBLANK(INDEX('Policy Characteristics'!H:H,MATCH($C1770,'Policy Characteristics'!$C:$C,0))),"",INDEX('Policy Characteristics'!H:H,MATCH($C1770,'Policy Characteristics'!$C:$C,0)))</f>
        <v>0.01</v>
      </c>
      <c r="O1770" s="226" t="str">
        <f>IF(ISBLANK(INDEX('Policy Characteristics'!I:I,MATCH($C1770,'Policy Characteristics'!$C:$C,0))),"",INDEX('Policy Characteristics'!I:I,MATCH($C1770,'Policy Characteristics'!$C:$C,0)))</f>
        <v>% of BAU price</v>
      </c>
      <c r="P1770" s="22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70" s="226" t="str">
        <f>IF(ISBLANK(INDEX('Policy Characteristics'!K:K,MATCH($C1770,'Policy Characteristics'!$C:$C,0))),"",INDEX('Policy Characteristics'!K:K,MATCH($C1770,'Policy Characteristics'!$C:$C,0)))</f>
        <v>fuels.html#fuel-taxes</v>
      </c>
      <c r="R1770" s="226" t="str">
        <f>IF(ISBLANK(INDEX('Policy Characteristics'!L:L,MATCH($C1770,'Policy Characteristics'!$C:$C,0))),"",INDEX('Policy Characteristics'!L:L,MATCH($C1770,'Policy Characteristics'!$C:$C,0)))</f>
        <v>fuel-taxes.html</v>
      </c>
    </row>
    <row r="1771" spans="1:18" s="4" customFormat="1">
      <c r="A1771" s="226" t="str">
        <f>IF(ISBLANK(INDEX('Policy Characteristics'!A:A,MATCH($C1771,'Policy Characteristics'!$C:$C,0))),"",INDEX('Policy Characteristics'!A:A,MATCH($C1771,'Policy Characteristics'!$C:$C,0)))</f>
        <v>Cross-Sector</v>
      </c>
      <c r="B1771" s="234" t="str">
        <f>IF(ISBLANK(INDEX('Policy Characteristics'!B:B,MATCH($C1771,'Policy Characteristics'!$C:$C,0))),"",INDEX('Policy Characteristics'!B:B,MATCH($C1771,'Policy Characteristics'!$C:$C,0)))</f>
        <v>Fuel Taxes or Subsidies</v>
      </c>
      <c r="C1771" s="257" t="str">
        <f t="shared" si="69"/>
        <v>Additional Fuel Tax or Subsidy Rate by Fuel</v>
      </c>
      <c r="D1771" s="6" t="s">
        <v>965</v>
      </c>
      <c r="E1771" s="45" t="s">
        <v>988</v>
      </c>
      <c r="F1771" s="6" t="s">
        <v>795</v>
      </c>
      <c r="G1771" s="45" t="s">
        <v>371</v>
      </c>
      <c r="H1771" s="43">
        <v>2366</v>
      </c>
      <c r="I1771" s="262" t="s">
        <v>728</v>
      </c>
      <c r="J1771" s="227" t="str">
        <f>IF(ISBLANK(INDEX('Policy Characteristics'!D:D,MATCH($C1771,'Policy Characteristics'!$C:$C,0))),"",INDEX('Policy Characteristics'!D:D,MATCH($C1771,'Policy Characteristics'!$C:$C,0)))</f>
        <v>Fuel Taxes or Subsidies</v>
      </c>
      <c r="K1771" s="226" t="str">
        <f>IF(ISBLANK(INDEX('Policy Characteristics'!E:E,MATCH($C1771,'Policy Characteristics'!$C:$C,0))),"",INDEX('Policy Characteristics'!E:E,MATCH($C1771,'Policy Characteristics'!$C:$C,0)))</f>
        <v>cross fuel tax</v>
      </c>
      <c r="L1771" s="233">
        <f>IF(ISBLANK(INDEX('Policy Characteristics'!F:F,MATCH($C1771,'Policy Characteristics'!$C:$C,0))),"",INDEX('Policy Characteristics'!F:F,MATCH($C1771,'Policy Characteristics'!$C:$C,0)))</f>
        <v>-0.9</v>
      </c>
      <c r="M1771" s="233">
        <f>IF(ISBLANK(INDEX('Policy Characteristics'!G:G,MATCH($C1771,'Policy Characteristics'!$C:$C,0))),"",INDEX('Policy Characteristics'!G:G,MATCH($C1771,'Policy Characteristics'!$C:$C,0)))</f>
        <v>0.9</v>
      </c>
      <c r="N1771" s="233">
        <f>IF(ISBLANK(INDEX('Policy Characteristics'!H:H,MATCH($C1771,'Policy Characteristics'!$C:$C,0))),"",INDEX('Policy Characteristics'!H:H,MATCH($C1771,'Policy Characteristics'!$C:$C,0)))</f>
        <v>0.01</v>
      </c>
      <c r="O1771" s="226" t="str">
        <f>IF(ISBLANK(INDEX('Policy Characteristics'!I:I,MATCH($C1771,'Policy Characteristics'!$C:$C,0))),"",INDEX('Policy Characteristics'!I:I,MATCH($C1771,'Policy Characteristics'!$C:$C,0)))</f>
        <v>% of BAU price</v>
      </c>
      <c r="P1771" s="22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71" s="226" t="str">
        <f>IF(ISBLANK(INDEX('Policy Characteristics'!K:K,MATCH($C1771,'Policy Characteristics'!$C:$C,0))),"",INDEX('Policy Characteristics'!K:K,MATCH($C1771,'Policy Characteristics'!$C:$C,0)))</f>
        <v>fuels.html#fuel-taxes</v>
      </c>
      <c r="R1771" s="226" t="str">
        <f>IF(ISBLANK(INDEX('Policy Characteristics'!L:L,MATCH($C1771,'Policy Characteristics'!$C:$C,0))),"",INDEX('Policy Characteristics'!L:L,MATCH($C1771,'Policy Characteristics'!$C:$C,0)))</f>
        <v>fuel-taxes.html</v>
      </c>
    </row>
    <row r="1772" spans="1:18" s="4" customFormat="1">
      <c r="A1772" s="226" t="str">
        <f>IF(ISBLANK(INDEX('Policy Characteristics'!A:A,MATCH($C1772,'Policy Characteristics'!$C:$C,0))),"",INDEX('Policy Characteristics'!A:A,MATCH($C1772,'Policy Characteristics'!$C:$C,0)))</f>
        <v>Cross-Sector</v>
      </c>
      <c r="B1772" s="234" t="str">
        <f>IF(ISBLANK(INDEX('Policy Characteristics'!B:B,MATCH($C1772,'Policy Characteristics'!$C:$C,0))),"",INDEX('Policy Characteristics'!B:B,MATCH($C1772,'Policy Characteristics'!$C:$C,0)))</f>
        <v>Fuel Taxes or Subsidies</v>
      </c>
      <c r="C1772" s="257" t="str">
        <f t="shared" si="69"/>
        <v>Additional Fuel Tax or Subsidy Rate by Fuel</v>
      </c>
      <c r="D1772" s="6" t="s">
        <v>966</v>
      </c>
      <c r="E1772" s="45" t="s">
        <v>988</v>
      </c>
      <c r="F1772" s="6" t="s">
        <v>967</v>
      </c>
      <c r="G1772" s="45" t="s">
        <v>371</v>
      </c>
      <c r="H1772" s="43">
        <v>2367</v>
      </c>
      <c r="I1772" s="262" t="s">
        <v>728</v>
      </c>
      <c r="J1772" s="227" t="str">
        <f>IF(ISBLANK(INDEX('Policy Characteristics'!D:D,MATCH($C1772,'Policy Characteristics'!$C:$C,0))),"",INDEX('Policy Characteristics'!D:D,MATCH($C1772,'Policy Characteristics'!$C:$C,0)))</f>
        <v>Fuel Taxes or Subsidies</v>
      </c>
      <c r="K1772" s="226" t="str">
        <f>IF(ISBLANK(INDEX('Policy Characteristics'!E:E,MATCH($C1772,'Policy Characteristics'!$C:$C,0))),"",INDEX('Policy Characteristics'!E:E,MATCH($C1772,'Policy Characteristics'!$C:$C,0)))</f>
        <v>cross fuel tax</v>
      </c>
      <c r="L1772" s="233">
        <f>IF(ISBLANK(INDEX('Policy Characteristics'!F:F,MATCH($C1772,'Policy Characteristics'!$C:$C,0))),"",INDEX('Policy Characteristics'!F:F,MATCH($C1772,'Policy Characteristics'!$C:$C,0)))</f>
        <v>-0.9</v>
      </c>
      <c r="M1772" s="233">
        <f>IF(ISBLANK(INDEX('Policy Characteristics'!G:G,MATCH($C1772,'Policy Characteristics'!$C:$C,0))),"",INDEX('Policy Characteristics'!G:G,MATCH($C1772,'Policy Characteristics'!$C:$C,0)))</f>
        <v>0.9</v>
      </c>
      <c r="N1772" s="233">
        <f>IF(ISBLANK(INDEX('Policy Characteristics'!H:H,MATCH($C1772,'Policy Characteristics'!$C:$C,0))),"",INDEX('Policy Characteristics'!H:H,MATCH($C1772,'Policy Characteristics'!$C:$C,0)))</f>
        <v>0.01</v>
      </c>
      <c r="O1772" s="226" t="str">
        <f>IF(ISBLANK(INDEX('Policy Characteristics'!I:I,MATCH($C1772,'Policy Characteristics'!$C:$C,0))),"",INDEX('Policy Characteristics'!I:I,MATCH($C1772,'Policy Characteristics'!$C:$C,0)))</f>
        <v>% of BAU price</v>
      </c>
      <c r="P1772" s="22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72" s="226" t="str">
        <f>IF(ISBLANK(INDEX('Policy Characteristics'!K:K,MATCH($C1772,'Policy Characteristics'!$C:$C,0))),"",INDEX('Policy Characteristics'!K:K,MATCH($C1772,'Policy Characteristics'!$C:$C,0)))</f>
        <v>fuels.html#fuel-taxes</v>
      </c>
      <c r="R1772" s="226" t="str">
        <f>IF(ISBLANK(INDEX('Policy Characteristics'!L:L,MATCH($C1772,'Policy Characteristics'!$C:$C,0))),"",INDEX('Policy Characteristics'!L:L,MATCH($C1772,'Policy Characteristics'!$C:$C,0)))</f>
        <v>fuel-taxes.html</v>
      </c>
    </row>
    <row r="1773" spans="1:18" s="4" customFormat="1">
      <c r="A1773" s="226" t="str">
        <f>IF(ISBLANK(INDEX('Policy Characteristics'!A:A,MATCH($C1773,'Policy Characteristics'!$C:$C,0))),"",INDEX('Policy Characteristics'!A:A,MATCH($C1773,'Policy Characteristics'!$C:$C,0)))</f>
        <v>Cross-Sector</v>
      </c>
      <c r="B1773" s="234" t="str">
        <f>IF(ISBLANK(INDEX('Policy Characteristics'!B:B,MATCH($C1773,'Policy Characteristics'!$C:$C,0))),"",INDEX('Policy Characteristics'!B:B,MATCH($C1773,'Policy Characteristics'!$C:$C,0)))</f>
        <v>Fuel Taxes or Subsidies</v>
      </c>
      <c r="C1773" s="257" t="str">
        <f t="shared" si="69"/>
        <v>Additional Fuel Tax or Subsidy Rate by Fuel</v>
      </c>
      <c r="D1773" s="6" t="s">
        <v>994</v>
      </c>
      <c r="E1773" s="45" t="s">
        <v>988</v>
      </c>
      <c r="F1773" s="6" t="s">
        <v>995</v>
      </c>
      <c r="G1773" s="45" t="s">
        <v>371</v>
      </c>
      <c r="H1773" s="43">
        <v>2368</v>
      </c>
      <c r="I1773" s="262" t="s">
        <v>738</v>
      </c>
      <c r="J1773" s="227" t="str">
        <f>IF(ISBLANK(INDEX('Policy Characteristics'!D:D,MATCH($C1773,'Policy Characteristics'!$C:$C,0))),"",INDEX('Policy Characteristics'!D:D,MATCH($C1773,'Policy Characteristics'!$C:$C,0)))</f>
        <v>Fuel Taxes or Subsidies</v>
      </c>
      <c r="K1773" s="226" t="str">
        <f>IF(ISBLANK(INDEX('Policy Characteristics'!E:E,MATCH($C1773,'Policy Characteristics'!$C:$C,0))),"",INDEX('Policy Characteristics'!E:E,MATCH($C1773,'Policy Characteristics'!$C:$C,0)))</f>
        <v>cross fuel tax</v>
      </c>
      <c r="L1773" s="233">
        <f>IF(ISBLANK(INDEX('Policy Characteristics'!F:F,MATCH($C1773,'Policy Characteristics'!$C:$C,0))),"",INDEX('Policy Characteristics'!F:F,MATCH($C1773,'Policy Characteristics'!$C:$C,0)))</f>
        <v>-0.9</v>
      </c>
      <c r="M1773" s="233">
        <f>IF(ISBLANK(INDEX('Policy Characteristics'!G:G,MATCH($C1773,'Policy Characteristics'!$C:$C,0))),"",INDEX('Policy Characteristics'!G:G,MATCH($C1773,'Policy Characteristics'!$C:$C,0)))</f>
        <v>0.9</v>
      </c>
      <c r="N1773" s="233">
        <f>IF(ISBLANK(INDEX('Policy Characteristics'!H:H,MATCH($C1773,'Policy Characteristics'!$C:$C,0))),"",INDEX('Policy Characteristics'!H:H,MATCH($C1773,'Policy Characteristics'!$C:$C,0)))</f>
        <v>0.01</v>
      </c>
      <c r="O1773" s="226" t="str">
        <f>IF(ISBLANK(INDEX('Policy Characteristics'!I:I,MATCH($C1773,'Policy Characteristics'!$C:$C,0))),"",INDEX('Policy Characteristics'!I:I,MATCH($C1773,'Policy Characteristics'!$C:$C,0)))</f>
        <v>% of BAU price</v>
      </c>
      <c r="P1773" s="22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73" s="226" t="str">
        <f>IF(ISBLANK(INDEX('Policy Characteristics'!K:K,MATCH($C1773,'Policy Characteristics'!$C:$C,0))),"",INDEX('Policy Characteristics'!K:K,MATCH($C1773,'Policy Characteristics'!$C:$C,0)))</f>
        <v>fuels.html#fuel-taxes</v>
      </c>
      <c r="R1773" s="226" t="str">
        <f>IF(ISBLANK(INDEX('Policy Characteristics'!L:L,MATCH($C1773,'Policy Characteristics'!$C:$C,0))),"",INDEX('Policy Characteristics'!L:L,MATCH($C1773,'Policy Characteristics'!$C:$C,0)))</f>
        <v>fuel-taxes.html</v>
      </c>
    </row>
    <row r="1774" spans="1:18" s="4" customFormat="1">
      <c r="A1774" s="226" t="str">
        <f>IF(ISBLANK(INDEX('Policy Characteristics'!A:A,MATCH($C1774,'Policy Characteristics'!$C:$C,0))),"",INDEX('Policy Characteristics'!A:A,MATCH($C1774,'Policy Characteristics'!$C:$C,0)))</f>
        <v>Cross-Sector</v>
      </c>
      <c r="B1774" s="234" t="str">
        <f>IF(ISBLANK(INDEX('Policy Characteristics'!B:B,MATCH($C1774,'Policy Characteristics'!$C:$C,0))),"",INDEX('Policy Characteristics'!B:B,MATCH($C1774,'Policy Characteristics'!$C:$C,0)))</f>
        <v>Fuel Taxes or Subsidies</v>
      </c>
      <c r="C1774" s="257" t="str">
        <f t="shared" si="69"/>
        <v>Additional Fuel Tax or Subsidy Rate by Fuel</v>
      </c>
      <c r="D1774" s="6" t="s">
        <v>1001</v>
      </c>
      <c r="E1774" s="45" t="s">
        <v>988</v>
      </c>
      <c r="F1774" s="6" t="s">
        <v>811</v>
      </c>
      <c r="G1774" s="45" t="s">
        <v>371</v>
      </c>
      <c r="H1774" s="43">
        <v>2369</v>
      </c>
      <c r="I1774" s="262" t="s">
        <v>738</v>
      </c>
      <c r="J1774" s="227" t="str">
        <f>IF(ISBLANK(INDEX('Policy Characteristics'!D:D,MATCH($C1774,'Policy Characteristics'!$C:$C,0))),"",INDEX('Policy Characteristics'!D:D,MATCH($C1774,'Policy Characteristics'!$C:$C,0)))</f>
        <v>Fuel Taxes or Subsidies</v>
      </c>
      <c r="K1774" s="226" t="str">
        <f>IF(ISBLANK(INDEX('Policy Characteristics'!E:E,MATCH($C1774,'Policy Characteristics'!$C:$C,0))),"",INDEX('Policy Characteristics'!E:E,MATCH($C1774,'Policy Characteristics'!$C:$C,0)))</f>
        <v>cross fuel tax</v>
      </c>
      <c r="L1774" s="233">
        <f>IF(ISBLANK(INDEX('Policy Characteristics'!F:F,MATCH($C1774,'Policy Characteristics'!$C:$C,0))),"",INDEX('Policy Characteristics'!F:F,MATCH($C1774,'Policy Characteristics'!$C:$C,0)))</f>
        <v>-0.9</v>
      </c>
      <c r="M1774" s="233">
        <f>IF(ISBLANK(INDEX('Policy Characteristics'!G:G,MATCH($C1774,'Policy Characteristics'!$C:$C,0))),"",INDEX('Policy Characteristics'!G:G,MATCH($C1774,'Policy Characteristics'!$C:$C,0)))</f>
        <v>0.9</v>
      </c>
      <c r="N1774" s="233">
        <f>IF(ISBLANK(INDEX('Policy Characteristics'!H:H,MATCH($C1774,'Policy Characteristics'!$C:$C,0))),"",INDEX('Policy Characteristics'!H:H,MATCH($C1774,'Policy Characteristics'!$C:$C,0)))</f>
        <v>0.01</v>
      </c>
      <c r="O1774" s="226" t="str">
        <f>IF(ISBLANK(INDEX('Policy Characteristics'!I:I,MATCH($C1774,'Policy Characteristics'!$C:$C,0))),"",INDEX('Policy Characteristics'!I:I,MATCH($C1774,'Policy Characteristics'!$C:$C,0)))</f>
        <v>% of BAU price</v>
      </c>
      <c r="P1774" s="22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74" s="226" t="str">
        <f>IF(ISBLANK(INDEX('Policy Characteristics'!K:K,MATCH($C1774,'Policy Characteristics'!$C:$C,0))),"",INDEX('Policy Characteristics'!K:K,MATCH($C1774,'Policy Characteristics'!$C:$C,0)))</f>
        <v>fuels.html#fuel-taxes</v>
      </c>
      <c r="R1774" s="226" t="str">
        <f>IF(ISBLANK(INDEX('Policy Characteristics'!L:L,MATCH($C1774,'Policy Characteristics'!$C:$C,0))),"",INDEX('Policy Characteristics'!L:L,MATCH($C1774,'Policy Characteristics'!$C:$C,0)))</f>
        <v>fuel-taxes.html</v>
      </c>
    </row>
    <row r="1775" spans="1:18" s="4" customFormat="1">
      <c r="A1775" s="226" t="str">
        <f>IF(ISBLANK(INDEX('Policy Characteristics'!A:A,MATCH($C1775,'Policy Characteristics'!$C:$C,0))),"",INDEX('Policy Characteristics'!A:A,MATCH($C1775,'Policy Characteristics'!$C:$C,0)))</f>
        <v>Cross-Sector</v>
      </c>
      <c r="B1775" s="234" t="str">
        <f>IF(ISBLANK(INDEX('Policy Characteristics'!B:B,MATCH($C1775,'Policy Characteristics'!$C:$C,0))),"",INDEX('Policy Characteristics'!B:B,MATCH($C1775,'Policy Characteristics'!$C:$C,0)))</f>
        <v>Fuel Taxes or Subsidies</v>
      </c>
      <c r="C1775" s="257" t="str">
        <f t="shared" si="69"/>
        <v>Additional Fuel Tax or Subsidy Rate by Fuel</v>
      </c>
      <c r="D1775" s="6" t="s">
        <v>968</v>
      </c>
      <c r="E1775" s="45" t="s">
        <v>988</v>
      </c>
      <c r="F1775" s="6" t="s">
        <v>969</v>
      </c>
      <c r="G1775" s="45" t="s">
        <v>371</v>
      </c>
      <c r="H1775" s="43">
        <v>2370</v>
      </c>
      <c r="I1775" s="262" t="s">
        <v>738</v>
      </c>
      <c r="J1775" s="227" t="str">
        <f>IF(ISBLANK(INDEX('Policy Characteristics'!D:D,MATCH($C1775,'Policy Characteristics'!$C:$C,0))),"",INDEX('Policy Characteristics'!D:D,MATCH($C1775,'Policy Characteristics'!$C:$C,0)))</f>
        <v>Fuel Taxes or Subsidies</v>
      </c>
      <c r="K1775" s="226" t="str">
        <f>IF(ISBLANK(INDEX('Policy Characteristics'!E:E,MATCH($C1775,'Policy Characteristics'!$C:$C,0))),"",INDEX('Policy Characteristics'!E:E,MATCH($C1775,'Policy Characteristics'!$C:$C,0)))</f>
        <v>cross fuel tax</v>
      </c>
      <c r="L1775" s="233">
        <f>IF(ISBLANK(INDEX('Policy Characteristics'!F:F,MATCH($C1775,'Policy Characteristics'!$C:$C,0))),"",INDEX('Policy Characteristics'!F:F,MATCH($C1775,'Policy Characteristics'!$C:$C,0)))</f>
        <v>-0.9</v>
      </c>
      <c r="M1775" s="233">
        <f>IF(ISBLANK(INDEX('Policy Characteristics'!G:G,MATCH($C1775,'Policy Characteristics'!$C:$C,0))),"",INDEX('Policy Characteristics'!G:G,MATCH($C1775,'Policy Characteristics'!$C:$C,0)))</f>
        <v>0.9</v>
      </c>
      <c r="N1775" s="233">
        <f>IF(ISBLANK(INDEX('Policy Characteristics'!H:H,MATCH($C1775,'Policy Characteristics'!$C:$C,0))),"",INDEX('Policy Characteristics'!H:H,MATCH($C1775,'Policy Characteristics'!$C:$C,0)))</f>
        <v>0.01</v>
      </c>
      <c r="O1775" s="226" t="str">
        <f>IF(ISBLANK(INDEX('Policy Characteristics'!I:I,MATCH($C1775,'Policy Characteristics'!$C:$C,0))),"",INDEX('Policy Characteristics'!I:I,MATCH($C1775,'Policy Characteristics'!$C:$C,0)))</f>
        <v>% of BAU price</v>
      </c>
      <c r="P1775" s="22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75" s="226" t="str">
        <f>IF(ISBLANK(INDEX('Policy Characteristics'!K:K,MATCH($C1775,'Policy Characteristics'!$C:$C,0))),"",INDEX('Policy Characteristics'!K:K,MATCH($C1775,'Policy Characteristics'!$C:$C,0)))</f>
        <v>fuels.html#fuel-taxes</v>
      </c>
      <c r="R1775" s="226" t="str">
        <f>IF(ISBLANK(INDEX('Policy Characteristics'!L:L,MATCH($C1775,'Policy Characteristics'!$C:$C,0))),"",INDEX('Policy Characteristics'!L:L,MATCH($C1775,'Policy Characteristics'!$C:$C,0)))</f>
        <v>fuel-taxes.html</v>
      </c>
    </row>
    <row r="1776" spans="1:18" s="4" customFormat="1">
      <c r="A1776" s="226" t="str">
        <f>IF(ISBLANK(INDEX('Policy Characteristics'!A:A,MATCH($C1776,'Policy Characteristics'!$C:$C,0))),"",INDEX('Policy Characteristics'!A:A,MATCH($C1776,'Policy Characteristics'!$C:$C,0)))</f>
        <v>Cross-Sector</v>
      </c>
      <c r="B1776" s="234" t="str">
        <f>IF(ISBLANK(INDEX('Policy Characteristics'!B:B,MATCH($C1776,'Policy Characteristics'!$C:$C,0))),"",INDEX('Policy Characteristics'!B:B,MATCH($C1776,'Policy Characteristics'!$C:$C,0)))</f>
        <v>Fuel Taxes or Subsidies</v>
      </c>
      <c r="C1776" s="257" t="str">
        <f t="shared" si="69"/>
        <v>Additional Fuel Tax or Subsidy Rate by Fuel</v>
      </c>
      <c r="D1776" s="6" t="s">
        <v>970</v>
      </c>
      <c r="E1776" s="45" t="s">
        <v>988</v>
      </c>
      <c r="F1776" s="6" t="s">
        <v>971</v>
      </c>
      <c r="G1776" s="45" t="s">
        <v>371</v>
      </c>
      <c r="H1776" s="43">
        <v>2371</v>
      </c>
      <c r="I1776" s="262" t="s">
        <v>728</v>
      </c>
      <c r="J1776" s="227" t="str">
        <f>IF(ISBLANK(INDEX('Policy Characteristics'!D:D,MATCH($C1776,'Policy Characteristics'!$C:$C,0))),"",INDEX('Policy Characteristics'!D:D,MATCH($C1776,'Policy Characteristics'!$C:$C,0)))</f>
        <v>Fuel Taxes or Subsidies</v>
      </c>
      <c r="K1776" s="226" t="str">
        <f>IF(ISBLANK(INDEX('Policy Characteristics'!E:E,MATCH($C1776,'Policy Characteristics'!$C:$C,0))),"",INDEX('Policy Characteristics'!E:E,MATCH($C1776,'Policy Characteristics'!$C:$C,0)))</f>
        <v>cross fuel tax</v>
      </c>
      <c r="L1776" s="233">
        <f>IF(ISBLANK(INDEX('Policy Characteristics'!F:F,MATCH($C1776,'Policy Characteristics'!$C:$C,0))),"",INDEX('Policy Characteristics'!F:F,MATCH($C1776,'Policy Characteristics'!$C:$C,0)))</f>
        <v>-0.9</v>
      </c>
      <c r="M1776" s="233">
        <f>IF(ISBLANK(INDEX('Policy Characteristics'!G:G,MATCH($C1776,'Policy Characteristics'!$C:$C,0))),"",INDEX('Policy Characteristics'!G:G,MATCH($C1776,'Policy Characteristics'!$C:$C,0)))</f>
        <v>0.9</v>
      </c>
      <c r="N1776" s="233">
        <f>IF(ISBLANK(INDEX('Policy Characteristics'!H:H,MATCH($C1776,'Policy Characteristics'!$C:$C,0))),"",INDEX('Policy Characteristics'!H:H,MATCH($C1776,'Policy Characteristics'!$C:$C,0)))</f>
        <v>0.01</v>
      </c>
      <c r="O1776" s="226" t="str">
        <f>IF(ISBLANK(INDEX('Policy Characteristics'!I:I,MATCH($C1776,'Policy Characteristics'!$C:$C,0))),"",INDEX('Policy Characteristics'!I:I,MATCH($C1776,'Policy Characteristics'!$C:$C,0)))</f>
        <v>% of BAU price</v>
      </c>
      <c r="P1776" s="22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76" s="226" t="str">
        <f>IF(ISBLANK(INDEX('Policy Characteristics'!K:K,MATCH($C1776,'Policy Characteristics'!$C:$C,0))),"",INDEX('Policy Characteristics'!K:K,MATCH($C1776,'Policy Characteristics'!$C:$C,0)))</f>
        <v>fuels.html#fuel-taxes</v>
      </c>
      <c r="R1776" s="226" t="str">
        <f>IF(ISBLANK(INDEX('Policy Characteristics'!L:L,MATCH($C1776,'Policy Characteristics'!$C:$C,0))),"",INDEX('Policy Characteristics'!L:L,MATCH($C1776,'Policy Characteristics'!$C:$C,0)))</f>
        <v>fuel-taxes.html</v>
      </c>
    </row>
    <row r="1777" spans="1:18" s="4" customFormat="1">
      <c r="A1777" s="226" t="str">
        <f>IF(ISBLANK(INDEX('Policy Characteristics'!A:A,MATCH($C1777,'Policy Characteristics'!$C:$C,0))),"",INDEX('Policy Characteristics'!A:A,MATCH($C1777,'Policy Characteristics'!$C:$C,0)))</f>
        <v>Cross-Sector</v>
      </c>
      <c r="B1777" s="234" t="str">
        <f>IF(ISBLANK(INDEX('Policy Characteristics'!B:B,MATCH($C1777,'Policy Characteristics'!$C:$C,0))),"",INDEX('Policy Characteristics'!B:B,MATCH($C1777,'Policy Characteristics'!$C:$C,0)))</f>
        <v>Fuel Taxes or Subsidies</v>
      </c>
      <c r="C1777" s="257" t="str">
        <f t="shared" si="69"/>
        <v>Additional Fuel Tax or Subsidy Rate by Fuel</v>
      </c>
      <c r="D1777" s="6" t="s">
        <v>1002</v>
      </c>
      <c r="E1777" s="45" t="s">
        <v>988</v>
      </c>
      <c r="F1777" s="6" t="s">
        <v>1003</v>
      </c>
      <c r="G1777" s="45" t="s">
        <v>371</v>
      </c>
      <c r="H1777" s="43">
        <v>2372</v>
      </c>
      <c r="I1777" s="262" t="s">
        <v>738</v>
      </c>
      <c r="J1777" s="227" t="str">
        <f>IF(ISBLANK(INDEX('Policy Characteristics'!D:D,MATCH($C1777,'Policy Characteristics'!$C:$C,0))),"",INDEX('Policy Characteristics'!D:D,MATCH($C1777,'Policy Characteristics'!$C:$C,0)))</f>
        <v>Fuel Taxes or Subsidies</v>
      </c>
      <c r="K1777" s="226" t="str">
        <f>IF(ISBLANK(INDEX('Policy Characteristics'!E:E,MATCH($C1777,'Policy Characteristics'!$C:$C,0))),"",INDEX('Policy Characteristics'!E:E,MATCH($C1777,'Policy Characteristics'!$C:$C,0)))</f>
        <v>cross fuel tax</v>
      </c>
      <c r="L1777" s="233">
        <f>IF(ISBLANK(INDEX('Policy Characteristics'!F:F,MATCH($C1777,'Policy Characteristics'!$C:$C,0))),"",INDEX('Policy Characteristics'!F:F,MATCH($C1777,'Policy Characteristics'!$C:$C,0)))</f>
        <v>-0.9</v>
      </c>
      <c r="M1777" s="233">
        <f>IF(ISBLANK(INDEX('Policy Characteristics'!G:G,MATCH($C1777,'Policy Characteristics'!$C:$C,0))),"",INDEX('Policy Characteristics'!G:G,MATCH($C1777,'Policy Characteristics'!$C:$C,0)))</f>
        <v>0.9</v>
      </c>
      <c r="N1777" s="233">
        <f>IF(ISBLANK(INDEX('Policy Characteristics'!H:H,MATCH($C1777,'Policy Characteristics'!$C:$C,0))),"",INDEX('Policy Characteristics'!H:H,MATCH($C1777,'Policy Characteristics'!$C:$C,0)))</f>
        <v>0.01</v>
      </c>
      <c r="O1777" s="226" t="str">
        <f>IF(ISBLANK(INDEX('Policy Characteristics'!I:I,MATCH($C1777,'Policy Characteristics'!$C:$C,0))),"",INDEX('Policy Characteristics'!I:I,MATCH($C1777,'Policy Characteristics'!$C:$C,0)))</f>
        <v>% of BAU price</v>
      </c>
      <c r="P1777" s="22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77" s="226" t="str">
        <f>IF(ISBLANK(INDEX('Policy Characteristics'!K:K,MATCH($C1777,'Policy Characteristics'!$C:$C,0))),"",INDEX('Policy Characteristics'!K:K,MATCH($C1777,'Policy Characteristics'!$C:$C,0)))</f>
        <v>fuels.html#fuel-taxes</v>
      </c>
      <c r="R1777" s="226" t="str">
        <f>IF(ISBLANK(INDEX('Policy Characteristics'!L:L,MATCH($C1777,'Policy Characteristics'!$C:$C,0))),"",INDEX('Policy Characteristics'!L:L,MATCH($C1777,'Policy Characteristics'!$C:$C,0)))</f>
        <v>fuel-taxes.html</v>
      </c>
    </row>
    <row r="1778" spans="1:18" s="4" customFormat="1">
      <c r="A1778" s="226" t="str">
        <f>IF(ISBLANK(INDEX('Policy Characteristics'!A:A,MATCH($C1778,'Policy Characteristics'!$C:$C,0))),"",INDEX('Policy Characteristics'!A:A,MATCH($C1778,'Policy Characteristics'!$C:$C,0)))</f>
        <v>Cross-Sector</v>
      </c>
      <c r="B1778" s="234" t="str">
        <f>IF(ISBLANK(INDEX('Policy Characteristics'!B:B,MATCH($C1778,'Policy Characteristics'!$C:$C,0))),"",INDEX('Policy Characteristics'!B:B,MATCH($C1778,'Policy Characteristics'!$C:$C,0)))</f>
        <v>Fuel Taxes or Subsidies</v>
      </c>
      <c r="C1778" s="257" t="str">
        <f t="shared" si="69"/>
        <v>Additional Fuel Tax or Subsidy Rate by Fuel</v>
      </c>
      <c r="D1778" s="6" t="s">
        <v>1004</v>
      </c>
      <c r="E1778" s="45" t="s">
        <v>988</v>
      </c>
      <c r="F1778" s="6" t="s">
        <v>1005</v>
      </c>
      <c r="G1778" s="45" t="s">
        <v>371</v>
      </c>
      <c r="H1778" s="43">
        <v>2373</v>
      </c>
      <c r="I1778" s="262" t="s">
        <v>738</v>
      </c>
      <c r="J1778" s="227" t="str">
        <f>IF(ISBLANK(INDEX('Policy Characteristics'!D:D,MATCH($C1778,'Policy Characteristics'!$C:$C,0))),"",INDEX('Policy Characteristics'!D:D,MATCH($C1778,'Policy Characteristics'!$C:$C,0)))</f>
        <v>Fuel Taxes or Subsidies</v>
      </c>
      <c r="K1778" s="226" t="str">
        <f>IF(ISBLANK(INDEX('Policy Characteristics'!E:E,MATCH($C1778,'Policy Characteristics'!$C:$C,0))),"",INDEX('Policy Characteristics'!E:E,MATCH($C1778,'Policy Characteristics'!$C:$C,0)))</f>
        <v>cross fuel tax</v>
      </c>
      <c r="L1778" s="233">
        <f>IF(ISBLANK(INDEX('Policy Characteristics'!F:F,MATCH($C1778,'Policy Characteristics'!$C:$C,0))),"",INDEX('Policy Characteristics'!F:F,MATCH($C1778,'Policy Characteristics'!$C:$C,0)))</f>
        <v>-0.9</v>
      </c>
      <c r="M1778" s="233">
        <f>IF(ISBLANK(INDEX('Policy Characteristics'!G:G,MATCH($C1778,'Policy Characteristics'!$C:$C,0))),"",INDEX('Policy Characteristics'!G:G,MATCH($C1778,'Policy Characteristics'!$C:$C,0)))</f>
        <v>0.9</v>
      </c>
      <c r="N1778" s="233">
        <f>IF(ISBLANK(INDEX('Policy Characteristics'!H:H,MATCH($C1778,'Policy Characteristics'!$C:$C,0))),"",INDEX('Policy Characteristics'!H:H,MATCH($C1778,'Policy Characteristics'!$C:$C,0)))</f>
        <v>0.01</v>
      </c>
      <c r="O1778" s="226" t="str">
        <f>IF(ISBLANK(INDEX('Policy Characteristics'!I:I,MATCH($C1778,'Policy Characteristics'!$C:$C,0))),"",INDEX('Policy Characteristics'!I:I,MATCH($C1778,'Policy Characteristics'!$C:$C,0)))</f>
        <v>% of BAU price</v>
      </c>
      <c r="P1778" s="22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78" s="226" t="str">
        <f>IF(ISBLANK(INDEX('Policy Characteristics'!K:K,MATCH($C1778,'Policy Characteristics'!$C:$C,0))),"",INDEX('Policy Characteristics'!K:K,MATCH($C1778,'Policy Characteristics'!$C:$C,0)))</f>
        <v>fuels.html#fuel-taxes</v>
      </c>
      <c r="R1778" s="226" t="str">
        <f>IF(ISBLANK(INDEX('Policy Characteristics'!L:L,MATCH($C1778,'Policy Characteristics'!$C:$C,0))),"",INDEX('Policy Characteristics'!L:L,MATCH($C1778,'Policy Characteristics'!$C:$C,0)))</f>
        <v>fuel-taxes.html</v>
      </c>
    </row>
    <row r="1779" spans="1:18">
      <c r="A1779" s="226" t="str">
        <f>IF(ISBLANK(INDEX('Policy Characteristics'!A:A,MATCH($C1779,'Policy Characteristics'!$C:$C,0))),"",INDEX('Policy Characteristics'!A:A,MATCH($C1779,'Policy Characteristics'!$C:$C,0)))</f>
        <v>Cross-Sector</v>
      </c>
      <c r="B1779" s="234" t="str">
        <f>IF(ISBLANK(INDEX('Policy Characteristics'!B:B,MATCH($C1779,'Policy Characteristics'!$C:$C,0))),"",INDEX('Policy Characteristics'!B:B,MATCH($C1779,'Policy Characteristics'!$C:$C,0)))</f>
        <v>Fuel Taxes or Subsidies</v>
      </c>
      <c r="C1779" s="257" t="str">
        <f t="shared" si="69"/>
        <v>Additional Fuel Tax or Subsidy Rate by Fuel</v>
      </c>
      <c r="D1779" s="6" t="s">
        <v>972</v>
      </c>
      <c r="E1779" s="45" t="s">
        <v>988</v>
      </c>
      <c r="F1779" s="6" t="s">
        <v>973</v>
      </c>
      <c r="G1779" s="45" t="s">
        <v>371</v>
      </c>
      <c r="H1779" s="43">
        <v>2374</v>
      </c>
      <c r="I1779" s="262" t="s">
        <v>728</v>
      </c>
      <c r="J1779" s="227" t="str">
        <f>IF(ISBLANK(INDEX('Policy Characteristics'!D:D,MATCH($C1779,'Policy Characteristics'!$C:$C,0))),"",INDEX('Policy Characteristics'!D:D,MATCH($C1779,'Policy Characteristics'!$C:$C,0)))</f>
        <v>Fuel Taxes or Subsidies</v>
      </c>
      <c r="K1779" s="226" t="str">
        <f>IF(ISBLANK(INDEX('Policy Characteristics'!E:E,MATCH($C1779,'Policy Characteristics'!$C:$C,0))),"",INDEX('Policy Characteristics'!E:E,MATCH($C1779,'Policy Characteristics'!$C:$C,0)))</f>
        <v>cross fuel tax</v>
      </c>
      <c r="L1779" s="233">
        <f>IF(ISBLANK(INDEX('Policy Characteristics'!F:F,MATCH($C1779,'Policy Characteristics'!$C:$C,0))),"",INDEX('Policy Characteristics'!F:F,MATCH($C1779,'Policy Characteristics'!$C:$C,0)))</f>
        <v>-0.9</v>
      </c>
      <c r="M1779" s="233">
        <f>IF(ISBLANK(INDEX('Policy Characteristics'!G:G,MATCH($C1779,'Policy Characteristics'!$C:$C,0))),"",INDEX('Policy Characteristics'!G:G,MATCH($C1779,'Policy Characteristics'!$C:$C,0)))</f>
        <v>0.9</v>
      </c>
      <c r="N1779" s="233">
        <f>IF(ISBLANK(INDEX('Policy Characteristics'!H:H,MATCH($C1779,'Policy Characteristics'!$C:$C,0))),"",INDEX('Policy Characteristics'!H:H,MATCH($C1779,'Policy Characteristics'!$C:$C,0)))</f>
        <v>0.01</v>
      </c>
      <c r="O1779" s="226" t="str">
        <f>IF(ISBLANK(INDEX('Policy Characteristics'!I:I,MATCH($C1779,'Policy Characteristics'!$C:$C,0))),"",INDEX('Policy Characteristics'!I:I,MATCH($C1779,'Policy Characteristics'!$C:$C,0)))</f>
        <v>% of BAU price</v>
      </c>
      <c r="P1779" s="22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79" s="226" t="str">
        <f>IF(ISBLANK(INDEX('Policy Characteristics'!K:K,MATCH($C1779,'Policy Characteristics'!$C:$C,0))),"",INDEX('Policy Characteristics'!K:K,MATCH($C1779,'Policy Characteristics'!$C:$C,0)))</f>
        <v>fuels.html#fuel-taxes</v>
      </c>
      <c r="R1779" s="226" t="str">
        <f>IF(ISBLANK(INDEX('Policy Characteristics'!L:L,MATCH($C1779,'Policy Characteristics'!$C:$C,0))),"",INDEX('Policy Characteristics'!L:L,MATCH($C1779,'Policy Characteristics'!$C:$C,0)))</f>
        <v>fuel-taxes.html</v>
      </c>
    </row>
    <row r="1780" spans="1:18">
      <c r="A1780" s="226" t="str">
        <f>IF(ISBLANK(INDEX('Policy Characteristics'!A:A,MATCH($C1780,'Policy Characteristics'!$C:$C,0))),"",INDEX('Policy Characteristics'!A:A,MATCH($C1780,'Policy Characteristics'!$C:$C,0)))</f>
        <v>Cross-Sector</v>
      </c>
      <c r="B1780" s="234" t="str">
        <f>IF(ISBLANK(INDEX('Policy Characteristics'!B:B,MATCH($C1780,'Policy Characteristics'!$C:$C,0))),"",INDEX('Policy Characteristics'!B:B,MATCH($C1780,'Policy Characteristics'!$C:$C,0)))</f>
        <v>Fuel Taxes or Subsidies</v>
      </c>
      <c r="C1780" s="257" t="str">
        <f t="shared" si="69"/>
        <v>Additional Fuel Tax or Subsidy Rate by Fuel</v>
      </c>
      <c r="D1780" s="6" t="s">
        <v>1006</v>
      </c>
      <c r="E1780" s="45" t="s">
        <v>988</v>
      </c>
      <c r="F1780" s="6" t="s">
        <v>1007</v>
      </c>
      <c r="G1780" s="45" t="s">
        <v>371</v>
      </c>
      <c r="H1780" s="43">
        <v>2375</v>
      </c>
      <c r="I1780" s="262" t="s">
        <v>738</v>
      </c>
      <c r="J1780" s="227" t="str">
        <f>IF(ISBLANK(INDEX('Policy Characteristics'!D:D,MATCH($C1780,'Policy Characteristics'!$C:$C,0))),"",INDEX('Policy Characteristics'!D:D,MATCH($C1780,'Policy Characteristics'!$C:$C,0)))</f>
        <v>Fuel Taxes or Subsidies</v>
      </c>
      <c r="K1780" s="226" t="str">
        <f>IF(ISBLANK(INDEX('Policy Characteristics'!E:E,MATCH($C1780,'Policy Characteristics'!$C:$C,0))),"",INDEX('Policy Characteristics'!E:E,MATCH($C1780,'Policy Characteristics'!$C:$C,0)))</f>
        <v>cross fuel tax</v>
      </c>
      <c r="L1780" s="233">
        <f>IF(ISBLANK(INDEX('Policy Characteristics'!F:F,MATCH($C1780,'Policy Characteristics'!$C:$C,0))),"",INDEX('Policy Characteristics'!F:F,MATCH($C1780,'Policy Characteristics'!$C:$C,0)))</f>
        <v>-0.9</v>
      </c>
      <c r="M1780" s="233">
        <f>IF(ISBLANK(INDEX('Policy Characteristics'!G:G,MATCH($C1780,'Policy Characteristics'!$C:$C,0))),"",INDEX('Policy Characteristics'!G:G,MATCH($C1780,'Policy Characteristics'!$C:$C,0)))</f>
        <v>0.9</v>
      </c>
      <c r="N1780" s="233">
        <f>IF(ISBLANK(INDEX('Policy Characteristics'!H:H,MATCH($C1780,'Policy Characteristics'!$C:$C,0))),"",INDEX('Policy Characteristics'!H:H,MATCH($C1780,'Policy Characteristics'!$C:$C,0)))</f>
        <v>0.01</v>
      </c>
      <c r="O1780" s="226" t="str">
        <f>IF(ISBLANK(INDEX('Policy Characteristics'!I:I,MATCH($C1780,'Policy Characteristics'!$C:$C,0))),"",INDEX('Policy Characteristics'!I:I,MATCH($C1780,'Policy Characteristics'!$C:$C,0)))</f>
        <v>% of BAU price</v>
      </c>
      <c r="P1780" s="22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80" s="226" t="str">
        <f>IF(ISBLANK(INDEX('Policy Characteristics'!K:K,MATCH($C1780,'Policy Characteristics'!$C:$C,0))),"",INDEX('Policy Characteristics'!K:K,MATCH($C1780,'Policy Characteristics'!$C:$C,0)))</f>
        <v>fuels.html#fuel-taxes</v>
      </c>
      <c r="R1780" s="226" t="str">
        <f>IF(ISBLANK(INDEX('Policy Characteristics'!L:L,MATCH($C1780,'Policy Characteristics'!$C:$C,0))),"",INDEX('Policy Characteristics'!L:L,MATCH($C1780,'Policy Characteristics'!$C:$C,0)))</f>
        <v>fuel-taxes.html</v>
      </c>
    </row>
    <row r="1781" spans="1:18">
      <c r="A1781" s="226" t="str">
        <f>IF(ISBLANK(INDEX('Policy Characteristics'!A:A,MATCH($C1781,'Policy Characteristics'!$C:$C,0))),"",INDEX('Policy Characteristics'!A:A,MATCH($C1781,'Policy Characteristics'!$C:$C,0)))</f>
        <v>Cross-Sector</v>
      </c>
      <c r="B1781" s="234" t="str">
        <f>IF(ISBLANK(INDEX('Policy Characteristics'!B:B,MATCH($C1781,'Policy Characteristics'!$C:$C,0))),"",INDEX('Policy Characteristics'!B:B,MATCH($C1781,'Policy Characteristics'!$C:$C,0)))</f>
        <v>Fuel Taxes or Subsidies</v>
      </c>
      <c r="C1781" s="257" t="str">
        <f t="shared" si="69"/>
        <v>Additional Fuel Tax or Subsidy Rate by Fuel</v>
      </c>
      <c r="D1781" s="6" t="s">
        <v>974</v>
      </c>
      <c r="E1781" s="45" t="s">
        <v>988</v>
      </c>
      <c r="F1781" s="6" t="s">
        <v>819</v>
      </c>
      <c r="G1781" s="45" t="s">
        <v>371</v>
      </c>
      <c r="H1781" s="43">
        <v>2376</v>
      </c>
      <c r="I1781" s="262" t="s">
        <v>738</v>
      </c>
      <c r="J1781" s="227" t="str">
        <f>IF(ISBLANK(INDEX('Policy Characteristics'!D:D,MATCH($C1781,'Policy Characteristics'!$C:$C,0))),"",INDEX('Policy Characteristics'!D:D,MATCH($C1781,'Policy Characteristics'!$C:$C,0)))</f>
        <v>Fuel Taxes or Subsidies</v>
      </c>
      <c r="K1781" s="226" t="str">
        <f>IF(ISBLANK(INDEX('Policy Characteristics'!E:E,MATCH($C1781,'Policy Characteristics'!$C:$C,0))),"",INDEX('Policy Characteristics'!E:E,MATCH($C1781,'Policy Characteristics'!$C:$C,0)))</f>
        <v>cross fuel tax</v>
      </c>
      <c r="L1781" s="233">
        <f>IF(ISBLANK(INDEX('Policy Characteristics'!F:F,MATCH($C1781,'Policy Characteristics'!$C:$C,0))),"",INDEX('Policy Characteristics'!F:F,MATCH($C1781,'Policy Characteristics'!$C:$C,0)))</f>
        <v>-0.9</v>
      </c>
      <c r="M1781" s="233">
        <f>IF(ISBLANK(INDEX('Policy Characteristics'!G:G,MATCH($C1781,'Policy Characteristics'!$C:$C,0))),"",INDEX('Policy Characteristics'!G:G,MATCH($C1781,'Policy Characteristics'!$C:$C,0)))</f>
        <v>0.9</v>
      </c>
      <c r="N1781" s="233">
        <f>IF(ISBLANK(INDEX('Policy Characteristics'!H:H,MATCH($C1781,'Policy Characteristics'!$C:$C,0))),"",INDEX('Policy Characteristics'!H:H,MATCH($C1781,'Policy Characteristics'!$C:$C,0)))</f>
        <v>0.01</v>
      </c>
      <c r="O1781" s="226" t="str">
        <f>IF(ISBLANK(INDEX('Policy Characteristics'!I:I,MATCH($C1781,'Policy Characteristics'!$C:$C,0))),"",INDEX('Policy Characteristics'!I:I,MATCH($C1781,'Policy Characteristics'!$C:$C,0)))</f>
        <v>% of BAU price</v>
      </c>
      <c r="P1781" s="22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81" s="226" t="str">
        <f>IF(ISBLANK(INDEX('Policy Characteristics'!K:K,MATCH($C1781,'Policy Characteristics'!$C:$C,0))),"",INDEX('Policy Characteristics'!K:K,MATCH($C1781,'Policy Characteristics'!$C:$C,0)))</f>
        <v>fuels.html#fuel-taxes</v>
      </c>
      <c r="R1781" s="226" t="str">
        <f>IF(ISBLANK(INDEX('Policy Characteristics'!L:L,MATCH($C1781,'Policy Characteristics'!$C:$C,0))),"",INDEX('Policy Characteristics'!L:L,MATCH($C1781,'Policy Characteristics'!$C:$C,0)))</f>
        <v>fuel-taxes.html</v>
      </c>
    </row>
    <row r="1782" spans="1:18">
      <c r="A1782" s="226" t="str">
        <f>IF(ISBLANK(INDEX('Policy Characteristics'!A:A,MATCH($C1782,'Policy Characteristics'!$C:$C,0))),"",INDEX('Policy Characteristics'!A:A,MATCH($C1782,'Policy Characteristics'!$C:$C,0)))</f>
        <v>Cross-Sector</v>
      </c>
      <c r="B1782" s="234" t="str">
        <f>IF(ISBLANK(INDEX('Policy Characteristics'!B:B,MATCH($C1782,'Policy Characteristics'!$C:$C,0))),"",INDEX('Policy Characteristics'!B:B,MATCH($C1782,'Policy Characteristics'!$C:$C,0)))</f>
        <v>Fuel Taxes or Subsidies</v>
      </c>
      <c r="C1782" s="257" t="str">
        <f t="shared" si="69"/>
        <v>Additional Fuel Tax or Subsidy Rate by Fuel</v>
      </c>
      <c r="D1782" s="6" t="s">
        <v>975</v>
      </c>
      <c r="E1782" s="45" t="s">
        <v>988</v>
      </c>
      <c r="F1782" s="6" t="s">
        <v>823</v>
      </c>
      <c r="G1782" s="45" t="s">
        <v>371</v>
      </c>
      <c r="H1782" s="43">
        <v>2377</v>
      </c>
      <c r="I1782" s="262" t="s">
        <v>738</v>
      </c>
      <c r="J1782" s="227" t="str">
        <f>IF(ISBLANK(INDEX('Policy Characteristics'!D:D,MATCH($C1782,'Policy Characteristics'!$C:$C,0))),"",INDEX('Policy Characteristics'!D:D,MATCH($C1782,'Policy Characteristics'!$C:$C,0)))</f>
        <v>Fuel Taxes or Subsidies</v>
      </c>
      <c r="K1782" s="226" t="str">
        <f>IF(ISBLANK(INDEX('Policy Characteristics'!E:E,MATCH($C1782,'Policy Characteristics'!$C:$C,0))),"",INDEX('Policy Characteristics'!E:E,MATCH($C1782,'Policy Characteristics'!$C:$C,0)))</f>
        <v>cross fuel tax</v>
      </c>
      <c r="L1782" s="233">
        <f>IF(ISBLANK(INDEX('Policy Characteristics'!F:F,MATCH($C1782,'Policy Characteristics'!$C:$C,0))),"",INDEX('Policy Characteristics'!F:F,MATCH($C1782,'Policy Characteristics'!$C:$C,0)))</f>
        <v>-0.9</v>
      </c>
      <c r="M1782" s="233">
        <f>IF(ISBLANK(INDEX('Policy Characteristics'!G:G,MATCH($C1782,'Policy Characteristics'!$C:$C,0))),"",INDEX('Policy Characteristics'!G:G,MATCH($C1782,'Policy Characteristics'!$C:$C,0)))</f>
        <v>0.9</v>
      </c>
      <c r="N1782" s="233">
        <f>IF(ISBLANK(INDEX('Policy Characteristics'!H:H,MATCH($C1782,'Policy Characteristics'!$C:$C,0))),"",INDEX('Policy Characteristics'!H:H,MATCH($C1782,'Policy Characteristics'!$C:$C,0)))</f>
        <v>0.01</v>
      </c>
      <c r="O1782" s="226" t="str">
        <f>IF(ISBLANK(INDEX('Policy Characteristics'!I:I,MATCH($C1782,'Policy Characteristics'!$C:$C,0))),"",INDEX('Policy Characteristics'!I:I,MATCH($C1782,'Policy Characteristics'!$C:$C,0)))</f>
        <v>% of BAU price</v>
      </c>
      <c r="P1782" s="22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82" s="226" t="str">
        <f>IF(ISBLANK(INDEX('Policy Characteristics'!K:K,MATCH($C1782,'Policy Characteristics'!$C:$C,0))),"",INDEX('Policy Characteristics'!K:K,MATCH($C1782,'Policy Characteristics'!$C:$C,0)))</f>
        <v>fuels.html#fuel-taxes</v>
      </c>
      <c r="R1782" s="226" t="str">
        <f>IF(ISBLANK(INDEX('Policy Characteristics'!L:L,MATCH($C1782,'Policy Characteristics'!$C:$C,0))),"",INDEX('Policy Characteristics'!L:L,MATCH($C1782,'Policy Characteristics'!$C:$C,0)))</f>
        <v>fuel-taxes.html</v>
      </c>
    </row>
    <row r="1783" spans="1:18">
      <c r="A1783" s="226" t="str">
        <f>IF(ISBLANK(INDEX('Policy Characteristics'!A:A,MATCH($C1783,'Policy Characteristics'!$C:$C,0))),"",INDEX('Policy Characteristics'!A:A,MATCH($C1783,'Policy Characteristics'!$C:$C,0)))</f>
        <v>Cross-Sector</v>
      </c>
      <c r="B1783" s="234" t="str">
        <f>IF(ISBLANK(INDEX('Policy Characteristics'!B:B,MATCH($C1783,'Policy Characteristics'!$C:$C,0))),"",INDEX('Policy Characteristics'!B:B,MATCH($C1783,'Policy Characteristics'!$C:$C,0)))</f>
        <v>Fuel Taxes or Subsidies</v>
      </c>
      <c r="C1783" s="257" t="str">
        <f t="shared" si="69"/>
        <v>Additional Fuel Tax or Subsidy Rate by Fuel</v>
      </c>
      <c r="D1783" s="6" t="s">
        <v>976</v>
      </c>
      <c r="E1783" s="45" t="s">
        <v>988</v>
      </c>
      <c r="F1783" s="6" t="s">
        <v>977</v>
      </c>
      <c r="G1783" s="45" t="s">
        <v>371</v>
      </c>
      <c r="H1783" s="43">
        <v>2378</v>
      </c>
      <c r="I1783" s="262" t="s">
        <v>728</v>
      </c>
      <c r="J1783" s="227" t="str">
        <f>IF(ISBLANK(INDEX('Policy Characteristics'!D:D,MATCH($C1783,'Policy Characteristics'!$C:$C,0))),"",INDEX('Policy Characteristics'!D:D,MATCH($C1783,'Policy Characteristics'!$C:$C,0)))</f>
        <v>Fuel Taxes or Subsidies</v>
      </c>
      <c r="K1783" s="226" t="str">
        <f>IF(ISBLANK(INDEX('Policy Characteristics'!E:E,MATCH($C1783,'Policy Characteristics'!$C:$C,0))),"",INDEX('Policy Characteristics'!E:E,MATCH($C1783,'Policy Characteristics'!$C:$C,0)))</f>
        <v>cross fuel tax</v>
      </c>
      <c r="L1783" s="233">
        <f>IF(ISBLANK(INDEX('Policy Characteristics'!F:F,MATCH($C1783,'Policy Characteristics'!$C:$C,0))),"",INDEX('Policy Characteristics'!F:F,MATCH($C1783,'Policy Characteristics'!$C:$C,0)))</f>
        <v>-0.9</v>
      </c>
      <c r="M1783" s="233">
        <f>IF(ISBLANK(INDEX('Policy Characteristics'!G:G,MATCH($C1783,'Policy Characteristics'!$C:$C,0))),"",INDEX('Policy Characteristics'!G:G,MATCH($C1783,'Policy Characteristics'!$C:$C,0)))</f>
        <v>0.9</v>
      </c>
      <c r="N1783" s="233">
        <f>IF(ISBLANK(INDEX('Policy Characteristics'!H:H,MATCH($C1783,'Policy Characteristics'!$C:$C,0))),"",INDEX('Policy Characteristics'!H:H,MATCH($C1783,'Policy Characteristics'!$C:$C,0)))</f>
        <v>0.01</v>
      </c>
      <c r="O1783" s="226" t="str">
        <f>IF(ISBLANK(INDEX('Policy Characteristics'!I:I,MATCH($C1783,'Policy Characteristics'!$C:$C,0))),"",INDEX('Policy Characteristics'!I:I,MATCH($C1783,'Policy Characteristics'!$C:$C,0)))</f>
        <v>% of BAU price</v>
      </c>
      <c r="P1783" s="22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83" s="226" t="str">
        <f>IF(ISBLANK(INDEX('Policy Characteristics'!K:K,MATCH($C1783,'Policy Characteristics'!$C:$C,0))),"",INDEX('Policy Characteristics'!K:K,MATCH($C1783,'Policy Characteristics'!$C:$C,0)))</f>
        <v>fuels.html#fuel-taxes</v>
      </c>
      <c r="R1783" s="226" t="str">
        <f>IF(ISBLANK(INDEX('Policy Characteristics'!L:L,MATCH($C1783,'Policy Characteristics'!$C:$C,0))),"",INDEX('Policy Characteristics'!L:L,MATCH($C1783,'Policy Characteristics'!$C:$C,0)))</f>
        <v>fuel-taxes.html</v>
      </c>
    </row>
    <row r="1784" spans="1:18">
      <c r="A1784" s="226" t="str">
        <f>IF(ISBLANK(INDEX('Policy Characteristics'!A:A,MATCH($C1784,'Policy Characteristics'!$C:$C,0))),"",INDEX('Policy Characteristics'!A:A,MATCH($C1784,'Policy Characteristics'!$C:$C,0)))</f>
        <v>Cross-Sector</v>
      </c>
      <c r="B1784" s="234" t="str">
        <f>IF(ISBLANK(INDEX('Policy Characteristics'!B:B,MATCH($C1784,'Policy Characteristics'!$C:$C,0))),"",INDEX('Policy Characteristics'!B:B,MATCH($C1784,'Policy Characteristics'!$C:$C,0)))</f>
        <v>Fuel Taxes or Subsidies</v>
      </c>
      <c r="C1784" s="257" t="str">
        <f t="shared" si="69"/>
        <v>Additional Fuel Tax or Subsidy Rate by Fuel</v>
      </c>
      <c r="D1784" s="6" t="s">
        <v>978</v>
      </c>
      <c r="E1784" s="45" t="s">
        <v>988</v>
      </c>
      <c r="F1784" s="6" t="s">
        <v>979</v>
      </c>
      <c r="G1784" s="45" t="s">
        <v>371</v>
      </c>
      <c r="H1784" s="43">
        <v>2379</v>
      </c>
      <c r="I1784" s="262" t="s">
        <v>728</v>
      </c>
      <c r="J1784" s="227" t="str">
        <f>IF(ISBLANK(INDEX('Policy Characteristics'!D:D,MATCH($C1784,'Policy Characteristics'!$C:$C,0))),"",INDEX('Policy Characteristics'!D:D,MATCH($C1784,'Policy Characteristics'!$C:$C,0)))</f>
        <v>Fuel Taxes or Subsidies</v>
      </c>
      <c r="K1784" s="226" t="str">
        <f>IF(ISBLANK(INDEX('Policy Characteristics'!E:E,MATCH($C1784,'Policy Characteristics'!$C:$C,0))),"",INDEX('Policy Characteristics'!E:E,MATCH($C1784,'Policy Characteristics'!$C:$C,0)))</f>
        <v>cross fuel tax</v>
      </c>
      <c r="L1784" s="233">
        <f>IF(ISBLANK(INDEX('Policy Characteristics'!F:F,MATCH($C1784,'Policy Characteristics'!$C:$C,0))),"",INDEX('Policy Characteristics'!F:F,MATCH($C1784,'Policy Characteristics'!$C:$C,0)))</f>
        <v>-0.9</v>
      </c>
      <c r="M1784" s="233">
        <f>IF(ISBLANK(INDEX('Policy Characteristics'!G:G,MATCH($C1784,'Policy Characteristics'!$C:$C,0))),"",INDEX('Policy Characteristics'!G:G,MATCH($C1784,'Policy Characteristics'!$C:$C,0)))</f>
        <v>0.9</v>
      </c>
      <c r="N1784" s="233">
        <f>IF(ISBLANK(INDEX('Policy Characteristics'!H:H,MATCH($C1784,'Policy Characteristics'!$C:$C,0))),"",INDEX('Policy Characteristics'!H:H,MATCH($C1784,'Policy Characteristics'!$C:$C,0)))</f>
        <v>0.01</v>
      </c>
      <c r="O1784" s="226" t="str">
        <f>IF(ISBLANK(INDEX('Policy Characteristics'!I:I,MATCH($C1784,'Policy Characteristics'!$C:$C,0))),"",INDEX('Policy Characteristics'!I:I,MATCH($C1784,'Policy Characteristics'!$C:$C,0)))</f>
        <v>% of BAU price</v>
      </c>
      <c r="P1784" s="22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84" s="226" t="str">
        <f>IF(ISBLANK(INDEX('Policy Characteristics'!K:K,MATCH($C1784,'Policy Characteristics'!$C:$C,0))),"",INDEX('Policy Characteristics'!K:K,MATCH($C1784,'Policy Characteristics'!$C:$C,0)))</f>
        <v>fuels.html#fuel-taxes</v>
      </c>
      <c r="R1784" s="226" t="str">
        <f>IF(ISBLANK(INDEX('Policy Characteristics'!L:L,MATCH($C1784,'Policy Characteristics'!$C:$C,0))),"",INDEX('Policy Characteristics'!L:L,MATCH($C1784,'Policy Characteristics'!$C:$C,0)))</f>
        <v>fuel-taxes.html</v>
      </c>
    </row>
    <row r="1785" spans="1:18">
      <c r="A1785" s="226" t="str">
        <f>IF(ISBLANK(INDEX('Policy Characteristics'!A:A,MATCH($C1785,'Policy Characteristics'!$C:$C,0))),"",INDEX('Policy Characteristics'!A:A,MATCH($C1785,'Policy Characteristics'!$C:$C,0)))</f>
        <v>Cross-Sector</v>
      </c>
      <c r="B1785" s="234" t="str">
        <f>IF(ISBLANK(INDEX('Policy Characteristics'!B:B,MATCH($C1785,'Policy Characteristics'!$C:$C,0))),"",INDEX('Policy Characteristics'!B:B,MATCH($C1785,'Policy Characteristics'!$C:$C,0)))</f>
        <v>Fuel Taxes or Subsidies</v>
      </c>
      <c r="C1785" s="257" t="str">
        <f t="shared" si="69"/>
        <v>Additional Fuel Tax or Subsidy Rate by Fuel</v>
      </c>
      <c r="D1785" s="6" t="s">
        <v>1009</v>
      </c>
      <c r="E1785" s="45" t="s">
        <v>988</v>
      </c>
      <c r="F1785" s="6" t="s">
        <v>827</v>
      </c>
      <c r="G1785" s="45" t="s">
        <v>371</v>
      </c>
      <c r="H1785" s="43">
        <v>2380</v>
      </c>
      <c r="I1785" s="262" t="s">
        <v>738</v>
      </c>
      <c r="J1785" s="227" t="str">
        <f>IF(ISBLANK(INDEX('Policy Characteristics'!D:D,MATCH($C1785,'Policy Characteristics'!$C:$C,0))),"",INDEX('Policy Characteristics'!D:D,MATCH($C1785,'Policy Characteristics'!$C:$C,0)))</f>
        <v>Fuel Taxes or Subsidies</v>
      </c>
      <c r="K1785" s="226" t="str">
        <f>IF(ISBLANK(INDEX('Policy Characteristics'!E:E,MATCH($C1785,'Policy Characteristics'!$C:$C,0))),"",INDEX('Policy Characteristics'!E:E,MATCH($C1785,'Policy Characteristics'!$C:$C,0)))</f>
        <v>cross fuel tax</v>
      </c>
      <c r="L1785" s="233">
        <f>IF(ISBLANK(INDEX('Policy Characteristics'!F:F,MATCH($C1785,'Policy Characteristics'!$C:$C,0))),"",INDEX('Policy Characteristics'!F:F,MATCH($C1785,'Policy Characteristics'!$C:$C,0)))</f>
        <v>-0.9</v>
      </c>
      <c r="M1785" s="233">
        <f>IF(ISBLANK(INDEX('Policy Characteristics'!G:G,MATCH($C1785,'Policy Characteristics'!$C:$C,0))),"",INDEX('Policy Characteristics'!G:G,MATCH($C1785,'Policy Characteristics'!$C:$C,0)))</f>
        <v>0.9</v>
      </c>
      <c r="N1785" s="233">
        <f>IF(ISBLANK(INDEX('Policy Characteristics'!H:H,MATCH($C1785,'Policy Characteristics'!$C:$C,0))),"",INDEX('Policy Characteristics'!H:H,MATCH($C1785,'Policy Characteristics'!$C:$C,0)))</f>
        <v>0.01</v>
      </c>
      <c r="O1785" s="226" t="str">
        <f>IF(ISBLANK(INDEX('Policy Characteristics'!I:I,MATCH($C1785,'Policy Characteristics'!$C:$C,0))),"",INDEX('Policy Characteristics'!I:I,MATCH($C1785,'Policy Characteristics'!$C:$C,0)))</f>
        <v>% of BAU price</v>
      </c>
      <c r="P1785" s="22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85" s="226" t="str">
        <f>IF(ISBLANK(INDEX('Policy Characteristics'!K:K,MATCH($C1785,'Policy Characteristics'!$C:$C,0))),"",INDEX('Policy Characteristics'!K:K,MATCH($C1785,'Policy Characteristics'!$C:$C,0)))</f>
        <v>fuels.html#fuel-taxes</v>
      </c>
      <c r="R1785" s="226" t="str">
        <f>IF(ISBLANK(INDEX('Policy Characteristics'!L:L,MATCH($C1785,'Policy Characteristics'!$C:$C,0))),"",INDEX('Policy Characteristics'!L:L,MATCH($C1785,'Policy Characteristics'!$C:$C,0)))</f>
        <v>fuel-taxes.html</v>
      </c>
    </row>
    <row r="1786" spans="1:18">
      <c r="A1786" s="226" t="str">
        <f>IF(ISBLANK(INDEX('Policy Characteristics'!A:A,MATCH($C1786,'Policy Characteristics'!$C:$C,0))),"",INDEX('Policy Characteristics'!A:A,MATCH($C1786,'Policy Characteristics'!$C:$C,0)))</f>
        <v>Cross-Sector</v>
      </c>
      <c r="B1786" s="234" t="str">
        <f>IF(ISBLANK(INDEX('Policy Characteristics'!B:B,MATCH($C1786,'Policy Characteristics'!$C:$C,0))),"",INDEX('Policy Characteristics'!B:B,MATCH($C1786,'Policy Characteristics'!$C:$C,0)))</f>
        <v>Fuel Taxes or Subsidies</v>
      </c>
      <c r="C1786" s="257" t="str">
        <f t="shared" si="69"/>
        <v>Additional Fuel Tax or Subsidy Rate by Fuel</v>
      </c>
      <c r="D1786" s="6" t="s">
        <v>1010</v>
      </c>
      <c r="E1786" s="45" t="s">
        <v>988</v>
      </c>
      <c r="F1786" s="6" t="s">
        <v>1011</v>
      </c>
      <c r="G1786" s="45" t="s">
        <v>371</v>
      </c>
      <c r="H1786" s="43">
        <v>2381</v>
      </c>
      <c r="I1786" s="262" t="s">
        <v>728</v>
      </c>
      <c r="J1786" s="227" t="str">
        <f>IF(ISBLANK(INDEX('Policy Characteristics'!D:D,MATCH($C1786,'Policy Characteristics'!$C:$C,0))),"",INDEX('Policy Characteristics'!D:D,MATCH($C1786,'Policy Characteristics'!$C:$C,0)))</f>
        <v>Fuel Taxes or Subsidies</v>
      </c>
      <c r="K1786" s="226" t="str">
        <f>IF(ISBLANK(INDEX('Policy Characteristics'!E:E,MATCH($C1786,'Policy Characteristics'!$C:$C,0))),"",INDEX('Policy Characteristics'!E:E,MATCH($C1786,'Policy Characteristics'!$C:$C,0)))</f>
        <v>cross fuel tax</v>
      </c>
      <c r="L1786" s="233">
        <f>IF(ISBLANK(INDEX('Policy Characteristics'!F:F,MATCH($C1786,'Policy Characteristics'!$C:$C,0))),"",INDEX('Policy Characteristics'!F:F,MATCH($C1786,'Policy Characteristics'!$C:$C,0)))</f>
        <v>-0.9</v>
      </c>
      <c r="M1786" s="233">
        <f>IF(ISBLANK(INDEX('Policy Characteristics'!G:G,MATCH($C1786,'Policy Characteristics'!$C:$C,0))),"",INDEX('Policy Characteristics'!G:G,MATCH($C1786,'Policy Characteristics'!$C:$C,0)))</f>
        <v>0.9</v>
      </c>
      <c r="N1786" s="233">
        <f>IF(ISBLANK(INDEX('Policy Characteristics'!H:H,MATCH($C1786,'Policy Characteristics'!$C:$C,0))),"",INDEX('Policy Characteristics'!H:H,MATCH($C1786,'Policy Characteristics'!$C:$C,0)))</f>
        <v>0.01</v>
      </c>
      <c r="O1786" s="226" t="str">
        <f>IF(ISBLANK(INDEX('Policy Characteristics'!I:I,MATCH($C1786,'Policy Characteristics'!$C:$C,0))),"",INDEX('Policy Characteristics'!I:I,MATCH($C1786,'Policy Characteristics'!$C:$C,0)))</f>
        <v>% of BAU price</v>
      </c>
      <c r="P1786" s="22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86" s="226" t="str">
        <f>IF(ISBLANK(INDEX('Policy Characteristics'!K:K,MATCH($C1786,'Policy Characteristics'!$C:$C,0))),"",INDEX('Policy Characteristics'!K:K,MATCH($C1786,'Policy Characteristics'!$C:$C,0)))</f>
        <v>fuels.html#fuel-taxes</v>
      </c>
      <c r="R1786" s="226" t="str">
        <f>IF(ISBLANK(INDEX('Policy Characteristics'!L:L,MATCH($C1786,'Policy Characteristics'!$C:$C,0))),"",INDEX('Policy Characteristics'!L:L,MATCH($C1786,'Policy Characteristics'!$C:$C,0)))</f>
        <v>fuel-taxes.html</v>
      </c>
    </row>
    <row r="1787" spans="1:18" s="4" customFormat="1">
      <c r="A1787" s="226" t="str">
        <f>IF(ISBLANK(INDEX('Policy Characteristics'!A:A,MATCH($C1787,'Policy Characteristics'!$C:$C,0))),"",INDEX('Policy Characteristics'!A:A,MATCH($C1787,'Policy Characteristics'!$C:$C,0)))</f>
        <v>Cross-Sector</v>
      </c>
      <c r="B1787" s="234" t="str">
        <f>IF(ISBLANK(INDEX('Policy Characteristics'!B:B,MATCH($C1787,'Policy Characteristics'!$C:$C,0))),"",INDEX('Policy Characteristics'!B:B,MATCH($C1787,'Policy Characteristics'!$C:$C,0)))</f>
        <v>Fuel Taxes or Subsidies</v>
      </c>
      <c r="C1787" s="257" t="str">
        <f t="shared" si="69"/>
        <v>Additional Fuel Tax or Subsidy Rate by Fuel</v>
      </c>
      <c r="D1787" s="45" t="s">
        <v>992</v>
      </c>
      <c r="E1787" s="45" t="s">
        <v>990</v>
      </c>
      <c r="F1787" s="45" t="s">
        <v>993</v>
      </c>
      <c r="G1787" s="45" t="s">
        <v>1014</v>
      </c>
      <c r="H1787" s="43">
        <v>2382</v>
      </c>
      <c r="I1787" s="261" t="s">
        <v>728</v>
      </c>
      <c r="J1787" s="227" t="str">
        <f>IF(ISBLANK(INDEX('Policy Characteristics'!D:D,MATCH($C1787,'Policy Characteristics'!$C:$C,0))),"",INDEX('Policy Characteristics'!D:D,MATCH($C1787,'Policy Characteristics'!$C:$C,0)))</f>
        <v>Fuel Taxes or Subsidies</v>
      </c>
      <c r="K1787" s="226" t="str">
        <f>IF(ISBLANK(INDEX('Policy Characteristics'!E:E,MATCH($C1787,'Policy Characteristics'!$C:$C,0))),"",INDEX('Policy Characteristics'!E:E,MATCH($C1787,'Policy Characteristics'!$C:$C,0)))</f>
        <v>cross fuel tax</v>
      </c>
      <c r="L1787" s="233">
        <f>IF(ISBLANK(INDEX('Policy Characteristics'!F:F,MATCH($C1787,'Policy Characteristics'!$C:$C,0))),"",INDEX('Policy Characteristics'!F:F,MATCH($C1787,'Policy Characteristics'!$C:$C,0)))</f>
        <v>-0.9</v>
      </c>
      <c r="M1787" s="233">
        <f>IF(ISBLANK(INDEX('Policy Characteristics'!G:G,MATCH($C1787,'Policy Characteristics'!$C:$C,0))),"",INDEX('Policy Characteristics'!G:G,MATCH($C1787,'Policy Characteristics'!$C:$C,0)))</f>
        <v>0.9</v>
      </c>
      <c r="N1787" s="233">
        <f>IF(ISBLANK(INDEX('Policy Characteristics'!H:H,MATCH($C1787,'Policy Characteristics'!$C:$C,0))),"",INDEX('Policy Characteristics'!H:H,MATCH($C1787,'Policy Characteristics'!$C:$C,0)))</f>
        <v>0.01</v>
      </c>
      <c r="O1787" s="226" t="str">
        <f>IF(ISBLANK(INDEX('Policy Characteristics'!I:I,MATCH($C1787,'Policy Characteristics'!$C:$C,0))),"",INDEX('Policy Characteristics'!I:I,MATCH($C1787,'Policy Characteristics'!$C:$C,0)))</f>
        <v>% of BAU price</v>
      </c>
      <c r="P1787" s="22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87" s="226" t="str">
        <f>IF(ISBLANK(INDEX('Policy Characteristics'!K:K,MATCH($C1787,'Policy Characteristics'!$C:$C,0))),"",INDEX('Policy Characteristics'!K:K,MATCH($C1787,'Policy Characteristics'!$C:$C,0)))</f>
        <v>fuels.html#fuel-taxes</v>
      </c>
      <c r="R1787" s="226" t="str">
        <f>IF(ISBLANK(INDEX('Policy Characteristics'!L:L,MATCH($C1787,'Policy Characteristics'!$C:$C,0))),"",INDEX('Policy Characteristics'!L:L,MATCH($C1787,'Policy Characteristics'!$C:$C,0)))</f>
        <v>fuel-taxes.html</v>
      </c>
    </row>
    <row r="1788" spans="1:18" s="4" customFormat="1">
      <c r="A1788" s="226" t="str">
        <f>IF(ISBLANK(INDEX('Policy Characteristics'!A:A,MATCH($C1788,'Policy Characteristics'!$C:$C,0))),"",INDEX('Policy Characteristics'!A:A,MATCH($C1788,'Policy Characteristics'!$C:$C,0)))</f>
        <v>Cross-Sector</v>
      </c>
      <c r="B1788" s="234" t="str">
        <f>IF(ISBLANK(INDEX('Policy Characteristics'!B:B,MATCH($C1788,'Policy Characteristics'!$C:$C,0))),"",INDEX('Policy Characteristics'!B:B,MATCH($C1788,'Policy Characteristics'!$C:$C,0)))</f>
        <v>Fuel Taxes or Subsidies</v>
      </c>
      <c r="C1788" s="257" t="str">
        <f t="shared" si="69"/>
        <v>Additional Fuel Tax or Subsidy Rate by Fuel</v>
      </c>
      <c r="D1788" s="6" t="s">
        <v>965</v>
      </c>
      <c r="E1788" s="45" t="s">
        <v>990</v>
      </c>
      <c r="F1788" s="6" t="s">
        <v>795</v>
      </c>
      <c r="G1788" s="45" t="s">
        <v>1014</v>
      </c>
      <c r="H1788" s="43">
        <v>2383</v>
      </c>
      <c r="I1788" s="262" t="s">
        <v>738</v>
      </c>
      <c r="J1788" s="227" t="str">
        <f>IF(ISBLANK(INDEX('Policy Characteristics'!D:D,MATCH($C1788,'Policy Characteristics'!$C:$C,0))),"",INDEX('Policy Characteristics'!D:D,MATCH($C1788,'Policy Characteristics'!$C:$C,0)))</f>
        <v>Fuel Taxes or Subsidies</v>
      </c>
      <c r="K1788" s="226" t="str">
        <f>IF(ISBLANK(INDEX('Policy Characteristics'!E:E,MATCH($C1788,'Policy Characteristics'!$C:$C,0))),"",INDEX('Policy Characteristics'!E:E,MATCH($C1788,'Policy Characteristics'!$C:$C,0)))</f>
        <v>cross fuel tax</v>
      </c>
      <c r="L1788" s="233">
        <f>IF(ISBLANK(INDEX('Policy Characteristics'!F:F,MATCH($C1788,'Policy Characteristics'!$C:$C,0))),"",INDEX('Policy Characteristics'!F:F,MATCH($C1788,'Policy Characteristics'!$C:$C,0)))</f>
        <v>-0.9</v>
      </c>
      <c r="M1788" s="233">
        <f>IF(ISBLANK(INDEX('Policy Characteristics'!G:G,MATCH($C1788,'Policy Characteristics'!$C:$C,0))),"",INDEX('Policy Characteristics'!G:G,MATCH($C1788,'Policy Characteristics'!$C:$C,0)))</f>
        <v>0.9</v>
      </c>
      <c r="N1788" s="233">
        <f>IF(ISBLANK(INDEX('Policy Characteristics'!H:H,MATCH($C1788,'Policy Characteristics'!$C:$C,0))),"",INDEX('Policy Characteristics'!H:H,MATCH($C1788,'Policy Characteristics'!$C:$C,0)))</f>
        <v>0.01</v>
      </c>
      <c r="O1788" s="226" t="str">
        <f>IF(ISBLANK(INDEX('Policy Characteristics'!I:I,MATCH($C1788,'Policy Characteristics'!$C:$C,0))),"",INDEX('Policy Characteristics'!I:I,MATCH($C1788,'Policy Characteristics'!$C:$C,0)))</f>
        <v>% of BAU price</v>
      </c>
      <c r="P1788" s="22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88" s="226" t="str">
        <f>IF(ISBLANK(INDEX('Policy Characteristics'!K:K,MATCH($C1788,'Policy Characteristics'!$C:$C,0))),"",INDEX('Policy Characteristics'!K:K,MATCH($C1788,'Policy Characteristics'!$C:$C,0)))</f>
        <v>fuels.html#fuel-taxes</v>
      </c>
      <c r="R1788" s="226" t="str">
        <f>IF(ISBLANK(INDEX('Policy Characteristics'!L:L,MATCH($C1788,'Policy Characteristics'!$C:$C,0))),"",INDEX('Policy Characteristics'!L:L,MATCH($C1788,'Policy Characteristics'!$C:$C,0)))</f>
        <v>fuel-taxes.html</v>
      </c>
    </row>
    <row r="1789" spans="1:18" s="4" customFormat="1">
      <c r="A1789" s="226" t="str">
        <f>IF(ISBLANK(INDEX('Policy Characteristics'!A:A,MATCH($C1789,'Policy Characteristics'!$C:$C,0))),"",INDEX('Policy Characteristics'!A:A,MATCH($C1789,'Policy Characteristics'!$C:$C,0)))</f>
        <v>Cross-Sector</v>
      </c>
      <c r="B1789" s="234" t="str">
        <f>IF(ISBLANK(INDEX('Policy Characteristics'!B:B,MATCH($C1789,'Policy Characteristics'!$C:$C,0))),"",INDEX('Policy Characteristics'!B:B,MATCH($C1789,'Policy Characteristics'!$C:$C,0)))</f>
        <v>Fuel Taxes or Subsidies</v>
      </c>
      <c r="C1789" s="257" t="str">
        <f t="shared" si="69"/>
        <v>Additional Fuel Tax or Subsidy Rate by Fuel</v>
      </c>
      <c r="D1789" s="6" t="s">
        <v>966</v>
      </c>
      <c r="E1789" s="45" t="s">
        <v>990</v>
      </c>
      <c r="F1789" s="6" t="s">
        <v>967</v>
      </c>
      <c r="G1789" s="45" t="s">
        <v>1014</v>
      </c>
      <c r="H1789" s="43">
        <v>2384</v>
      </c>
      <c r="I1789" s="262" t="s">
        <v>728</v>
      </c>
      <c r="J1789" s="227" t="str">
        <f>IF(ISBLANK(INDEX('Policy Characteristics'!D:D,MATCH($C1789,'Policy Characteristics'!$C:$C,0))),"",INDEX('Policy Characteristics'!D:D,MATCH($C1789,'Policy Characteristics'!$C:$C,0)))</f>
        <v>Fuel Taxes or Subsidies</v>
      </c>
      <c r="K1789" s="226" t="str">
        <f>IF(ISBLANK(INDEX('Policy Characteristics'!E:E,MATCH($C1789,'Policy Characteristics'!$C:$C,0))),"",INDEX('Policy Characteristics'!E:E,MATCH($C1789,'Policy Characteristics'!$C:$C,0)))</f>
        <v>cross fuel tax</v>
      </c>
      <c r="L1789" s="233">
        <f>IF(ISBLANK(INDEX('Policy Characteristics'!F:F,MATCH($C1789,'Policy Characteristics'!$C:$C,0))),"",INDEX('Policy Characteristics'!F:F,MATCH($C1789,'Policy Characteristics'!$C:$C,0)))</f>
        <v>-0.9</v>
      </c>
      <c r="M1789" s="233">
        <f>IF(ISBLANK(INDEX('Policy Characteristics'!G:G,MATCH($C1789,'Policy Characteristics'!$C:$C,0))),"",INDEX('Policy Characteristics'!G:G,MATCH($C1789,'Policy Characteristics'!$C:$C,0)))</f>
        <v>0.9</v>
      </c>
      <c r="N1789" s="233">
        <f>IF(ISBLANK(INDEX('Policy Characteristics'!H:H,MATCH($C1789,'Policy Characteristics'!$C:$C,0))),"",INDEX('Policy Characteristics'!H:H,MATCH($C1789,'Policy Characteristics'!$C:$C,0)))</f>
        <v>0.01</v>
      </c>
      <c r="O1789" s="226" t="str">
        <f>IF(ISBLANK(INDEX('Policy Characteristics'!I:I,MATCH($C1789,'Policy Characteristics'!$C:$C,0))),"",INDEX('Policy Characteristics'!I:I,MATCH($C1789,'Policy Characteristics'!$C:$C,0)))</f>
        <v>% of BAU price</v>
      </c>
      <c r="P1789" s="22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89" s="226" t="str">
        <f>IF(ISBLANK(INDEX('Policy Characteristics'!K:K,MATCH($C1789,'Policy Characteristics'!$C:$C,0))),"",INDEX('Policy Characteristics'!K:K,MATCH($C1789,'Policy Characteristics'!$C:$C,0)))</f>
        <v>fuels.html#fuel-taxes</v>
      </c>
      <c r="R1789" s="226" t="str">
        <f>IF(ISBLANK(INDEX('Policy Characteristics'!L:L,MATCH($C1789,'Policy Characteristics'!$C:$C,0))),"",INDEX('Policy Characteristics'!L:L,MATCH($C1789,'Policy Characteristics'!$C:$C,0)))</f>
        <v>fuel-taxes.html</v>
      </c>
    </row>
    <row r="1790" spans="1:18" s="4" customFormat="1">
      <c r="A1790" s="226" t="str">
        <f>IF(ISBLANK(INDEX('Policy Characteristics'!A:A,MATCH($C1790,'Policy Characteristics'!$C:$C,0))),"",INDEX('Policy Characteristics'!A:A,MATCH($C1790,'Policy Characteristics'!$C:$C,0)))</f>
        <v>Cross-Sector</v>
      </c>
      <c r="B1790" s="234" t="str">
        <f>IF(ISBLANK(INDEX('Policy Characteristics'!B:B,MATCH($C1790,'Policy Characteristics'!$C:$C,0))),"",INDEX('Policy Characteristics'!B:B,MATCH($C1790,'Policy Characteristics'!$C:$C,0)))</f>
        <v>Fuel Taxes or Subsidies</v>
      </c>
      <c r="C1790" s="257" t="str">
        <f t="shared" si="69"/>
        <v>Additional Fuel Tax or Subsidy Rate by Fuel</v>
      </c>
      <c r="D1790" s="6" t="s">
        <v>994</v>
      </c>
      <c r="E1790" s="45" t="s">
        <v>990</v>
      </c>
      <c r="F1790" s="6" t="s">
        <v>995</v>
      </c>
      <c r="G1790" s="45" t="s">
        <v>1014</v>
      </c>
      <c r="H1790" s="43">
        <v>2385</v>
      </c>
      <c r="I1790" s="262" t="s">
        <v>738</v>
      </c>
      <c r="J1790" s="227" t="str">
        <f>IF(ISBLANK(INDEX('Policy Characteristics'!D:D,MATCH($C1790,'Policy Characteristics'!$C:$C,0))),"",INDEX('Policy Characteristics'!D:D,MATCH($C1790,'Policy Characteristics'!$C:$C,0)))</f>
        <v>Fuel Taxes or Subsidies</v>
      </c>
      <c r="K1790" s="226" t="str">
        <f>IF(ISBLANK(INDEX('Policy Characteristics'!E:E,MATCH($C1790,'Policy Characteristics'!$C:$C,0))),"",INDEX('Policy Characteristics'!E:E,MATCH($C1790,'Policy Characteristics'!$C:$C,0)))</f>
        <v>cross fuel tax</v>
      </c>
      <c r="L1790" s="233">
        <f>IF(ISBLANK(INDEX('Policy Characteristics'!F:F,MATCH($C1790,'Policy Characteristics'!$C:$C,0))),"",INDEX('Policy Characteristics'!F:F,MATCH($C1790,'Policy Characteristics'!$C:$C,0)))</f>
        <v>-0.9</v>
      </c>
      <c r="M1790" s="233">
        <f>IF(ISBLANK(INDEX('Policy Characteristics'!G:G,MATCH($C1790,'Policy Characteristics'!$C:$C,0))),"",INDEX('Policy Characteristics'!G:G,MATCH($C1790,'Policy Characteristics'!$C:$C,0)))</f>
        <v>0.9</v>
      </c>
      <c r="N1790" s="233">
        <f>IF(ISBLANK(INDEX('Policy Characteristics'!H:H,MATCH($C1790,'Policy Characteristics'!$C:$C,0))),"",INDEX('Policy Characteristics'!H:H,MATCH($C1790,'Policy Characteristics'!$C:$C,0)))</f>
        <v>0.01</v>
      </c>
      <c r="O1790" s="226" t="str">
        <f>IF(ISBLANK(INDEX('Policy Characteristics'!I:I,MATCH($C1790,'Policy Characteristics'!$C:$C,0))),"",INDEX('Policy Characteristics'!I:I,MATCH($C1790,'Policy Characteristics'!$C:$C,0)))</f>
        <v>% of BAU price</v>
      </c>
      <c r="P1790" s="22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90" s="226" t="str">
        <f>IF(ISBLANK(INDEX('Policy Characteristics'!K:K,MATCH($C1790,'Policy Characteristics'!$C:$C,0))),"",INDEX('Policy Characteristics'!K:K,MATCH($C1790,'Policy Characteristics'!$C:$C,0)))</f>
        <v>fuels.html#fuel-taxes</v>
      </c>
      <c r="R1790" s="226" t="str">
        <f>IF(ISBLANK(INDEX('Policy Characteristics'!L:L,MATCH($C1790,'Policy Characteristics'!$C:$C,0))),"",INDEX('Policy Characteristics'!L:L,MATCH($C1790,'Policy Characteristics'!$C:$C,0)))</f>
        <v>fuel-taxes.html</v>
      </c>
    </row>
    <row r="1791" spans="1:18" s="4" customFormat="1">
      <c r="A1791" s="226" t="str">
        <f>IF(ISBLANK(INDEX('Policy Characteristics'!A:A,MATCH($C1791,'Policy Characteristics'!$C:$C,0))),"",INDEX('Policy Characteristics'!A:A,MATCH($C1791,'Policy Characteristics'!$C:$C,0)))</f>
        <v>Cross-Sector</v>
      </c>
      <c r="B1791" s="234" t="str">
        <f>IF(ISBLANK(INDEX('Policy Characteristics'!B:B,MATCH($C1791,'Policy Characteristics'!$C:$C,0))),"",INDEX('Policy Characteristics'!B:B,MATCH($C1791,'Policy Characteristics'!$C:$C,0)))</f>
        <v>Fuel Taxes or Subsidies</v>
      </c>
      <c r="C1791" s="257" t="str">
        <f t="shared" si="69"/>
        <v>Additional Fuel Tax or Subsidy Rate by Fuel</v>
      </c>
      <c r="D1791" s="6" t="s">
        <v>1001</v>
      </c>
      <c r="E1791" s="45" t="s">
        <v>990</v>
      </c>
      <c r="F1791" s="6" t="s">
        <v>811</v>
      </c>
      <c r="G1791" s="45" t="s">
        <v>1014</v>
      </c>
      <c r="H1791" s="43">
        <v>2386</v>
      </c>
      <c r="I1791" s="262" t="s">
        <v>738</v>
      </c>
      <c r="J1791" s="227" t="str">
        <f>IF(ISBLANK(INDEX('Policy Characteristics'!D:D,MATCH($C1791,'Policy Characteristics'!$C:$C,0))),"",INDEX('Policy Characteristics'!D:D,MATCH($C1791,'Policy Characteristics'!$C:$C,0)))</f>
        <v>Fuel Taxes or Subsidies</v>
      </c>
      <c r="K1791" s="226" t="str">
        <f>IF(ISBLANK(INDEX('Policy Characteristics'!E:E,MATCH($C1791,'Policy Characteristics'!$C:$C,0))),"",INDEX('Policy Characteristics'!E:E,MATCH($C1791,'Policy Characteristics'!$C:$C,0)))</f>
        <v>cross fuel tax</v>
      </c>
      <c r="L1791" s="233">
        <f>IF(ISBLANK(INDEX('Policy Characteristics'!F:F,MATCH($C1791,'Policy Characteristics'!$C:$C,0))),"",INDEX('Policy Characteristics'!F:F,MATCH($C1791,'Policy Characteristics'!$C:$C,0)))</f>
        <v>-0.9</v>
      </c>
      <c r="M1791" s="233">
        <f>IF(ISBLANK(INDEX('Policy Characteristics'!G:G,MATCH($C1791,'Policy Characteristics'!$C:$C,0))),"",INDEX('Policy Characteristics'!G:G,MATCH($C1791,'Policy Characteristics'!$C:$C,0)))</f>
        <v>0.9</v>
      </c>
      <c r="N1791" s="233">
        <f>IF(ISBLANK(INDEX('Policy Characteristics'!H:H,MATCH($C1791,'Policy Characteristics'!$C:$C,0))),"",INDEX('Policy Characteristics'!H:H,MATCH($C1791,'Policy Characteristics'!$C:$C,0)))</f>
        <v>0.01</v>
      </c>
      <c r="O1791" s="226" t="str">
        <f>IF(ISBLANK(INDEX('Policy Characteristics'!I:I,MATCH($C1791,'Policy Characteristics'!$C:$C,0))),"",INDEX('Policy Characteristics'!I:I,MATCH($C1791,'Policy Characteristics'!$C:$C,0)))</f>
        <v>% of BAU price</v>
      </c>
      <c r="P1791" s="22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91" s="226" t="str">
        <f>IF(ISBLANK(INDEX('Policy Characteristics'!K:K,MATCH($C1791,'Policy Characteristics'!$C:$C,0))),"",INDEX('Policy Characteristics'!K:K,MATCH($C1791,'Policy Characteristics'!$C:$C,0)))</f>
        <v>fuels.html#fuel-taxes</v>
      </c>
      <c r="R1791" s="226" t="str">
        <f>IF(ISBLANK(INDEX('Policy Characteristics'!L:L,MATCH($C1791,'Policy Characteristics'!$C:$C,0))),"",INDEX('Policy Characteristics'!L:L,MATCH($C1791,'Policy Characteristics'!$C:$C,0)))</f>
        <v>fuel-taxes.html</v>
      </c>
    </row>
    <row r="1792" spans="1:18" s="4" customFormat="1">
      <c r="A1792" s="226" t="str">
        <f>IF(ISBLANK(INDEX('Policy Characteristics'!A:A,MATCH($C1792,'Policy Characteristics'!$C:$C,0))),"",INDEX('Policy Characteristics'!A:A,MATCH($C1792,'Policy Characteristics'!$C:$C,0)))</f>
        <v>Cross-Sector</v>
      </c>
      <c r="B1792" s="234" t="str">
        <f>IF(ISBLANK(INDEX('Policy Characteristics'!B:B,MATCH($C1792,'Policy Characteristics'!$C:$C,0))),"",INDEX('Policy Characteristics'!B:B,MATCH($C1792,'Policy Characteristics'!$C:$C,0)))</f>
        <v>Fuel Taxes or Subsidies</v>
      </c>
      <c r="C1792" s="257" t="str">
        <f t="shared" si="69"/>
        <v>Additional Fuel Tax or Subsidy Rate by Fuel</v>
      </c>
      <c r="D1792" s="6" t="s">
        <v>968</v>
      </c>
      <c r="E1792" s="45" t="s">
        <v>990</v>
      </c>
      <c r="F1792" s="6" t="s">
        <v>969</v>
      </c>
      <c r="G1792" s="45" t="s">
        <v>1014</v>
      </c>
      <c r="H1792" s="43">
        <v>2387</v>
      </c>
      <c r="I1792" s="262" t="s">
        <v>738</v>
      </c>
      <c r="J1792" s="227" t="str">
        <f>IF(ISBLANK(INDEX('Policy Characteristics'!D:D,MATCH($C1792,'Policy Characteristics'!$C:$C,0))),"",INDEX('Policy Characteristics'!D:D,MATCH($C1792,'Policy Characteristics'!$C:$C,0)))</f>
        <v>Fuel Taxes or Subsidies</v>
      </c>
      <c r="K1792" s="226" t="str">
        <f>IF(ISBLANK(INDEX('Policy Characteristics'!E:E,MATCH($C1792,'Policy Characteristics'!$C:$C,0))),"",INDEX('Policy Characteristics'!E:E,MATCH($C1792,'Policy Characteristics'!$C:$C,0)))</f>
        <v>cross fuel tax</v>
      </c>
      <c r="L1792" s="233">
        <f>IF(ISBLANK(INDEX('Policy Characteristics'!F:F,MATCH($C1792,'Policy Characteristics'!$C:$C,0))),"",INDEX('Policy Characteristics'!F:F,MATCH($C1792,'Policy Characteristics'!$C:$C,0)))</f>
        <v>-0.9</v>
      </c>
      <c r="M1792" s="233">
        <f>IF(ISBLANK(INDEX('Policy Characteristics'!G:G,MATCH($C1792,'Policy Characteristics'!$C:$C,0))),"",INDEX('Policy Characteristics'!G:G,MATCH($C1792,'Policy Characteristics'!$C:$C,0)))</f>
        <v>0.9</v>
      </c>
      <c r="N1792" s="233">
        <f>IF(ISBLANK(INDEX('Policy Characteristics'!H:H,MATCH($C1792,'Policy Characteristics'!$C:$C,0))),"",INDEX('Policy Characteristics'!H:H,MATCH($C1792,'Policy Characteristics'!$C:$C,0)))</f>
        <v>0.01</v>
      </c>
      <c r="O1792" s="226" t="str">
        <f>IF(ISBLANK(INDEX('Policy Characteristics'!I:I,MATCH($C1792,'Policy Characteristics'!$C:$C,0))),"",INDEX('Policy Characteristics'!I:I,MATCH($C1792,'Policy Characteristics'!$C:$C,0)))</f>
        <v>% of BAU price</v>
      </c>
      <c r="P1792" s="22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92" s="226" t="str">
        <f>IF(ISBLANK(INDEX('Policy Characteristics'!K:K,MATCH($C1792,'Policy Characteristics'!$C:$C,0))),"",INDEX('Policy Characteristics'!K:K,MATCH($C1792,'Policy Characteristics'!$C:$C,0)))</f>
        <v>fuels.html#fuel-taxes</v>
      </c>
      <c r="R1792" s="226" t="str">
        <f>IF(ISBLANK(INDEX('Policy Characteristics'!L:L,MATCH($C1792,'Policy Characteristics'!$C:$C,0))),"",INDEX('Policy Characteristics'!L:L,MATCH($C1792,'Policy Characteristics'!$C:$C,0)))</f>
        <v>fuel-taxes.html</v>
      </c>
    </row>
    <row r="1793" spans="1:18" s="4" customFormat="1">
      <c r="A1793" s="226" t="str">
        <f>IF(ISBLANK(INDEX('Policy Characteristics'!A:A,MATCH($C1793,'Policy Characteristics'!$C:$C,0))),"",INDEX('Policy Characteristics'!A:A,MATCH($C1793,'Policy Characteristics'!$C:$C,0)))</f>
        <v>Cross-Sector</v>
      </c>
      <c r="B1793" s="234" t="str">
        <f>IF(ISBLANK(INDEX('Policy Characteristics'!B:B,MATCH($C1793,'Policy Characteristics'!$C:$C,0))),"",INDEX('Policy Characteristics'!B:B,MATCH($C1793,'Policy Characteristics'!$C:$C,0)))</f>
        <v>Fuel Taxes or Subsidies</v>
      </c>
      <c r="C1793" s="257" t="str">
        <f t="shared" si="69"/>
        <v>Additional Fuel Tax or Subsidy Rate by Fuel</v>
      </c>
      <c r="D1793" s="6" t="s">
        <v>970</v>
      </c>
      <c r="E1793" s="45" t="s">
        <v>990</v>
      </c>
      <c r="F1793" s="6" t="s">
        <v>971</v>
      </c>
      <c r="G1793" s="45" t="s">
        <v>1014</v>
      </c>
      <c r="H1793" s="43">
        <v>2388</v>
      </c>
      <c r="I1793" s="262" t="s">
        <v>738</v>
      </c>
      <c r="J1793" s="227" t="str">
        <f>IF(ISBLANK(INDEX('Policy Characteristics'!D:D,MATCH($C1793,'Policy Characteristics'!$C:$C,0))),"",INDEX('Policy Characteristics'!D:D,MATCH($C1793,'Policy Characteristics'!$C:$C,0)))</f>
        <v>Fuel Taxes or Subsidies</v>
      </c>
      <c r="K1793" s="226" t="str">
        <f>IF(ISBLANK(INDEX('Policy Characteristics'!E:E,MATCH($C1793,'Policy Characteristics'!$C:$C,0))),"",INDEX('Policy Characteristics'!E:E,MATCH($C1793,'Policy Characteristics'!$C:$C,0)))</f>
        <v>cross fuel tax</v>
      </c>
      <c r="L1793" s="233">
        <f>IF(ISBLANK(INDEX('Policy Characteristics'!F:F,MATCH($C1793,'Policy Characteristics'!$C:$C,0))),"",INDEX('Policy Characteristics'!F:F,MATCH($C1793,'Policy Characteristics'!$C:$C,0)))</f>
        <v>-0.9</v>
      </c>
      <c r="M1793" s="233">
        <f>IF(ISBLANK(INDEX('Policy Characteristics'!G:G,MATCH($C1793,'Policy Characteristics'!$C:$C,0))),"",INDEX('Policy Characteristics'!G:G,MATCH($C1793,'Policy Characteristics'!$C:$C,0)))</f>
        <v>0.9</v>
      </c>
      <c r="N1793" s="233">
        <f>IF(ISBLANK(INDEX('Policy Characteristics'!H:H,MATCH($C1793,'Policy Characteristics'!$C:$C,0))),"",INDEX('Policy Characteristics'!H:H,MATCH($C1793,'Policy Characteristics'!$C:$C,0)))</f>
        <v>0.01</v>
      </c>
      <c r="O1793" s="226" t="str">
        <f>IF(ISBLANK(INDEX('Policy Characteristics'!I:I,MATCH($C1793,'Policy Characteristics'!$C:$C,0))),"",INDEX('Policy Characteristics'!I:I,MATCH($C1793,'Policy Characteristics'!$C:$C,0)))</f>
        <v>% of BAU price</v>
      </c>
      <c r="P1793" s="22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93" s="226" t="str">
        <f>IF(ISBLANK(INDEX('Policy Characteristics'!K:K,MATCH($C1793,'Policy Characteristics'!$C:$C,0))),"",INDEX('Policy Characteristics'!K:K,MATCH($C1793,'Policy Characteristics'!$C:$C,0)))</f>
        <v>fuels.html#fuel-taxes</v>
      </c>
      <c r="R1793" s="226" t="str">
        <f>IF(ISBLANK(INDEX('Policy Characteristics'!L:L,MATCH($C1793,'Policy Characteristics'!$C:$C,0))),"",INDEX('Policy Characteristics'!L:L,MATCH($C1793,'Policy Characteristics'!$C:$C,0)))</f>
        <v>fuel-taxes.html</v>
      </c>
    </row>
    <row r="1794" spans="1:18" s="4" customFormat="1">
      <c r="A1794" s="226" t="str">
        <f>IF(ISBLANK(INDEX('Policy Characteristics'!A:A,MATCH($C1794,'Policy Characteristics'!$C:$C,0))),"",INDEX('Policy Characteristics'!A:A,MATCH($C1794,'Policy Characteristics'!$C:$C,0)))</f>
        <v>Cross-Sector</v>
      </c>
      <c r="B1794" s="234" t="str">
        <f>IF(ISBLANK(INDEX('Policy Characteristics'!B:B,MATCH($C1794,'Policy Characteristics'!$C:$C,0))),"",INDEX('Policy Characteristics'!B:B,MATCH($C1794,'Policy Characteristics'!$C:$C,0)))</f>
        <v>Fuel Taxes or Subsidies</v>
      </c>
      <c r="C1794" s="257" t="str">
        <f t="shared" si="69"/>
        <v>Additional Fuel Tax or Subsidy Rate by Fuel</v>
      </c>
      <c r="D1794" s="6" t="s">
        <v>1002</v>
      </c>
      <c r="E1794" s="45" t="s">
        <v>990</v>
      </c>
      <c r="F1794" s="6" t="s">
        <v>1003</v>
      </c>
      <c r="G1794" s="45" t="s">
        <v>1014</v>
      </c>
      <c r="H1794" s="43">
        <v>2389</v>
      </c>
      <c r="I1794" s="262" t="s">
        <v>738</v>
      </c>
      <c r="J1794" s="227" t="str">
        <f>IF(ISBLANK(INDEX('Policy Characteristics'!D:D,MATCH($C1794,'Policy Characteristics'!$C:$C,0))),"",INDEX('Policy Characteristics'!D:D,MATCH($C1794,'Policy Characteristics'!$C:$C,0)))</f>
        <v>Fuel Taxes or Subsidies</v>
      </c>
      <c r="K1794" s="226" t="str">
        <f>IF(ISBLANK(INDEX('Policy Characteristics'!E:E,MATCH($C1794,'Policy Characteristics'!$C:$C,0))),"",INDEX('Policy Characteristics'!E:E,MATCH($C1794,'Policy Characteristics'!$C:$C,0)))</f>
        <v>cross fuel tax</v>
      </c>
      <c r="L1794" s="233">
        <f>IF(ISBLANK(INDEX('Policy Characteristics'!F:F,MATCH($C1794,'Policy Characteristics'!$C:$C,0))),"",INDEX('Policy Characteristics'!F:F,MATCH($C1794,'Policy Characteristics'!$C:$C,0)))</f>
        <v>-0.9</v>
      </c>
      <c r="M1794" s="233">
        <f>IF(ISBLANK(INDEX('Policy Characteristics'!G:G,MATCH($C1794,'Policy Characteristics'!$C:$C,0))),"",INDEX('Policy Characteristics'!G:G,MATCH($C1794,'Policy Characteristics'!$C:$C,0)))</f>
        <v>0.9</v>
      </c>
      <c r="N1794" s="233">
        <f>IF(ISBLANK(INDEX('Policy Characteristics'!H:H,MATCH($C1794,'Policy Characteristics'!$C:$C,0))),"",INDEX('Policy Characteristics'!H:H,MATCH($C1794,'Policy Characteristics'!$C:$C,0)))</f>
        <v>0.01</v>
      </c>
      <c r="O1794" s="226" t="str">
        <f>IF(ISBLANK(INDEX('Policy Characteristics'!I:I,MATCH($C1794,'Policy Characteristics'!$C:$C,0))),"",INDEX('Policy Characteristics'!I:I,MATCH($C1794,'Policy Characteristics'!$C:$C,0)))</f>
        <v>% of BAU price</v>
      </c>
      <c r="P1794" s="22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94" s="226" t="str">
        <f>IF(ISBLANK(INDEX('Policy Characteristics'!K:K,MATCH($C1794,'Policy Characteristics'!$C:$C,0))),"",INDEX('Policy Characteristics'!K:K,MATCH($C1794,'Policy Characteristics'!$C:$C,0)))</f>
        <v>fuels.html#fuel-taxes</v>
      </c>
      <c r="R1794" s="226" t="str">
        <f>IF(ISBLANK(INDEX('Policy Characteristics'!L:L,MATCH($C1794,'Policy Characteristics'!$C:$C,0))),"",INDEX('Policy Characteristics'!L:L,MATCH($C1794,'Policy Characteristics'!$C:$C,0)))</f>
        <v>fuel-taxes.html</v>
      </c>
    </row>
    <row r="1795" spans="1:18" s="4" customFormat="1">
      <c r="A1795" s="226" t="str">
        <f>IF(ISBLANK(INDEX('Policy Characteristics'!A:A,MATCH($C1795,'Policy Characteristics'!$C:$C,0))),"",INDEX('Policy Characteristics'!A:A,MATCH($C1795,'Policy Characteristics'!$C:$C,0)))</f>
        <v>Cross-Sector</v>
      </c>
      <c r="B1795" s="234" t="str">
        <f>IF(ISBLANK(INDEX('Policy Characteristics'!B:B,MATCH($C1795,'Policy Characteristics'!$C:$C,0))),"",INDEX('Policy Characteristics'!B:B,MATCH($C1795,'Policy Characteristics'!$C:$C,0)))</f>
        <v>Fuel Taxes or Subsidies</v>
      </c>
      <c r="C1795" s="257" t="str">
        <f t="shared" si="69"/>
        <v>Additional Fuel Tax or Subsidy Rate by Fuel</v>
      </c>
      <c r="D1795" s="6" t="s">
        <v>1004</v>
      </c>
      <c r="E1795" s="45" t="s">
        <v>990</v>
      </c>
      <c r="F1795" s="6" t="s">
        <v>1005</v>
      </c>
      <c r="G1795" s="45" t="s">
        <v>1014</v>
      </c>
      <c r="H1795" s="43">
        <v>2390</v>
      </c>
      <c r="I1795" s="262" t="s">
        <v>738</v>
      </c>
      <c r="J1795" s="227" t="str">
        <f>IF(ISBLANK(INDEX('Policy Characteristics'!D:D,MATCH($C1795,'Policy Characteristics'!$C:$C,0))),"",INDEX('Policy Characteristics'!D:D,MATCH($C1795,'Policy Characteristics'!$C:$C,0)))</f>
        <v>Fuel Taxes or Subsidies</v>
      </c>
      <c r="K1795" s="226" t="str">
        <f>IF(ISBLANK(INDEX('Policy Characteristics'!E:E,MATCH($C1795,'Policy Characteristics'!$C:$C,0))),"",INDEX('Policy Characteristics'!E:E,MATCH($C1795,'Policy Characteristics'!$C:$C,0)))</f>
        <v>cross fuel tax</v>
      </c>
      <c r="L1795" s="233">
        <f>IF(ISBLANK(INDEX('Policy Characteristics'!F:F,MATCH($C1795,'Policy Characteristics'!$C:$C,0))),"",INDEX('Policy Characteristics'!F:F,MATCH($C1795,'Policy Characteristics'!$C:$C,0)))</f>
        <v>-0.9</v>
      </c>
      <c r="M1795" s="233">
        <f>IF(ISBLANK(INDEX('Policy Characteristics'!G:G,MATCH($C1795,'Policy Characteristics'!$C:$C,0))),"",INDEX('Policy Characteristics'!G:G,MATCH($C1795,'Policy Characteristics'!$C:$C,0)))</f>
        <v>0.9</v>
      </c>
      <c r="N1795" s="233">
        <f>IF(ISBLANK(INDEX('Policy Characteristics'!H:H,MATCH($C1795,'Policy Characteristics'!$C:$C,0))),"",INDEX('Policy Characteristics'!H:H,MATCH($C1795,'Policy Characteristics'!$C:$C,0)))</f>
        <v>0.01</v>
      </c>
      <c r="O1795" s="226" t="str">
        <f>IF(ISBLANK(INDEX('Policy Characteristics'!I:I,MATCH($C1795,'Policy Characteristics'!$C:$C,0))),"",INDEX('Policy Characteristics'!I:I,MATCH($C1795,'Policy Characteristics'!$C:$C,0)))</f>
        <v>% of BAU price</v>
      </c>
      <c r="P1795" s="22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95" s="226" t="str">
        <f>IF(ISBLANK(INDEX('Policy Characteristics'!K:K,MATCH($C1795,'Policy Characteristics'!$C:$C,0))),"",INDEX('Policy Characteristics'!K:K,MATCH($C1795,'Policy Characteristics'!$C:$C,0)))</f>
        <v>fuels.html#fuel-taxes</v>
      </c>
      <c r="R1795" s="226" t="str">
        <f>IF(ISBLANK(INDEX('Policy Characteristics'!L:L,MATCH($C1795,'Policy Characteristics'!$C:$C,0))),"",INDEX('Policy Characteristics'!L:L,MATCH($C1795,'Policy Characteristics'!$C:$C,0)))</f>
        <v>fuel-taxes.html</v>
      </c>
    </row>
    <row r="1796" spans="1:18">
      <c r="A1796" s="226" t="str">
        <f>IF(ISBLANK(INDEX('Policy Characteristics'!A:A,MATCH($C1796,'Policy Characteristics'!$C:$C,0))),"",INDEX('Policy Characteristics'!A:A,MATCH($C1796,'Policy Characteristics'!$C:$C,0)))</f>
        <v>Cross-Sector</v>
      </c>
      <c r="B1796" s="234" t="str">
        <f>IF(ISBLANK(INDEX('Policy Characteristics'!B:B,MATCH($C1796,'Policy Characteristics'!$C:$C,0))),"",INDEX('Policy Characteristics'!B:B,MATCH($C1796,'Policy Characteristics'!$C:$C,0)))</f>
        <v>Fuel Taxes or Subsidies</v>
      </c>
      <c r="C1796" s="257" t="str">
        <f t="shared" si="69"/>
        <v>Additional Fuel Tax or Subsidy Rate by Fuel</v>
      </c>
      <c r="D1796" s="6" t="s">
        <v>972</v>
      </c>
      <c r="E1796" s="45" t="s">
        <v>990</v>
      </c>
      <c r="F1796" s="6" t="s">
        <v>973</v>
      </c>
      <c r="G1796" s="45" t="s">
        <v>1014</v>
      </c>
      <c r="H1796" s="43">
        <v>2391</v>
      </c>
      <c r="I1796" s="262" t="s">
        <v>738</v>
      </c>
      <c r="J1796" s="227" t="str">
        <f>IF(ISBLANK(INDEX('Policy Characteristics'!D:D,MATCH($C1796,'Policy Characteristics'!$C:$C,0))),"",INDEX('Policy Characteristics'!D:D,MATCH($C1796,'Policy Characteristics'!$C:$C,0)))</f>
        <v>Fuel Taxes or Subsidies</v>
      </c>
      <c r="K1796" s="226" t="str">
        <f>IF(ISBLANK(INDEX('Policy Characteristics'!E:E,MATCH($C1796,'Policy Characteristics'!$C:$C,0))),"",INDEX('Policy Characteristics'!E:E,MATCH($C1796,'Policy Characteristics'!$C:$C,0)))</f>
        <v>cross fuel tax</v>
      </c>
      <c r="L1796" s="233">
        <f>IF(ISBLANK(INDEX('Policy Characteristics'!F:F,MATCH($C1796,'Policy Characteristics'!$C:$C,0))),"",INDEX('Policy Characteristics'!F:F,MATCH($C1796,'Policy Characteristics'!$C:$C,0)))</f>
        <v>-0.9</v>
      </c>
      <c r="M1796" s="233">
        <f>IF(ISBLANK(INDEX('Policy Characteristics'!G:G,MATCH($C1796,'Policy Characteristics'!$C:$C,0))),"",INDEX('Policy Characteristics'!G:G,MATCH($C1796,'Policy Characteristics'!$C:$C,0)))</f>
        <v>0.9</v>
      </c>
      <c r="N1796" s="233">
        <f>IF(ISBLANK(INDEX('Policy Characteristics'!H:H,MATCH($C1796,'Policy Characteristics'!$C:$C,0))),"",INDEX('Policy Characteristics'!H:H,MATCH($C1796,'Policy Characteristics'!$C:$C,0)))</f>
        <v>0.01</v>
      </c>
      <c r="O1796" s="226" t="str">
        <f>IF(ISBLANK(INDEX('Policy Characteristics'!I:I,MATCH($C1796,'Policy Characteristics'!$C:$C,0))),"",INDEX('Policy Characteristics'!I:I,MATCH($C1796,'Policy Characteristics'!$C:$C,0)))</f>
        <v>% of BAU price</v>
      </c>
      <c r="P1796" s="22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96" s="226" t="str">
        <f>IF(ISBLANK(INDEX('Policy Characteristics'!K:K,MATCH($C1796,'Policy Characteristics'!$C:$C,0))),"",INDEX('Policy Characteristics'!K:K,MATCH($C1796,'Policy Characteristics'!$C:$C,0)))</f>
        <v>fuels.html#fuel-taxes</v>
      </c>
      <c r="R1796" s="226" t="str">
        <f>IF(ISBLANK(INDEX('Policy Characteristics'!L:L,MATCH($C1796,'Policy Characteristics'!$C:$C,0))),"",INDEX('Policy Characteristics'!L:L,MATCH($C1796,'Policy Characteristics'!$C:$C,0)))</f>
        <v>fuel-taxes.html</v>
      </c>
    </row>
    <row r="1797" spans="1:18">
      <c r="A1797" s="226" t="str">
        <f>IF(ISBLANK(INDEX('Policy Characteristics'!A:A,MATCH($C1797,'Policy Characteristics'!$C:$C,0))),"",INDEX('Policy Characteristics'!A:A,MATCH($C1797,'Policy Characteristics'!$C:$C,0)))</f>
        <v>Cross-Sector</v>
      </c>
      <c r="B1797" s="234" t="str">
        <f>IF(ISBLANK(INDEX('Policy Characteristics'!B:B,MATCH($C1797,'Policy Characteristics'!$C:$C,0))),"",INDEX('Policy Characteristics'!B:B,MATCH($C1797,'Policy Characteristics'!$C:$C,0)))</f>
        <v>Fuel Taxes or Subsidies</v>
      </c>
      <c r="C1797" s="257" t="str">
        <f t="shared" si="69"/>
        <v>Additional Fuel Tax or Subsidy Rate by Fuel</v>
      </c>
      <c r="D1797" s="6" t="s">
        <v>1006</v>
      </c>
      <c r="E1797" s="45" t="s">
        <v>990</v>
      </c>
      <c r="F1797" s="6" t="s">
        <v>1007</v>
      </c>
      <c r="G1797" s="45" t="s">
        <v>1014</v>
      </c>
      <c r="H1797" s="43">
        <v>2392</v>
      </c>
      <c r="I1797" s="262" t="s">
        <v>738</v>
      </c>
      <c r="J1797" s="227" t="str">
        <f>IF(ISBLANK(INDEX('Policy Characteristics'!D:D,MATCH($C1797,'Policy Characteristics'!$C:$C,0))),"",INDEX('Policy Characteristics'!D:D,MATCH($C1797,'Policy Characteristics'!$C:$C,0)))</f>
        <v>Fuel Taxes or Subsidies</v>
      </c>
      <c r="K1797" s="226" t="str">
        <f>IF(ISBLANK(INDEX('Policy Characteristics'!E:E,MATCH($C1797,'Policy Characteristics'!$C:$C,0))),"",INDEX('Policy Characteristics'!E:E,MATCH($C1797,'Policy Characteristics'!$C:$C,0)))</f>
        <v>cross fuel tax</v>
      </c>
      <c r="L1797" s="233">
        <f>IF(ISBLANK(INDEX('Policy Characteristics'!F:F,MATCH($C1797,'Policy Characteristics'!$C:$C,0))),"",INDEX('Policy Characteristics'!F:F,MATCH($C1797,'Policy Characteristics'!$C:$C,0)))</f>
        <v>-0.9</v>
      </c>
      <c r="M1797" s="233">
        <f>IF(ISBLANK(INDEX('Policy Characteristics'!G:G,MATCH($C1797,'Policy Characteristics'!$C:$C,0))),"",INDEX('Policy Characteristics'!G:G,MATCH($C1797,'Policy Characteristics'!$C:$C,0)))</f>
        <v>0.9</v>
      </c>
      <c r="N1797" s="233">
        <f>IF(ISBLANK(INDEX('Policy Characteristics'!H:H,MATCH($C1797,'Policy Characteristics'!$C:$C,0))),"",INDEX('Policy Characteristics'!H:H,MATCH($C1797,'Policy Characteristics'!$C:$C,0)))</f>
        <v>0.01</v>
      </c>
      <c r="O1797" s="226" t="str">
        <f>IF(ISBLANK(INDEX('Policy Characteristics'!I:I,MATCH($C1797,'Policy Characteristics'!$C:$C,0))),"",INDEX('Policy Characteristics'!I:I,MATCH($C1797,'Policy Characteristics'!$C:$C,0)))</f>
        <v>% of BAU price</v>
      </c>
      <c r="P1797" s="22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97" s="226" t="str">
        <f>IF(ISBLANK(INDEX('Policy Characteristics'!K:K,MATCH($C1797,'Policy Characteristics'!$C:$C,0))),"",INDEX('Policy Characteristics'!K:K,MATCH($C1797,'Policy Characteristics'!$C:$C,0)))</f>
        <v>fuels.html#fuel-taxes</v>
      </c>
      <c r="R1797" s="226" t="str">
        <f>IF(ISBLANK(INDEX('Policy Characteristics'!L:L,MATCH($C1797,'Policy Characteristics'!$C:$C,0))),"",INDEX('Policy Characteristics'!L:L,MATCH($C1797,'Policy Characteristics'!$C:$C,0)))</f>
        <v>fuel-taxes.html</v>
      </c>
    </row>
    <row r="1798" spans="1:18">
      <c r="A1798" s="226" t="str">
        <f>IF(ISBLANK(INDEX('Policy Characteristics'!A:A,MATCH($C1798,'Policy Characteristics'!$C:$C,0))),"",INDEX('Policy Characteristics'!A:A,MATCH($C1798,'Policy Characteristics'!$C:$C,0)))</f>
        <v>Cross-Sector</v>
      </c>
      <c r="B1798" s="234" t="str">
        <f>IF(ISBLANK(INDEX('Policy Characteristics'!B:B,MATCH($C1798,'Policy Characteristics'!$C:$C,0))),"",INDEX('Policy Characteristics'!B:B,MATCH($C1798,'Policy Characteristics'!$C:$C,0)))</f>
        <v>Fuel Taxes or Subsidies</v>
      </c>
      <c r="C1798" s="257" t="str">
        <f t="shared" si="69"/>
        <v>Additional Fuel Tax or Subsidy Rate by Fuel</v>
      </c>
      <c r="D1798" s="6" t="s">
        <v>974</v>
      </c>
      <c r="E1798" s="45" t="s">
        <v>990</v>
      </c>
      <c r="F1798" s="6" t="s">
        <v>819</v>
      </c>
      <c r="G1798" s="45" t="s">
        <v>1014</v>
      </c>
      <c r="H1798" s="43">
        <v>2393</v>
      </c>
      <c r="I1798" s="262" t="s">
        <v>738</v>
      </c>
      <c r="J1798" s="227" t="str">
        <f>IF(ISBLANK(INDEX('Policy Characteristics'!D:D,MATCH($C1798,'Policy Characteristics'!$C:$C,0))),"",INDEX('Policy Characteristics'!D:D,MATCH($C1798,'Policy Characteristics'!$C:$C,0)))</f>
        <v>Fuel Taxes or Subsidies</v>
      </c>
      <c r="K1798" s="226" t="str">
        <f>IF(ISBLANK(INDEX('Policy Characteristics'!E:E,MATCH($C1798,'Policy Characteristics'!$C:$C,0))),"",INDEX('Policy Characteristics'!E:E,MATCH($C1798,'Policy Characteristics'!$C:$C,0)))</f>
        <v>cross fuel tax</v>
      </c>
      <c r="L1798" s="233">
        <f>IF(ISBLANK(INDEX('Policy Characteristics'!F:F,MATCH($C1798,'Policy Characteristics'!$C:$C,0))),"",INDEX('Policy Characteristics'!F:F,MATCH($C1798,'Policy Characteristics'!$C:$C,0)))</f>
        <v>-0.9</v>
      </c>
      <c r="M1798" s="233">
        <f>IF(ISBLANK(INDEX('Policy Characteristics'!G:G,MATCH($C1798,'Policy Characteristics'!$C:$C,0))),"",INDEX('Policy Characteristics'!G:G,MATCH($C1798,'Policy Characteristics'!$C:$C,0)))</f>
        <v>0.9</v>
      </c>
      <c r="N1798" s="233">
        <f>IF(ISBLANK(INDEX('Policy Characteristics'!H:H,MATCH($C1798,'Policy Characteristics'!$C:$C,0))),"",INDEX('Policy Characteristics'!H:H,MATCH($C1798,'Policy Characteristics'!$C:$C,0)))</f>
        <v>0.01</v>
      </c>
      <c r="O1798" s="226" t="str">
        <f>IF(ISBLANK(INDEX('Policy Characteristics'!I:I,MATCH($C1798,'Policy Characteristics'!$C:$C,0))),"",INDEX('Policy Characteristics'!I:I,MATCH($C1798,'Policy Characteristics'!$C:$C,0)))</f>
        <v>% of BAU price</v>
      </c>
      <c r="P1798" s="22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98" s="226" t="str">
        <f>IF(ISBLANK(INDEX('Policy Characteristics'!K:K,MATCH($C1798,'Policy Characteristics'!$C:$C,0))),"",INDEX('Policy Characteristics'!K:K,MATCH($C1798,'Policy Characteristics'!$C:$C,0)))</f>
        <v>fuels.html#fuel-taxes</v>
      </c>
      <c r="R1798" s="226" t="str">
        <f>IF(ISBLANK(INDEX('Policy Characteristics'!L:L,MATCH($C1798,'Policy Characteristics'!$C:$C,0))),"",INDEX('Policy Characteristics'!L:L,MATCH($C1798,'Policy Characteristics'!$C:$C,0)))</f>
        <v>fuel-taxes.html</v>
      </c>
    </row>
    <row r="1799" spans="1:18">
      <c r="A1799" s="226" t="str">
        <f>IF(ISBLANK(INDEX('Policy Characteristics'!A:A,MATCH($C1799,'Policy Characteristics'!$C:$C,0))),"",INDEX('Policy Characteristics'!A:A,MATCH($C1799,'Policy Characteristics'!$C:$C,0)))</f>
        <v>Cross-Sector</v>
      </c>
      <c r="B1799" s="234" t="str">
        <f>IF(ISBLANK(INDEX('Policy Characteristics'!B:B,MATCH($C1799,'Policy Characteristics'!$C:$C,0))),"",INDEX('Policy Characteristics'!B:B,MATCH($C1799,'Policy Characteristics'!$C:$C,0)))</f>
        <v>Fuel Taxes or Subsidies</v>
      </c>
      <c r="C1799" s="257" t="str">
        <f t="shared" si="69"/>
        <v>Additional Fuel Tax or Subsidy Rate by Fuel</v>
      </c>
      <c r="D1799" s="6" t="s">
        <v>975</v>
      </c>
      <c r="E1799" s="45" t="s">
        <v>990</v>
      </c>
      <c r="F1799" s="6" t="s">
        <v>823</v>
      </c>
      <c r="G1799" s="45" t="s">
        <v>1014</v>
      </c>
      <c r="H1799" s="43">
        <v>2394</v>
      </c>
      <c r="I1799" s="262" t="s">
        <v>738</v>
      </c>
      <c r="J1799" s="227" t="str">
        <f>IF(ISBLANK(INDEX('Policy Characteristics'!D:D,MATCH($C1799,'Policy Characteristics'!$C:$C,0))),"",INDEX('Policy Characteristics'!D:D,MATCH($C1799,'Policy Characteristics'!$C:$C,0)))</f>
        <v>Fuel Taxes or Subsidies</v>
      </c>
      <c r="K1799" s="226" t="str">
        <f>IF(ISBLANK(INDEX('Policy Characteristics'!E:E,MATCH($C1799,'Policy Characteristics'!$C:$C,0))),"",INDEX('Policy Characteristics'!E:E,MATCH($C1799,'Policy Characteristics'!$C:$C,0)))</f>
        <v>cross fuel tax</v>
      </c>
      <c r="L1799" s="233">
        <f>IF(ISBLANK(INDEX('Policy Characteristics'!F:F,MATCH($C1799,'Policy Characteristics'!$C:$C,0))),"",INDEX('Policy Characteristics'!F:F,MATCH($C1799,'Policy Characteristics'!$C:$C,0)))</f>
        <v>-0.9</v>
      </c>
      <c r="M1799" s="233">
        <f>IF(ISBLANK(INDEX('Policy Characteristics'!G:G,MATCH($C1799,'Policy Characteristics'!$C:$C,0))),"",INDEX('Policy Characteristics'!G:G,MATCH($C1799,'Policy Characteristics'!$C:$C,0)))</f>
        <v>0.9</v>
      </c>
      <c r="N1799" s="233">
        <f>IF(ISBLANK(INDEX('Policy Characteristics'!H:H,MATCH($C1799,'Policy Characteristics'!$C:$C,0))),"",INDEX('Policy Characteristics'!H:H,MATCH($C1799,'Policy Characteristics'!$C:$C,0)))</f>
        <v>0.01</v>
      </c>
      <c r="O1799" s="226" t="str">
        <f>IF(ISBLANK(INDEX('Policy Characteristics'!I:I,MATCH($C1799,'Policy Characteristics'!$C:$C,0))),"",INDEX('Policy Characteristics'!I:I,MATCH($C1799,'Policy Characteristics'!$C:$C,0)))</f>
        <v>% of BAU price</v>
      </c>
      <c r="P1799" s="22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799" s="226" t="str">
        <f>IF(ISBLANK(INDEX('Policy Characteristics'!K:K,MATCH($C1799,'Policy Characteristics'!$C:$C,0))),"",INDEX('Policy Characteristics'!K:K,MATCH($C1799,'Policy Characteristics'!$C:$C,0)))</f>
        <v>fuels.html#fuel-taxes</v>
      </c>
      <c r="R1799" s="226" t="str">
        <f>IF(ISBLANK(INDEX('Policy Characteristics'!L:L,MATCH($C1799,'Policy Characteristics'!$C:$C,0))),"",INDEX('Policy Characteristics'!L:L,MATCH($C1799,'Policy Characteristics'!$C:$C,0)))</f>
        <v>fuel-taxes.html</v>
      </c>
    </row>
    <row r="1800" spans="1:18">
      <c r="A1800" s="226" t="str">
        <f>IF(ISBLANK(INDEX('Policy Characteristics'!A:A,MATCH($C1800,'Policy Characteristics'!$C:$C,0))),"",INDEX('Policy Characteristics'!A:A,MATCH($C1800,'Policy Characteristics'!$C:$C,0)))</f>
        <v>Cross-Sector</v>
      </c>
      <c r="B1800" s="234" t="str">
        <f>IF(ISBLANK(INDEX('Policy Characteristics'!B:B,MATCH($C1800,'Policy Characteristics'!$C:$C,0))),"",INDEX('Policy Characteristics'!B:B,MATCH($C1800,'Policy Characteristics'!$C:$C,0)))</f>
        <v>Fuel Taxes or Subsidies</v>
      </c>
      <c r="C1800" s="257" t="str">
        <f t="shared" si="69"/>
        <v>Additional Fuel Tax or Subsidy Rate by Fuel</v>
      </c>
      <c r="D1800" s="6" t="s">
        <v>976</v>
      </c>
      <c r="E1800" s="45" t="s">
        <v>990</v>
      </c>
      <c r="F1800" s="6" t="s">
        <v>977</v>
      </c>
      <c r="G1800" s="45" t="s">
        <v>1014</v>
      </c>
      <c r="H1800" s="43">
        <v>2395</v>
      </c>
      <c r="I1800" s="262" t="s">
        <v>738</v>
      </c>
      <c r="J1800" s="227" t="str">
        <f>IF(ISBLANK(INDEX('Policy Characteristics'!D:D,MATCH($C1800,'Policy Characteristics'!$C:$C,0))),"",INDEX('Policy Characteristics'!D:D,MATCH($C1800,'Policy Characteristics'!$C:$C,0)))</f>
        <v>Fuel Taxes or Subsidies</v>
      </c>
      <c r="K1800" s="226" t="str">
        <f>IF(ISBLANK(INDEX('Policy Characteristics'!E:E,MATCH($C1800,'Policy Characteristics'!$C:$C,0))),"",INDEX('Policy Characteristics'!E:E,MATCH($C1800,'Policy Characteristics'!$C:$C,0)))</f>
        <v>cross fuel tax</v>
      </c>
      <c r="L1800" s="233">
        <f>IF(ISBLANK(INDEX('Policy Characteristics'!F:F,MATCH($C1800,'Policy Characteristics'!$C:$C,0))),"",INDEX('Policy Characteristics'!F:F,MATCH($C1800,'Policy Characteristics'!$C:$C,0)))</f>
        <v>-0.9</v>
      </c>
      <c r="M1800" s="233">
        <f>IF(ISBLANK(INDEX('Policy Characteristics'!G:G,MATCH($C1800,'Policy Characteristics'!$C:$C,0))),"",INDEX('Policy Characteristics'!G:G,MATCH($C1800,'Policy Characteristics'!$C:$C,0)))</f>
        <v>0.9</v>
      </c>
      <c r="N1800" s="233">
        <f>IF(ISBLANK(INDEX('Policy Characteristics'!H:H,MATCH($C1800,'Policy Characteristics'!$C:$C,0))),"",INDEX('Policy Characteristics'!H:H,MATCH($C1800,'Policy Characteristics'!$C:$C,0)))</f>
        <v>0.01</v>
      </c>
      <c r="O1800" s="226" t="str">
        <f>IF(ISBLANK(INDEX('Policy Characteristics'!I:I,MATCH($C1800,'Policy Characteristics'!$C:$C,0))),"",INDEX('Policy Characteristics'!I:I,MATCH($C1800,'Policy Characteristics'!$C:$C,0)))</f>
        <v>% of BAU price</v>
      </c>
      <c r="P1800" s="22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00" s="226" t="str">
        <f>IF(ISBLANK(INDEX('Policy Characteristics'!K:K,MATCH($C1800,'Policy Characteristics'!$C:$C,0))),"",INDEX('Policy Characteristics'!K:K,MATCH($C1800,'Policy Characteristics'!$C:$C,0)))</f>
        <v>fuels.html#fuel-taxes</v>
      </c>
      <c r="R1800" s="226" t="str">
        <f>IF(ISBLANK(INDEX('Policy Characteristics'!L:L,MATCH($C1800,'Policy Characteristics'!$C:$C,0))),"",INDEX('Policy Characteristics'!L:L,MATCH($C1800,'Policy Characteristics'!$C:$C,0)))</f>
        <v>fuel-taxes.html</v>
      </c>
    </row>
    <row r="1801" spans="1:18">
      <c r="A1801" s="226" t="str">
        <f>IF(ISBLANK(INDEX('Policy Characteristics'!A:A,MATCH($C1801,'Policy Characteristics'!$C:$C,0))),"",INDEX('Policy Characteristics'!A:A,MATCH($C1801,'Policy Characteristics'!$C:$C,0)))</f>
        <v>Cross-Sector</v>
      </c>
      <c r="B1801" s="234" t="str">
        <f>IF(ISBLANK(INDEX('Policy Characteristics'!B:B,MATCH($C1801,'Policy Characteristics'!$C:$C,0))),"",INDEX('Policy Characteristics'!B:B,MATCH($C1801,'Policy Characteristics'!$C:$C,0)))</f>
        <v>Fuel Taxes or Subsidies</v>
      </c>
      <c r="C1801" s="257" t="str">
        <f t="shared" si="69"/>
        <v>Additional Fuel Tax or Subsidy Rate by Fuel</v>
      </c>
      <c r="D1801" s="6" t="s">
        <v>978</v>
      </c>
      <c r="E1801" s="45" t="s">
        <v>990</v>
      </c>
      <c r="F1801" s="6" t="s">
        <v>979</v>
      </c>
      <c r="G1801" s="45" t="s">
        <v>1014</v>
      </c>
      <c r="H1801" s="43">
        <v>2396</v>
      </c>
      <c r="I1801" s="262" t="s">
        <v>738</v>
      </c>
      <c r="J1801" s="227" t="str">
        <f>IF(ISBLANK(INDEX('Policy Characteristics'!D:D,MATCH($C1801,'Policy Characteristics'!$C:$C,0))),"",INDEX('Policy Characteristics'!D:D,MATCH($C1801,'Policy Characteristics'!$C:$C,0)))</f>
        <v>Fuel Taxes or Subsidies</v>
      </c>
      <c r="K1801" s="226" t="str">
        <f>IF(ISBLANK(INDEX('Policy Characteristics'!E:E,MATCH($C1801,'Policy Characteristics'!$C:$C,0))),"",INDEX('Policy Characteristics'!E:E,MATCH($C1801,'Policy Characteristics'!$C:$C,0)))</f>
        <v>cross fuel tax</v>
      </c>
      <c r="L1801" s="233">
        <f>IF(ISBLANK(INDEX('Policy Characteristics'!F:F,MATCH($C1801,'Policy Characteristics'!$C:$C,0))),"",INDEX('Policy Characteristics'!F:F,MATCH($C1801,'Policy Characteristics'!$C:$C,0)))</f>
        <v>-0.9</v>
      </c>
      <c r="M1801" s="233">
        <f>IF(ISBLANK(INDEX('Policy Characteristics'!G:G,MATCH($C1801,'Policy Characteristics'!$C:$C,0))),"",INDEX('Policy Characteristics'!G:G,MATCH($C1801,'Policy Characteristics'!$C:$C,0)))</f>
        <v>0.9</v>
      </c>
      <c r="N1801" s="233">
        <f>IF(ISBLANK(INDEX('Policy Characteristics'!H:H,MATCH($C1801,'Policy Characteristics'!$C:$C,0))),"",INDEX('Policy Characteristics'!H:H,MATCH($C1801,'Policy Characteristics'!$C:$C,0)))</f>
        <v>0.01</v>
      </c>
      <c r="O1801" s="226" t="str">
        <f>IF(ISBLANK(INDEX('Policy Characteristics'!I:I,MATCH($C1801,'Policy Characteristics'!$C:$C,0))),"",INDEX('Policy Characteristics'!I:I,MATCH($C1801,'Policy Characteristics'!$C:$C,0)))</f>
        <v>% of BAU price</v>
      </c>
      <c r="P1801" s="22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01" s="226" t="str">
        <f>IF(ISBLANK(INDEX('Policy Characteristics'!K:K,MATCH($C1801,'Policy Characteristics'!$C:$C,0))),"",INDEX('Policy Characteristics'!K:K,MATCH($C1801,'Policy Characteristics'!$C:$C,0)))</f>
        <v>fuels.html#fuel-taxes</v>
      </c>
      <c r="R1801" s="226" t="str">
        <f>IF(ISBLANK(INDEX('Policy Characteristics'!L:L,MATCH($C1801,'Policy Characteristics'!$C:$C,0))),"",INDEX('Policy Characteristics'!L:L,MATCH($C1801,'Policy Characteristics'!$C:$C,0)))</f>
        <v>fuel-taxes.html</v>
      </c>
    </row>
    <row r="1802" spans="1:18">
      <c r="A1802" s="226" t="str">
        <f>IF(ISBLANK(INDEX('Policy Characteristics'!A:A,MATCH($C1802,'Policy Characteristics'!$C:$C,0))),"",INDEX('Policy Characteristics'!A:A,MATCH($C1802,'Policy Characteristics'!$C:$C,0)))</f>
        <v>Cross-Sector</v>
      </c>
      <c r="B1802" s="234" t="str">
        <f>IF(ISBLANK(INDEX('Policy Characteristics'!B:B,MATCH($C1802,'Policy Characteristics'!$C:$C,0))),"",INDEX('Policy Characteristics'!B:B,MATCH($C1802,'Policy Characteristics'!$C:$C,0)))</f>
        <v>Fuel Taxes or Subsidies</v>
      </c>
      <c r="C1802" s="257" t="str">
        <f t="shared" si="69"/>
        <v>Additional Fuel Tax or Subsidy Rate by Fuel</v>
      </c>
      <c r="D1802" s="6" t="s">
        <v>1009</v>
      </c>
      <c r="E1802" s="45" t="s">
        <v>990</v>
      </c>
      <c r="F1802" s="6" t="s">
        <v>827</v>
      </c>
      <c r="G1802" s="45" t="s">
        <v>1014</v>
      </c>
      <c r="H1802" s="43">
        <v>2397</v>
      </c>
      <c r="I1802" s="262" t="s">
        <v>738</v>
      </c>
      <c r="J1802" s="227" t="str">
        <f>IF(ISBLANK(INDEX('Policy Characteristics'!D:D,MATCH($C1802,'Policy Characteristics'!$C:$C,0))),"",INDEX('Policy Characteristics'!D:D,MATCH($C1802,'Policy Characteristics'!$C:$C,0)))</f>
        <v>Fuel Taxes or Subsidies</v>
      </c>
      <c r="K1802" s="226" t="str">
        <f>IF(ISBLANK(INDEX('Policy Characteristics'!E:E,MATCH($C1802,'Policy Characteristics'!$C:$C,0))),"",INDEX('Policy Characteristics'!E:E,MATCH($C1802,'Policy Characteristics'!$C:$C,0)))</f>
        <v>cross fuel tax</v>
      </c>
      <c r="L1802" s="233">
        <f>IF(ISBLANK(INDEX('Policy Characteristics'!F:F,MATCH($C1802,'Policy Characteristics'!$C:$C,0))),"",INDEX('Policy Characteristics'!F:F,MATCH($C1802,'Policy Characteristics'!$C:$C,0)))</f>
        <v>-0.9</v>
      </c>
      <c r="M1802" s="233">
        <f>IF(ISBLANK(INDEX('Policy Characteristics'!G:G,MATCH($C1802,'Policy Characteristics'!$C:$C,0))),"",INDEX('Policy Characteristics'!G:G,MATCH($C1802,'Policy Characteristics'!$C:$C,0)))</f>
        <v>0.9</v>
      </c>
      <c r="N1802" s="233">
        <f>IF(ISBLANK(INDEX('Policy Characteristics'!H:H,MATCH($C1802,'Policy Characteristics'!$C:$C,0))),"",INDEX('Policy Characteristics'!H:H,MATCH($C1802,'Policy Characteristics'!$C:$C,0)))</f>
        <v>0.01</v>
      </c>
      <c r="O1802" s="226" t="str">
        <f>IF(ISBLANK(INDEX('Policy Characteristics'!I:I,MATCH($C1802,'Policy Characteristics'!$C:$C,0))),"",INDEX('Policy Characteristics'!I:I,MATCH($C1802,'Policy Characteristics'!$C:$C,0)))</f>
        <v>% of BAU price</v>
      </c>
      <c r="P1802" s="22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02" s="226" t="str">
        <f>IF(ISBLANK(INDEX('Policy Characteristics'!K:K,MATCH($C1802,'Policy Characteristics'!$C:$C,0))),"",INDEX('Policy Characteristics'!K:K,MATCH($C1802,'Policy Characteristics'!$C:$C,0)))</f>
        <v>fuels.html#fuel-taxes</v>
      </c>
      <c r="R1802" s="226" t="str">
        <f>IF(ISBLANK(INDEX('Policy Characteristics'!L:L,MATCH($C1802,'Policy Characteristics'!$C:$C,0))),"",INDEX('Policy Characteristics'!L:L,MATCH($C1802,'Policy Characteristics'!$C:$C,0)))</f>
        <v>fuel-taxes.html</v>
      </c>
    </row>
    <row r="1803" spans="1:18">
      <c r="A1803" s="226" t="str">
        <f>IF(ISBLANK(INDEX('Policy Characteristics'!A:A,MATCH($C1803,'Policy Characteristics'!$C:$C,0))),"",INDEX('Policy Characteristics'!A:A,MATCH($C1803,'Policy Characteristics'!$C:$C,0)))</f>
        <v>Cross-Sector</v>
      </c>
      <c r="B1803" s="234" t="str">
        <f>IF(ISBLANK(INDEX('Policy Characteristics'!B:B,MATCH($C1803,'Policy Characteristics'!$C:$C,0))),"",INDEX('Policy Characteristics'!B:B,MATCH($C1803,'Policy Characteristics'!$C:$C,0)))</f>
        <v>Fuel Taxes or Subsidies</v>
      </c>
      <c r="C1803" s="257" t="str">
        <f t="shared" si="69"/>
        <v>Additional Fuel Tax or Subsidy Rate by Fuel</v>
      </c>
      <c r="D1803" s="6" t="s">
        <v>1010</v>
      </c>
      <c r="E1803" s="45" t="s">
        <v>990</v>
      </c>
      <c r="F1803" s="6" t="s">
        <v>1011</v>
      </c>
      <c r="G1803" s="45" t="s">
        <v>1014</v>
      </c>
      <c r="H1803" s="43">
        <v>2398</v>
      </c>
      <c r="I1803" s="262" t="s">
        <v>738</v>
      </c>
      <c r="J1803" s="227" t="str">
        <f>IF(ISBLANK(INDEX('Policy Characteristics'!D:D,MATCH($C1803,'Policy Characteristics'!$C:$C,0))),"",INDEX('Policy Characteristics'!D:D,MATCH($C1803,'Policy Characteristics'!$C:$C,0)))</f>
        <v>Fuel Taxes or Subsidies</v>
      </c>
      <c r="K1803" s="226" t="str">
        <f>IF(ISBLANK(INDEX('Policy Characteristics'!E:E,MATCH($C1803,'Policy Characteristics'!$C:$C,0))),"",INDEX('Policy Characteristics'!E:E,MATCH($C1803,'Policy Characteristics'!$C:$C,0)))</f>
        <v>cross fuel tax</v>
      </c>
      <c r="L1803" s="233">
        <f>IF(ISBLANK(INDEX('Policy Characteristics'!F:F,MATCH($C1803,'Policy Characteristics'!$C:$C,0))),"",INDEX('Policy Characteristics'!F:F,MATCH($C1803,'Policy Characteristics'!$C:$C,0)))</f>
        <v>-0.9</v>
      </c>
      <c r="M1803" s="233">
        <f>IF(ISBLANK(INDEX('Policy Characteristics'!G:G,MATCH($C1803,'Policy Characteristics'!$C:$C,0))),"",INDEX('Policy Characteristics'!G:G,MATCH($C1803,'Policy Characteristics'!$C:$C,0)))</f>
        <v>0.9</v>
      </c>
      <c r="N1803" s="233">
        <f>IF(ISBLANK(INDEX('Policy Characteristics'!H:H,MATCH($C1803,'Policy Characteristics'!$C:$C,0))),"",INDEX('Policy Characteristics'!H:H,MATCH($C1803,'Policy Characteristics'!$C:$C,0)))</f>
        <v>0.01</v>
      </c>
      <c r="O1803" s="226" t="str">
        <f>IF(ISBLANK(INDEX('Policy Characteristics'!I:I,MATCH($C1803,'Policy Characteristics'!$C:$C,0))),"",INDEX('Policy Characteristics'!I:I,MATCH($C1803,'Policy Characteristics'!$C:$C,0)))</f>
        <v>% of BAU price</v>
      </c>
      <c r="P1803" s="22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03" s="226" t="str">
        <f>IF(ISBLANK(INDEX('Policy Characteristics'!K:K,MATCH($C1803,'Policy Characteristics'!$C:$C,0))),"",INDEX('Policy Characteristics'!K:K,MATCH($C1803,'Policy Characteristics'!$C:$C,0)))</f>
        <v>fuels.html#fuel-taxes</v>
      </c>
      <c r="R1803" s="226" t="str">
        <f>IF(ISBLANK(INDEX('Policy Characteristics'!L:L,MATCH($C1803,'Policy Characteristics'!$C:$C,0))),"",INDEX('Policy Characteristics'!L:L,MATCH($C1803,'Policy Characteristics'!$C:$C,0)))</f>
        <v>fuel-taxes.html</v>
      </c>
    </row>
    <row r="1804" spans="1:18" s="4" customFormat="1">
      <c r="A1804" s="226" t="str">
        <f>IF(ISBLANK(INDEX('Policy Characteristics'!A:A,MATCH($C1804,'Policy Characteristics'!$C:$C,0))),"",INDEX('Policy Characteristics'!A:A,MATCH($C1804,'Policy Characteristics'!$C:$C,0)))</f>
        <v>Cross-Sector</v>
      </c>
      <c r="B1804" s="234" t="str">
        <f>IF(ISBLANK(INDEX('Policy Characteristics'!B:B,MATCH($C1804,'Policy Characteristics'!$C:$C,0))),"",INDEX('Policy Characteristics'!B:B,MATCH($C1804,'Policy Characteristics'!$C:$C,0)))</f>
        <v>Fuel Taxes or Subsidies</v>
      </c>
      <c r="C1804" s="257" t="str">
        <f t="shared" si="69"/>
        <v>Additional Fuel Tax or Subsidy Rate by Fuel</v>
      </c>
      <c r="D1804" s="45" t="s">
        <v>992</v>
      </c>
      <c r="E1804" s="45" t="s">
        <v>1015</v>
      </c>
      <c r="F1804" s="45" t="s">
        <v>993</v>
      </c>
      <c r="G1804" s="45" t="s">
        <v>1016</v>
      </c>
      <c r="H1804" s="43">
        <v>2399</v>
      </c>
      <c r="I1804" s="261" t="s">
        <v>738</v>
      </c>
      <c r="J1804" s="227" t="str">
        <f>IF(ISBLANK(INDEX('Policy Characteristics'!D:D,MATCH($C1804,'Policy Characteristics'!$C:$C,0))),"",INDEX('Policy Characteristics'!D:D,MATCH($C1804,'Policy Characteristics'!$C:$C,0)))</f>
        <v>Fuel Taxes or Subsidies</v>
      </c>
      <c r="K1804" s="226" t="str">
        <f>IF(ISBLANK(INDEX('Policy Characteristics'!E:E,MATCH($C1804,'Policy Characteristics'!$C:$C,0))),"",INDEX('Policy Characteristics'!E:E,MATCH($C1804,'Policy Characteristics'!$C:$C,0)))</f>
        <v>cross fuel tax</v>
      </c>
      <c r="L1804" s="233">
        <f>IF(ISBLANK(INDEX('Policy Characteristics'!F:F,MATCH($C1804,'Policy Characteristics'!$C:$C,0))),"",INDEX('Policy Characteristics'!F:F,MATCH($C1804,'Policy Characteristics'!$C:$C,0)))</f>
        <v>-0.9</v>
      </c>
      <c r="M1804" s="233">
        <f>IF(ISBLANK(INDEX('Policy Characteristics'!G:G,MATCH($C1804,'Policy Characteristics'!$C:$C,0))),"",INDEX('Policy Characteristics'!G:G,MATCH($C1804,'Policy Characteristics'!$C:$C,0)))</f>
        <v>0.9</v>
      </c>
      <c r="N1804" s="233">
        <f>IF(ISBLANK(INDEX('Policy Characteristics'!H:H,MATCH($C1804,'Policy Characteristics'!$C:$C,0))),"",INDEX('Policy Characteristics'!H:H,MATCH($C1804,'Policy Characteristics'!$C:$C,0)))</f>
        <v>0.01</v>
      </c>
      <c r="O1804" s="226" t="str">
        <f>IF(ISBLANK(INDEX('Policy Characteristics'!I:I,MATCH($C1804,'Policy Characteristics'!$C:$C,0))),"",INDEX('Policy Characteristics'!I:I,MATCH($C1804,'Policy Characteristics'!$C:$C,0)))</f>
        <v>% of BAU price</v>
      </c>
      <c r="P1804" s="22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04" s="226" t="str">
        <f>IF(ISBLANK(INDEX('Policy Characteristics'!K:K,MATCH($C1804,'Policy Characteristics'!$C:$C,0))),"",INDEX('Policy Characteristics'!K:K,MATCH($C1804,'Policy Characteristics'!$C:$C,0)))</f>
        <v>fuels.html#fuel-taxes</v>
      </c>
      <c r="R1804" s="226" t="str">
        <f>IF(ISBLANK(INDEX('Policy Characteristics'!L:L,MATCH($C1804,'Policy Characteristics'!$C:$C,0))),"",INDEX('Policy Characteristics'!L:L,MATCH($C1804,'Policy Characteristics'!$C:$C,0)))</f>
        <v>fuel-taxes.html</v>
      </c>
    </row>
    <row r="1805" spans="1:18" s="4" customFormat="1">
      <c r="A1805" s="226" t="str">
        <f>IF(ISBLANK(INDEX('Policy Characteristics'!A:A,MATCH($C1805,'Policy Characteristics'!$C:$C,0))),"",INDEX('Policy Characteristics'!A:A,MATCH($C1805,'Policy Characteristics'!$C:$C,0)))</f>
        <v>Cross-Sector</v>
      </c>
      <c r="B1805" s="234" t="str">
        <f>IF(ISBLANK(INDEX('Policy Characteristics'!B:B,MATCH($C1805,'Policy Characteristics'!$C:$C,0))),"",INDEX('Policy Characteristics'!B:B,MATCH($C1805,'Policy Characteristics'!$C:$C,0)))</f>
        <v>Fuel Taxes or Subsidies</v>
      </c>
      <c r="C1805" s="257" t="str">
        <f t="shared" si="69"/>
        <v>Additional Fuel Tax or Subsidy Rate by Fuel</v>
      </c>
      <c r="D1805" s="6" t="s">
        <v>965</v>
      </c>
      <c r="E1805" s="45" t="s">
        <v>1015</v>
      </c>
      <c r="F1805" s="6" t="s">
        <v>795</v>
      </c>
      <c r="G1805" s="45" t="s">
        <v>1016</v>
      </c>
      <c r="H1805" s="43">
        <v>2400</v>
      </c>
      <c r="I1805" s="261" t="s">
        <v>738</v>
      </c>
      <c r="J1805" s="227" t="str">
        <f>IF(ISBLANK(INDEX('Policy Characteristics'!D:D,MATCH($C1805,'Policy Characteristics'!$C:$C,0))),"",INDEX('Policy Characteristics'!D:D,MATCH($C1805,'Policy Characteristics'!$C:$C,0)))</f>
        <v>Fuel Taxes or Subsidies</v>
      </c>
      <c r="K1805" s="226" t="str">
        <f>IF(ISBLANK(INDEX('Policy Characteristics'!E:E,MATCH($C1805,'Policy Characteristics'!$C:$C,0))),"",INDEX('Policy Characteristics'!E:E,MATCH($C1805,'Policy Characteristics'!$C:$C,0)))</f>
        <v>cross fuel tax</v>
      </c>
      <c r="L1805" s="233">
        <f>IF(ISBLANK(INDEX('Policy Characteristics'!F:F,MATCH($C1805,'Policy Characteristics'!$C:$C,0))),"",INDEX('Policy Characteristics'!F:F,MATCH($C1805,'Policy Characteristics'!$C:$C,0)))</f>
        <v>-0.9</v>
      </c>
      <c r="M1805" s="233">
        <f>IF(ISBLANK(INDEX('Policy Characteristics'!G:G,MATCH($C1805,'Policy Characteristics'!$C:$C,0))),"",INDEX('Policy Characteristics'!G:G,MATCH($C1805,'Policy Characteristics'!$C:$C,0)))</f>
        <v>0.9</v>
      </c>
      <c r="N1805" s="233">
        <f>IF(ISBLANK(INDEX('Policy Characteristics'!H:H,MATCH($C1805,'Policy Characteristics'!$C:$C,0))),"",INDEX('Policy Characteristics'!H:H,MATCH($C1805,'Policy Characteristics'!$C:$C,0)))</f>
        <v>0.01</v>
      </c>
      <c r="O1805" s="226" t="str">
        <f>IF(ISBLANK(INDEX('Policy Characteristics'!I:I,MATCH($C1805,'Policy Characteristics'!$C:$C,0))),"",INDEX('Policy Characteristics'!I:I,MATCH($C1805,'Policy Characteristics'!$C:$C,0)))</f>
        <v>% of BAU price</v>
      </c>
      <c r="P1805" s="22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05" s="226" t="str">
        <f>IF(ISBLANK(INDEX('Policy Characteristics'!K:K,MATCH($C1805,'Policy Characteristics'!$C:$C,0))),"",INDEX('Policy Characteristics'!K:K,MATCH($C1805,'Policy Characteristics'!$C:$C,0)))</f>
        <v>fuels.html#fuel-taxes</v>
      </c>
      <c r="R1805" s="226" t="str">
        <f>IF(ISBLANK(INDEX('Policy Characteristics'!L:L,MATCH($C1805,'Policy Characteristics'!$C:$C,0))),"",INDEX('Policy Characteristics'!L:L,MATCH($C1805,'Policy Characteristics'!$C:$C,0)))</f>
        <v>fuel-taxes.html</v>
      </c>
    </row>
    <row r="1806" spans="1:18" s="4" customFormat="1">
      <c r="A1806" s="226" t="str">
        <f>IF(ISBLANK(INDEX('Policy Characteristics'!A:A,MATCH($C1806,'Policy Characteristics'!$C:$C,0))),"",INDEX('Policy Characteristics'!A:A,MATCH($C1806,'Policy Characteristics'!$C:$C,0)))</f>
        <v>Cross-Sector</v>
      </c>
      <c r="B1806" s="234" t="str">
        <f>IF(ISBLANK(INDEX('Policy Characteristics'!B:B,MATCH($C1806,'Policy Characteristics'!$C:$C,0))),"",INDEX('Policy Characteristics'!B:B,MATCH($C1806,'Policy Characteristics'!$C:$C,0)))</f>
        <v>Fuel Taxes or Subsidies</v>
      </c>
      <c r="C1806" s="257" t="str">
        <f t="shared" si="69"/>
        <v>Additional Fuel Tax or Subsidy Rate by Fuel</v>
      </c>
      <c r="D1806" s="6" t="s">
        <v>966</v>
      </c>
      <c r="E1806" s="45" t="s">
        <v>1015</v>
      </c>
      <c r="F1806" s="6" t="s">
        <v>967</v>
      </c>
      <c r="G1806" s="45" t="s">
        <v>1016</v>
      </c>
      <c r="H1806" s="43">
        <v>2401</v>
      </c>
      <c r="I1806" s="261" t="s">
        <v>738</v>
      </c>
      <c r="J1806" s="227" t="str">
        <f>IF(ISBLANK(INDEX('Policy Characteristics'!D:D,MATCH($C1806,'Policy Characteristics'!$C:$C,0))),"",INDEX('Policy Characteristics'!D:D,MATCH($C1806,'Policy Characteristics'!$C:$C,0)))</f>
        <v>Fuel Taxes or Subsidies</v>
      </c>
      <c r="K1806" s="226" t="str">
        <f>IF(ISBLANK(INDEX('Policy Characteristics'!E:E,MATCH($C1806,'Policy Characteristics'!$C:$C,0))),"",INDEX('Policy Characteristics'!E:E,MATCH($C1806,'Policy Characteristics'!$C:$C,0)))</f>
        <v>cross fuel tax</v>
      </c>
      <c r="L1806" s="233">
        <f>IF(ISBLANK(INDEX('Policy Characteristics'!F:F,MATCH($C1806,'Policy Characteristics'!$C:$C,0))),"",INDEX('Policy Characteristics'!F:F,MATCH($C1806,'Policy Characteristics'!$C:$C,0)))</f>
        <v>-0.9</v>
      </c>
      <c r="M1806" s="233">
        <f>IF(ISBLANK(INDEX('Policy Characteristics'!G:G,MATCH($C1806,'Policy Characteristics'!$C:$C,0))),"",INDEX('Policy Characteristics'!G:G,MATCH($C1806,'Policy Characteristics'!$C:$C,0)))</f>
        <v>0.9</v>
      </c>
      <c r="N1806" s="233">
        <f>IF(ISBLANK(INDEX('Policy Characteristics'!H:H,MATCH($C1806,'Policy Characteristics'!$C:$C,0))),"",INDEX('Policy Characteristics'!H:H,MATCH($C1806,'Policy Characteristics'!$C:$C,0)))</f>
        <v>0.01</v>
      </c>
      <c r="O1806" s="226" t="str">
        <f>IF(ISBLANK(INDEX('Policy Characteristics'!I:I,MATCH($C1806,'Policy Characteristics'!$C:$C,0))),"",INDEX('Policy Characteristics'!I:I,MATCH($C1806,'Policy Characteristics'!$C:$C,0)))</f>
        <v>% of BAU price</v>
      </c>
      <c r="P1806" s="22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06" s="226" t="str">
        <f>IF(ISBLANK(INDEX('Policy Characteristics'!K:K,MATCH($C1806,'Policy Characteristics'!$C:$C,0))),"",INDEX('Policy Characteristics'!K:K,MATCH($C1806,'Policy Characteristics'!$C:$C,0)))</f>
        <v>fuels.html#fuel-taxes</v>
      </c>
      <c r="R1806" s="226" t="str">
        <f>IF(ISBLANK(INDEX('Policy Characteristics'!L:L,MATCH($C1806,'Policy Characteristics'!$C:$C,0))),"",INDEX('Policy Characteristics'!L:L,MATCH($C1806,'Policy Characteristics'!$C:$C,0)))</f>
        <v>fuel-taxes.html</v>
      </c>
    </row>
    <row r="1807" spans="1:18" s="4" customFormat="1">
      <c r="A1807" s="226" t="str">
        <f>IF(ISBLANK(INDEX('Policy Characteristics'!A:A,MATCH($C1807,'Policy Characteristics'!$C:$C,0))),"",INDEX('Policy Characteristics'!A:A,MATCH($C1807,'Policy Characteristics'!$C:$C,0)))</f>
        <v>Cross-Sector</v>
      </c>
      <c r="B1807" s="234" t="str">
        <f>IF(ISBLANK(INDEX('Policy Characteristics'!B:B,MATCH($C1807,'Policy Characteristics'!$C:$C,0))),"",INDEX('Policy Characteristics'!B:B,MATCH($C1807,'Policy Characteristics'!$C:$C,0)))</f>
        <v>Fuel Taxes or Subsidies</v>
      </c>
      <c r="C1807" s="257" t="str">
        <f t="shared" si="69"/>
        <v>Additional Fuel Tax or Subsidy Rate by Fuel</v>
      </c>
      <c r="D1807" s="6" t="s">
        <v>994</v>
      </c>
      <c r="E1807" s="45" t="s">
        <v>1015</v>
      </c>
      <c r="F1807" s="6" t="s">
        <v>995</v>
      </c>
      <c r="G1807" s="45" t="s">
        <v>1016</v>
      </c>
      <c r="H1807" s="43">
        <v>2402</v>
      </c>
      <c r="I1807" s="261" t="s">
        <v>738</v>
      </c>
      <c r="J1807" s="227" t="str">
        <f>IF(ISBLANK(INDEX('Policy Characteristics'!D:D,MATCH($C1807,'Policy Characteristics'!$C:$C,0))),"",INDEX('Policy Characteristics'!D:D,MATCH($C1807,'Policy Characteristics'!$C:$C,0)))</f>
        <v>Fuel Taxes or Subsidies</v>
      </c>
      <c r="K1807" s="226" t="str">
        <f>IF(ISBLANK(INDEX('Policy Characteristics'!E:E,MATCH($C1807,'Policy Characteristics'!$C:$C,0))),"",INDEX('Policy Characteristics'!E:E,MATCH($C1807,'Policy Characteristics'!$C:$C,0)))</f>
        <v>cross fuel tax</v>
      </c>
      <c r="L1807" s="233">
        <f>IF(ISBLANK(INDEX('Policy Characteristics'!F:F,MATCH($C1807,'Policy Characteristics'!$C:$C,0))),"",INDEX('Policy Characteristics'!F:F,MATCH($C1807,'Policy Characteristics'!$C:$C,0)))</f>
        <v>-0.9</v>
      </c>
      <c r="M1807" s="233">
        <f>IF(ISBLANK(INDEX('Policy Characteristics'!G:G,MATCH($C1807,'Policy Characteristics'!$C:$C,0))),"",INDEX('Policy Characteristics'!G:G,MATCH($C1807,'Policy Characteristics'!$C:$C,0)))</f>
        <v>0.9</v>
      </c>
      <c r="N1807" s="233">
        <f>IF(ISBLANK(INDEX('Policy Characteristics'!H:H,MATCH($C1807,'Policy Characteristics'!$C:$C,0))),"",INDEX('Policy Characteristics'!H:H,MATCH($C1807,'Policy Characteristics'!$C:$C,0)))</f>
        <v>0.01</v>
      </c>
      <c r="O1807" s="226" t="str">
        <f>IF(ISBLANK(INDEX('Policy Characteristics'!I:I,MATCH($C1807,'Policy Characteristics'!$C:$C,0))),"",INDEX('Policy Characteristics'!I:I,MATCH($C1807,'Policy Characteristics'!$C:$C,0)))</f>
        <v>% of BAU price</v>
      </c>
      <c r="P1807" s="22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07" s="226" t="str">
        <f>IF(ISBLANK(INDEX('Policy Characteristics'!K:K,MATCH($C1807,'Policy Characteristics'!$C:$C,0))),"",INDEX('Policy Characteristics'!K:K,MATCH($C1807,'Policy Characteristics'!$C:$C,0)))</f>
        <v>fuels.html#fuel-taxes</v>
      </c>
      <c r="R1807" s="226" t="str">
        <f>IF(ISBLANK(INDEX('Policy Characteristics'!L:L,MATCH($C1807,'Policy Characteristics'!$C:$C,0))),"",INDEX('Policy Characteristics'!L:L,MATCH($C1807,'Policy Characteristics'!$C:$C,0)))</f>
        <v>fuel-taxes.html</v>
      </c>
    </row>
    <row r="1808" spans="1:18" s="4" customFormat="1">
      <c r="A1808" s="226" t="str">
        <f>IF(ISBLANK(INDEX('Policy Characteristics'!A:A,MATCH($C1808,'Policy Characteristics'!$C:$C,0))),"",INDEX('Policy Characteristics'!A:A,MATCH($C1808,'Policy Characteristics'!$C:$C,0)))</f>
        <v>Cross-Sector</v>
      </c>
      <c r="B1808" s="234" t="str">
        <f>IF(ISBLANK(INDEX('Policy Characteristics'!B:B,MATCH($C1808,'Policy Characteristics'!$C:$C,0))),"",INDEX('Policy Characteristics'!B:B,MATCH($C1808,'Policy Characteristics'!$C:$C,0)))</f>
        <v>Fuel Taxes or Subsidies</v>
      </c>
      <c r="C1808" s="257" t="str">
        <f t="shared" si="69"/>
        <v>Additional Fuel Tax or Subsidy Rate by Fuel</v>
      </c>
      <c r="D1808" s="6" t="s">
        <v>1001</v>
      </c>
      <c r="E1808" s="45" t="s">
        <v>1015</v>
      </c>
      <c r="F1808" s="6" t="s">
        <v>811</v>
      </c>
      <c r="G1808" s="45" t="s">
        <v>1016</v>
      </c>
      <c r="H1808" s="43">
        <v>2403</v>
      </c>
      <c r="I1808" s="261" t="s">
        <v>738</v>
      </c>
      <c r="J1808" s="227" t="str">
        <f>IF(ISBLANK(INDEX('Policy Characteristics'!D:D,MATCH($C1808,'Policy Characteristics'!$C:$C,0))),"",INDEX('Policy Characteristics'!D:D,MATCH($C1808,'Policy Characteristics'!$C:$C,0)))</f>
        <v>Fuel Taxes or Subsidies</v>
      </c>
      <c r="K1808" s="226" t="str">
        <f>IF(ISBLANK(INDEX('Policy Characteristics'!E:E,MATCH($C1808,'Policy Characteristics'!$C:$C,0))),"",INDEX('Policy Characteristics'!E:E,MATCH($C1808,'Policy Characteristics'!$C:$C,0)))</f>
        <v>cross fuel tax</v>
      </c>
      <c r="L1808" s="233">
        <f>IF(ISBLANK(INDEX('Policy Characteristics'!F:F,MATCH($C1808,'Policy Characteristics'!$C:$C,0))),"",INDEX('Policy Characteristics'!F:F,MATCH($C1808,'Policy Characteristics'!$C:$C,0)))</f>
        <v>-0.9</v>
      </c>
      <c r="M1808" s="233">
        <f>IF(ISBLANK(INDEX('Policy Characteristics'!G:G,MATCH($C1808,'Policy Characteristics'!$C:$C,0))),"",INDEX('Policy Characteristics'!G:G,MATCH($C1808,'Policy Characteristics'!$C:$C,0)))</f>
        <v>0.9</v>
      </c>
      <c r="N1808" s="233">
        <f>IF(ISBLANK(INDEX('Policy Characteristics'!H:H,MATCH($C1808,'Policy Characteristics'!$C:$C,0))),"",INDEX('Policy Characteristics'!H:H,MATCH($C1808,'Policy Characteristics'!$C:$C,0)))</f>
        <v>0.01</v>
      </c>
      <c r="O1808" s="226" t="str">
        <f>IF(ISBLANK(INDEX('Policy Characteristics'!I:I,MATCH($C1808,'Policy Characteristics'!$C:$C,0))),"",INDEX('Policy Characteristics'!I:I,MATCH($C1808,'Policy Characteristics'!$C:$C,0)))</f>
        <v>% of BAU price</v>
      </c>
      <c r="P1808" s="22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08" s="226" t="str">
        <f>IF(ISBLANK(INDEX('Policy Characteristics'!K:K,MATCH($C1808,'Policy Characteristics'!$C:$C,0))),"",INDEX('Policy Characteristics'!K:K,MATCH($C1808,'Policy Characteristics'!$C:$C,0)))</f>
        <v>fuels.html#fuel-taxes</v>
      </c>
      <c r="R1808" s="226" t="str">
        <f>IF(ISBLANK(INDEX('Policy Characteristics'!L:L,MATCH($C1808,'Policy Characteristics'!$C:$C,0))),"",INDEX('Policy Characteristics'!L:L,MATCH($C1808,'Policy Characteristics'!$C:$C,0)))</f>
        <v>fuel-taxes.html</v>
      </c>
    </row>
    <row r="1809" spans="1:18" s="4" customFormat="1">
      <c r="A1809" s="226" t="str">
        <f>IF(ISBLANK(INDEX('Policy Characteristics'!A:A,MATCH($C1809,'Policy Characteristics'!$C:$C,0))),"",INDEX('Policy Characteristics'!A:A,MATCH($C1809,'Policy Characteristics'!$C:$C,0)))</f>
        <v>Cross-Sector</v>
      </c>
      <c r="B1809" s="234" t="str">
        <f>IF(ISBLANK(INDEX('Policy Characteristics'!B:B,MATCH($C1809,'Policy Characteristics'!$C:$C,0))),"",INDEX('Policy Characteristics'!B:B,MATCH($C1809,'Policy Characteristics'!$C:$C,0)))</f>
        <v>Fuel Taxes or Subsidies</v>
      </c>
      <c r="C1809" s="257" t="str">
        <f t="shared" si="69"/>
        <v>Additional Fuel Tax or Subsidy Rate by Fuel</v>
      </c>
      <c r="D1809" s="6" t="s">
        <v>968</v>
      </c>
      <c r="E1809" s="45" t="s">
        <v>1015</v>
      </c>
      <c r="F1809" s="6" t="s">
        <v>969</v>
      </c>
      <c r="G1809" s="45" t="s">
        <v>1016</v>
      </c>
      <c r="H1809" s="43">
        <v>2404</v>
      </c>
      <c r="I1809" s="261" t="s">
        <v>738</v>
      </c>
      <c r="J1809" s="227" t="str">
        <f>IF(ISBLANK(INDEX('Policy Characteristics'!D:D,MATCH($C1809,'Policy Characteristics'!$C:$C,0))),"",INDEX('Policy Characteristics'!D:D,MATCH($C1809,'Policy Characteristics'!$C:$C,0)))</f>
        <v>Fuel Taxes or Subsidies</v>
      </c>
      <c r="K1809" s="226" t="str">
        <f>IF(ISBLANK(INDEX('Policy Characteristics'!E:E,MATCH($C1809,'Policy Characteristics'!$C:$C,0))),"",INDEX('Policy Characteristics'!E:E,MATCH($C1809,'Policy Characteristics'!$C:$C,0)))</f>
        <v>cross fuel tax</v>
      </c>
      <c r="L1809" s="233">
        <f>IF(ISBLANK(INDEX('Policy Characteristics'!F:F,MATCH($C1809,'Policy Characteristics'!$C:$C,0))),"",INDEX('Policy Characteristics'!F:F,MATCH($C1809,'Policy Characteristics'!$C:$C,0)))</f>
        <v>-0.9</v>
      </c>
      <c r="M1809" s="233">
        <f>IF(ISBLANK(INDEX('Policy Characteristics'!G:G,MATCH($C1809,'Policy Characteristics'!$C:$C,0))),"",INDEX('Policy Characteristics'!G:G,MATCH($C1809,'Policy Characteristics'!$C:$C,0)))</f>
        <v>0.9</v>
      </c>
      <c r="N1809" s="233">
        <f>IF(ISBLANK(INDEX('Policy Characteristics'!H:H,MATCH($C1809,'Policy Characteristics'!$C:$C,0))),"",INDEX('Policy Characteristics'!H:H,MATCH($C1809,'Policy Characteristics'!$C:$C,0)))</f>
        <v>0.01</v>
      </c>
      <c r="O1809" s="226" t="str">
        <f>IF(ISBLANK(INDEX('Policy Characteristics'!I:I,MATCH($C1809,'Policy Characteristics'!$C:$C,0))),"",INDEX('Policy Characteristics'!I:I,MATCH($C1809,'Policy Characteristics'!$C:$C,0)))</f>
        <v>% of BAU price</v>
      </c>
      <c r="P1809" s="22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09" s="226" t="str">
        <f>IF(ISBLANK(INDEX('Policy Characteristics'!K:K,MATCH($C1809,'Policy Characteristics'!$C:$C,0))),"",INDEX('Policy Characteristics'!K:K,MATCH($C1809,'Policy Characteristics'!$C:$C,0)))</f>
        <v>fuels.html#fuel-taxes</v>
      </c>
      <c r="R1809" s="226" t="str">
        <f>IF(ISBLANK(INDEX('Policy Characteristics'!L:L,MATCH($C1809,'Policy Characteristics'!$C:$C,0))),"",INDEX('Policy Characteristics'!L:L,MATCH($C1809,'Policy Characteristics'!$C:$C,0)))</f>
        <v>fuel-taxes.html</v>
      </c>
    </row>
    <row r="1810" spans="1:18" s="4" customFormat="1">
      <c r="A1810" s="226" t="str">
        <f>IF(ISBLANK(INDEX('Policy Characteristics'!A:A,MATCH($C1810,'Policy Characteristics'!$C:$C,0))),"",INDEX('Policy Characteristics'!A:A,MATCH($C1810,'Policy Characteristics'!$C:$C,0)))</f>
        <v>Cross-Sector</v>
      </c>
      <c r="B1810" s="234" t="str">
        <f>IF(ISBLANK(INDEX('Policy Characteristics'!B:B,MATCH($C1810,'Policy Characteristics'!$C:$C,0))),"",INDEX('Policy Characteristics'!B:B,MATCH($C1810,'Policy Characteristics'!$C:$C,0)))</f>
        <v>Fuel Taxes or Subsidies</v>
      </c>
      <c r="C1810" s="257" t="str">
        <f t="shared" si="69"/>
        <v>Additional Fuel Tax or Subsidy Rate by Fuel</v>
      </c>
      <c r="D1810" s="6" t="s">
        <v>970</v>
      </c>
      <c r="E1810" s="45" t="s">
        <v>1015</v>
      </c>
      <c r="F1810" s="6" t="s">
        <v>971</v>
      </c>
      <c r="G1810" s="45" t="s">
        <v>1016</v>
      </c>
      <c r="H1810" s="43">
        <v>2405</v>
      </c>
      <c r="I1810" s="261" t="s">
        <v>738</v>
      </c>
      <c r="J1810" s="227" t="str">
        <f>IF(ISBLANK(INDEX('Policy Characteristics'!D:D,MATCH($C1810,'Policy Characteristics'!$C:$C,0))),"",INDEX('Policy Characteristics'!D:D,MATCH($C1810,'Policy Characteristics'!$C:$C,0)))</f>
        <v>Fuel Taxes or Subsidies</v>
      </c>
      <c r="K1810" s="226" t="str">
        <f>IF(ISBLANK(INDEX('Policy Characteristics'!E:E,MATCH($C1810,'Policy Characteristics'!$C:$C,0))),"",INDEX('Policy Characteristics'!E:E,MATCH($C1810,'Policy Characteristics'!$C:$C,0)))</f>
        <v>cross fuel tax</v>
      </c>
      <c r="L1810" s="233">
        <f>IF(ISBLANK(INDEX('Policy Characteristics'!F:F,MATCH($C1810,'Policy Characteristics'!$C:$C,0))),"",INDEX('Policy Characteristics'!F:F,MATCH($C1810,'Policy Characteristics'!$C:$C,0)))</f>
        <v>-0.9</v>
      </c>
      <c r="M1810" s="233">
        <f>IF(ISBLANK(INDEX('Policy Characteristics'!G:G,MATCH($C1810,'Policy Characteristics'!$C:$C,0))),"",INDEX('Policy Characteristics'!G:G,MATCH($C1810,'Policy Characteristics'!$C:$C,0)))</f>
        <v>0.9</v>
      </c>
      <c r="N1810" s="233">
        <f>IF(ISBLANK(INDEX('Policy Characteristics'!H:H,MATCH($C1810,'Policy Characteristics'!$C:$C,0))),"",INDEX('Policy Characteristics'!H:H,MATCH($C1810,'Policy Characteristics'!$C:$C,0)))</f>
        <v>0.01</v>
      </c>
      <c r="O1810" s="226" t="str">
        <f>IF(ISBLANK(INDEX('Policy Characteristics'!I:I,MATCH($C1810,'Policy Characteristics'!$C:$C,0))),"",INDEX('Policy Characteristics'!I:I,MATCH($C1810,'Policy Characteristics'!$C:$C,0)))</f>
        <v>% of BAU price</v>
      </c>
      <c r="P1810" s="22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10" s="226" t="str">
        <f>IF(ISBLANK(INDEX('Policy Characteristics'!K:K,MATCH($C1810,'Policy Characteristics'!$C:$C,0))),"",INDEX('Policy Characteristics'!K:K,MATCH($C1810,'Policy Characteristics'!$C:$C,0)))</f>
        <v>fuels.html#fuel-taxes</v>
      </c>
      <c r="R1810" s="226" t="str">
        <f>IF(ISBLANK(INDEX('Policy Characteristics'!L:L,MATCH($C1810,'Policy Characteristics'!$C:$C,0))),"",INDEX('Policy Characteristics'!L:L,MATCH($C1810,'Policy Characteristics'!$C:$C,0)))</f>
        <v>fuel-taxes.html</v>
      </c>
    </row>
    <row r="1811" spans="1:18" s="4" customFormat="1">
      <c r="A1811" s="226" t="str">
        <f>IF(ISBLANK(INDEX('Policy Characteristics'!A:A,MATCH($C1811,'Policy Characteristics'!$C:$C,0))),"",INDEX('Policy Characteristics'!A:A,MATCH($C1811,'Policy Characteristics'!$C:$C,0)))</f>
        <v>Cross-Sector</v>
      </c>
      <c r="B1811" s="234" t="str">
        <f>IF(ISBLANK(INDEX('Policy Characteristics'!B:B,MATCH($C1811,'Policy Characteristics'!$C:$C,0))),"",INDEX('Policy Characteristics'!B:B,MATCH($C1811,'Policy Characteristics'!$C:$C,0)))</f>
        <v>Fuel Taxes or Subsidies</v>
      </c>
      <c r="C1811" s="257" t="str">
        <f t="shared" si="69"/>
        <v>Additional Fuel Tax or Subsidy Rate by Fuel</v>
      </c>
      <c r="D1811" s="6" t="s">
        <v>1002</v>
      </c>
      <c r="E1811" s="45" t="s">
        <v>1015</v>
      </c>
      <c r="F1811" s="6" t="s">
        <v>1003</v>
      </c>
      <c r="G1811" s="45" t="s">
        <v>1016</v>
      </c>
      <c r="H1811" s="43">
        <v>2406</v>
      </c>
      <c r="I1811" s="261" t="s">
        <v>738</v>
      </c>
      <c r="J1811" s="227" t="str">
        <f>IF(ISBLANK(INDEX('Policy Characteristics'!D:D,MATCH($C1811,'Policy Characteristics'!$C:$C,0))),"",INDEX('Policy Characteristics'!D:D,MATCH($C1811,'Policy Characteristics'!$C:$C,0)))</f>
        <v>Fuel Taxes or Subsidies</v>
      </c>
      <c r="K1811" s="226" t="str">
        <f>IF(ISBLANK(INDEX('Policy Characteristics'!E:E,MATCH($C1811,'Policy Characteristics'!$C:$C,0))),"",INDEX('Policy Characteristics'!E:E,MATCH($C1811,'Policy Characteristics'!$C:$C,0)))</f>
        <v>cross fuel tax</v>
      </c>
      <c r="L1811" s="233">
        <f>IF(ISBLANK(INDEX('Policy Characteristics'!F:F,MATCH($C1811,'Policy Characteristics'!$C:$C,0))),"",INDEX('Policy Characteristics'!F:F,MATCH($C1811,'Policy Characteristics'!$C:$C,0)))</f>
        <v>-0.9</v>
      </c>
      <c r="M1811" s="233">
        <f>IF(ISBLANK(INDEX('Policy Characteristics'!G:G,MATCH($C1811,'Policy Characteristics'!$C:$C,0))),"",INDEX('Policy Characteristics'!G:G,MATCH($C1811,'Policy Characteristics'!$C:$C,0)))</f>
        <v>0.9</v>
      </c>
      <c r="N1811" s="233">
        <f>IF(ISBLANK(INDEX('Policy Characteristics'!H:H,MATCH($C1811,'Policy Characteristics'!$C:$C,0))),"",INDEX('Policy Characteristics'!H:H,MATCH($C1811,'Policy Characteristics'!$C:$C,0)))</f>
        <v>0.01</v>
      </c>
      <c r="O1811" s="226" t="str">
        <f>IF(ISBLANK(INDEX('Policy Characteristics'!I:I,MATCH($C1811,'Policy Characteristics'!$C:$C,0))),"",INDEX('Policy Characteristics'!I:I,MATCH($C1811,'Policy Characteristics'!$C:$C,0)))</f>
        <v>% of BAU price</v>
      </c>
      <c r="P1811" s="22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11" s="226" t="str">
        <f>IF(ISBLANK(INDEX('Policy Characteristics'!K:K,MATCH($C1811,'Policy Characteristics'!$C:$C,0))),"",INDEX('Policy Characteristics'!K:K,MATCH($C1811,'Policy Characteristics'!$C:$C,0)))</f>
        <v>fuels.html#fuel-taxes</v>
      </c>
      <c r="R1811" s="226" t="str">
        <f>IF(ISBLANK(INDEX('Policy Characteristics'!L:L,MATCH($C1811,'Policy Characteristics'!$C:$C,0))),"",INDEX('Policy Characteristics'!L:L,MATCH($C1811,'Policy Characteristics'!$C:$C,0)))</f>
        <v>fuel-taxes.html</v>
      </c>
    </row>
    <row r="1812" spans="1:18" s="4" customFormat="1">
      <c r="A1812" s="226" t="str">
        <f>IF(ISBLANK(INDEX('Policy Characteristics'!A:A,MATCH($C1812,'Policy Characteristics'!$C:$C,0))),"",INDEX('Policy Characteristics'!A:A,MATCH($C1812,'Policy Characteristics'!$C:$C,0)))</f>
        <v>Cross-Sector</v>
      </c>
      <c r="B1812" s="234" t="str">
        <f>IF(ISBLANK(INDEX('Policy Characteristics'!B:B,MATCH($C1812,'Policy Characteristics'!$C:$C,0))),"",INDEX('Policy Characteristics'!B:B,MATCH($C1812,'Policy Characteristics'!$C:$C,0)))</f>
        <v>Fuel Taxes or Subsidies</v>
      </c>
      <c r="C1812" s="257" t="str">
        <f t="shared" si="69"/>
        <v>Additional Fuel Tax or Subsidy Rate by Fuel</v>
      </c>
      <c r="D1812" s="6" t="s">
        <v>1004</v>
      </c>
      <c r="E1812" s="45" t="s">
        <v>1015</v>
      </c>
      <c r="F1812" s="6" t="s">
        <v>1005</v>
      </c>
      <c r="G1812" s="45" t="s">
        <v>1016</v>
      </c>
      <c r="H1812" s="43">
        <v>2407</v>
      </c>
      <c r="I1812" s="261" t="s">
        <v>738</v>
      </c>
      <c r="J1812" s="227" t="str">
        <f>IF(ISBLANK(INDEX('Policy Characteristics'!D:D,MATCH($C1812,'Policy Characteristics'!$C:$C,0))),"",INDEX('Policy Characteristics'!D:D,MATCH($C1812,'Policy Characteristics'!$C:$C,0)))</f>
        <v>Fuel Taxes or Subsidies</v>
      </c>
      <c r="K1812" s="226" t="str">
        <f>IF(ISBLANK(INDEX('Policy Characteristics'!E:E,MATCH($C1812,'Policy Characteristics'!$C:$C,0))),"",INDEX('Policy Characteristics'!E:E,MATCH($C1812,'Policy Characteristics'!$C:$C,0)))</f>
        <v>cross fuel tax</v>
      </c>
      <c r="L1812" s="233">
        <f>IF(ISBLANK(INDEX('Policy Characteristics'!F:F,MATCH($C1812,'Policy Characteristics'!$C:$C,0))),"",INDEX('Policy Characteristics'!F:F,MATCH($C1812,'Policy Characteristics'!$C:$C,0)))</f>
        <v>-0.9</v>
      </c>
      <c r="M1812" s="233">
        <f>IF(ISBLANK(INDEX('Policy Characteristics'!G:G,MATCH($C1812,'Policy Characteristics'!$C:$C,0))),"",INDEX('Policy Characteristics'!G:G,MATCH($C1812,'Policy Characteristics'!$C:$C,0)))</f>
        <v>0.9</v>
      </c>
      <c r="N1812" s="233">
        <f>IF(ISBLANK(INDEX('Policy Characteristics'!H:H,MATCH($C1812,'Policy Characteristics'!$C:$C,0))),"",INDEX('Policy Characteristics'!H:H,MATCH($C1812,'Policy Characteristics'!$C:$C,0)))</f>
        <v>0.01</v>
      </c>
      <c r="O1812" s="226" t="str">
        <f>IF(ISBLANK(INDEX('Policy Characteristics'!I:I,MATCH($C1812,'Policy Characteristics'!$C:$C,0))),"",INDEX('Policy Characteristics'!I:I,MATCH($C1812,'Policy Characteristics'!$C:$C,0)))</f>
        <v>% of BAU price</v>
      </c>
      <c r="P1812" s="22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12" s="226" t="str">
        <f>IF(ISBLANK(INDEX('Policy Characteristics'!K:K,MATCH($C1812,'Policy Characteristics'!$C:$C,0))),"",INDEX('Policy Characteristics'!K:K,MATCH($C1812,'Policy Characteristics'!$C:$C,0)))</f>
        <v>fuels.html#fuel-taxes</v>
      </c>
      <c r="R1812" s="226" t="str">
        <f>IF(ISBLANK(INDEX('Policy Characteristics'!L:L,MATCH($C1812,'Policy Characteristics'!$C:$C,0))),"",INDEX('Policy Characteristics'!L:L,MATCH($C1812,'Policy Characteristics'!$C:$C,0)))</f>
        <v>fuel-taxes.html</v>
      </c>
    </row>
    <row r="1813" spans="1:18">
      <c r="A1813" s="226" t="str">
        <f>IF(ISBLANK(INDEX('Policy Characteristics'!A:A,MATCH($C1813,'Policy Characteristics'!$C:$C,0))),"",INDEX('Policy Characteristics'!A:A,MATCH($C1813,'Policy Characteristics'!$C:$C,0)))</f>
        <v>Cross-Sector</v>
      </c>
      <c r="B1813" s="234" t="str">
        <f>IF(ISBLANK(INDEX('Policy Characteristics'!B:B,MATCH($C1813,'Policy Characteristics'!$C:$C,0))),"",INDEX('Policy Characteristics'!B:B,MATCH($C1813,'Policy Characteristics'!$C:$C,0)))</f>
        <v>Fuel Taxes or Subsidies</v>
      </c>
      <c r="C1813" s="257" t="str">
        <f t="shared" si="69"/>
        <v>Additional Fuel Tax or Subsidy Rate by Fuel</v>
      </c>
      <c r="D1813" s="6" t="s">
        <v>972</v>
      </c>
      <c r="E1813" s="45" t="s">
        <v>1015</v>
      </c>
      <c r="F1813" s="6" t="s">
        <v>973</v>
      </c>
      <c r="G1813" s="45" t="s">
        <v>1016</v>
      </c>
      <c r="H1813" s="43">
        <v>2408</v>
      </c>
      <c r="I1813" s="261" t="s">
        <v>738</v>
      </c>
      <c r="J1813" s="227" t="str">
        <f>IF(ISBLANK(INDEX('Policy Characteristics'!D:D,MATCH($C1813,'Policy Characteristics'!$C:$C,0))),"",INDEX('Policy Characteristics'!D:D,MATCH($C1813,'Policy Characteristics'!$C:$C,0)))</f>
        <v>Fuel Taxes or Subsidies</v>
      </c>
      <c r="K1813" s="226" t="str">
        <f>IF(ISBLANK(INDEX('Policy Characteristics'!E:E,MATCH($C1813,'Policy Characteristics'!$C:$C,0))),"",INDEX('Policy Characteristics'!E:E,MATCH($C1813,'Policy Characteristics'!$C:$C,0)))</f>
        <v>cross fuel tax</v>
      </c>
      <c r="L1813" s="233">
        <f>IF(ISBLANK(INDEX('Policy Characteristics'!F:F,MATCH($C1813,'Policy Characteristics'!$C:$C,0))),"",INDEX('Policy Characteristics'!F:F,MATCH($C1813,'Policy Characteristics'!$C:$C,0)))</f>
        <v>-0.9</v>
      </c>
      <c r="M1813" s="233">
        <f>IF(ISBLANK(INDEX('Policy Characteristics'!G:G,MATCH($C1813,'Policy Characteristics'!$C:$C,0))),"",INDEX('Policy Characteristics'!G:G,MATCH($C1813,'Policy Characteristics'!$C:$C,0)))</f>
        <v>0.9</v>
      </c>
      <c r="N1813" s="233">
        <f>IF(ISBLANK(INDEX('Policy Characteristics'!H:H,MATCH($C1813,'Policy Characteristics'!$C:$C,0))),"",INDEX('Policy Characteristics'!H:H,MATCH($C1813,'Policy Characteristics'!$C:$C,0)))</f>
        <v>0.01</v>
      </c>
      <c r="O1813" s="226" t="str">
        <f>IF(ISBLANK(INDEX('Policy Characteristics'!I:I,MATCH($C1813,'Policy Characteristics'!$C:$C,0))),"",INDEX('Policy Characteristics'!I:I,MATCH($C1813,'Policy Characteristics'!$C:$C,0)))</f>
        <v>% of BAU price</v>
      </c>
      <c r="P1813" s="22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13" s="226" t="str">
        <f>IF(ISBLANK(INDEX('Policy Characteristics'!K:K,MATCH($C1813,'Policy Characteristics'!$C:$C,0))),"",INDEX('Policy Characteristics'!K:K,MATCH($C1813,'Policy Characteristics'!$C:$C,0)))</f>
        <v>fuels.html#fuel-taxes</v>
      </c>
      <c r="R1813" s="226" t="str">
        <f>IF(ISBLANK(INDEX('Policy Characteristics'!L:L,MATCH($C1813,'Policy Characteristics'!$C:$C,0))),"",INDEX('Policy Characteristics'!L:L,MATCH($C1813,'Policy Characteristics'!$C:$C,0)))</f>
        <v>fuel-taxes.html</v>
      </c>
    </row>
    <row r="1814" spans="1:18">
      <c r="A1814" s="226" t="str">
        <f>IF(ISBLANK(INDEX('Policy Characteristics'!A:A,MATCH($C1814,'Policy Characteristics'!$C:$C,0))),"",INDEX('Policy Characteristics'!A:A,MATCH($C1814,'Policy Characteristics'!$C:$C,0)))</f>
        <v>Cross-Sector</v>
      </c>
      <c r="B1814" s="234" t="str">
        <f>IF(ISBLANK(INDEX('Policy Characteristics'!B:B,MATCH($C1814,'Policy Characteristics'!$C:$C,0))),"",INDEX('Policy Characteristics'!B:B,MATCH($C1814,'Policy Characteristics'!$C:$C,0)))</f>
        <v>Fuel Taxes or Subsidies</v>
      </c>
      <c r="C1814" s="257" t="str">
        <f t="shared" si="69"/>
        <v>Additional Fuel Tax or Subsidy Rate by Fuel</v>
      </c>
      <c r="D1814" s="6" t="s">
        <v>1006</v>
      </c>
      <c r="E1814" s="45" t="s">
        <v>1015</v>
      </c>
      <c r="F1814" s="6" t="s">
        <v>1007</v>
      </c>
      <c r="G1814" s="45" t="s">
        <v>1016</v>
      </c>
      <c r="H1814" s="43">
        <v>2409</v>
      </c>
      <c r="I1814" s="261" t="s">
        <v>738</v>
      </c>
      <c r="J1814" s="227" t="str">
        <f>IF(ISBLANK(INDEX('Policy Characteristics'!D:D,MATCH($C1814,'Policy Characteristics'!$C:$C,0))),"",INDEX('Policy Characteristics'!D:D,MATCH($C1814,'Policy Characteristics'!$C:$C,0)))</f>
        <v>Fuel Taxes or Subsidies</v>
      </c>
      <c r="K1814" s="226" t="str">
        <f>IF(ISBLANK(INDEX('Policy Characteristics'!E:E,MATCH($C1814,'Policy Characteristics'!$C:$C,0))),"",INDEX('Policy Characteristics'!E:E,MATCH($C1814,'Policy Characteristics'!$C:$C,0)))</f>
        <v>cross fuel tax</v>
      </c>
      <c r="L1814" s="233">
        <f>IF(ISBLANK(INDEX('Policy Characteristics'!F:F,MATCH($C1814,'Policy Characteristics'!$C:$C,0))),"",INDEX('Policy Characteristics'!F:F,MATCH($C1814,'Policy Characteristics'!$C:$C,0)))</f>
        <v>-0.9</v>
      </c>
      <c r="M1814" s="233">
        <f>IF(ISBLANK(INDEX('Policy Characteristics'!G:G,MATCH($C1814,'Policy Characteristics'!$C:$C,0))),"",INDEX('Policy Characteristics'!G:G,MATCH($C1814,'Policy Characteristics'!$C:$C,0)))</f>
        <v>0.9</v>
      </c>
      <c r="N1814" s="233">
        <f>IF(ISBLANK(INDEX('Policy Characteristics'!H:H,MATCH($C1814,'Policy Characteristics'!$C:$C,0))),"",INDEX('Policy Characteristics'!H:H,MATCH($C1814,'Policy Characteristics'!$C:$C,0)))</f>
        <v>0.01</v>
      </c>
      <c r="O1814" s="226" t="str">
        <f>IF(ISBLANK(INDEX('Policy Characteristics'!I:I,MATCH($C1814,'Policy Characteristics'!$C:$C,0))),"",INDEX('Policy Characteristics'!I:I,MATCH($C1814,'Policy Characteristics'!$C:$C,0)))</f>
        <v>% of BAU price</v>
      </c>
      <c r="P1814" s="22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14" s="226" t="str">
        <f>IF(ISBLANK(INDEX('Policy Characteristics'!K:K,MATCH($C1814,'Policy Characteristics'!$C:$C,0))),"",INDEX('Policy Characteristics'!K:K,MATCH($C1814,'Policy Characteristics'!$C:$C,0)))</f>
        <v>fuels.html#fuel-taxes</v>
      </c>
      <c r="R1814" s="226" t="str">
        <f>IF(ISBLANK(INDEX('Policy Characteristics'!L:L,MATCH($C1814,'Policy Characteristics'!$C:$C,0))),"",INDEX('Policy Characteristics'!L:L,MATCH($C1814,'Policy Characteristics'!$C:$C,0)))</f>
        <v>fuel-taxes.html</v>
      </c>
    </row>
    <row r="1815" spans="1:18">
      <c r="A1815" s="226" t="str">
        <f>IF(ISBLANK(INDEX('Policy Characteristics'!A:A,MATCH($C1815,'Policy Characteristics'!$C:$C,0))),"",INDEX('Policy Characteristics'!A:A,MATCH($C1815,'Policy Characteristics'!$C:$C,0)))</f>
        <v>Cross-Sector</v>
      </c>
      <c r="B1815" s="234" t="str">
        <f>IF(ISBLANK(INDEX('Policy Characteristics'!B:B,MATCH($C1815,'Policy Characteristics'!$C:$C,0))),"",INDEX('Policy Characteristics'!B:B,MATCH($C1815,'Policy Characteristics'!$C:$C,0)))</f>
        <v>Fuel Taxes or Subsidies</v>
      </c>
      <c r="C1815" s="257" t="str">
        <f t="shared" si="69"/>
        <v>Additional Fuel Tax or Subsidy Rate by Fuel</v>
      </c>
      <c r="D1815" s="6" t="s">
        <v>974</v>
      </c>
      <c r="E1815" s="45" t="s">
        <v>1015</v>
      </c>
      <c r="F1815" s="6" t="s">
        <v>819</v>
      </c>
      <c r="G1815" s="45" t="s">
        <v>1016</v>
      </c>
      <c r="H1815" s="43">
        <v>2410</v>
      </c>
      <c r="I1815" s="261" t="s">
        <v>738</v>
      </c>
      <c r="J1815" s="227" t="str">
        <f>IF(ISBLANK(INDEX('Policy Characteristics'!D:D,MATCH($C1815,'Policy Characteristics'!$C:$C,0))),"",INDEX('Policy Characteristics'!D:D,MATCH($C1815,'Policy Characteristics'!$C:$C,0)))</f>
        <v>Fuel Taxes or Subsidies</v>
      </c>
      <c r="K1815" s="226" t="str">
        <f>IF(ISBLANK(INDEX('Policy Characteristics'!E:E,MATCH($C1815,'Policy Characteristics'!$C:$C,0))),"",INDEX('Policy Characteristics'!E:E,MATCH($C1815,'Policy Characteristics'!$C:$C,0)))</f>
        <v>cross fuel tax</v>
      </c>
      <c r="L1815" s="233">
        <f>IF(ISBLANK(INDEX('Policy Characteristics'!F:F,MATCH($C1815,'Policy Characteristics'!$C:$C,0))),"",INDEX('Policy Characteristics'!F:F,MATCH($C1815,'Policy Characteristics'!$C:$C,0)))</f>
        <v>-0.9</v>
      </c>
      <c r="M1815" s="233">
        <f>IF(ISBLANK(INDEX('Policy Characteristics'!G:G,MATCH($C1815,'Policy Characteristics'!$C:$C,0))),"",INDEX('Policy Characteristics'!G:G,MATCH($C1815,'Policy Characteristics'!$C:$C,0)))</f>
        <v>0.9</v>
      </c>
      <c r="N1815" s="233">
        <f>IF(ISBLANK(INDEX('Policy Characteristics'!H:H,MATCH($C1815,'Policy Characteristics'!$C:$C,0))),"",INDEX('Policy Characteristics'!H:H,MATCH($C1815,'Policy Characteristics'!$C:$C,0)))</f>
        <v>0.01</v>
      </c>
      <c r="O1815" s="226" t="str">
        <f>IF(ISBLANK(INDEX('Policy Characteristics'!I:I,MATCH($C1815,'Policy Characteristics'!$C:$C,0))),"",INDEX('Policy Characteristics'!I:I,MATCH($C1815,'Policy Characteristics'!$C:$C,0)))</f>
        <v>% of BAU price</v>
      </c>
      <c r="P1815" s="22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15" s="226" t="str">
        <f>IF(ISBLANK(INDEX('Policy Characteristics'!K:K,MATCH($C1815,'Policy Characteristics'!$C:$C,0))),"",INDEX('Policy Characteristics'!K:K,MATCH($C1815,'Policy Characteristics'!$C:$C,0)))</f>
        <v>fuels.html#fuel-taxes</v>
      </c>
      <c r="R1815" s="226" t="str">
        <f>IF(ISBLANK(INDEX('Policy Characteristics'!L:L,MATCH($C1815,'Policy Characteristics'!$C:$C,0))),"",INDEX('Policy Characteristics'!L:L,MATCH($C1815,'Policy Characteristics'!$C:$C,0)))</f>
        <v>fuel-taxes.html</v>
      </c>
    </row>
    <row r="1816" spans="1:18">
      <c r="A1816" s="226" t="str">
        <f>IF(ISBLANK(INDEX('Policy Characteristics'!A:A,MATCH($C1816,'Policy Characteristics'!$C:$C,0))),"",INDEX('Policy Characteristics'!A:A,MATCH($C1816,'Policy Characteristics'!$C:$C,0)))</f>
        <v>Cross-Sector</v>
      </c>
      <c r="B1816" s="234" t="str">
        <f>IF(ISBLANK(INDEX('Policy Characteristics'!B:B,MATCH($C1816,'Policy Characteristics'!$C:$C,0))),"",INDEX('Policy Characteristics'!B:B,MATCH($C1816,'Policy Characteristics'!$C:$C,0)))</f>
        <v>Fuel Taxes or Subsidies</v>
      </c>
      <c r="C1816" s="257" t="str">
        <f t="shared" si="69"/>
        <v>Additional Fuel Tax or Subsidy Rate by Fuel</v>
      </c>
      <c r="D1816" s="6" t="s">
        <v>975</v>
      </c>
      <c r="E1816" s="45" t="s">
        <v>1015</v>
      </c>
      <c r="F1816" s="6" t="s">
        <v>823</v>
      </c>
      <c r="G1816" s="45" t="s">
        <v>1016</v>
      </c>
      <c r="H1816" s="43">
        <v>2411</v>
      </c>
      <c r="I1816" s="261" t="s">
        <v>738</v>
      </c>
      <c r="J1816" s="227" t="str">
        <f>IF(ISBLANK(INDEX('Policy Characteristics'!D:D,MATCH($C1816,'Policy Characteristics'!$C:$C,0))),"",INDEX('Policy Characteristics'!D:D,MATCH($C1816,'Policy Characteristics'!$C:$C,0)))</f>
        <v>Fuel Taxes or Subsidies</v>
      </c>
      <c r="K1816" s="226" t="str">
        <f>IF(ISBLANK(INDEX('Policy Characteristics'!E:E,MATCH($C1816,'Policy Characteristics'!$C:$C,0))),"",INDEX('Policy Characteristics'!E:E,MATCH($C1816,'Policy Characteristics'!$C:$C,0)))</f>
        <v>cross fuel tax</v>
      </c>
      <c r="L1816" s="233">
        <f>IF(ISBLANK(INDEX('Policy Characteristics'!F:F,MATCH($C1816,'Policy Characteristics'!$C:$C,0))),"",INDEX('Policy Characteristics'!F:F,MATCH($C1816,'Policy Characteristics'!$C:$C,0)))</f>
        <v>-0.9</v>
      </c>
      <c r="M1816" s="233">
        <f>IF(ISBLANK(INDEX('Policy Characteristics'!G:G,MATCH($C1816,'Policy Characteristics'!$C:$C,0))),"",INDEX('Policy Characteristics'!G:G,MATCH($C1816,'Policy Characteristics'!$C:$C,0)))</f>
        <v>0.9</v>
      </c>
      <c r="N1816" s="233">
        <f>IF(ISBLANK(INDEX('Policy Characteristics'!H:H,MATCH($C1816,'Policy Characteristics'!$C:$C,0))),"",INDEX('Policy Characteristics'!H:H,MATCH($C1816,'Policy Characteristics'!$C:$C,0)))</f>
        <v>0.01</v>
      </c>
      <c r="O1816" s="226" t="str">
        <f>IF(ISBLANK(INDEX('Policy Characteristics'!I:I,MATCH($C1816,'Policy Characteristics'!$C:$C,0))),"",INDEX('Policy Characteristics'!I:I,MATCH($C1816,'Policy Characteristics'!$C:$C,0)))</f>
        <v>% of BAU price</v>
      </c>
      <c r="P1816" s="22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16" s="226" t="str">
        <f>IF(ISBLANK(INDEX('Policy Characteristics'!K:K,MATCH($C1816,'Policy Characteristics'!$C:$C,0))),"",INDEX('Policy Characteristics'!K:K,MATCH($C1816,'Policy Characteristics'!$C:$C,0)))</f>
        <v>fuels.html#fuel-taxes</v>
      </c>
      <c r="R1816" s="226" t="str">
        <f>IF(ISBLANK(INDEX('Policy Characteristics'!L:L,MATCH($C1816,'Policy Characteristics'!$C:$C,0))),"",INDEX('Policy Characteristics'!L:L,MATCH($C1816,'Policy Characteristics'!$C:$C,0)))</f>
        <v>fuel-taxes.html</v>
      </c>
    </row>
    <row r="1817" spans="1:18">
      <c r="A1817" s="226" t="str">
        <f>IF(ISBLANK(INDEX('Policy Characteristics'!A:A,MATCH($C1817,'Policy Characteristics'!$C:$C,0))),"",INDEX('Policy Characteristics'!A:A,MATCH($C1817,'Policy Characteristics'!$C:$C,0)))</f>
        <v>Cross-Sector</v>
      </c>
      <c r="B1817" s="234" t="str">
        <f>IF(ISBLANK(INDEX('Policy Characteristics'!B:B,MATCH($C1817,'Policy Characteristics'!$C:$C,0))),"",INDEX('Policy Characteristics'!B:B,MATCH($C1817,'Policy Characteristics'!$C:$C,0)))</f>
        <v>Fuel Taxes or Subsidies</v>
      </c>
      <c r="C1817" s="257" t="str">
        <f t="shared" si="69"/>
        <v>Additional Fuel Tax or Subsidy Rate by Fuel</v>
      </c>
      <c r="D1817" s="6" t="s">
        <v>976</v>
      </c>
      <c r="E1817" s="45" t="s">
        <v>1015</v>
      </c>
      <c r="F1817" s="6" t="s">
        <v>977</v>
      </c>
      <c r="G1817" s="45" t="s">
        <v>1016</v>
      </c>
      <c r="H1817" s="43">
        <v>2412</v>
      </c>
      <c r="I1817" s="261" t="s">
        <v>738</v>
      </c>
      <c r="J1817" s="227" t="str">
        <f>IF(ISBLANK(INDEX('Policy Characteristics'!D:D,MATCH($C1817,'Policy Characteristics'!$C:$C,0))),"",INDEX('Policy Characteristics'!D:D,MATCH($C1817,'Policy Characteristics'!$C:$C,0)))</f>
        <v>Fuel Taxes or Subsidies</v>
      </c>
      <c r="K1817" s="226" t="str">
        <f>IF(ISBLANK(INDEX('Policy Characteristics'!E:E,MATCH($C1817,'Policy Characteristics'!$C:$C,0))),"",INDEX('Policy Characteristics'!E:E,MATCH($C1817,'Policy Characteristics'!$C:$C,0)))</f>
        <v>cross fuel tax</v>
      </c>
      <c r="L1817" s="233">
        <f>IF(ISBLANK(INDEX('Policy Characteristics'!F:F,MATCH($C1817,'Policy Characteristics'!$C:$C,0))),"",INDEX('Policy Characteristics'!F:F,MATCH($C1817,'Policy Characteristics'!$C:$C,0)))</f>
        <v>-0.9</v>
      </c>
      <c r="M1817" s="233">
        <f>IF(ISBLANK(INDEX('Policy Characteristics'!G:G,MATCH($C1817,'Policy Characteristics'!$C:$C,0))),"",INDEX('Policy Characteristics'!G:G,MATCH($C1817,'Policy Characteristics'!$C:$C,0)))</f>
        <v>0.9</v>
      </c>
      <c r="N1817" s="233">
        <f>IF(ISBLANK(INDEX('Policy Characteristics'!H:H,MATCH($C1817,'Policy Characteristics'!$C:$C,0))),"",INDEX('Policy Characteristics'!H:H,MATCH($C1817,'Policy Characteristics'!$C:$C,0)))</f>
        <v>0.01</v>
      </c>
      <c r="O1817" s="226" t="str">
        <f>IF(ISBLANK(INDEX('Policy Characteristics'!I:I,MATCH($C1817,'Policy Characteristics'!$C:$C,0))),"",INDEX('Policy Characteristics'!I:I,MATCH($C1817,'Policy Characteristics'!$C:$C,0)))</f>
        <v>% of BAU price</v>
      </c>
      <c r="P1817" s="22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17" s="226" t="str">
        <f>IF(ISBLANK(INDEX('Policy Characteristics'!K:K,MATCH($C1817,'Policy Characteristics'!$C:$C,0))),"",INDEX('Policy Characteristics'!K:K,MATCH($C1817,'Policy Characteristics'!$C:$C,0)))</f>
        <v>fuels.html#fuel-taxes</v>
      </c>
      <c r="R1817" s="226" t="str">
        <f>IF(ISBLANK(INDEX('Policy Characteristics'!L:L,MATCH($C1817,'Policy Characteristics'!$C:$C,0))),"",INDEX('Policy Characteristics'!L:L,MATCH($C1817,'Policy Characteristics'!$C:$C,0)))</f>
        <v>fuel-taxes.html</v>
      </c>
    </row>
    <row r="1818" spans="1:18">
      <c r="A1818" s="226" t="str">
        <f>IF(ISBLANK(INDEX('Policy Characteristics'!A:A,MATCH($C1818,'Policy Characteristics'!$C:$C,0))),"",INDEX('Policy Characteristics'!A:A,MATCH($C1818,'Policy Characteristics'!$C:$C,0)))</f>
        <v>Cross-Sector</v>
      </c>
      <c r="B1818" s="234" t="str">
        <f>IF(ISBLANK(INDEX('Policy Characteristics'!B:B,MATCH($C1818,'Policy Characteristics'!$C:$C,0))),"",INDEX('Policy Characteristics'!B:B,MATCH($C1818,'Policy Characteristics'!$C:$C,0)))</f>
        <v>Fuel Taxes or Subsidies</v>
      </c>
      <c r="C1818" s="257" t="str">
        <f t="shared" si="69"/>
        <v>Additional Fuel Tax or Subsidy Rate by Fuel</v>
      </c>
      <c r="D1818" s="6" t="s">
        <v>978</v>
      </c>
      <c r="E1818" s="45" t="s">
        <v>1015</v>
      </c>
      <c r="F1818" s="6" t="s">
        <v>979</v>
      </c>
      <c r="G1818" s="45" t="s">
        <v>1016</v>
      </c>
      <c r="H1818" s="43">
        <v>2413</v>
      </c>
      <c r="I1818" s="261" t="s">
        <v>738</v>
      </c>
      <c r="J1818" s="227" t="str">
        <f>IF(ISBLANK(INDEX('Policy Characteristics'!D:D,MATCH($C1818,'Policy Characteristics'!$C:$C,0))),"",INDEX('Policy Characteristics'!D:D,MATCH($C1818,'Policy Characteristics'!$C:$C,0)))</f>
        <v>Fuel Taxes or Subsidies</v>
      </c>
      <c r="K1818" s="226" t="str">
        <f>IF(ISBLANK(INDEX('Policy Characteristics'!E:E,MATCH($C1818,'Policy Characteristics'!$C:$C,0))),"",INDEX('Policy Characteristics'!E:E,MATCH($C1818,'Policy Characteristics'!$C:$C,0)))</f>
        <v>cross fuel tax</v>
      </c>
      <c r="L1818" s="233">
        <f>IF(ISBLANK(INDEX('Policy Characteristics'!F:F,MATCH($C1818,'Policy Characteristics'!$C:$C,0))),"",INDEX('Policy Characteristics'!F:F,MATCH($C1818,'Policy Characteristics'!$C:$C,0)))</f>
        <v>-0.9</v>
      </c>
      <c r="M1818" s="233">
        <f>IF(ISBLANK(INDEX('Policy Characteristics'!G:G,MATCH($C1818,'Policy Characteristics'!$C:$C,0))),"",INDEX('Policy Characteristics'!G:G,MATCH($C1818,'Policy Characteristics'!$C:$C,0)))</f>
        <v>0.9</v>
      </c>
      <c r="N1818" s="233">
        <f>IF(ISBLANK(INDEX('Policy Characteristics'!H:H,MATCH($C1818,'Policy Characteristics'!$C:$C,0))),"",INDEX('Policy Characteristics'!H:H,MATCH($C1818,'Policy Characteristics'!$C:$C,0)))</f>
        <v>0.01</v>
      </c>
      <c r="O1818" s="226" t="str">
        <f>IF(ISBLANK(INDEX('Policy Characteristics'!I:I,MATCH($C1818,'Policy Characteristics'!$C:$C,0))),"",INDEX('Policy Characteristics'!I:I,MATCH($C1818,'Policy Characteristics'!$C:$C,0)))</f>
        <v>% of BAU price</v>
      </c>
      <c r="P1818" s="22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18" s="226" t="str">
        <f>IF(ISBLANK(INDEX('Policy Characteristics'!K:K,MATCH($C1818,'Policy Characteristics'!$C:$C,0))),"",INDEX('Policy Characteristics'!K:K,MATCH($C1818,'Policy Characteristics'!$C:$C,0)))</f>
        <v>fuels.html#fuel-taxes</v>
      </c>
      <c r="R1818" s="226" t="str">
        <f>IF(ISBLANK(INDEX('Policy Characteristics'!L:L,MATCH($C1818,'Policy Characteristics'!$C:$C,0))),"",INDEX('Policy Characteristics'!L:L,MATCH($C1818,'Policy Characteristics'!$C:$C,0)))</f>
        <v>fuel-taxes.html</v>
      </c>
    </row>
    <row r="1819" spans="1:18">
      <c r="A1819" s="226" t="str">
        <f>IF(ISBLANK(INDEX('Policy Characteristics'!A:A,MATCH($C1819,'Policy Characteristics'!$C:$C,0))),"",INDEX('Policy Characteristics'!A:A,MATCH($C1819,'Policy Characteristics'!$C:$C,0)))</f>
        <v>Cross-Sector</v>
      </c>
      <c r="B1819" s="234" t="str">
        <f>IF(ISBLANK(INDEX('Policy Characteristics'!B:B,MATCH($C1819,'Policy Characteristics'!$C:$C,0))),"",INDEX('Policy Characteristics'!B:B,MATCH($C1819,'Policy Characteristics'!$C:$C,0)))</f>
        <v>Fuel Taxes or Subsidies</v>
      </c>
      <c r="C1819" s="257" t="str">
        <f t="shared" si="69"/>
        <v>Additional Fuel Tax or Subsidy Rate by Fuel</v>
      </c>
      <c r="D1819" s="6" t="s">
        <v>1009</v>
      </c>
      <c r="E1819" s="45" t="s">
        <v>1015</v>
      </c>
      <c r="F1819" s="6" t="s">
        <v>827</v>
      </c>
      <c r="G1819" s="45" t="s">
        <v>1016</v>
      </c>
      <c r="H1819" s="43">
        <v>2414</v>
      </c>
      <c r="I1819" s="261" t="s">
        <v>738</v>
      </c>
      <c r="J1819" s="227" t="str">
        <f>IF(ISBLANK(INDEX('Policy Characteristics'!D:D,MATCH($C1819,'Policy Characteristics'!$C:$C,0))),"",INDEX('Policy Characteristics'!D:D,MATCH($C1819,'Policy Characteristics'!$C:$C,0)))</f>
        <v>Fuel Taxes or Subsidies</v>
      </c>
      <c r="K1819" s="226" t="str">
        <f>IF(ISBLANK(INDEX('Policy Characteristics'!E:E,MATCH($C1819,'Policy Characteristics'!$C:$C,0))),"",INDEX('Policy Characteristics'!E:E,MATCH($C1819,'Policy Characteristics'!$C:$C,0)))</f>
        <v>cross fuel tax</v>
      </c>
      <c r="L1819" s="233">
        <f>IF(ISBLANK(INDEX('Policy Characteristics'!F:F,MATCH($C1819,'Policy Characteristics'!$C:$C,0))),"",INDEX('Policy Characteristics'!F:F,MATCH($C1819,'Policy Characteristics'!$C:$C,0)))</f>
        <v>-0.9</v>
      </c>
      <c r="M1819" s="233">
        <f>IF(ISBLANK(INDEX('Policy Characteristics'!G:G,MATCH($C1819,'Policy Characteristics'!$C:$C,0))),"",INDEX('Policy Characteristics'!G:G,MATCH($C1819,'Policy Characteristics'!$C:$C,0)))</f>
        <v>0.9</v>
      </c>
      <c r="N1819" s="233">
        <f>IF(ISBLANK(INDEX('Policy Characteristics'!H:H,MATCH($C1819,'Policy Characteristics'!$C:$C,0))),"",INDEX('Policy Characteristics'!H:H,MATCH($C1819,'Policy Characteristics'!$C:$C,0)))</f>
        <v>0.01</v>
      </c>
      <c r="O1819" s="226" t="str">
        <f>IF(ISBLANK(INDEX('Policy Characteristics'!I:I,MATCH($C1819,'Policy Characteristics'!$C:$C,0))),"",INDEX('Policy Characteristics'!I:I,MATCH($C1819,'Policy Characteristics'!$C:$C,0)))</f>
        <v>% of BAU price</v>
      </c>
      <c r="P1819" s="22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19" s="226" t="str">
        <f>IF(ISBLANK(INDEX('Policy Characteristics'!K:K,MATCH($C1819,'Policy Characteristics'!$C:$C,0))),"",INDEX('Policy Characteristics'!K:K,MATCH($C1819,'Policy Characteristics'!$C:$C,0)))</f>
        <v>fuels.html#fuel-taxes</v>
      </c>
      <c r="R1819" s="226" t="str">
        <f>IF(ISBLANK(INDEX('Policy Characteristics'!L:L,MATCH($C1819,'Policy Characteristics'!$C:$C,0))),"",INDEX('Policy Characteristics'!L:L,MATCH($C1819,'Policy Characteristics'!$C:$C,0)))</f>
        <v>fuel-taxes.html</v>
      </c>
    </row>
    <row r="1820" spans="1:18">
      <c r="A1820" s="226" t="str">
        <f>IF(ISBLANK(INDEX('Policy Characteristics'!A:A,MATCH($C1820,'Policy Characteristics'!$C:$C,0))),"",INDEX('Policy Characteristics'!A:A,MATCH($C1820,'Policy Characteristics'!$C:$C,0)))</f>
        <v>Cross-Sector</v>
      </c>
      <c r="B1820" s="234" t="str">
        <f>IF(ISBLANK(INDEX('Policy Characteristics'!B:B,MATCH($C1820,'Policy Characteristics'!$C:$C,0))),"",INDEX('Policy Characteristics'!B:B,MATCH($C1820,'Policy Characteristics'!$C:$C,0)))</f>
        <v>Fuel Taxes or Subsidies</v>
      </c>
      <c r="C1820" s="257" t="str">
        <f t="shared" si="69"/>
        <v>Additional Fuel Tax or Subsidy Rate by Fuel</v>
      </c>
      <c r="D1820" s="6" t="s">
        <v>1010</v>
      </c>
      <c r="E1820" s="45" t="s">
        <v>1015</v>
      </c>
      <c r="F1820" s="6" t="s">
        <v>1011</v>
      </c>
      <c r="G1820" s="45" t="s">
        <v>1016</v>
      </c>
      <c r="H1820" s="43">
        <v>2415</v>
      </c>
      <c r="I1820" s="261" t="s">
        <v>738</v>
      </c>
      <c r="J1820" s="227" t="str">
        <f>IF(ISBLANK(INDEX('Policy Characteristics'!D:D,MATCH($C1820,'Policy Characteristics'!$C:$C,0))),"",INDEX('Policy Characteristics'!D:D,MATCH($C1820,'Policy Characteristics'!$C:$C,0)))</f>
        <v>Fuel Taxes or Subsidies</v>
      </c>
      <c r="K1820" s="226" t="str">
        <f>IF(ISBLANK(INDEX('Policy Characteristics'!E:E,MATCH($C1820,'Policy Characteristics'!$C:$C,0))),"",INDEX('Policy Characteristics'!E:E,MATCH($C1820,'Policy Characteristics'!$C:$C,0)))</f>
        <v>cross fuel tax</v>
      </c>
      <c r="L1820" s="233">
        <f>IF(ISBLANK(INDEX('Policy Characteristics'!F:F,MATCH($C1820,'Policy Characteristics'!$C:$C,0))),"",INDEX('Policy Characteristics'!F:F,MATCH($C1820,'Policy Characteristics'!$C:$C,0)))</f>
        <v>-0.9</v>
      </c>
      <c r="M1820" s="233">
        <f>IF(ISBLANK(INDEX('Policy Characteristics'!G:G,MATCH($C1820,'Policy Characteristics'!$C:$C,0))),"",INDEX('Policy Characteristics'!G:G,MATCH($C1820,'Policy Characteristics'!$C:$C,0)))</f>
        <v>0.9</v>
      </c>
      <c r="N1820" s="233">
        <f>IF(ISBLANK(INDEX('Policy Characteristics'!H:H,MATCH($C1820,'Policy Characteristics'!$C:$C,0))),"",INDEX('Policy Characteristics'!H:H,MATCH($C1820,'Policy Characteristics'!$C:$C,0)))</f>
        <v>0.01</v>
      </c>
      <c r="O1820" s="226" t="str">
        <f>IF(ISBLANK(INDEX('Policy Characteristics'!I:I,MATCH($C1820,'Policy Characteristics'!$C:$C,0))),"",INDEX('Policy Characteristics'!I:I,MATCH($C1820,'Policy Characteristics'!$C:$C,0)))</f>
        <v>% of BAU price</v>
      </c>
      <c r="P1820" s="22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20" s="226" t="str">
        <f>IF(ISBLANK(INDEX('Policy Characteristics'!K:K,MATCH($C1820,'Policy Characteristics'!$C:$C,0))),"",INDEX('Policy Characteristics'!K:K,MATCH($C1820,'Policy Characteristics'!$C:$C,0)))</f>
        <v>fuels.html#fuel-taxes</v>
      </c>
      <c r="R1820" s="226" t="str">
        <f>IF(ISBLANK(INDEX('Policy Characteristics'!L:L,MATCH($C1820,'Policy Characteristics'!$C:$C,0))),"",INDEX('Policy Characteristics'!L:L,MATCH($C1820,'Policy Characteristics'!$C:$C,0)))</f>
        <v>fuel-taxes.html</v>
      </c>
    </row>
    <row r="1821" spans="1:18" s="4" customFormat="1">
      <c r="A1821" s="226" t="str">
        <f>IF(ISBLANK(INDEX('Policy Characteristics'!A:A,MATCH($C1821,'Policy Characteristics'!$C:$C,0))),"",INDEX('Policy Characteristics'!A:A,MATCH($C1821,'Policy Characteristics'!$C:$C,0)))</f>
        <v>Cross-Sector</v>
      </c>
      <c r="B1821" s="234" t="str">
        <f>IF(ISBLANK(INDEX('Policy Characteristics'!B:B,MATCH($C1821,'Policy Characteristics'!$C:$C,0))),"",INDEX('Policy Characteristics'!B:B,MATCH($C1821,'Policy Characteristics'!$C:$C,0)))</f>
        <v>Fuel Taxes or Subsidies</v>
      </c>
      <c r="C1821" s="257" t="str">
        <f t="shared" si="69"/>
        <v>Additional Fuel Tax or Subsidy Rate by Fuel</v>
      </c>
      <c r="D1821" s="45" t="s">
        <v>992</v>
      </c>
      <c r="E1821" s="45" t="s">
        <v>1017</v>
      </c>
      <c r="F1821" s="45" t="s">
        <v>993</v>
      </c>
      <c r="G1821" s="45" t="s">
        <v>1018</v>
      </c>
      <c r="H1821" s="43">
        <v>2416</v>
      </c>
      <c r="I1821" s="261" t="s">
        <v>728</v>
      </c>
      <c r="J1821" s="227" t="str">
        <f>IF(ISBLANK(INDEX('Policy Characteristics'!D:D,MATCH($C1821,'Policy Characteristics'!$C:$C,0))),"",INDEX('Policy Characteristics'!D:D,MATCH($C1821,'Policy Characteristics'!$C:$C,0)))</f>
        <v>Fuel Taxes or Subsidies</v>
      </c>
      <c r="K1821" s="226" t="str">
        <f>IF(ISBLANK(INDEX('Policy Characteristics'!E:E,MATCH($C1821,'Policy Characteristics'!$C:$C,0))),"",INDEX('Policy Characteristics'!E:E,MATCH($C1821,'Policy Characteristics'!$C:$C,0)))</f>
        <v>cross fuel tax</v>
      </c>
      <c r="L1821" s="233">
        <f>IF(ISBLANK(INDEX('Policy Characteristics'!F:F,MATCH($C1821,'Policy Characteristics'!$C:$C,0))),"",INDEX('Policy Characteristics'!F:F,MATCH($C1821,'Policy Characteristics'!$C:$C,0)))</f>
        <v>-0.9</v>
      </c>
      <c r="M1821" s="233">
        <f>IF(ISBLANK(INDEX('Policy Characteristics'!G:G,MATCH($C1821,'Policy Characteristics'!$C:$C,0))),"",INDEX('Policy Characteristics'!G:G,MATCH($C1821,'Policy Characteristics'!$C:$C,0)))</f>
        <v>0.9</v>
      </c>
      <c r="N1821" s="233">
        <f>IF(ISBLANK(INDEX('Policy Characteristics'!H:H,MATCH($C1821,'Policy Characteristics'!$C:$C,0))),"",INDEX('Policy Characteristics'!H:H,MATCH($C1821,'Policy Characteristics'!$C:$C,0)))</f>
        <v>0.01</v>
      </c>
      <c r="O1821" s="226" t="str">
        <f>IF(ISBLANK(INDEX('Policy Characteristics'!I:I,MATCH($C1821,'Policy Characteristics'!$C:$C,0))),"",INDEX('Policy Characteristics'!I:I,MATCH($C1821,'Policy Characteristics'!$C:$C,0)))</f>
        <v>% of BAU price</v>
      </c>
      <c r="P1821" s="22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21" s="226" t="str">
        <f>IF(ISBLANK(INDEX('Policy Characteristics'!K:K,MATCH($C1821,'Policy Characteristics'!$C:$C,0))),"",INDEX('Policy Characteristics'!K:K,MATCH($C1821,'Policy Characteristics'!$C:$C,0)))</f>
        <v>fuels.html#fuel-taxes</v>
      </c>
      <c r="R1821" s="226" t="str">
        <f>IF(ISBLANK(INDEX('Policy Characteristics'!L:L,MATCH($C1821,'Policy Characteristics'!$C:$C,0))),"",INDEX('Policy Characteristics'!L:L,MATCH($C1821,'Policy Characteristics'!$C:$C,0)))</f>
        <v>fuel-taxes.html</v>
      </c>
    </row>
    <row r="1822" spans="1:18" s="4" customFormat="1">
      <c r="A1822" s="226" t="str">
        <f>IF(ISBLANK(INDEX('Policy Characteristics'!A:A,MATCH($C1822,'Policy Characteristics'!$C:$C,0))),"",INDEX('Policy Characteristics'!A:A,MATCH($C1822,'Policy Characteristics'!$C:$C,0)))</f>
        <v>Cross-Sector</v>
      </c>
      <c r="B1822" s="234" t="str">
        <f>IF(ISBLANK(INDEX('Policy Characteristics'!B:B,MATCH($C1822,'Policy Characteristics'!$C:$C,0))),"",INDEX('Policy Characteristics'!B:B,MATCH($C1822,'Policy Characteristics'!$C:$C,0)))</f>
        <v>Fuel Taxes or Subsidies</v>
      </c>
      <c r="C1822" s="257" t="str">
        <f t="shared" si="69"/>
        <v>Additional Fuel Tax or Subsidy Rate by Fuel</v>
      </c>
      <c r="D1822" s="6" t="s">
        <v>965</v>
      </c>
      <c r="E1822" s="45" t="s">
        <v>1017</v>
      </c>
      <c r="F1822" s="6" t="s">
        <v>795</v>
      </c>
      <c r="G1822" s="45" t="s">
        <v>1018</v>
      </c>
      <c r="H1822" s="43">
        <v>2417</v>
      </c>
      <c r="I1822" s="262" t="s">
        <v>738</v>
      </c>
      <c r="J1822" s="227" t="str">
        <f>IF(ISBLANK(INDEX('Policy Characteristics'!D:D,MATCH($C1822,'Policy Characteristics'!$C:$C,0))),"",INDEX('Policy Characteristics'!D:D,MATCH($C1822,'Policy Characteristics'!$C:$C,0)))</f>
        <v>Fuel Taxes or Subsidies</v>
      </c>
      <c r="K1822" s="226" t="str">
        <f>IF(ISBLANK(INDEX('Policy Characteristics'!E:E,MATCH($C1822,'Policy Characteristics'!$C:$C,0))),"",INDEX('Policy Characteristics'!E:E,MATCH($C1822,'Policy Characteristics'!$C:$C,0)))</f>
        <v>cross fuel tax</v>
      </c>
      <c r="L1822" s="233">
        <f>IF(ISBLANK(INDEX('Policy Characteristics'!F:F,MATCH($C1822,'Policy Characteristics'!$C:$C,0))),"",INDEX('Policy Characteristics'!F:F,MATCH($C1822,'Policy Characteristics'!$C:$C,0)))</f>
        <v>-0.9</v>
      </c>
      <c r="M1822" s="233">
        <f>IF(ISBLANK(INDEX('Policy Characteristics'!G:G,MATCH($C1822,'Policy Characteristics'!$C:$C,0))),"",INDEX('Policy Characteristics'!G:G,MATCH($C1822,'Policy Characteristics'!$C:$C,0)))</f>
        <v>0.9</v>
      </c>
      <c r="N1822" s="233">
        <f>IF(ISBLANK(INDEX('Policy Characteristics'!H:H,MATCH($C1822,'Policy Characteristics'!$C:$C,0))),"",INDEX('Policy Characteristics'!H:H,MATCH($C1822,'Policy Characteristics'!$C:$C,0)))</f>
        <v>0.01</v>
      </c>
      <c r="O1822" s="226" t="str">
        <f>IF(ISBLANK(INDEX('Policy Characteristics'!I:I,MATCH($C1822,'Policy Characteristics'!$C:$C,0))),"",INDEX('Policy Characteristics'!I:I,MATCH($C1822,'Policy Characteristics'!$C:$C,0)))</f>
        <v>% of BAU price</v>
      </c>
      <c r="P1822" s="22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22" s="226" t="str">
        <f>IF(ISBLANK(INDEX('Policy Characteristics'!K:K,MATCH($C1822,'Policy Characteristics'!$C:$C,0))),"",INDEX('Policy Characteristics'!K:K,MATCH($C1822,'Policy Characteristics'!$C:$C,0)))</f>
        <v>fuels.html#fuel-taxes</v>
      </c>
      <c r="R1822" s="226" t="str">
        <f>IF(ISBLANK(INDEX('Policy Characteristics'!L:L,MATCH($C1822,'Policy Characteristics'!$C:$C,0))),"",INDEX('Policy Characteristics'!L:L,MATCH($C1822,'Policy Characteristics'!$C:$C,0)))</f>
        <v>fuel-taxes.html</v>
      </c>
    </row>
    <row r="1823" spans="1:18" s="4" customFormat="1">
      <c r="A1823" s="226" t="str">
        <f>IF(ISBLANK(INDEX('Policy Characteristics'!A:A,MATCH($C1823,'Policy Characteristics'!$C:$C,0))),"",INDEX('Policy Characteristics'!A:A,MATCH($C1823,'Policy Characteristics'!$C:$C,0)))</f>
        <v>Cross-Sector</v>
      </c>
      <c r="B1823" s="234" t="str">
        <f>IF(ISBLANK(INDEX('Policy Characteristics'!B:B,MATCH($C1823,'Policy Characteristics'!$C:$C,0))),"",INDEX('Policy Characteristics'!B:B,MATCH($C1823,'Policy Characteristics'!$C:$C,0)))</f>
        <v>Fuel Taxes or Subsidies</v>
      </c>
      <c r="C1823" s="257" t="str">
        <f t="shared" si="69"/>
        <v>Additional Fuel Tax or Subsidy Rate by Fuel</v>
      </c>
      <c r="D1823" s="6" t="s">
        <v>966</v>
      </c>
      <c r="E1823" s="45" t="s">
        <v>1017</v>
      </c>
      <c r="F1823" s="6" t="s">
        <v>967</v>
      </c>
      <c r="G1823" s="45" t="s">
        <v>1018</v>
      </c>
      <c r="H1823" s="43">
        <v>2418</v>
      </c>
      <c r="I1823" s="262" t="s">
        <v>738</v>
      </c>
      <c r="J1823" s="227" t="str">
        <f>IF(ISBLANK(INDEX('Policy Characteristics'!D:D,MATCH($C1823,'Policy Characteristics'!$C:$C,0))),"",INDEX('Policy Characteristics'!D:D,MATCH($C1823,'Policy Characteristics'!$C:$C,0)))</f>
        <v>Fuel Taxes or Subsidies</v>
      </c>
      <c r="K1823" s="226" t="str">
        <f>IF(ISBLANK(INDEX('Policy Characteristics'!E:E,MATCH($C1823,'Policy Characteristics'!$C:$C,0))),"",INDEX('Policy Characteristics'!E:E,MATCH($C1823,'Policy Characteristics'!$C:$C,0)))</f>
        <v>cross fuel tax</v>
      </c>
      <c r="L1823" s="233">
        <f>IF(ISBLANK(INDEX('Policy Characteristics'!F:F,MATCH($C1823,'Policy Characteristics'!$C:$C,0))),"",INDEX('Policy Characteristics'!F:F,MATCH($C1823,'Policy Characteristics'!$C:$C,0)))</f>
        <v>-0.9</v>
      </c>
      <c r="M1823" s="233">
        <f>IF(ISBLANK(INDEX('Policy Characteristics'!G:G,MATCH($C1823,'Policy Characteristics'!$C:$C,0))),"",INDEX('Policy Characteristics'!G:G,MATCH($C1823,'Policy Characteristics'!$C:$C,0)))</f>
        <v>0.9</v>
      </c>
      <c r="N1823" s="233">
        <f>IF(ISBLANK(INDEX('Policy Characteristics'!H:H,MATCH($C1823,'Policy Characteristics'!$C:$C,0))),"",INDEX('Policy Characteristics'!H:H,MATCH($C1823,'Policy Characteristics'!$C:$C,0)))</f>
        <v>0.01</v>
      </c>
      <c r="O1823" s="226" t="str">
        <f>IF(ISBLANK(INDEX('Policy Characteristics'!I:I,MATCH($C1823,'Policy Characteristics'!$C:$C,0))),"",INDEX('Policy Characteristics'!I:I,MATCH($C1823,'Policy Characteristics'!$C:$C,0)))</f>
        <v>% of BAU price</v>
      </c>
      <c r="P1823" s="22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23" s="226" t="str">
        <f>IF(ISBLANK(INDEX('Policy Characteristics'!K:K,MATCH($C1823,'Policy Characteristics'!$C:$C,0))),"",INDEX('Policy Characteristics'!K:K,MATCH($C1823,'Policy Characteristics'!$C:$C,0)))</f>
        <v>fuels.html#fuel-taxes</v>
      </c>
      <c r="R1823" s="226" t="str">
        <f>IF(ISBLANK(INDEX('Policy Characteristics'!L:L,MATCH($C1823,'Policy Characteristics'!$C:$C,0))),"",INDEX('Policy Characteristics'!L:L,MATCH($C1823,'Policy Characteristics'!$C:$C,0)))</f>
        <v>fuel-taxes.html</v>
      </c>
    </row>
    <row r="1824" spans="1:18" s="4" customFormat="1">
      <c r="A1824" s="226" t="str">
        <f>IF(ISBLANK(INDEX('Policy Characteristics'!A:A,MATCH($C1824,'Policy Characteristics'!$C:$C,0))),"",INDEX('Policy Characteristics'!A:A,MATCH($C1824,'Policy Characteristics'!$C:$C,0)))</f>
        <v>Cross-Sector</v>
      </c>
      <c r="B1824" s="234" t="str">
        <f>IF(ISBLANK(INDEX('Policy Characteristics'!B:B,MATCH($C1824,'Policy Characteristics'!$C:$C,0))),"",INDEX('Policy Characteristics'!B:B,MATCH($C1824,'Policy Characteristics'!$C:$C,0)))</f>
        <v>Fuel Taxes or Subsidies</v>
      </c>
      <c r="C1824" s="257" t="str">
        <f t="shared" si="69"/>
        <v>Additional Fuel Tax or Subsidy Rate by Fuel</v>
      </c>
      <c r="D1824" s="6" t="s">
        <v>994</v>
      </c>
      <c r="E1824" s="45" t="s">
        <v>1017</v>
      </c>
      <c r="F1824" s="6" t="s">
        <v>995</v>
      </c>
      <c r="G1824" s="45" t="s">
        <v>1018</v>
      </c>
      <c r="H1824" s="43">
        <v>2419</v>
      </c>
      <c r="I1824" s="262" t="s">
        <v>738</v>
      </c>
      <c r="J1824" s="227" t="str">
        <f>IF(ISBLANK(INDEX('Policy Characteristics'!D:D,MATCH($C1824,'Policy Characteristics'!$C:$C,0))),"",INDEX('Policy Characteristics'!D:D,MATCH($C1824,'Policy Characteristics'!$C:$C,0)))</f>
        <v>Fuel Taxes or Subsidies</v>
      </c>
      <c r="K1824" s="226" t="str">
        <f>IF(ISBLANK(INDEX('Policy Characteristics'!E:E,MATCH($C1824,'Policy Characteristics'!$C:$C,0))),"",INDEX('Policy Characteristics'!E:E,MATCH($C1824,'Policy Characteristics'!$C:$C,0)))</f>
        <v>cross fuel tax</v>
      </c>
      <c r="L1824" s="233">
        <f>IF(ISBLANK(INDEX('Policy Characteristics'!F:F,MATCH($C1824,'Policy Characteristics'!$C:$C,0))),"",INDEX('Policy Characteristics'!F:F,MATCH($C1824,'Policy Characteristics'!$C:$C,0)))</f>
        <v>-0.9</v>
      </c>
      <c r="M1824" s="233">
        <f>IF(ISBLANK(INDEX('Policy Characteristics'!G:G,MATCH($C1824,'Policy Characteristics'!$C:$C,0))),"",INDEX('Policy Characteristics'!G:G,MATCH($C1824,'Policy Characteristics'!$C:$C,0)))</f>
        <v>0.9</v>
      </c>
      <c r="N1824" s="233">
        <f>IF(ISBLANK(INDEX('Policy Characteristics'!H:H,MATCH($C1824,'Policy Characteristics'!$C:$C,0))),"",INDEX('Policy Characteristics'!H:H,MATCH($C1824,'Policy Characteristics'!$C:$C,0)))</f>
        <v>0.01</v>
      </c>
      <c r="O1824" s="226" t="str">
        <f>IF(ISBLANK(INDEX('Policy Characteristics'!I:I,MATCH($C1824,'Policy Characteristics'!$C:$C,0))),"",INDEX('Policy Characteristics'!I:I,MATCH($C1824,'Policy Characteristics'!$C:$C,0)))</f>
        <v>% of BAU price</v>
      </c>
      <c r="P1824" s="22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24" s="226" t="str">
        <f>IF(ISBLANK(INDEX('Policy Characteristics'!K:K,MATCH($C1824,'Policy Characteristics'!$C:$C,0))),"",INDEX('Policy Characteristics'!K:K,MATCH($C1824,'Policy Characteristics'!$C:$C,0)))</f>
        <v>fuels.html#fuel-taxes</v>
      </c>
      <c r="R1824" s="226" t="str">
        <f>IF(ISBLANK(INDEX('Policy Characteristics'!L:L,MATCH($C1824,'Policy Characteristics'!$C:$C,0))),"",INDEX('Policy Characteristics'!L:L,MATCH($C1824,'Policy Characteristics'!$C:$C,0)))</f>
        <v>fuel-taxes.html</v>
      </c>
    </row>
    <row r="1825" spans="1:18" s="4" customFormat="1">
      <c r="A1825" s="226" t="str">
        <f>IF(ISBLANK(INDEX('Policy Characteristics'!A:A,MATCH($C1825,'Policy Characteristics'!$C:$C,0))),"",INDEX('Policy Characteristics'!A:A,MATCH($C1825,'Policy Characteristics'!$C:$C,0)))</f>
        <v>Cross-Sector</v>
      </c>
      <c r="B1825" s="234" t="str">
        <f>IF(ISBLANK(INDEX('Policy Characteristics'!B:B,MATCH($C1825,'Policy Characteristics'!$C:$C,0))),"",INDEX('Policy Characteristics'!B:B,MATCH($C1825,'Policy Characteristics'!$C:$C,0)))</f>
        <v>Fuel Taxes or Subsidies</v>
      </c>
      <c r="C1825" s="257" t="str">
        <f t="shared" si="69"/>
        <v>Additional Fuel Tax or Subsidy Rate by Fuel</v>
      </c>
      <c r="D1825" s="6" t="s">
        <v>1001</v>
      </c>
      <c r="E1825" s="45" t="s">
        <v>1017</v>
      </c>
      <c r="F1825" s="6" t="s">
        <v>811</v>
      </c>
      <c r="G1825" s="45" t="s">
        <v>1018</v>
      </c>
      <c r="H1825" s="43">
        <v>2420</v>
      </c>
      <c r="I1825" s="262" t="s">
        <v>738</v>
      </c>
      <c r="J1825" s="227" t="str">
        <f>IF(ISBLANK(INDEX('Policy Characteristics'!D:D,MATCH($C1825,'Policy Characteristics'!$C:$C,0))),"",INDEX('Policy Characteristics'!D:D,MATCH($C1825,'Policy Characteristics'!$C:$C,0)))</f>
        <v>Fuel Taxes or Subsidies</v>
      </c>
      <c r="K1825" s="226" t="str">
        <f>IF(ISBLANK(INDEX('Policy Characteristics'!E:E,MATCH($C1825,'Policy Characteristics'!$C:$C,0))),"",INDEX('Policy Characteristics'!E:E,MATCH($C1825,'Policy Characteristics'!$C:$C,0)))</f>
        <v>cross fuel tax</v>
      </c>
      <c r="L1825" s="233">
        <f>IF(ISBLANK(INDEX('Policy Characteristics'!F:F,MATCH($C1825,'Policy Characteristics'!$C:$C,0))),"",INDEX('Policy Characteristics'!F:F,MATCH($C1825,'Policy Characteristics'!$C:$C,0)))</f>
        <v>-0.9</v>
      </c>
      <c r="M1825" s="233">
        <f>IF(ISBLANK(INDEX('Policy Characteristics'!G:G,MATCH($C1825,'Policy Characteristics'!$C:$C,0))),"",INDEX('Policy Characteristics'!G:G,MATCH($C1825,'Policy Characteristics'!$C:$C,0)))</f>
        <v>0.9</v>
      </c>
      <c r="N1825" s="233">
        <f>IF(ISBLANK(INDEX('Policy Characteristics'!H:H,MATCH($C1825,'Policy Characteristics'!$C:$C,0))),"",INDEX('Policy Characteristics'!H:H,MATCH($C1825,'Policy Characteristics'!$C:$C,0)))</f>
        <v>0.01</v>
      </c>
      <c r="O1825" s="226" t="str">
        <f>IF(ISBLANK(INDEX('Policy Characteristics'!I:I,MATCH($C1825,'Policy Characteristics'!$C:$C,0))),"",INDEX('Policy Characteristics'!I:I,MATCH($C1825,'Policy Characteristics'!$C:$C,0)))</f>
        <v>% of BAU price</v>
      </c>
      <c r="P1825" s="22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25" s="226" t="str">
        <f>IF(ISBLANK(INDEX('Policy Characteristics'!K:K,MATCH($C1825,'Policy Characteristics'!$C:$C,0))),"",INDEX('Policy Characteristics'!K:K,MATCH($C1825,'Policy Characteristics'!$C:$C,0)))</f>
        <v>fuels.html#fuel-taxes</v>
      </c>
      <c r="R1825" s="226" t="str">
        <f>IF(ISBLANK(INDEX('Policy Characteristics'!L:L,MATCH($C1825,'Policy Characteristics'!$C:$C,0))),"",INDEX('Policy Characteristics'!L:L,MATCH($C1825,'Policy Characteristics'!$C:$C,0)))</f>
        <v>fuel-taxes.html</v>
      </c>
    </row>
    <row r="1826" spans="1:18" s="4" customFormat="1">
      <c r="A1826" s="226" t="str">
        <f>IF(ISBLANK(INDEX('Policy Characteristics'!A:A,MATCH($C1826,'Policy Characteristics'!$C:$C,0))),"",INDEX('Policy Characteristics'!A:A,MATCH($C1826,'Policy Characteristics'!$C:$C,0)))</f>
        <v>Cross-Sector</v>
      </c>
      <c r="B1826" s="234" t="str">
        <f>IF(ISBLANK(INDEX('Policy Characteristics'!B:B,MATCH($C1826,'Policy Characteristics'!$C:$C,0))),"",INDEX('Policy Characteristics'!B:B,MATCH($C1826,'Policy Characteristics'!$C:$C,0)))</f>
        <v>Fuel Taxes or Subsidies</v>
      </c>
      <c r="C1826" s="257" t="str">
        <f t="shared" si="69"/>
        <v>Additional Fuel Tax or Subsidy Rate by Fuel</v>
      </c>
      <c r="D1826" s="6" t="s">
        <v>968</v>
      </c>
      <c r="E1826" s="45" t="s">
        <v>1017</v>
      </c>
      <c r="F1826" s="6" t="s">
        <v>969</v>
      </c>
      <c r="G1826" s="45" t="s">
        <v>1018</v>
      </c>
      <c r="H1826" s="43">
        <v>2421</v>
      </c>
      <c r="I1826" s="262" t="s">
        <v>738</v>
      </c>
      <c r="J1826" s="227" t="str">
        <f>IF(ISBLANK(INDEX('Policy Characteristics'!D:D,MATCH($C1826,'Policy Characteristics'!$C:$C,0))),"",INDEX('Policy Characteristics'!D:D,MATCH($C1826,'Policy Characteristics'!$C:$C,0)))</f>
        <v>Fuel Taxes or Subsidies</v>
      </c>
      <c r="K1826" s="226" t="str">
        <f>IF(ISBLANK(INDEX('Policy Characteristics'!E:E,MATCH($C1826,'Policy Characteristics'!$C:$C,0))),"",INDEX('Policy Characteristics'!E:E,MATCH($C1826,'Policy Characteristics'!$C:$C,0)))</f>
        <v>cross fuel tax</v>
      </c>
      <c r="L1826" s="233">
        <f>IF(ISBLANK(INDEX('Policy Characteristics'!F:F,MATCH($C1826,'Policy Characteristics'!$C:$C,0))),"",INDEX('Policy Characteristics'!F:F,MATCH($C1826,'Policy Characteristics'!$C:$C,0)))</f>
        <v>-0.9</v>
      </c>
      <c r="M1826" s="233">
        <f>IF(ISBLANK(INDEX('Policy Characteristics'!G:G,MATCH($C1826,'Policy Characteristics'!$C:$C,0))),"",INDEX('Policy Characteristics'!G:G,MATCH($C1826,'Policy Characteristics'!$C:$C,0)))</f>
        <v>0.9</v>
      </c>
      <c r="N1826" s="233">
        <f>IF(ISBLANK(INDEX('Policy Characteristics'!H:H,MATCH($C1826,'Policy Characteristics'!$C:$C,0))),"",INDEX('Policy Characteristics'!H:H,MATCH($C1826,'Policy Characteristics'!$C:$C,0)))</f>
        <v>0.01</v>
      </c>
      <c r="O1826" s="226" t="str">
        <f>IF(ISBLANK(INDEX('Policy Characteristics'!I:I,MATCH($C1826,'Policy Characteristics'!$C:$C,0))),"",INDEX('Policy Characteristics'!I:I,MATCH($C1826,'Policy Characteristics'!$C:$C,0)))</f>
        <v>% of BAU price</v>
      </c>
      <c r="P1826" s="22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26" s="226" t="str">
        <f>IF(ISBLANK(INDEX('Policy Characteristics'!K:K,MATCH($C1826,'Policy Characteristics'!$C:$C,0))),"",INDEX('Policy Characteristics'!K:K,MATCH($C1826,'Policy Characteristics'!$C:$C,0)))</f>
        <v>fuels.html#fuel-taxes</v>
      </c>
      <c r="R1826" s="226" t="str">
        <f>IF(ISBLANK(INDEX('Policy Characteristics'!L:L,MATCH($C1826,'Policy Characteristics'!$C:$C,0))),"",INDEX('Policy Characteristics'!L:L,MATCH($C1826,'Policy Characteristics'!$C:$C,0)))</f>
        <v>fuel-taxes.html</v>
      </c>
    </row>
    <row r="1827" spans="1:18" s="4" customFormat="1">
      <c r="A1827" s="226" t="str">
        <f>IF(ISBLANK(INDEX('Policy Characteristics'!A:A,MATCH($C1827,'Policy Characteristics'!$C:$C,0))),"",INDEX('Policy Characteristics'!A:A,MATCH($C1827,'Policy Characteristics'!$C:$C,0)))</f>
        <v>Cross-Sector</v>
      </c>
      <c r="B1827" s="234" t="str">
        <f>IF(ISBLANK(INDEX('Policy Characteristics'!B:B,MATCH($C1827,'Policy Characteristics'!$C:$C,0))),"",INDEX('Policy Characteristics'!B:B,MATCH($C1827,'Policy Characteristics'!$C:$C,0)))</f>
        <v>Fuel Taxes or Subsidies</v>
      </c>
      <c r="C1827" s="257" t="str">
        <f t="shared" si="69"/>
        <v>Additional Fuel Tax or Subsidy Rate by Fuel</v>
      </c>
      <c r="D1827" s="6" t="s">
        <v>970</v>
      </c>
      <c r="E1827" s="45" t="s">
        <v>1017</v>
      </c>
      <c r="F1827" s="6" t="s">
        <v>971</v>
      </c>
      <c r="G1827" s="45" t="s">
        <v>1018</v>
      </c>
      <c r="H1827" s="43">
        <v>2422</v>
      </c>
      <c r="I1827" s="262" t="s">
        <v>738</v>
      </c>
      <c r="J1827" s="227" t="str">
        <f>IF(ISBLANK(INDEX('Policy Characteristics'!D:D,MATCH($C1827,'Policy Characteristics'!$C:$C,0))),"",INDEX('Policy Characteristics'!D:D,MATCH($C1827,'Policy Characteristics'!$C:$C,0)))</f>
        <v>Fuel Taxes or Subsidies</v>
      </c>
      <c r="K1827" s="226" t="str">
        <f>IF(ISBLANK(INDEX('Policy Characteristics'!E:E,MATCH($C1827,'Policy Characteristics'!$C:$C,0))),"",INDEX('Policy Characteristics'!E:E,MATCH($C1827,'Policy Characteristics'!$C:$C,0)))</f>
        <v>cross fuel tax</v>
      </c>
      <c r="L1827" s="233">
        <f>IF(ISBLANK(INDEX('Policy Characteristics'!F:F,MATCH($C1827,'Policy Characteristics'!$C:$C,0))),"",INDEX('Policy Characteristics'!F:F,MATCH($C1827,'Policy Characteristics'!$C:$C,0)))</f>
        <v>-0.9</v>
      </c>
      <c r="M1827" s="233">
        <f>IF(ISBLANK(INDEX('Policy Characteristics'!G:G,MATCH($C1827,'Policy Characteristics'!$C:$C,0))),"",INDEX('Policy Characteristics'!G:G,MATCH($C1827,'Policy Characteristics'!$C:$C,0)))</f>
        <v>0.9</v>
      </c>
      <c r="N1827" s="233">
        <f>IF(ISBLANK(INDEX('Policy Characteristics'!H:H,MATCH($C1827,'Policy Characteristics'!$C:$C,0))),"",INDEX('Policy Characteristics'!H:H,MATCH($C1827,'Policy Characteristics'!$C:$C,0)))</f>
        <v>0.01</v>
      </c>
      <c r="O1827" s="226" t="str">
        <f>IF(ISBLANK(INDEX('Policy Characteristics'!I:I,MATCH($C1827,'Policy Characteristics'!$C:$C,0))),"",INDEX('Policy Characteristics'!I:I,MATCH($C1827,'Policy Characteristics'!$C:$C,0)))</f>
        <v>% of BAU price</v>
      </c>
      <c r="P1827" s="22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27" s="226" t="str">
        <f>IF(ISBLANK(INDEX('Policy Characteristics'!K:K,MATCH($C1827,'Policy Characteristics'!$C:$C,0))),"",INDEX('Policy Characteristics'!K:K,MATCH($C1827,'Policy Characteristics'!$C:$C,0)))</f>
        <v>fuels.html#fuel-taxes</v>
      </c>
      <c r="R1827" s="226" t="str">
        <f>IF(ISBLANK(INDEX('Policy Characteristics'!L:L,MATCH($C1827,'Policy Characteristics'!$C:$C,0))),"",INDEX('Policy Characteristics'!L:L,MATCH($C1827,'Policy Characteristics'!$C:$C,0)))</f>
        <v>fuel-taxes.html</v>
      </c>
    </row>
    <row r="1828" spans="1:18" s="4" customFormat="1">
      <c r="A1828" s="226" t="str">
        <f>IF(ISBLANK(INDEX('Policy Characteristics'!A:A,MATCH($C1828,'Policy Characteristics'!$C:$C,0))),"",INDEX('Policy Characteristics'!A:A,MATCH($C1828,'Policy Characteristics'!$C:$C,0)))</f>
        <v>Cross-Sector</v>
      </c>
      <c r="B1828" s="234" t="str">
        <f>IF(ISBLANK(INDEX('Policy Characteristics'!B:B,MATCH($C1828,'Policy Characteristics'!$C:$C,0))),"",INDEX('Policy Characteristics'!B:B,MATCH($C1828,'Policy Characteristics'!$C:$C,0)))</f>
        <v>Fuel Taxes or Subsidies</v>
      </c>
      <c r="C1828" s="257" t="str">
        <f t="shared" si="69"/>
        <v>Additional Fuel Tax or Subsidy Rate by Fuel</v>
      </c>
      <c r="D1828" s="6" t="s">
        <v>1002</v>
      </c>
      <c r="E1828" s="45" t="s">
        <v>1017</v>
      </c>
      <c r="F1828" s="6" t="s">
        <v>1003</v>
      </c>
      <c r="G1828" s="45" t="s">
        <v>1018</v>
      </c>
      <c r="H1828" s="43">
        <v>2423</v>
      </c>
      <c r="I1828" s="262" t="s">
        <v>738</v>
      </c>
      <c r="J1828" s="227" t="str">
        <f>IF(ISBLANK(INDEX('Policy Characteristics'!D:D,MATCH($C1828,'Policy Characteristics'!$C:$C,0))),"",INDEX('Policy Characteristics'!D:D,MATCH($C1828,'Policy Characteristics'!$C:$C,0)))</f>
        <v>Fuel Taxes or Subsidies</v>
      </c>
      <c r="K1828" s="226" t="str">
        <f>IF(ISBLANK(INDEX('Policy Characteristics'!E:E,MATCH($C1828,'Policy Characteristics'!$C:$C,0))),"",INDEX('Policy Characteristics'!E:E,MATCH($C1828,'Policy Characteristics'!$C:$C,0)))</f>
        <v>cross fuel tax</v>
      </c>
      <c r="L1828" s="233">
        <f>IF(ISBLANK(INDEX('Policy Characteristics'!F:F,MATCH($C1828,'Policy Characteristics'!$C:$C,0))),"",INDEX('Policy Characteristics'!F:F,MATCH($C1828,'Policy Characteristics'!$C:$C,0)))</f>
        <v>-0.9</v>
      </c>
      <c r="M1828" s="233">
        <f>IF(ISBLANK(INDEX('Policy Characteristics'!G:G,MATCH($C1828,'Policy Characteristics'!$C:$C,0))),"",INDEX('Policy Characteristics'!G:G,MATCH($C1828,'Policy Characteristics'!$C:$C,0)))</f>
        <v>0.9</v>
      </c>
      <c r="N1828" s="233">
        <f>IF(ISBLANK(INDEX('Policy Characteristics'!H:H,MATCH($C1828,'Policy Characteristics'!$C:$C,0))),"",INDEX('Policy Characteristics'!H:H,MATCH($C1828,'Policy Characteristics'!$C:$C,0)))</f>
        <v>0.01</v>
      </c>
      <c r="O1828" s="226" t="str">
        <f>IF(ISBLANK(INDEX('Policy Characteristics'!I:I,MATCH($C1828,'Policy Characteristics'!$C:$C,0))),"",INDEX('Policy Characteristics'!I:I,MATCH($C1828,'Policy Characteristics'!$C:$C,0)))</f>
        <v>% of BAU price</v>
      </c>
      <c r="P1828" s="22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28" s="226" t="str">
        <f>IF(ISBLANK(INDEX('Policy Characteristics'!K:K,MATCH($C1828,'Policy Characteristics'!$C:$C,0))),"",INDEX('Policy Characteristics'!K:K,MATCH($C1828,'Policy Characteristics'!$C:$C,0)))</f>
        <v>fuels.html#fuel-taxes</v>
      </c>
      <c r="R1828" s="226" t="str">
        <f>IF(ISBLANK(INDEX('Policy Characteristics'!L:L,MATCH($C1828,'Policy Characteristics'!$C:$C,0))),"",INDEX('Policy Characteristics'!L:L,MATCH($C1828,'Policy Characteristics'!$C:$C,0)))</f>
        <v>fuel-taxes.html</v>
      </c>
    </row>
    <row r="1829" spans="1:18" s="4" customFormat="1">
      <c r="A1829" s="226" t="str">
        <f>IF(ISBLANK(INDEX('Policy Characteristics'!A:A,MATCH($C1829,'Policy Characteristics'!$C:$C,0))),"",INDEX('Policy Characteristics'!A:A,MATCH($C1829,'Policy Characteristics'!$C:$C,0)))</f>
        <v>Cross-Sector</v>
      </c>
      <c r="B1829" s="234" t="str">
        <f>IF(ISBLANK(INDEX('Policy Characteristics'!B:B,MATCH($C1829,'Policy Characteristics'!$C:$C,0))),"",INDEX('Policy Characteristics'!B:B,MATCH($C1829,'Policy Characteristics'!$C:$C,0)))</f>
        <v>Fuel Taxes or Subsidies</v>
      </c>
      <c r="C1829" s="257" t="str">
        <f t="shared" si="69"/>
        <v>Additional Fuel Tax or Subsidy Rate by Fuel</v>
      </c>
      <c r="D1829" s="6" t="s">
        <v>1004</v>
      </c>
      <c r="E1829" s="45" t="s">
        <v>1017</v>
      </c>
      <c r="F1829" s="6" t="s">
        <v>1005</v>
      </c>
      <c r="G1829" s="45" t="s">
        <v>1018</v>
      </c>
      <c r="H1829" s="43">
        <v>2424</v>
      </c>
      <c r="I1829" s="262" t="s">
        <v>738</v>
      </c>
      <c r="J1829" s="227" t="str">
        <f>IF(ISBLANK(INDEX('Policy Characteristics'!D:D,MATCH($C1829,'Policy Characteristics'!$C:$C,0))),"",INDEX('Policy Characteristics'!D:D,MATCH($C1829,'Policy Characteristics'!$C:$C,0)))</f>
        <v>Fuel Taxes or Subsidies</v>
      </c>
      <c r="K1829" s="226" t="str">
        <f>IF(ISBLANK(INDEX('Policy Characteristics'!E:E,MATCH($C1829,'Policy Characteristics'!$C:$C,0))),"",INDEX('Policy Characteristics'!E:E,MATCH($C1829,'Policy Characteristics'!$C:$C,0)))</f>
        <v>cross fuel tax</v>
      </c>
      <c r="L1829" s="233">
        <f>IF(ISBLANK(INDEX('Policy Characteristics'!F:F,MATCH($C1829,'Policy Characteristics'!$C:$C,0))),"",INDEX('Policy Characteristics'!F:F,MATCH($C1829,'Policy Characteristics'!$C:$C,0)))</f>
        <v>-0.9</v>
      </c>
      <c r="M1829" s="233">
        <f>IF(ISBLANK(INDEX('Policy Characteristics'!G:G,MATCH($C1829,'Policy Characteristics'!$C:$C,0))),"",INDEX('Policy Characteristics'!G:G,MATCH($C1829,'Policy Characteristics'!$C:$C,0)))</f>
        <v>0.9</v>
      </c>
      <c r="N1829" s="233">
        <f>IF(ISBLANK(INDEX('Policy Characteristics'!H:H,MATCH($C1829,'Policy Characteristics'!$C:$C,0))),"",INDEX('Policy Characteristics'!H:H,MATCH($C1829,'Policy Characteristics'!$C:$C,0)))</f>
        <v>0.01</v>
      </c>
      <c r="O1829" s="226" t="str">
        <f>IF(ISBLANK(INDEX('Policy Characteristics'!I:I,MATCH($C1829,'Policy Characteristics'!$C:$C,0))),"",INDEX('Policy Characteristics'!I:I,MATCH($C1829,'Policy Characteristics'!$C:$C,0)))</f>
        <v>% of BAU price</v>
      </c>
      <c r="P1829" s="22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29" s="226" t="str">
        <f>IF(ISBLANK(INDEX('Policy Characteristics'!K:K,MATCH($C1829,'Policy Characteristics'!$C:$C,0))),"",INDEX('Policy Characteristics'!K:K,MATCH($C1829,'Policy Characteristics'!$C:$C,0)))</f>
        <v>fuels.html#fuel-taxes</v>
      </c>
      <c r="R1829" s="226" t="str">
        <f>IF(ISBLANK(INDEX('Policy Characteristics'!L:L,MATCH($C1829,'Policy Characteristics'!$C:$C,0))),"",INDEX('Policy Characteristics'!L:L,MATCH($C1829,'Policy Characteristics'!$C:$C,0)))</f>
        <v>fuel-taxes.html</v>
      </c>
    </row>
    <row r="1830" spans="1:18">
      <c r="A1830" s="226" t="str">
        <f>IF(ISBLANK(INDEX('Policy Characteristics'!A:A,MATCH($C1830,'Policy Characteristics'!$C:$C,0))),"",INDEX('Policy Characteristics'!A:A,MATCH($C1830,'Policy Characteristics'!$C:$C,0)))</f>
        <v>Cross-Sector</v>
      </c>
      <c r="B1830" s="234" t="str">
        <f>IF(ISBLANK(INDEX('Policy Characteristics'!B:B,MATCH($C1830,'Policy Characteristics'!$C:$C,0))),"",INDEX('Policy Characteristics'!B:B,MATCH($C1830,'Policy Characteristics'!$C:$C,0)))</f>
        <v>Fuel Taxes or Subsidies</v>
      </c>
      <c r="C1830" s="257" t="str">
        <f t="shared" si="69"/>
        <v>Additional Fuel Tax or Subsidy Rate by Fuel</v>
      </c>
      <c r="D1830" s="6" t="s">
        <v>972</v>
      </c>
      <c r="E1830" s="45" t="s">
        <v>1017</v>
      </c>
      <c r="F1830" s="6" t="s">
        <v>973</v>
      </c>
      <c r="G1830" s="45" t="s">
        <v>1018</v>
      </c>
      <c r="H1830" s="43">
        <v>2425</v>
      </c>
      <c r="I1830" s="262" t="s">
        <v>738</v>
      </c>
      <c r="J1830" s="227" t="str">
        <f>IF(ISBLANK(INDEX('Policy Characteristics'!D:D,MATCH($C1830,'Policy Characteristics'!$C:$C,0))),"",INDEX('Policy Characteristics'!D:D,MATCH($C1830,'Policy Characteristics'!$C:$C,0)))</f>
        <v>Fuel Taxes or Subsidies</v>
      </c>
      <c r="K1830" s="226" t="str">
        <f>IF(ISBLANK(INDEX('Policy Characteristics'!E:E,MATCH($C1830,'Policy Characteristics'!$C:$C,0))),"",INDEX('Policy Characteristics'!E:E,MATCH($C1830,'Policy Characteristics'!$C:$C,0)))</f>
        <v>cross fuel tax</v>
      </c>
      <c r="L1830" s="233">
        <f>IF(ISBLANK(INDEX('Policy Characteristics'!F:F,MATCH($C1830,'Policy Characteristics'!$C:$C,0))),"",INDEX('Policy Characteristics'!F:F,MATCH($C1830,'Policy Characteristics'!$C:$C,0)))</f>
        <v>-0.9</v>
      </c>
      <c r="M1830" s="233">
        <f>IF(ISBLANK(INDEX('Policy Characteristics'!G:G,MATCH($C1830,'Policy Characteristics'!$C:$C,0))),"",INDEX('Policy Characteristics'!G:G,MATCH($C1830,'Policy Characteristics'!$C:$C,0)))</f>
        <v>0.9</v>
      </c>
      <c r="N1830" s="233">
        <f>IF(ISBLANK(INDEX('Policy Characteristics'!H:H,MATCH($C1830,'Policy Characteristics'!$C:$C,0))),"",INDEX('Policy Characteristics'!H:H,MATCH($C1830,'Policy Characteristics'!$C:$C,0)))</f>
        <v>0.01</v>
      </c>
      <c r="O1830" s="226" t="str">
        <f>IF(ISBLANK(INDEX('Policy Characteristics'!I:I,MATCH($C1830,'Policy Characteristics'!$C:$C,0))),"",INDEX('Policy Characteristics'!I:I,MATCH($C1830,'Policy Characteristics'!$C:$C,0)))</f>
        <v>% of BAU price</v>
      </c>
      <c r="P1830" s="22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30" s="226" t="str">
        <f>IF(ISBLANK(INDEX('Policy Characteristics'!K:K,MATCH($C1830,'Policy Characteristics'!$C:$C,0))),"",INDEX('Policy Characteristics'!K:K,MATCH($C1830,'Policy Characteristics'!$C:$C,0)))</f>
        <v>fuels.html#fuel-taxes</v>
      </c>
      <c r="R1830" s="226" t="str">
        <f>IF(ISBLANK(INDEX('Policy Characteristics'!L:L,MATCH($C1830,'Policy Characteristics'!$C:$C,0))),"",INDEX('Policy Characteristics'!L:L,MATCH($C1830,'Policy Characteristics'!$C:$C,0)))</f>
        <v>fuel-taxes.html</v>
      </c>
    </row>
    <row r="1831" spans="1:18">
      <c r="A1831" s="226" t="str">
        <f>IF(ISBLANK(INDEX('Policy Characteristics'!A:A,MATCH($C1831,'Policy Characteristics'!$C:$C,0))),"",INDEX('Policy Characteristics'!A:A,MATCH($C1831,'Policy Characteristics'!$C:$C,0)))</f>
        <v>Cross-Sector</v>
      </c>
      <c r="B1831" s="234" t="str">
        <f>IF(ISBLANK(INDEX('Policy Characteristics'!B:B,MATCH($C1831,'Policy Characteristics'!$C:$C,0))),"",INDEX('Policy Characteristics'!B:B,MATCH($C1831,'Policy Characteristics'!$C:$C,0)))</f>
        <v>Fuel Taxes or Subsidies</v>
      </c>
      <c r="C1831" s="257" t="str">
        <f t="shared" ref="C1831:C1837" si="70">C$1702</f>
        <v>Additional Fuel Tax or Subsidy Rate by Fuel</v>
      </c>
      <c r="D1831" s="6" t="s">
        <v>1006</v>
      </c>
      <c r="E1831" s="45" t="s">
        <v>1017</v>
      </c>
      <c r="F1831" s="6" t="s">
        <v>1007</v>
      </c>
      <c r="G1831" s="45" t="s">
        <v>1018</v>
      </c>
      <c r="H1831" s="43">
        <v>2426</v>
      </c>
      <c r="I1831" s="262" t="s">
        <v>738</v>
      </c>
      <c r="J1831" s="227" t="str">
        <f>IF(ISBLANK(INDEX('Policy Characteristics'!D:D,MATCH($C1831,'Policy Characteristics'!$C:$C,0))),"",INDEX('Policy Characteristics'!D:D,MATCH($C1831,'Policy Characteristics'!$C:$C,0)))</f>
        <v>Fuel Taxes or Subsidies</v>
      </c>
      <c r="K1831" s="226" t="str">
        <f>IF(ISBLANK(INDEX('Policy Characteristics'!E:E,MATCH($C1831,'Policy Characteristics'!$C:$C,0))),"",INDEX('Policy Characteristics'!E:E,MATCH($C1831,'Policy Characteristics'!$C:$C,0)))</f>
        <v>cross fuel tax</v>
      </c>
      <c r="L1831" s="233">
        <f>IF(ISBLANK(INDEX('Policy Characteristics'!F:F,MATCH($C1831,'Policy Characteristics'!$C:$C,0))),"",INDEX('Policy Characteristics'!F:F,MATCH($C1831,'Policy Characteristics'!$C:$C,0)))</f>
        <v>-0.9</v>
      </c>
      <c r="M1831" s="233">
        <f>IF(ISBLANK(INDEX('Policy Characteristics'!G:G,MATCH($C1831,'Policy Characteristics'!$C:$C,0))),"",INDEX('Policy Characteristics'!G:G,MATCH($C1831,'Policy Characteristics'!$C:$C,0)))</f>
        <v>0.9</v>
      </c>
      <c r="N1831" s="233">
        <f>IF(ISBLANK(INDEX('Policy Characteristics'!H:H,MATCH($C1831,'Policy Characteristics'!$C:$C,0))),"",INDEX('Policy Characteristics'!H:H,MATCH($C1831,'Policy Characteristics'!$C:$C,0)))</f>
        <v>0.01</v>
      </c>
      <c r="O1831" s="226" t="str">
        <f>IF(ISBLANK(INDEX('Policy Characteristics'!I:I,MATCH($C1831,'Policy Characteristics'!$C:$C,0))),"",INDEX('Policy Characteristics'!I:I,MATCH($C1831,'Policy Characteristics'!$C:$C,0)))</f>
        <v>% of BAU price</v>
      </c>
      <c r="P1831" s="22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31" s="226" t="str">
        <f>IF(ISBLANK(INDEX('Policy Characteristics'!K:K,MATCH($C1831,'Policy Characteristics'!$C:$C,0))),"",INDEX('Policy Characteristics'!K:K,MATCH($C1831,'Policy Characteristics'!$C:$C,0)))</f>
        <v>fuels.html#fuel-taxes</v>
      </c>
      <c r="R1831" s="226" t="str">
        <f>IF(ISBLANK(INDEX('Policy Characteristics'!L:L,MATCH($C1831,'Policy Characteristics'!$C:$C,0))),"",INDEX('Policy Characteristics'!L:L,MATCH($C1831,'Policy Characteristics'!$C:$C,0)))</f>
        <v>fuel-taxes.html</v>
      </c>
    </row>
    <row r="1832" spans="1:18">
      <c r="A1832" s="226" t="str">
        <f>IF(ISBLANK(INDEX('Policy Characteristics'!A:A,MATCH($C1832,'Policy Characteristics'!$C:$C,0))),"",INDEX('Policy Characteristics'!A:A,MATCH($C1832,'Policy Characteristics'!$C:$C,0)))</f>
        <v>Cross-Sector</v>
      </c>
      <c r="B1832" s="234" t="str">
        <f>IF(ISBLANK(INDEX('Policy Characteristics'!B:B,MATCH($C1832,'Policy Characteristics'!$C:$C,0))),"",INDEX('Policy Characteristics'!B:B,MATCH($C1832,'Policy Characteristics'!$C:$C,0)))</f>
        <v>Fuel Taxes or Subsidies</v>
      </c>
      <c r="C1832" s="257" t="str">
        <f t="shared" si="70"/>
        <v>Additional Fuel Tax or Subsidy Rate by Fuel</v>
      </c>
      <c r="D1832" s="6" t="s">
        <v>974</v>
      </c>
      <c r="E1832" s="45" t="s">
        <v>1017</v>
      </c>
      <c r="F1832" s="6" t="s">
        <v>819</v>
      </c>
      <c r="G1832" s="45" t="s">
        <v>1018</v>
      </c>
      <c r="H1832" s="43">
        <v>2427</v>
      </c>
      <c r="I1832" s="262" t="s">
        <v>738</v>
      </c>
      <c r="J1832" s="227" t="str">
        <f>IF(ISBLANK(INDEX('Policy Characteristics'!D:D,MATCH($C1832,'Policy Characteristics'!$C:$C,0))),"",INDEX('Policy Characteristics'!D:D,MATCH($C1832,'Policy Characteristics'!$C:$C,0)))</f>
        <v>Fuel Taxes or Subsidies</v>
      </c>
      <c r="K1832" s="226" t="str">
        <f>IF(ISBLANK(INDEX('Policy Characteristics'!E:E,MATCH($C1832,'Policy Characteristics'!$C:$C,0))),"",INDEX('Policy Characteristics'!E:E,MATCH($C1832,'Policy Characteristics'!$C:$C,0)))</f>
        <v>cross fuel tax</v>
      </c>
      <c r="L1832" s="233">
        <f>IF(ISBLANK(INDEX('Policy Characteristics'!F:F,MATCH($C1832,'Policy Characteristics'!$C:$C,0))),"",INDEX('Policy Characteristics'!F:F,MATCH($C1832,'Policy Characteristics'!$C:$C,0)))</f>
        <v>-0.9</v>
      </c>
      <c r="M1832" s="233">
        <f>IF(ISBLANK(INDEX('Policy Characteristics'!G:G,MATCH($C1832,'Policy Characteristics'!$C:$C,0))),"",INDEX('Policy Characteristics'!G:G,MATCH($C1832,'Policy Characteristics'!$C:$C,0)))</f>
        <v>0.9</v>
      </c>
      <c r="N1832" s="233">
        <f>IF(ISBLANK(INDEX('Policy Characteristics'!H:H,MATCH($C1832,'Policy Characteristics'!$C:$C,0))),"",INDEX('Policy Characteristics'!H:H,MATCH($C1832,'Policy Characteristics'!$C:$C,0)))</f>
        <v>0.01</v>
      </c>
      <c r="O1832" s="226" t="str">
        <f>IF(ISBLANK(INDEX('Policy Characteristics'!I:I,MATCH($C1832,'Policy Characteristics'!$C:$C,0))),"",INDEX('Policy Characteristics'!I:I,MATCH($C1832,'Policy Characteristics'!$C:$C,0)))</f>
        <v>% of BAU price</v>
      </c>
      <c r="P1832" s="22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32" s="226" t="str">
        <f>IF(ISBLANK(INDEX('Policy Characteristics'!K:K,MATCH($C1832,'Policy Characteristics'!$C:$C,0))),"",INDEX('Policy Characteristics'!K:K,MATCH($C1832,'Policy Characteristics'!$C:$C,0)))</f>
        <v>fuels.html#fuel-taxes</v>
      </c>
      <c r="R1832" s="226" t="str">
        <f>IF(ISBLANK(INDEX('Policy Characteristics'!L:L,MATCH($C1832,'Policy Characteristics'!$C:$C,0))),"",INDEX('Policy Characteristics'!L:L,MATCH($C1832,'Policy Characteristics'!$C:$C,0)))</f>
        <v>fuel-taxes.html</v>
      </c>
    </row>
    <row r="1833" spans="1:18">
      <c r="A1833" s="226" t="str">
        <f>IF(ISBLANK(INDEX('Policy Characteristics'!A:A,MATCH($C1833,'Policy Characteristics'!$C:$C,0))),"",INDEX('Policy Characteristics'!A:A,MATCH($C1833,'Policy Characteristics'!$C:$C,0)))</f>
        <v>Cross-Sector</v>
      </c>
      <c r="B1833" s="234" t="str">
        <f>IF(ISBLANK(INDEX('Policy Characteristics'!B:B,MATCH($C1833,'Policy Characteristics'!$C:$C,0))),"",INDEX('Policy Characteristics'!B:B,MATCH($C1833,'Policy Characteristics'!$C:$C,0)))</f>
        <v>Fuel Taxes or Subsidies</v>
      </c>
      <c r="C1833" s="257" t="str">
        <f t="shared" si="70"/>
        <v>Additional Fuel Tax or Subsidy Rate by Fuel</v>
      </c>
      <c r="D1833" s="6" t="s">
        <v>975</v>
      </c>
      <c r="E1833" s="45" t="s">
        <v>1017</v>
      </c>
      <c r="F1833" s="6" t="s">
        <v>823</v>
      </c>
      <c r="G1833" s="45" t="s">
        <v>1018</v>
      </c>
      <c r="H1833" s="43">
        <v>2428</v>
      </c>
      <c r="I1833" s="262" t="s">
        <v>738</v>
      </c>
      <c r="J1833" s="227" t="str">
        <f>IF(ISBLANK(INDEX('Policy Characteristics'!D:D,MATCH($C1833,'Policy Characteristics'!$C:$C,0))),"",INDEX('Policy Characteristics'!D:D,MATCH($C1833,'Policy Characteristics'!$C:$C,0)))</f>
        <v>Fuel Taxes or Subsidies</v>
      </c>
      <c r="K1833" s="226" t="str">
        <f>IF(ISBLANK(INDEX('Policy Characteristics'!E:E,MATCH($C1833,'Policy Characteristics'!$C:$C,0))),"",INDEX('Policy Characteristics'!E:E,MATCH($C1833,'Policy Characteristics'!$C:$C,0)))</f>
        <v>cross fuel tax</v>
      </c>
      <c r="L1833" s="233">
        <f>IF(ISBLANK(INDEX('Policy Characteristics'!F:F,MATCH($C1833,'Policy Characteristics'!$C:$C,0))),"",INDEX('Policy Characteristics'!F:F,MATCH($C1833,'Policy Characteristics'!$C:$C,0)))</f>
        <v>-0.9</v>
      </c>
      <c r="M1833" s="233">
        <f>IF(ISBLANK(INDEX('Policy Characteristics'!G:G,MATCH($C1833,'Policy Characteristics'!$C:$C,0))),"",INDEX('Policy Characteristics'!G:G,MATCH($C1833,'Policy Characteristics'!$C:$C,0)))</f>
        <v>0.9</v>
      </c>
      <c r="N1833" s="233">
        <f>IF(ISBLANK(INDEX('Policy Characteristics'!H:H,MATCH($C1833,'Policy Characteristics'!$C:$C,0))),"",INDEX('Policy Characteristics'!H:H,MATCH($C1833,'Policy Characteristics'!$C:$C,0)))</f>
        <v>0.01</v>
      </c>
      <c r="O1833" s="226" t="str">
        <f>IF(ISBLANK(INDEX('Policy Characteristics'!I:I,MATCH($C1833,'Policy Characteristics'!$C:$C,0))),"",INDEX('Policy Characteristics'!I:I,MATCH($C1833,'Policy Characteristics'!$C:$C,0)))</f>
        <v>% of BAU price</v>
      </c>
      <c r="P1833" s="22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33" s="226" t="str">
        <f>IF(ISBLANK(INDEX('Policy Characteristics'!K:K,MATCH($C1833,'Policy Characteristics'!$C:$C,0))),"",INDEX('Policy Characteristics'!K:K,MATCH($C1833,'Policy Characteristics'!$C:$C,0)))</f>
        <v>fuels.html#fuel-taxes</v>
      </c>
      <c r="R1833" s="226" t="str">
        <f>IF(ISBLANK(INDEX('Policy Characteristics'!L:L,MATCH($C1833,'Policy Characteristics'!$C:$C,0))),"",INDEX('Policy Characteristics'!L:L,MATCH($C1833,'Policy Characteristics'!$C:$C,0)))</f>
        <v>fuel-taxes.html</v>
      </c>
    </row>
    <row r="1834" spans="1:18">
      <c r="A1834" s="226" t="str">
        <f>IF(ISBLANK(INDEX('Policy Characteristics'!A:A,MATCH($C1834,'Policy Characteristics'!$C:$C,0))),"",INDEX('Policy Characteristics'!A:A,MATCH($C1834,'Policy Characteristics'!$C:$C,0)))</f>
        <v>Cross-Sector</v>
      </c>
      <c r="B1834" s="234" t="str">
        <f>IF(ISBLANK(INDEX('Policy Characteristics'!B:B,MATCH($C1834,'Policy Characteristics'!$C:$C,0))),"",INDEX('Policy Characteristics'!B:B,MATCH($C1834,'Policy Characteristics'!$C:$C,0)))</f>
        <v>Fuel Taxes or Subsidies</v>
      </c>
      <c r="C1834" s="257" t="str">
        <f t="shared" si="70"/>
        <v>Additional Fuel Tax or Subsidy Rate by Fuel</v>
      </c>
      <c r="D1834" s="6" t="s">
        <v>976</v>
      </c>
      <c r="E1834" s="45" t="s">
        <v>1017</v>
      </c>
      <c r="F1834" s="6" t="s">
        <v>977</v>
      </c>
      <c r="G1834" s="45" t="s">
        <v>1018</v>
      </c>
      <c r="H1834" s="43">
        <v>2429</v>
      </c>
      <c r="I1834" s="262" t="s">
        <v>738</v>
      </c>
      <c r="J1834" s="227" t="str">
        <f>IF(ISBLANK(INDEX('Policy Characteristics'!D:D,MATCH($C1834,'Policy Characteristics'!$C:$C,0))),"",INDEX('Policy Characteristics'!D:D,MATCH($C1834,'Policy Characteristics'!$C:$C,0)))</f>
        <v>Fuel Taxes or Subsidies</v>
      </c>
      <c r="K1834" s="226" t="str">
        <f>IF(ISBLANK(INDEX('Policy Characteristics'!E:E,MATCH($C1834,'Policy Characteristics'!$C:$C,0))),"",INDEX('Policy Characteristics'!E:E,MATCH($C1834,'Policy Characteristics'!$C:$C,0)))</f>
        <v>cross fuel tax</v>
      </c>
      <c r="L1834" s="233">
        <f>IF(ISBLANK(INDEX('Policy Characteristics'!F:F,MATCH($C1834,'Policy Characteristics'!$C:$C,0))),"",INDEX('Policy Characteristics'!F:F,MATCH($C1834,'Policy Characteristics'!$C:$C,0)))</f>
        <v>-0.9</v>
      </c>
      <c r="M1834" s="233">
        <f>IF(ISBLANK(INDEX('Policy Characteristics'!G:G,MATCH($C1834,'Policy Characteristics'!$C:$C,0))),"",INDEX('Policy Characteristics'!G:G,MATCH($C1834,'Policy Characteristics'!$C:$C,0)))</f>
        <v>0.9</v>
      </c>
      <c r="N1834" s="233">
        <f>IF(ISBLANK(INDEX('Policy Characteristics'!H:H,MATCH($C1834,'Policy Characteristics'!$C:$C,0))),"",INDEX('Policy Characteristics'!H:H,MATCH($C1834,'Policy Characteristics'!$C:$C,0)))</f>
        <v>0.01</v>
      </c>
      <c r="O1834" s="226" t="str">
        <f>IF(ISBLANK(INDEX('Policy Characteristics'!I:I,MATCH($C1834,'Policy Characteristics'!$C:$C,0))),"",INDEX('Policy Characteristics'!I:I,MATCH($C1834,'Policy Characteristics'!$C:$C,0)))</f>
        <v>% of BAU price</v>
      </c>
      <c r="P1834" s="22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34" s="226" t="str">
        <f>IF(ISBLANK(INDEX('Policy Characteristics'!K:K,MATCH($C1834,'Policy Characteristics'!$C:$C,0))),"",INDEX('Policy Characteristics'!K:K,MATCH($C1834,'Policy Characteristics'!$C:$C,0)))</f>
        <v>fuels.html#fuel-taxes</v>
      </c>
      <c r="R1834" s="226" t="str">
        <f>IF(ISBLANK(INDEX('Policy Characteristics'!L:L,MATCH($C1834,'Policy Characteristics'!$C:$C,0))),"",INDEX('Policy Characteristics'!L:L,MATCH($C1834,'Policy Characteristics'!$C:$C,0)))</f>
        <v>fuel-taxes.html</v>
      </c>
    </row>
    <row r="1835" spans="1:18">
      <c r="A1835" s="226" t="str">
        <f>IF(ISBLANK(INDEX('Policy Characteristics'!A:A,MATCH($C1835,'Policy Characteristics'!$C:$C,0))),"",INDEX('Policy Characteristics'!A:A,MATCH($C1835,'Policy Characteristics'!$C:$C,0)))</f>
        <v>Cross-Sector</v>
      </c>
      <c r="B1835" s="234" t="str">
        <f>IF(ISBLANK(INDEX('Policy Characteristics'!B:B,MATCH($C1835,'Policy Characteristics'!$C:$C,0))),"",INDEX('Policy Characteristics'!B:B,MATCH($C1835,'Policy Characteristics'!$C:$C,0)))</f>
        <v>Fuel Taxes or Subsidies</v>
      </c>
      <c r="C1835" s="257" t="str">
        <f t="shared" si="70"/>
        <v>Additional Fuel Tax or Subsidy Rate by Fuel</v>
      </c>
      <c r="D1835" s="6" t="s">
        <v>978</v>
      </c>
      <c r="E1835" s="45" t="s">
        <v>1017</v>
      </c>
      <c r="F1835" s="6" t="s">
        <v>979</v>
      </c>
      <c r="G1835" s="45" t="s">
        <v>1018</v>
      </c>
      <c r="H1835" s="43">
        <v>2430</v>
      </c>
      <c r="I1835" s="262" t="s">
        <v>738</v>
      </c>
      <c r="J1835" s="227" t="str">
        <f>IF(ISBLANK(INDEX('Policy Characteristics'!D:D,MATCH($C1835,'Policy Characteristics'!$C:$C,0))),"",INDEX('Policy Characteristics'!D:D,MATCH($C1835,'Policy Characteristics'!$C:$C,0)))</f>
        <v>Fuel Taxes or Subsidies</v>
      </c>
      <c r="K1835" s="226" t="str">
        <f>IF(ISBLANK(INDEX('Policy Characteristics'!E:E,MATCH($C1835,'Policy Characteristics'!$C:$C,0))),"",INDEX('Policy Characteristics'!E:E,MATCH($C1835,'Policy Characteristics'!$C:$C,0)))</f>
        <v>cross fuel tax</v>
      </c>
      <c r="L1835" s="233">
        <f>IF(ISBLANK(INDEX('Policy Characteristics'!F:F,MATCH($C1835,'Policy Characteristics'!$C:$C,0))),"",INDEX('Policy Characteristics'!F:F,MATCH($C1835,'Policy Characteristics'!$C:$C,0)))</f>
        <v>-0.9</v>
      </c>
      <c r="M1835" s="233">
        <f>IF(ISBLANK(INDEX('Policy Characteristics'!G:G,MATCH($C1835,'Policy Characteristics'!$C:$C,0))),"",INDEX('Policy Characteristics'!G:G,MATCH($C1835,'Policy Characteristics'!$C:$C,0)))</f>
        <v>0.9</v>
      </c>
      <c r="N1835" s="233">
        <f>IF(ISBLANK(INDEX('Policy Characteristics'!H:H,MATCH($C1835,'Policy Characteristics'!$C:$C,0))),"",INDEX('Policy Characteristics'!H:H,MATCH($C1835,'Policy Characteristics'!$C:$C,0)))</f>
        <v>0.01</v>
      </c>
      <c r="O1835" s="226" t="str">
        <f>IF(ISBLANK(INDEX('Policy Characteristics'!I:I,MATCH($C1835,'Policy Characteristics'!$C:$C,0))),"",INDEX('Policy Characteristics'!I:I,MATCH($C1835,'Policy Characteristics'!$C:$C,0)))</f>
        <v>% of BAU price</v>
      </c>
      <c r="P1835" s="22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35" s="226" t="str">
        <f>IF(ISBLANK(INDEX('Policy Characteristics'!K:K,MATCH($C1835,'Policy Characteristics'!$C:$C,0))),"",INDEX('Policy Characteristics'!K:K,MATCH($C1835,'Policy Characteristics'!$C:$C,0)))</f>
        <v>fuels.html#fuel-taxes</v>
      </c>
      <c r="R1835" s="226" t="str">
        <f>IF(ISBLANK(INDEX('Policy Characteristics'!L:L,MATCH($C1835,'Policy Characteristics'!$C:$C,0))),"",INDEX('Policy Characteristics'!L:L,MATCH($C1835,'Policy Characteristics'!$C:$C,0)))</f>
        <v>fuel-taxes.html</v>
      </c>
    </row>
    <row r="1836" spans="1:18">
      <c r="A1836" s="226" t="str">
        <f>IF(ISBLANK(INDEX('Policy Characteristics'!A:A,MATCH($C1836,'Policy Characteristics'!$C:$C,0))),"",INDEX('Policy Characteristics'!A:A,MATCH($C1836,'Policy Characteristics'!$C:$C,0)))</f>
        <v>Cross-Sector</v>
      </c>
      <c r="B1836" s="234" t="str">
        <f>IF(ISBLANK(INDEX('Policy Characteristics'!B:B,MATCH($C1836,'Policy Characteristics'!$C:$C,0))),"",INDEX('Policy Characteristics'!B:B,MATCH($C1836,'Policy Characteristics'!$C:$C,0)))</f>
        <v>Fuel Taxes or Subsidies</v>
      </c>
      <c r="C1836" s="257" t="str">
        <f t="shared" si="70"/>
        <v>Additional Fuel Tax or Subsidy Rate by Fuel</v>
      </c>
      <c r="D1836" s="6" t="s">
        <v>1009</v>
      </c>
      <c r="E1836" s="45" t="s">
        <v>1017</v>
      </c>
      <c r="F1836" s="6" t="s">
        <v>827</v>
      </c>
      <c r="G1836" s="45" t="s">
        <v>1018</v>
      </c>
      <c r="H1836" s="43">
        <v>2431</v>
      </c>
      <c r="I1836" s="262" t="s">
        <v>738</v>
      </c>
      <c r="J1836" s="227" t="str">
        <f>IF(ISBLANK(INDEX('Policy Characteristics'!D:D,MATCH($C1836,'Policy Characteristics'!$C:$C,0))),"",INDEX('Policy Characteristics'!D:D,MATCH($C1836,'Policy Characteristics'!$C:$C,0)))</f>
        <v>Fuel Taxes or Subsidies</v>
      </c>
      <c r="K1836" s="226" t="str">
        <f>IF(ISBLANK(INDEX('Policy Characteristics'!E:E,MATCH($C1836,'Policy Characteristics'!$C:$C,0))),"",INDEX('Policy Characteristics'!E:E,MATCH($C1836,'Policy Characteristics'!$C:$C,0)))</f>
        <v>cross fuel tax</v>
      </c>
      <c r="L1836" s="233">
        <f>IF(ISBLANK(INDEX('Policy Characteristics'!F:F,MATCH($C1836,'Policy Characteristics'!$C:$C,0))),"",INDEX('Policy Characteristics'!F:F,MATCH($C1836,'Policy Characteristics'!$C:$C,0)))</f>
        <v>-0.9</v>
      </c>
      <c r="M1836" s="233">
        <f>IF(ISBLANK(INDEX('Policy Characteristics'!G:G,MATCH($C1836,'Policy Characteristics'!$C:$C,0))),"",INDEX('Policy Characteristics'!G:G,MATCH($C1836,'Policy Characteristics'!$C:$C,0)))</f>
        <v>0.9</v>
      </c>
      <c r="N1836" s="233">
        <f>IF(ISBLANK(INDEX('Policy Characteristics'!H:H,MATCH($C1836,'Policy Characteristics'!$C:$C,0))),"",INDEX('Policy Characteristics'!H:H,MATCH($C1836,'Policy Characteristics'!$C:$C,0)))</f>
        <v>0.01</v>
      </c>
      <c r="O1836" s="226" t="str">
        <f>IF(ISBLANK(INDEX('Policy Characteristics'!I:I,MATCH($C1836,'Policy Characteristics'!$C:$C,0))),"",INDEX('Policy Characteristics'!I:I,MATCH($C1836,'Policy Characteristics'!$C:$C,0)))</f>
        <v>% of BAU price</v>
      </c>
      <c r="P1836" s="22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36" s="226" t="str">
        <f>IF(ISBLANK(INDEX('Policy Characteristics'!K:K,MATCH($C1836,'Policy Characteristics'!$C:$C,0))),"",INDEX('Policy Characteristics'!K:K,MATCH($C1836,'Policy Characteristics'!$C:$C,0)))</f>
        <v>fuels.html#fuel-taxes</v>
      </c>
      <c r="R1836" s="226" t="str">
        <f>IF(ISBLANK(INDEX('Policy Characteristics'!L:L,MATCH($C1836,'Policy Characteristics'!$C:$C,0))),"",INDEX('Policy Characteristics'!L:L,MATCH($C1836,'Policy Characteristics'!$C:$C,0)))</f>
        <v>fuel-taxes.html</v>
      </c>
    </row>
    <row r="1837" spans="1:18">
      <c r="A1837" s="226" t="str">
        <f>IF(ISBLANK(INDEX('Policy Characteristics'!A:A,MATCH($C1837,'Policy Characteristics'!$C:$C,0))),"",INDEX('Policy Characteristics'!A:A,MATCH($C1837,'Policy Characteristics'!$C:$C,0)))</f>
        <v>Cross-Sector</v>
      </c>
      <c r="B1837" s="234" t="str">
        <f>IF(ISBLANK(INDEX('Policy Characteristics'!B:B,MATCH($C1837,'Policy Characteristics'!$C:$C,0))),"",INDEX('Policy Characteristics'!B:B,MATCH($C1837,'Policy Characteristics'!$C:$C,0)))</f>
        <v>Fuel Taxes or Subsidies</v>
      </c>
      <c r="C1837" s="257" t="str">
        <f t="shared" si="70"/>
        <v>Additional Fuel Tax or Subsidy Rate by Fuel</v>
      </c>
      <c r="D1837" s="6" t="s">
        <v>1010</v>
      </c>
      <c r="E1837" s="45" t="s">
        <v>1017</v>
      </c>
      <c r="F1837" s="6" t="s">
        <v>1011</v>
      </c>
      <c r="G1837" s="45" t="s">
        <v>1018</v>
      </c>
      <c r="H1837" s="43">
        <v>2432</v>
      </c>
      <c r="I1837" s="262" t="s">
        <v>738</v>
      </c>
      <c r="J1837" s="227" t="str">
        <f>IF(ISBLANK(INDEX('Policy Characteristics'!D:D,MATCH($C1837,'Policy Characteristics'!$C:$C,0))),"",INDEX('Policy Characteristics'!D:D,MATCH($C1837,'Policy Characteristics'!$C:$C,0)))</f>
        <v>Fuel Taxes or Subsidies</v>
      </c>
      <c r="K1837" s="226" t="str">
        <f>IF(ISBLANK(INDEX('Policy Characteristics'!E:E,MATCH($C1837,'Policy Characteristics'!$C:$C,0))),"",INDEX('Policy Characteristics'!E:E,MATCH($C1837,'Policy Characteristics'!$C:$C,0)))</f>
        <v>cross fuel tax</v>
      </c>
      <c r="L1837" s="233">
        <f>IF(ISBLANK(INDEX('Policy Characteristics'!F:F,MATCH($C1837,'Policy Characteristics'!$C:$C,0))),"",INDEX('Policy Characteristics'!F:F,MATCH($C1837,'Policy Characteristics'!$C:$C,0)))</f>
        <v>-0.9</v>
      </c>
      <c r="M1837" s="233">
        <f>IF(ISBLANK(INDEX('Policy Characteristics'!G:G,MATCH($C1837,'Policy Characteristics'!$C:$C,0))),"",INDEX('Policy Characteristics'!G:G,MATCH($C1837,'Policy Characteristics'!$C:$C,0)))</f>
        <v>0.9</v>
      </c>
      <c r="N1837" s="233">
        <f>IF(ISBLANK(INDEX('Policy Characteristics'!H:H,MATCH($C1837,'Policy Characteristics'!$C:$C,0))),"",INDEX('Policy Characteristics'!H:H,MATCH($C1837,'Policy Characteristics'!$C:$C,0)))</f>
        <v>0.01</v>
      </c>
      <c r="O1837" s="226" t="str">
        <f>IF(ISBLANK(INDEX('Policy Characteristics'!I:I,MATCH($C1837,'Policy Characteristics'!$C:$C,0))),"",INDEX('Policy Characteristics'!I:I,MATCH($C1837,'Policy Characteristics'!$C:$C,0)))</f>
        <v>% of BAU price</v>
      </c>
      <c r="P1837" s="22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South Korea’s current energy taxation system is based on a specific tax structure, in which taxes are imposed per unit of energy consumed. The system is heavily concentrated on transportation fuels, particularly gasoline, diesel, and LPG (butane). As of 2019, the applicable tax rates were as follows. For transportation fuels, tax rates in 2019 were 762.36 won/L for gasoline, 545.22 won/L for diesel, and 383.057 won/kg for LPG (butane). For heating and industrial use, the rates were 88.92 won/L for kerosene, 36.02 won/L for heavy fuel oil, and 24.527 won/kg for LPG (propane). For power generation and other uses, the rates were 20.63 won/kg for LNG and 46 won/kg for bituminous coal.</v>
      </c>
      <c r="Q1837" s="226" t="str">
        <f>IF(ISBLANK(INDEX('Policy Characteristics'!K:K,MATCH($C1837,'Policy Characteristics'!$C:$C,0))),"",INDEX('Policy Characteristics'!K:K,MATCH($C1837,'Policy Characteristics'!$C:$C,0)))</f>
        <v>fuels.html#fuel-taxes</v>
      </c>
      <c r="R1837" s="226" t="str">
        <f>IF(ISBLANK(INDEX('Policy Characteristics'!L:L,MATCH($C1837,'Policy Characteristics'!$C:$C,0))),"",INDEX('Policy Characteristics'!L:L,MATCH($C1837,'Policy Characteristics'!$C:$C,0)))</f>
        <v>fuel-taxes.html</v>
      </c>
    </row>
    <row r="1838" spans="1:18">
      <c r="A1838" s="226" t="str">
        <f>IF(ISBLANK(INDEX('Policy Characteristics'!A:A,MATCH($C1838,'Policy Characteristics'!$C:$C,0))),"",INDEX('Policy Characteristics'!A:A,MATCH($C1838,'Policy Characteristics'!$C:$C,0)))</f>
        <v>Cross-Sector</v>
      </c>
      <c r="B1838" s="234" t="str">
        <f>IF(ISBLANK(INDEX('Policy Characteristics'!B:B,MATCH($C1838,'Policy Characteristics'!$C:$C,0))),"",INDEX('Policy Characteristics'!B:B,MATCH($C1838,'Policy Characteristics'!$C:$C,0)))</f>
        <v>Non BAU Carbon Tax Vehicle Qualification</v>
      </c>
      <c r="C1838" t="s">
        <v>623</v>
      </c>
      <c r="H1838" s="43">
        <v>2286</v>
      </c>
      <c r="I1838" s="259" t="s">
        <v>728</v>
      </c>
      <c r="J1838" s="227" t="str">
        <f>IF(ISBLANK(INDEX('Policy Characteristics'!D:D,MATCH($C1838,'Policy Characteristics'!$C:$C,0))),"",INDEX('Policy Characteristics'!D:D,MATCH($C1838,'Policy Characteristics'!$C:$C,0)))</f>
        <v/>
      </c>
      <c r="K1838" s="226" t="str">
        <f>IF(ISBLANK(INDEX('Policy Characteristics'!E:E,MATCH($C1838,'Policy Characteristics'!$C:$C,0))),"",INDEX('Policy Characteristics'!E:E,MATCH($C1838,'Policy Characteristics'!$C:$C,0)))</f>
        <v/>
      </c>
      <c r="L1838" s="266">
        <f>IF(ISBLANK(INDEX('Policy Characteristics'!F:F,MATCH($C1838,'Policy Characteristics'!$C:$C,0))),"",INDEX('Policy Characteristics'!F:F,MATCH($C1838,'Policy Characteristics'!$C:$C,0)))</f>
        <v>0</v>
      </c>
      <c r="M1838" s="266">
        <f>IF(ISBLANK(INDEX('Policy Characteristics'!G:G,MATCH($C1838,'Policy Characteristics'!$C:$C,0))),"",INDEX('Policy Characteristics'!G:G,MATCH($C1838,'Policy Characteristics'!$C:$C,0)))</f>
        <v>1</v>
      </c>
      <c r="N1838" s="266">
        <f>IF(ISBLANK(INDEX('Policy Characteristics'!H:H,MATCH($C1838,'Policy Characteristics'!$C:$C,0))),"",INDEX('Policy Characteristics'!H:H,MATCH($C1838,'Policy Characteristics'!$C:$C,0)))</f>
        <v>1</v>
      </c>
      <c r="O1838" s="226" t="str">
        <f>IF(ISBLANK(INDEX('Policy Characteristics'!I:I,MATCH($C1838,'Policy Characteristics'!$C:$C,0))),"",INDEX('Policy Characteristics'!I:I,MATCH($C1838,'Policy Characteristics'!$C:$C,0)))</f>
        <v>on/off</v>
      </c>
      <c r="P1838" s="226" t="str">
        <f>IF(ISBLANK(INDEX('Policy Characteristics'!J:J,MATCH($C1838,'Policy Characteristics'!$C:$C,0))),"",INDEX('Policy Characteristics'!J:J,MATCH($C1838,'Policy Characteristics'!$C:$C,0)))</f>
        <v xml:space="preserve">**Description:** This lever determines which vehicle types are captured under the scope of a carbon tax. In some regions, only certain vehicle types are covered by a carbon tax or cap. </v>
      </c>
      <c r="Q1838" s="226" t="str">
        <f>IF(ISBLANK(INDEX('Policy Characteristics'!K:K,MATCH($C1838,'Policy Characteristics'!$C:$C,0))),"",INDEX('Policy Characteristics'!K:K,MATCH($C1838,'Policy Characteristics'!$C:$C,0)))</f>
        <v/>
      </c>
      <c r="R1838" s="226" t="str">
        <f>IF(ISBLANK(INDEX('Policy Characteristics'!L:L,MATCH($C1838,'Policy Characteristics'!$C:$C,0))),"",INDEX('Policy Characteristics'!L:L,MATCH($C1838,'Policy Characteristics'!$C:$C,0)))</f>
        <v/>
      </c>
    </row>
    <row r="1839" spans="1:18">
      <c r="A1839" s="226" t="str">
        <f>IF(ISBLANK(INDEX('Policy Characteristics'!A:A,MATCH($C1839,'Policy Characteristics'!$C:$C,0))),"",INDEX('Policy Characteristics'!A:A,MATCH($C1839,'Policy Characteristics'!$C:$C,0)))</f>
        <v>Cross-Sector</v>
      </c>
      <c r="B1839" s="234" t="str">
        <f>IF(ISBLANK(INDEX('Policy Characteristics'!B:B,MATCH($C1839,'Policy Characteristics'!$C:$C,0))),"",INDEX('Policy Characteristics'!B:B,MATCH($C1839,'Policy Characteristics'!$C:$C,0)))</f>
        <v>Non BAU Carbon Tax Industry Qualification</v>
      </c>
      <c r="C1839" t="s">
        <v>626</v>
      </c>
      <c r="H1839" s="43">
        <v>2287</v>
      </c>
      <c r="I1839" s="259" t="s">
        <v>728</v>
      </c>
      <c r="J1839" s="227" t="str">
        <f>IF(ISBLANK(INDEX('Policy Characteristics'!D:D,MATCH($C1839,'Policy Characteristics'!$C:$C,0))),"",INDEX('Policy Characteristics'!D:D,MATCH($C1839,'Policy Characteristics'!$C:$C,0)))</f>
        <v/>
      </c>
      <c r="K1839" s="226" t="str">
        <f>IF(ISBLANK(INDEX('Policy Characteristics'!E:E,MATCH($C1839,'Policy Characteristics'!$C:$C,0))),"",INDEX('Policy Characteristics'!E:E,MATCH($C1839,'Policy Characteristics'!$C:$C,0)))</f>
        <v/>
      </c>
      <c r="L1839" s="266">
        <f>IF(ISBLANK(INDEX('Policy Characteristics'!F:F,MATCH($C1839,'Policy Characteristics'!$C:$C,0))),"",INDEX('Policy Characteristics'!F:F,MATCH($C1839,'Policy Characteristics'!$C:$C,0)))</f>
        <v>0</v>
      </c>
      <c r="M1839" s="266">
        <f>IF(ISBLANK(INDEX('Policy Characteristics'!G:G,MATCH($C1839,'Policy Characteristics'!$C:$C,0))),"",INDEX('Policy Characteristics'!G:G,MATCH($C1839,'Policy Characteristics'!$C:$C,0)))</f>
        <v>1</v>
      </c>
      <c r="N1839" s="266">
        <f>IF(ISBLANK(INDEX('Policy Characteristics'!H:H,MATCH($C1839,'Policy Characteristics'!$C:$C,0))),"",INDEX('Policy Characteristics'!H:H,MATCH($C1839,'Policy Characteristics'!$C:$C,0)))</f>
        <v>1</v>
      </c>
      <c r="O1839" s="226" t="str">
        <f>IF(ISBLANK(INDEX('Policy Characteristics'!I:I,MATCH($C1839,'Policy Characteristics'!$C:$C,0))),"",INDEX('Policy Characteristics'!I:I,MATCH($C1839,'Policy Characteristics'!$C:$C,0)))</f>
        <v>on/off</v>
      </c>
      <c r="P1839" s="226" t="str">
        <f>IF(ISBLANK(INDEX('Policy Characteristics'!J:J,MATCH($C1839,'Policy Characteristics'!$C:$C,0))),"",INDEX('Policy Characteristics'!J:J,MATCH($C1839,'Policy Characteristics'!$C:$C,0)))</f>
        <v xml:space="preserve">**Description:** This lever determines which industry categories are captured under the scope of a carbon tax. In some regions, only certain industries are covered by a carbon tax or cap. </v>
      </c>
      <c r="Q1839" s="226" t="str">
        <f>IF(ISBLANK(INDEX('Policy Characteristics'!K:K,MATCH($C1839,'Policy Characteristics'!$C:$C,0))),"",INDEX('Policy Characteristics'!K:K,MATCH($C1839,'Policy Characteristics'!$C:$C,0)))</f>
        <v/>
      </c>
      <c r="R1839" s="226" t="str">
        <f>IF(ISBLANK(INDEX('Policy Characteristics'!L:L,MATCH($C1839,'Policy Characteristics'!$C:$C,0))),"",INDEX('Policy Characteristics'!L:L,MATCH($C1839,'Policy Characteristics'!$C:$C,0)))</f>
        <v/>
      </c>
    </row>
    <row r="1840" spans="1:18">
      <c r="A1840" s="226" t="str">
        <f>IF(ISBLANK(INDEX('Policy Characteristics'!A:A,MATCH($C1840,'Policy Characteristics'!$C:$C,0))),"",INDEX('Policy Characteristics'!A:A,MATCH($C1840,'Policy Characteristics'!$C:$C,0)))</f>
        <v>Cross-Sector</v>
      </c>
      <c r="B1840" s="234" t="str">
        <f>IF(ISBLANK(INDEX('Policy Characteristics'!B:B,MATCH($C1840,'Policy Characteristics'!$C:$C,0))),"",INDEX('Policy Characteristics'!B:B,MATCH($C1840,'Policy Characteristics'!$C:$C,0)))</f>
        <v>Non BAU CBAM Industry Qualification</v>
      </c>
      <c r="C1840" t="s">
        <v>629</v>
      </c>
      <c r="H1840" s="43">
        <v>2288</v>
      </c>
      <c r="I1840" s="259" t="s">
        <v>728</v>
      </c>
      <c r="J1840" s="227" t="str">
        <f>IF(ISBLANK(INDEX('Policy Characteristics'!D:D,MATCH($C1840,'Policy Characteristics'!$C:$C,0))),"",INDEX('Policy Characteristics'!D:D,MATCH($C1840,'Policy Characteristics'!$C:$C,0)))</f>
        <v/>
      </c>
      <c r="K1840" s="226" t="str">
        <f>IF(ISBLANK(INDEX('Policy Characteristics'!E:E,MATCH($C1840,'Policy Characteristics'!$C:$C,0))),"",INDEX('Policy Characteristics'!E:E,MATCH($C1840,'Policy Characteristics'!$C:$C,0)))</f>
        <v/>
      </c>
      <c r="L1840" s="266">
        <f>IF(ISBLANK(INDEX('Policy Characteristics'!F:F,MATCH($C1840,'Policy Characteristics'!$C:$C,0))),"",INDEX('Policy Characteristics'!F:F,MATCH($C1840,'Policy Characteristics'!$C:$C,0)))</f>
        <v>0</v>
      </c>
      <c r="M1840" s="266">
        <f>IF(ISBLANK(INDEX('Policy Characteristics'!G:G,MATCH($C1840,'Policy Characteristics'!$C:$C,0))),"",INDEX('Policy Characteristics'!G:G,MATCH($C1840,'Policy Characteristics'!$C:$C,0)))</f>
        <v>1</v>
      </c>
      <c r="N1840" s="266">
        <f>IF(ISBLANK(INDEX('Policy Characteristics'!H:H,MATCH($C1840,'Policy Characteristics'!$C:$C,0))),"",INDEX('Policy Characteristics'!H:H,MATCH($C1840,'Policy Characteristics'!$C:$C,0)))</f>
        <v>1</v>
      </c>
      <c r="O1840" s="226" t="str">
        <f>IF(ISBLANK(INDEX('Policy Characteristics'!I:I,MATCH($C1840,'Policy Characteristics'!$C:$C,0))),"",INDEX('Policy Characteristics'!I:I,MATCH($C1840,'Policy Characteristics'!$C:$C,0)))</f>
        <v>on/off</v>
      </c>
      <c r="P1840" s="226" t="str">
        <f>IF(ISBLANK(INDEX('Policy Characteristics'!J:J,MATCH($C1840,'Policy Characteristics'!$C:$C,0))),"",INDEX('Policy Characteristics'!J:J,MATCH($C1840,'Policy Characteristics'!$C:$C,0)))</f>
        <v>**Description:** This lever determines which industry categories are captured under the scope of a carbon border adjustment mechanism. In some regions, only certain industries are covered by a border mechanism.</v>
      </c>
      <c r="Q1840" s="226" t="str">
        <f>IF(ISBLANK(INDEX('Policy Characteristics'!K:K,MATCH($C1840,'Policy Characteristics'!$C:$C,0))),"",INDEX('Policy Characteristics'!K:K,MATCH($C1840,'Policy Characteristics'!$C:$C,0)))</f>
        <v/>
      </c>
      <c r="R1840" s="226" t="str">
        <f>IF(ISBLANK(INDEX('Policy Characteristics'!L:L,MATCH($C1840,'Policy Characteristics'!$C:$C,0))),"",INDEX('Policy Characteristics'!L:L,MATCH($C1840,'Policy Characteristics'!$C:$C,0)))</f>
        <v/>
      </c>
    </row>
    <row r="1841" spans="1:18">
      <c r="A1841" s="226" t="str">
        <f>IF(ISBLANK(INDEX('Policy Characteristics'!A:A,MATCH($C1841,'Policy Characteristics'!$C:$C,0))),"",INDEX('Policy Characteristics'!A:A,MATCH($C1841,'Policy Characteristics'!$C:$C,0)))</f>
        <v>Research and Development</v>
      </c>
      <c r="B1841" s="234" t="str">
        <f>IF(ISBLANK(INDEX('Policy Characteristics'!B:B,MATCH($C1841,'Policy Characteristics'!$C:$C,0))),"",INDEX('Policy Characteristics'!B:B,MATCH($C1841,'Policy Characteristics'!$C:$C,0)))</f>
        <v>Capital Cost Reduction</v>
      </c>
      <c r="C1841" t="s">
        <v>633</v>
      </c>
      <c r="D1841" s="45" t="s">
        <v>776</v>
      </c>
      <c r="E1841" s="45"/>
      <c r="F1841" s="45" t="s">
        <v>1019</v>
      </c>
      <c r="G1841" s="45"/>
      <c r="H1841" s="43">
        <v>85</v>
      </c>
      <c r="I1841" s="261" t="s">
        <v>728</v>
      </c>
      <c r="J1841" s="227" t="str">
        <f>IF(ISBLANK(INDEX('Policy Characteristics'!D:D,MATCH($C1841,'Policy Characteristics'!$C:$C,0))),"",INDEX('Policy Characteristics'!D:D,MATCH($C1841,'Policy Characteristics'!$C:$C,0)))</f>
        <v>R&amp;D Capital Cost Reductions</v>
      </c>
      <c r="K1841" s="226" t="str">
        <f>IF(ISBLANK(INDEX('Policy Characteristics'!E:E,MATCH($C1841,'Policy Characteristics'!$C:$C,0))),"",INDEX('Policy Characteristics'!E:E,MATCH($C1841,'Policy Characteristics'!$C:$C,0)))</f>
        <v>RnD building capital cost reduction</v>
      </c>
      <c r="L1841" s="233">
        <f>IF(ISBLANK(INDEX('Policy Characteristics'!F:F,MATCH($C1841,'Policy Characteristics'!$C:$C,0))),"",INDEX('Policy Characteristics'!F:F,MATCH($C1841,'Policy Characteristics'!$C:$C,0)))</f>
        <v>0</v>
      </c>
      <c r="M1841" s="233">
        <f>IF(ISBLANK(INDEX('Policy Characteristics'!G:G,MATCH($C1841,'Policy Characteristics'!$C:$C,0))),"",INDEX('Policy Characteristics'!G:G,MATCH($C1841,'Policy Characteristics'!$C:$C,0)))</f>
        <v>0.4</v>
      </c>
      <c r="N1841" s="233">
        <f>IF(ISBLANK(INDEX('Policy Characteristics'!H:H,MATCH($C1841,'Policy Characteristics'!$C:$C,0))),"",INDEX('Policy Characteristics'!H:H,MATCH($C1841,'Policy Characteristics'!$C:$C,0)))</f>
        <v>0.01</v>
      </c>
      <c r="O1841" s="226" t="str">
        <f>IF(ISBLANK(INDEX('Policy Characteristics'!I:I,MATCH($C1841,'Policy Characteristics'!$C:$C,0))),"",INDEX('Policy Characteristics'!I:I,MATCH($C1841,'Policy Characteristics'!$C:$C,0)))</f>
        <v>% reduction in cost</v>
      </c>
      <c r="P1841" s="226" t="str">
        <f>IF(ISBLANK(INDEX('Policy Characteristics'!J:J,MATCH($C1841,'Policy Characteristics'!$C:$C,0))),"",INDEX('Policy Characteristics'!J:J,MATCH($C1841,'Policy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41" s="226" t="str">
        <f>IF(ISBLANK(INDEX('Policy Characteristics'!K:K,MATCH($C1841,'Policy Characteristics'!$C:$C,0))),"",INDEX('Policy Characteristics'!K:K,MATCH($C1841,'Policy Characteristics'!$C:$C,0)))</f>
        <v>architectural-design.html#rnd</v>
      </c>
      <c r="R1841" s="226" t="str">
        <f>IF(ISBLANK(INDEX('Policy Characteristics'!L:L,MATCH($C1841,'Policy Characteristics'!$C:$C,0))),"",INDEX('Policy Characteristics'!L:L,MATCH($C1841,'Policy Characteristics'!$C:$C,0)))</f>
        <v>research-and-development.html</v>
      </c>
    </row>
    <row r="1842" spans="1:18">
      <c r="A1842" s="226" t="str">
        <f>IF(ISBLANK(INDEX('Policy Characteristics'!A:A,MATCH($C1842,'Policy Characteristics'!$C:$C,0))),"",INDEX('Policy Characteristics'!A:A,MATCH($C1842,'Policy Characteristics'!$C:$C,0)))</f>
        <v>Research and Development</v>
      </c>
      <c r="B1842" s="234" t="str">
        <f>IF(ISBLANK(INDEX('Policy Characteristics'!B:B,MATCH($C1842,'Policy Characteristics'!$C:$C,0))),"",INDEX('Policy Characteristics'!B:B,MATCH($C1842,'Policy Characteristics'!$C:$C,0)))</f>
        <v>Capital Cost Reduction</v>
      </c>
      <c r="C1842" s="226" t="str">
        <f t="shared" ref="C1842:C1846" si="71">C$1841</f>
        <v>RnD Building Capital Cost Perc Reduction</v>
      </c>
      <c r="D1842" s="45" t="s">
        <v>780</v>
      </c>
      <c r="E1842" s="45"/>
      <c r="F1842" s="45" t="s">
        <v>1020</v>
      </c>
      <c r="G1842" s="45"/>
      <c r="H1842" s="43">
        <v>86</v>
      </c>
      <c r="I1842" s="261" t="s">
        <v>728</v>
      </c>
      <c r="J1842" s="227" t="str">
        <f>IF(ISBLANK(INDEX('Policy Characteristics'!D:D,MATCH($C1842,'Policy Characteristics'!$C:$C,0))),"",INDEX('Policy Characteristics'!D:D,MATCH($C1842,'Policy Characteristics'!$C:$C,0)))</f>
        <v>R&amp;D Capital Cost Reductions</v>
      </c>
      <c r="K1842" s="226" t="str">
        <f>IF(ISBLANK(INDEX('Policy Characteristics'!E:E,MATCH($C1842,'Policy Characteristics'!$C:$C,0))),"",INDEX('Policy Characteristics'!E:E,MATCH($C1842,'Policy Characteristics'!$C:$C,0)))</f>
        <v>RnD building capital cost reduction</v>
      </c>
      <c r="L1842" s="233">
        <f>IF(ISBLANK(INDEX('Policy Characteristics'!F:F,MATCH($C1842,'Policy Characteristics'!$C:$C,0))),"",INDEX('Policy Characteristics'!F:F,MATCH($C1842,'Policy Characteristics'!$C:$C,0)))</f>
        <v>0</v>
      </c>
      <c r="M1842" s="233">
        <f>IF(ISBLANK(INDEX('Policy Characteristics'!G:G,MATCH($C1842,'Policy Characteristics'!$C:$C,0))),"",INDEX('Policy Characteristics'!G:G,MATCH($C1842,'Policy Characteristics'!$C:$C,0)))</f>
        <v>0.4</v>
      </c>
      <c r="N1842" s="233">
        <f>IF(ISBLANK(INDEX('Policy Characteristics'!H:H,MATCH($C1842,'Policy Characteristics'!$C:$C,0))),"",INDEX('Policy Characteristics'!H:H,MATCH($C1842,'Policy Characteristics'!$C:$C,0)))</f>
        <v>0.01</v>
      </c>
      <c r="O1842" s="226" t="str">
        <f>IF(ISBLANK(INDEX('Policy Characteristics'!I:I,MATCH($C1842,'Policy Characteristics'!$C:$C,0))),"",INDEX('Policy Characteristics'!I:I,MATCH($C1842,'Policy Characteristics'!$C:$C,0)))</f>
        <v>% reduction in cost</v>
      </c>
      <c r="P1842" s="226" t="str">
        <f>IF(ISBLANK(INDEX('Policy Characteristics'!J:J,MATCH($C1842,'Policy Characteristics'!$C:$C,0))),"",INDEX('Policy Characteristics'!J:J,MATCH($C1842,'Policy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42" s="226" t="str">
        <f>IF(ISBLANK(INDEX('Policy Characteristics'!K:K,MATCH($C1842,'Policy Characteristics'!$C:$C,0))),"",INDEX('Policy Characteristics'!K:K,MATCH($C1842,'Policy Characteristics'!$C:$C,0)))</f>
        <v>architectural-design.html#rnd</v>
      </c>
      <c r="R1842" s="226" t="str">
        <f>IF(ISBLANK(INDEX('Policy Characteristics'!L:L,MATCH($C1842,'Policy Characteristics'!$C:$C,0))),"",INDEX('Policy Characteristics'!L:L,MATCH($C1842,'Policy Characteristics'!$C:$C,0)))</f>
        <v>research-and-development.html</v>
      </c>
    </row>
    <row r="1843" spans="1:18">
      <c r="A1843" s="226" t="str">
        <f>IF(ISBLANK(INDEX('Policy Characteristics'!A:A,MATCH($C1843,'Policy Characteristics'!$C:$C,0))),"",INDEX('Policy Characteristics'!A:A,MATCH($C1843,'Policy Characteristics'!$C:$C,0)))</f>
        <v>Research and Development</v>
      </c>
      <c r="B1843" s="234" t="str">
        <f>IF(ISBLANK(INDEX('Policy Characteristics'!B:B,MATCH($C1843,'Policy Characteristics'!$C:$C,0))),"",INDEX('Policy Characteristics'!B:B,MATCH($C1843,'Policy Characteristics'!$C:$C,0)))</f>
        <v>Capital Cost Reduction</v>
      </c>
      <c r="C1843" s="226" t="str">
        <f t="shared" si="71"/>
        <v>RnD Building Capital Cost Perc Reduction</v>
      </c>
      <c r="D1843" s="45" t="s">
        <v>792</v>
      </c>
      <c r="E1843" s="45"/>
      <c r="F1843" s="45" t="s">
        <v>1021</v>
      </c>
      <c r="G1843" s="45"/>
      <c r="H1843" s="43">
        <v>87</v>
      </c>
      <c r="I1843" s="261" t="s">
        <v>728</v>
      </c>
      <c r="J1843" s="227" t="str">
        <f>IF(ISBLANK(INDEX('Policy Characteristics'!D:D,MATCH($C1843,'Policy Characteristics'!$C:$C,0))),"",INDEX('Policy Characteristics'!D:D,MATCH($C1843,'Policy Characteristics'!$C:$C,0)))</f>
        <v>R&amp;D Capital Cost Reductions</v>
      </c>
      <c r="K1843" s="226" t="str">
        <f>IF(ISBLANK(INDEX('Policy Characteristics'!E:E,MATCH($C1843,'Policy Characteristics'!$C:$C,0))),"",INDEX('Policy Characteristics'!E:E,MATCH($C1843,'Policy Characteristics'!$C:$C,0)))</f>
        <v>RnD building capital cost reduction</v>
      </c>
      <c r="L1843" s="233">
        <f>IF(ISBLANK(INDEX('Policy Characteristics'!F:F,MATCH($C1843,'Policy Characteristics'!$C:$C,0))),"",INDEX('Policy Characteristics'!F:F,MATCH($C1843,'Policy Characteristics'!$C:$C,0)))</f>
        <v>0</v>
      </c>
      <c r="M1843" s="233">
        <f>IF(ISBLANK(INDEX('Policy Characteristics'!G:G,MATCH($C1843,'Policy Characteristics'!$C:$C,0))),"",INDEX('Policy Characteristics'!G:G,MATCH($C1843,'Policy Characteristics'!$C:$C,0)))</f>
        <v>0.4</v>
      </c>
      <c r="N1843" s="233">
        <f>IF(ISBLANK(INDEX('Policy Characteristics'!H:H,MATCH($C1843,'Policy Characteristics'!$C:$C,0))),"",INDEX('Policy Characteristics'!H:H,MATCH($C1843,'Policy Characteristics'!$C:$C,0)))</f>
        <v>0.01</v>
      </c>
      <c r="O1843" s="226" t="str">
        <f>IF(ISBLANK(INDEX('Policy Characteristics'!I:I,MATCH($C1843,'Policy Characteristics'!$C:$C,0))),"",INDEX('Policy Characteristics'!I:I,MATCH($C1843,'Policy Characteristics'!$C:$C,0)))</f>
        <v>% reduction in cost</v>
      </c>
      <c r="P1843" s="226" t="str">
        <f>IF(ISBLANK(INDEX('Policy Characteristics'!J:J,MATCH($C1843,'Policy Characteristics'!$C:$C,0))),"",INDEX('Policy Characteristics'!J:J,MATCH($C1843,'Policy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43" s="226" t="str">
        <f>IF(ISBLANK(INDEX('Policy Characteristics'!K:K,MATCH($C1843,'Policy Characteristics'!$C:$C,0))),"",INDEX('Policy Characteristics'!K:K,MATCH($C1843,'Policy Characteristics'!$C:$C,0)))</f>
        <v>architectural-design.html#rnd</v>
      </c>
      <c r="R1843" s="226" t="str">
        <f>IF(ISBLANK(INDEX('Policy Characteristics'!L:L,MATCH($C1843,'Policy Characteristics'!$C:$C,0))),"",INDEX('Policy Characteristics'!L:L,MATCH($C1843,'Policy Characteristics'!$C:$C,0)))</f>
        <v>research-and-development.html</v>
      </c>
    </row>
    <row r="1844" spans="1:18">
      <c r="A1844" s="226" t="str">
        <f>IF(ISBLANK(INDEX('Policy Characteristics'!A:A,MATCH($C1844,'Policy Characteristics'!$C:$C,0))),"",INDEX('Policy Characteristics'!A:A,MATCH($C1844,'Policy Characteristics'!$C:$C,0)))</f>
        <v>Research and Development</v>
      </c>
      <c r="B1844" s="234" t="str">
        <f>IF(ISBLANK(INDEX('Policy Characteristics'!B:B,MATCH($C1844,'Policy Characteristics'!$C:$C,0))),"",INDEX('Policy Characteristics'!B:B,MATCH($C1844,'Policy Characteristics'!$C:$C,0)))</f>
        <v>Capital Cost Reduction</v>
      </c>
      <c r="C1844" s="226" t="str">
        <f t="shared" si="71"/>
        <v>RnD Building Capital Cost Perc Reduction</v>
      </c>
      <c r="D1844" s="45" t="s">
        <v>782</v>
      </c>
      <c r="E1844" s="45"/>
      <c r="F1844" s="45" t="s">
        <v>1022</v>
      </c>
      <c r="G1844" s="45"/>
      <c r="H1844" s="43">
        <v>88</v>
      </c>
      <c r="I1844" s="261" t="s">
        <v>728</v>
      </c>
      <c r="J1844" s="227" t="str">
        <f>IF(ISBLANK(INDEX('Policy Characteristics'!D:D,MATCH($C1844,'Policy Characteristics'!$C:$C,0))),"",INDEX('Policy Characteristics'!D:D,MATCH($C1844,'Policy Characteristics'!$C:$C,0)))</f>
        <v>R&amp;D Capital Cost Reductions</v>
      </c>
      <c r="K1844" s="226" t="str">
        <f>IF(ISBLANK(INDEX('Policy Characteristics'!E:E,MATCH($C1844,'Policy Characteristics'!$C:$C,0))),"",INDEX('Policy Characteristics'!E:E,MATCH($C1844,'Policy Characteristics'!$C:$C,0)))</f>
        <v>RnD building capital cost reduction</v>
      </c>
      <c r="L1844" s="233">
        <f>IF(ISBLANK(INDEX('Policy Characteristics'!F:F,MATCH($C1844,'Policy Characteristics'!$C:$C,0))),"",INDEX('Policy Characteristics'!F:F,MATCH($C1844,'Policy Characteristics'!$C:$C,0)))</f>
        <v>0</v>
      </c>
      <c r="M1844" s="233">
        <f>IF(ISBLANK(INDEX('Policy Characteristics'!G:G,MATCH($C1844,'Policy Characteristics'!$C:$C,0))),"",INDEX('Policy Characteristics'!G:G,MATCH($C1844,'Policy Characteristics'!$C:$C,0)))</f>
        <v>0.4</v>
      </c>
      <c r="N1844" s="233">
        <f>IF(ISBLANK(INDEX('Policy Characteristics'!H:H,MATCH($C1844,'Policy Characteristics'!$C:$C,0))),"",INDEX('Policy Characteristics'!H:H,MATCH($C1844,'Policy Characteristics'!$C:$C,0)))</f>
        <v>0.01</v>
      </c>
      <c r="O1844" s="226" t="str">
        <f>IF(ISBLANK(INDEX('Policy Characteristics'!I:I,MATCH($C1844,'Policy Characteristics'!$C:$C,0))),"",INDEX('Policy Characteristics'!I:I,MATCH($C1844,'Policy Characteristics'!$C:$C,0)))</f>
        <v>% reduction in cost</v>
      </c>
      <c r="P1844" s="226" t="str">
        <f>IF(ISBLANK(INDEX('Policy Characteristics'!J:J,MATCH($C1844,'Policy Characteristics'!$C:$C,0))),"",INDEX('Policy Characteristics'!J:J,MATCH($C1844,'Policy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44" s="226" t="str">
        <f>IF(ISBLANK(INDEX('Policy Characteristics'!K:K,MATCH($C1844,'Policy Characteristics'!$C:$C,0))),"",INDEX('Policy Characteristics'!K:K,MATCH($C1844,'Policy Characteristics'!$C:$C,0)))</f>
        <v>architectural-design.html#rnd</v>
      </c>
      <c r="R1844" s="226" t="str">
        <f>IF(ISBLANK(INDEX('Policy Characteristics'!L:L,MATCH($C1844,'Policy Characteristics'!$C:$C,0))),"",INDEX('Policy Characteristics'!L:L,MATCH($C1844,'Policy Characteristics'!$C:$C,0)))</f>
        <v>research-and-development.html</v>
      </c>
    </row>
    <row r="1845" spans="1:18">
      <c r="A1845" s="226" t="str">
        <f>IF(ISBLANK(INDEX('Policy Characteristics'!A:A,MATCH($C1845,'Policy Characteristics'!$C:$C,0))),"",INDEX('Policy Characteristics'!A:A,MATCH($C1845,'Policy Characteristics'!$C:$C,0)))</f>
        <v>Research and Development</v>
      </c>
      <c r="B1845" s="234" t="str">
        <f>IF(ISBLANK(INDEX('Policy Characteristics'!B:B,MATCH($C1845,'Policy Characteristics'!$C:$C,0))),"",INDEX('Policy Characteristics'!B:B,MATCH($C1845,'Policy Characteristics'!$C:$C,0)))</f>
        <v>Capital Cost Reduction</v>
      </c>
      <c r="C1845" s="226" t="str">
        <f t="shared" si="71"/>
        <v>RnD Building Capital Cost Perc Reduction</v>
      </c>
      <c r="D1845" s="45" t="s">
        <v>784</v>
      </c>
      <c r="E1845" s="45"/>
      <c r="F1845" s="45" t="s">
        <v>1023</v>
      </c>
      <c r="G1845" s="45"/>
      <c r="H1845" s="43">
        <v>89</v>
      </c>
      <c r="I1845" s="261" t="s">
        <v>728</v>
      </c>
      <c r="J1845" s="227" t="str">
        <f>IF(ISBLANK(INDEX('Policy Characteristics'!D:D,MATCH($C1845,'Policy Characteristics'!$C:$C,0))),"",INDEX('Policy Characteristics'!D:D,MATCH($C1845,'Policy Characteristics'!$C:$C,0)))</f>
        <v>R&amp;D Capital Cost Reductions</v>
      </c>
      <c r="K1845" s="226" t="str">
        <f>IF(ISBLANK(INDEX('Policy Characteristics'!E:E,MATCH($C1845,'Policy Characteristics'!$C:$C,0))),"",INDEX('Policy Characteristics'!E:E,MATCH($C1845,'Policy Characteristics'!$C:$C,0)))</f>
        <v>RnD building capital cost reduction</v>
      </c>
      <c r="L1845" s="233">
        <f>IF(ISBLANK(INDEX('Policy Characteristics'!F:F,MATCH($C1845,'Policy Characteristics'!$C:$C,0))),"",INDEX('Policy Characteristics'!F:F,MATCH($C1845,'Policy Characteristics'!$C:$C,0)))</f>
        <v>0</v>
      </c>
      <c r="M1845" s="233">
        <f>IF(ISBLANK(INDEX('Policy Characteristics'!G:G,MATCH($C1845,'Policy Characteristics'!$C:$C,0))),"",INDEX('Policy Characteristics'!G:G,MATCH($C1845,'Policy Characteristics'!$C:$C,0)))</f>
        <v>0.4</v>
      </c>
      <c r="N1845" s="233">
        <f>IF(ISBLANK(INDEX('Policy Characteristics'!H:H,MATCH($C1845,'Policy Characteristics'!$C:$C,0))),"",INDEX('Policy Characteristics'!H:H,MATCH($C1845,'Policy Characteristics'!$C:$C,0)))</f>
        <v>0.01</v>
      </c>
      <c r="O1845" s="226" t="str">
        <f>IF(ISBLANK(INDEX('Policy Characteristics'!I:I,MATCH($C1845,'Policy Characteristics'!$C:$C,0))),"",INDEX('Policy Characteristics'!I:I,MATCH($C1845,'Policy Characteristics'!$C:$C,0)))</f>
        <v>% reduction in cost</v>
      </c>
      <c r="P1845" s="226" t="str">
        <f>IF(ISBLANK(INDEX('Policy Characteristics'!J:J,MATCH($C1845,'Policy Characteristics'!$C:$C,0))),"",INDEX('Policy Characteristics'!J:J,MATCH($C1845,'Policy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45" s="226" t="str">
        <f>IF(ISBLANK(INDEX('Policy Characteristics'!K:K,MATCH($C1845,'Policy Characteristics'!$C:$C,0))),"",INDEX('Policy Characteristics'!K:K,MATCH($C1845,'Policy Characteristics'!$C:$C,0)))</f>
        <v>architectural-design.html#rnd</v>
      </c>
      <c r="R1845" s="226" t="str">
        <f>IF(ISBLANK(INDEX('Policy Characteristics'!L:L,MATCH($C1845,'Policy Characteristics'!$C:$C,0))),"",INDEX('Policy Characteristics'!L:L,MATCH($C1845,'Policy Characteristics'!$C:$C,0)))</f>
        <v>research-and-development.html</v>
      </c>
    </row>
    <row r="1846" spans="1:18">
      <c r="A1846" s="226" t="str">
        <f>IF(ISBLANK(INDEX('Policy Characteristics'!A:A,MATCH($C1846,'Policy Characteristics'!$C:$C,0))),"",INDEX('Policy Characteristics'!A:A,MATCH($C1846,'Policy Characteristics'!$C:$C,0)))</f>
        <v>Research and Development</v>
      </c>
      <c r="B1846" s="234" t="str">
        <f>IF(ISBLANK(INDEX('Policy Characteristics'!B:B,MATCH($C1846,'Policy Characteristics'!$C:$C,0))),"",INDEX('Policy Characteristics'!B:B,MATCH($C1846,'Policy Characteristics'!$C:$C,0)))</f>
        <v>Capital Cost Reduction</v>
      </c>
      <c r="C1846" s="226" t="str">
        <f t="shared" si="71"/>
        <v>RnD Building Capital Cost Perc Reduction</v>
      </c>
      <c r="D1846" s="45" t="s">
        <v>786</v>
      </c>
      <c r="E1846" s="45"/>
      <c r="F1846" s="45" t="s">
        <v>1024</v>
      </c>
      <c r="G1846" s="45"/>
      <c r="H1846" s="43">
        <v>90</v>
      </c>
      <c r="I1846" s="261" t="s">
        <v>728</v>
      </c>
      <c r="J1846" s="227" t="str">
        <f>IF(ISBLANK(INDEX('Policy Characteristics'!D:D,MATCH($C1846,'Policy Characteristics'!$C:$C,0))),"",INDEX('Policy Characteristics'!D:D,MATCH($C1846,'Policy Characteristics'!$C:$C,0)))</f>
        <v>R&amp;D Capital Cost Reductions</v>
      </c>
      <c r="K1846" s="226" t="str">
        <f>IF(ISBLANK(INDEX('Policy Characteristics'!E:E,MATCH($C1846,'Policy Characteristics'!$C:$C,0))),"",INDEX('Policy Characteristics'!E:E,MATCH($C1846,'Policy Characteristics'!$C:$C,0)))</f>
        <v>RnD building capital cost reduction</v>
      </c>
      <c r="L1846" s="233">
        <f>IF(ISBLANK(INDEX('Policy Characteristics'!F:F,MATCH($C1846,'Policy Characteristics'!$C:$C,0))),"",INDEX('Policy Characteristics'!F:F,MATCH($C1846,'Policy Characteristics'!$C:$C,0)))</f>
        <v>0</v>
      </c>
      <c r="M1846" s="233">
        <f>IF(ISBLANK(INDEX('Policy Characteristics'!G:G,MATCH($C1846,'Policy Characteristics'!$C:$C,0))),"",INDEX('Policy Characteristics'!G:G,MATCH($C1846,'Policy Characteristics'!$C:$C,0)))</f>
        <v>0.4</v>
      </c>
      <c r="N1846" s="233">
        <f>IF(ISBLANK(INDEX('Policy Characteristics'!H:H,MATCH($C1846,'Policy Characteristics'!$C:$C,0))),"",INDEX('Policy Characteristics'!H:H,MATCH($C1846,'Policy Characteristics'!$C:$C,0)))</f>
        <v>0.01</v>
      </c>
      <c r="O1846" s="226" t="str">
        <f>IF(ISBLANK(INDEX('Policy Characteristics'!I:I,MATCH($C1846,'Policy Characteristics'!$C:$C,0))),"",INDEX('Policy Characteristics'!I:I,MATCH($C1846,'Policy Characteristics'!$C:$C,0)))</f>
        <v>% reduction in cost</v>
      </c>
      <c r="P1846" s="226" t="str">
        <f>IF(ISBLANK(INDEX('Policy Characteristics'!J:J,MATCH($C1846,'Policy Characteristics'!$C:$C,0))),"",INDEX('Policy Characteristics'!J:J,MATCH($C1846,'Policy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46" s="226" t="str">
        <f>IF(ISBLANK(INDEX('Policy Characteristics'!K:K,MATCH($C1846,'Policy Characteristics'!$C:$C,0))),"",INDEX('Policy Characteristics'!K:K,MATCH($C1846,'Policy Characteristics'!$C:$C,0)))</f>
        <v>architectural-design.html#rnd</v>
      </c>
      <c r="R1846" s="226" t="str">
        <f>IF(ISBLANK(INDEX('Policy Characteristics'!L:L,MATCH($C1846,'Policy Characteristics'!$C:$C,0))),"",INDEX('Policy Characteristics'!L:L,MATCH($C1846,'Policy Characteristics'!$C:$C,0)))</f>
        <v>research-and-development.html</v>
      </c>
    </row>
    <row r="1847" spans="1:18">
      <c r="A1847" s="226" t="str">
        <f>IF(ISBLANK(INDEX('Policy Characteristics'!A:A,MATCH($C1847,'Policy Characteristics'!$C:$C,0))),"",INDEX('Policy Characteristics'!A:A,MATCH($C1847,'Policy Characteristics'!$C:$C,0)))</f>
        <v>Research and Development</v>
      </c>
      <c r="B1847" s="234" t="str">
        <f>IF(ISBLANK(INDEX('Policy Characteristics'!B:B,MATCH($C1847,'Policy Characteristics'!$C:$C,0))),"",INDEX('Policy Characteristics'!B:B,MATCH($C1847,'Policy Characteristics'!$C:$C,0)))</f>
        <v>Capital Cost Reduction</v>
      </c>
      <c r="C1847" t="s">
        <v>640</v>
      </c>
      <c r="D1847" s="45"/>
      <c r="E1847" s="45"/>
      <c r="F1847" s="45" t="s">
        <v>377</v>
      </c>
      <c r="G1847" s="45"/>
      <c r="H1847" s="43">
        <v>91</v>
      </c>
      <c r="I1847" s="261" t="s">
        <v>728</v>
      </c>
      <c r="J1847" s="227" t="str">
        <f>IF(ISBLANK(INDEX('Policy Characteristics'!D:D,MATCH($C1847,'Policy Characteristics'!$C:$C,0))),"",INDEX('Policy Characteristics'!D:D,MATCH($C1847,'Policy Characteristics'!$C:$C,0)))</f>
        <v>R&amp;D Capital Cost Reductions</v>
      </c>
      <c r="K1847" s="226" t="str">
        <f>IF(ISBLANK(INDEX('Policy Characteristics'!E:E,MATCH($C1847,'Policy Characteristics'!$C:$C,0))),"",INDEX('Policy Characteristics'!E:E,MATCH($C1847,'Policy Characteristics'!$C:$C,0)))</f>
        <v>RnD CCS capital cost reduction</v>
      </c>
      <c r="L1847" s="233">
        <f>IF(ISBLANK(INDEX('Policy Characteristics'!F:F,MATCH($C1847,'Policy Characteristics'!$C:$C,0))),"",INDEX('Policy Characteristics'!F:F,MATCH($C1847,'Policy Characteristics'!$C:$C,0)))</f>
        <v>0</v>
      </c>
      <c r="M1847" s="233">
        <f>IF(ISBLANK(INDEX('Policy Characteristics'!G:G,MATCH($C1847,'Policy Characteristics'!$C:$C,0))),"",INDEX('Policy Characteristics'!G:G,MATCH($C1847,'Policy Characteristics'!$C:$C,0)))</f>
        <v>0.4</v>
      </c>
      <c r="N1847" s="233">
        <f>IF(ISBLANK(INDEX('Policy Characteristics'!H:H,MATCH($C1847,'Policy Characteristics'!$C:$C,0))),"",INDEX('Policy Characteristics'!H:H,MATCH($C1847,'Policy Characteristics'!$C:$C,0)))</f>
        <v>0.01</v>
      </c>
      <c r="O1847" s="226" t="str">
        <f>IF(ISBLANK(INDEX('Policy Characteristics'!I:I,MATCH($C1847,'Policy Characteristics'!$C:$C,0))),"",INDEX('Policy Characteristics'!I:I,MATCH($C1847,'Policy Characteristics'!$C:$C,0)))</f>
        <v>% reduction in cost</v>
      </c>
      <c r="P1847" s="226" t="str">
        <f>IF(ISBLANK(INDEX('Policy Characteristics'!J:J,MATCH($C1847,'Policy Characteristics'!$C:$C,0))),"",INDEX('Policy Characteristics'!J:J,MATCH($C1847,'Policy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47" s="226" t="str">
        <f>IF(ISBLANK(INDEX('Policy Characteristics'!K:K,MATCH($C1847,'Policy Characteristics'!$C:$C,0))),"",INDEX('Policy Characteristics'!K:K,MATCH($C1847,'Policy Characteristics'!$C:$C,0)))</f>
        <v>architectural-design.html#rnd</v>
      </c>
      <c r="R1847" s="226" t="str">
        <f>IF(ISBLANK(INDEX('Policy Characteristics'!L:L,MATCH($C1847,'Policy Characteristics'!$C:$C,0))),"",INDEX('Policy Characteristics'!L:L,MATCH($C1847,'Policy Characteristics'!$C:$C,0)))</f>
        <v>research-and-development.html</v>
      </c>
    </row>
    <row r="1848" spans="1:18">
      <c r="A1848" s="226" t="str">
        <f>IF(ISBLANK(INDEX('Policy Characteristics'!A:A,MATCH($C1848,'Policy Characteristics'!$C:$C,0))),"",INDEX('Policy Characteristics'!A:A,MATCH($C1848,'Policy Characteristics'!$C:$C,0)))</f>
        <v>Research and Development</v>
      </c>
      <c r="B1848" s="234" t="str">
        <f>IF(ISBLANK(INDEX('Policy Characteristics'!B:B,MATCH($C1848,'Policy Characteristics'!$C:$C,0))),"",INDEX('Policy Characteristics'!B:B,MATCH($C1848,'Policy Characteristics'!$C:$C,0)))</f>
        <v>Capital Cost Reduction</v>
      </c>
      <c r="C1848" t="s">
        <v>642</v>
      </c>
      <c r="D1848" s="45" t="s">
        <v>794</v>
      </c>
      <c r="E1848" s="45"/>
      <c r="F1848" s="45" t="s">
        <v>1025</v>
      </c>
      <c r="G1848" s="45"/>
      <c r="H1848" s="43">
        <v>92</v>
      </c>
      <c r="I1848" s="261" t="s">
        <v>728</v>
      </c>
      <c r="J1848" s="227" t="str">
        <f>IF(ISBLANK(INDEX('Policy Characteristics'!D:D,MATCH($C1848,'Policy Characteristics'!$C:$C,0))),"",INDEX('Policy Characteristics'!D:D,MATCH($C1848,'Policy Characteristics'!$C:$C,0)))</f>
        <v>R&amp;D Capital Cost Reductions</v>
      </c>
      <c r="K1848" s="226" t="str">
        <f>IF(ISBLANK(INDEX('Policy Characteristics'!E:E,MATCH($C1848,'Policy Characteristics'!$C:$C,0))),"",INDEX('Policy Characteristics'!E:E,MATCH($C1848,'Policy Characteristics'!$C:$C,0)))</f>
        <v>RnD electricity capital cost reduction</v>
      </c>
      <c r="L1848" s="233">
        <f>IF(ISBLANK(INDEX('Policy Characteristics'!F:F,MATCH($C1848,'Policy Characteristics'!$C:$C,0))),"",INDEX('Policy Characteristics'!F:F,MATCH($C1848,'Policy Characteristics'!$C:$C,0)))</f>
        <v>0</v>
      </c>
      <c r="M1848" s="233">
        <f>IF(ISBLANK(INDEX('Policy Characteristics'!G:G,MATCH($C1848,'Policy Characteristics'!$C:$C,0))),"",INDEX('Policy Characteristics'!G:G,MATCH($C1848,'Policy Characteristics'!$C:$C,0)))</f>
        <v>0.4</v>
      </c>
      <c r="N1848" s="233">
        <f>IF(ISBLANK(INDEX('Policy Characteristics'!H:H,MATCH($C1848,'Policy Characteristics'!$C:$C,0))),"",INDEX('Policy Characteristics'!H:H,MATCH($C1848,'Policy Characteristics'!$C:$C,0)))</f>
        <v>0.01</v>
      </c>
      <c r="O1848" s="226" t="str">
        <f>IF(ISBLANK(INDEX('Policy Characteristics'!I:I,MATCH($C1848,'Policy Characteristics'!$C:$C,0))),"",INDEX('Policy Characteristics'!I:I,MATCH($C1848,'Policy Characteristics'!$C:$C,0)))</f>
        <v>% reduction in cost</v>
      </c>
      <c r="P1848" s="226" t="str">
        <f>IF(ISBLANK(INDEX('Policy Characteristics'!J:J,MATCH($C1848,'Policy Characteristics'!$C:$C,0))),"",INDEX('Policy Characteristics'!J:J,MATCH($C1848,'Policy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48" s="226" t="str">
        <f>IF(ISBLANK(INDEX('Policy Characteristics'!K:K,MATCH($C1848,'Policy Characteristics'!$C:$C,0))),"",INDEX('Policy Characteristics'!K:K,MATCH($C1848,'Policy Characteristics'!$C:$C,0)))</f>
        <v>architectural-design.html#rnd</v>
      </c>
      <c r="R1848" s="226" t="str">
        <f>IF(ISBLANK(INDEX('Policy Characteristics'!L:L,MATCH($C1848,'Policy Characteristics'!$C:$C,0))),"",INDEX('Policy Characteristics'!L:L,MATCH($C1848,'Policy Characteristics'!$C:$C,0)))</f>
        <v>research-and-development.html</v>
      </c>
    </row>
    <row r="1849" spans="1:18">
      <c r="A1849" s="226" t="str">
        <f>IF(ISBLANK(INDEX('Policy Characteristics'!A:A,MATCH($C1849,'Policy Characteristics'!$C:$C,0))),"",INDEX('Policy Characteristics'!A:A,MATCH($C1849,'Policy Characteristics'!$C:$C,0)))</f>
        <v>Research and Development</v>
      </c>
      <c r="B1849" s="234" t="str">
        <f>IF(ISBLANK(INDEX('Policy Characteristics'!B:B,MATCH($C1849,'Policy Characteristics'!$C:$C,0))),"",INDEX('Policy Characteristics'!B:B,MATCH($C1849,'Policy Characteristics'!$C:$C,0)))</f>
        <v>Capital Cost Reduction</v>
      </c>
      <c r="C1849" s="226" t="str">
        <f t="shared" ref="C1849:C1871" si="72">C$1848</f>
        <v>RnD Electricity Capital Cost Perc Reduction</v>
      </c>
      <c r="D1849" s="6" t="s">
        <v>796</v>
      </c>
      <c r="E1849" s="45"/>
      <c r="F1849" s="6" t="s">
        <v>1026</v>
      </c>
      <c r="G1849" s="45"/>
      <c r="H1849" s="43">
        <v>93</v>
      </c>
      <c r="I1849" s="261" t="s">
        <v>728</v>
      </c>
      <c r="J1849" s="227" t="str">
        <f>IF(ISBLANK(INDEX('Policy Characteristics'!D:D,MATCH($C1849,'Policy Characteristics'!$C:$C,0))),"",INDEX('Policy Characteristics'!D:D,MATCH($C1849,'Policy Characteristics'!$C:$C,0)))</f>
        <v>R&amp;D Capital Cost Reductions</v>
      </c>
      <c r="K1849" s="226" t="str">
        <f>IF(ISBLANK(INDEX('Policy Characteristics'!E:E,MATCH($C1849,'Policy Characteristics'!$C:$C,0))),"",INDEX('Policy Characteristics'!E:E,MATCH($C1849,'Policy Characteristics'!$C:$C,0)))</f>
        <v>RnD electricity capital cost reduction</v>
      </c>
      <c r="L1849" s="233">
        <f>IF(ISBLANK(INDEX('Policy Characteristics'!F:F,MATCH($C1849,'Policy Characteristics'!$C:$C,0))),"",INDEX('Policy Characteristics'!F:F,MATCH($C1849,'Policy Characteristics'!$C:$C,0)))</f>
        <v>0</v>
      </c>
      <c r="M1849" s="233">
        <f>IF(ISBLANK(INDEX('Policy Characteristics'!G:G,MATCH($C1849,'Policy Characteristics'!$C:$C,0))),"",INDEX('Policy Characteristics'!G:G,MATCH($C1849,'Policy Characteristics'!$C:$C,0)))</f>
        <v>0.4</v>
      </c>
      <c r="N1849" s="233">
        <f>IF(ISBLANK(INDEX('Policy Characteristics'!H:H,MATCH($C1849,'Policy Characteristics'!$C:$C,0))),"",INDEX('Policy Characteristics'!H:H,MATCH($C1849,'Policy Characteristics'!$C:$C,0)))</f>
        <v>0.01</v>
      </c>
      <c r="O1849" s="226" t="str">
        <f>IF(ISBLANK(INDEX('Policy Characteristics'!I:I,MATCH($C1849,'Policy Characteristics'!$C:$C,0))),"",INDEX('Policy Characteristics'!I:I,MATCH($C1849,'Policy Characteristics'!$C:$C,0)))</f>
        <v>% reduction in cost</v>
      </c>
      <c r="P1849" s="226" t="str">
        <f>IF(ISBLANK(INDEX('Policy Characteristics'!J:J,MATCH($C1849,'Policy Characteristics'!$C:$C,0))),"",INDEX('Policy Characteristics'!J:J,MATCH($C1849,'Policy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49" s="226" t="str">
        <f>IF(ISBLANK(INDEX('Policy Characteristics'!K:K,MATCH($C1849,'Policy Characteristics'!$C:$C,0))),"",INDEX('Policy Characteristics'!K:K,MATCH($C1849,'Policy Characteristics'!$C:$C,0)))</f>
        <v>architectural-design.html#rnd</v>
      </c>
      <c r="R1849" s="226" t="str">
        <f>IF(ISBLANK(INDEX('Policy Characteristics'!L:L,MATCH($C1849,'Policy Characteristics'!$C:$C,0))),"",INDEX('Policy Characteristics'!L:L,MATCH($C1849,'Policy Characteristics'!$C:$C,0)))</f>
        <v>research-and-development.html</v>
      </c>
    </row>
    <row r="1850" spans="1:18">
      <c r="A1850" s="226" t="str">
        <f>IF(ISBLANK(INDEX('Policy Characteristics'!A:A,MATCH($C1850,'Policy Characteristics'!$C:$C,0))),"",INDEX('Policy Characteristics'!A:A,MATCH($C1850,'Policy Characteristics'!$C:$C,0)))</f>
        <v>Research and Development</v>
      </c>
      <c r="B1850" s="234" t="str">
        <f>IF(ISBLANK(INDEX('Policy Characteristics'!B:B,MATCH($C1850,'Policy Characteristics'!$C:$C,0))),"",INDEX('Policy Characteristics'!B:B,MATCH($C1850,'Policy Characteristics'!$C:$C,0)))</f>
        <v>Capital Cost Reduction</v>
      </c>
      <c r="C1850" s="226" t="str">
        <f t="shared" si="72"/>
        <v>RnD Electricity Capital Cost Perc Reduction</v>
      </c>
      <c r="D1850" s="6" t="s">
        <v>798</v>
      </c>
      <c r="E1850" s="45"/>
      <c r="F1850" s="6" t="s">
        <v>1027</v>
      </c>
      <c r="G1850" s="45"/>
      <c r="H1850" s="43">
        <v>1810</v>
      </c>
      <c r="I1850" s="261" t="s">
        <v>728</v>
      </c>
      <c r="J1850" s="227" t="str">
        <f>IF(ISBLANK(INDEX('Policy Characteristics'!D:D,MATCH($C1850,'Policy Characteristics'!$C:$C,0))),"",INDEX('Policy Characteristics'!D:D,MATCH($C1850,'Policy Characteristics'!$C:$C,0)))</f>
        <v>R&amp;D Capital Cost Reductions</v>
      </c>
      <c r="K1850" s="226" t="str">
        <f>IF(ISBLANK(INDEX('Policy Characteristics'!E:E,MATCH($C1850,'Policy Characteristics'!$C:$C,0))),"",INDEX('Policy Characteristics'!E:E,MATCH($C1850,'Policy Characteristics'!$C:$C,0)))</f>
        <v>RnD electricity capital cost reduction</v>
      </c>
      <c r="L1850" s="233">
        <f>IF(ISBLANK(INDEX('Policy Characteristics'!F:F,MATCH($C1850,'Policy Characteristics'!$C:$C,0))),"",INDEX('Policy Characteristics'!F:F,MATCH($C1850,'Policy Characteristics'!$C:$C,0)))</f>
        <v>0</v>
      </c>
      <c r="M1850" s="233">
        <f>IF(ISBLANK(INDEX('Policy Characteristics'!G:G,MATCH($C1850,'Policy Characteristics'!$C:$C,0))),"",INDEX('Policy Characteristics'!G:G,MATCH($C1850,'Policy Characteristics'!$C:$C,0)))</f>
        <v>0.4</v>
      </c>
      <c r="N1850" s="233">
        <f>IF(ISBLANK(INDEX('Policy Characteristics'!H:H,MATCH($C1850,'Policy Characteristics'!$C:$C,0))),"",INDEX('Policy Characteristics'!H:H,MATCH($C1850,'Policy Characteristics'!$C:$C,0)))</f>
        <v>0.01</v>
      </c>
      <c r="O1850" s="226" t="str">
        <f>IF(ISBLANK(INDEX('Policy Characteristics'!I:I,MATCH($C1850,'Policy Characteristics'!$C:$C,0))),"",INDEX('Policy Characteristics'!I:I,MATCH($C1850,'Policy Characteristics'!$C:$C,0)))</f>
        <v>% reduction in cost</v>
      </c>
      <c r="P1850" s="226" t="str">
        <f>IF(ISBLANK(INDEX('Policy Characteristics'!J:J,MATCH($C1850,'Policy Characteristics'!$C:$C,0))),"",INDEX('Policy Characteristics'!J:J,MATCH($C1850,'Policy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0" s="226" t="str">
        <f>IF(ISBLANK(INDEX('Policy Characteristics'!K:K,MATCH($C1850,'Policy Characteristics'!$C:$C,0))),"",INDEX('Policy Characteristics'!K:K,MATCH($C1850,'Policy Characteristics'!$C:$C,0)))</f>
        <v>architectural-design.html#rnd</v>
      </c>
      <c r="R1850" s="226" t="str">
        <f>IF(ISBLANK(INDEX('Policy Characteristics'!L:L,MATCH($C1850,'Policy Characteristics'!$C:$C,0))),"",INDEX('Policy Characteristics'!L:L,MATCH($C1850,'Policy Characteristics'!$C:$C,0)))</f>
        <v>research-and-development.html</v>
      </c>
    </row>
    <row r="1851" spans="1:18">
      <c r="A1851" s="226" t="str">
        <f>IF(ISBLANK(INDEX('Policy Characteristics'!A:A,MATCH($C1851,'Policy Characteristics'!$C:$C,0))),"",INDEX('Policy Characteristics'!A:A,MATCH($C1851,'Policy Characteristics'!$C:$C,0)))</f>
        <v>Research and Development</v>
      </c>
      <c r="B1851" s="234" t="str">
        <f>IF(ISBLANK(INDEX('Policy Characteristics'!B:B,MATCH($C1851,'Policy Characteristics'!$C:$C,0))),"",INDEX('Policy Characteristics'!B:B,MATCH($C1851,'Policy Characteristics'!$C:$C,0)))</f>
        <v>Capital Cost Reduction</v>
      </c>
      <c r="C1851" s="226" t="str">
        <f t="shared" si="72"/>
        <v>RnD Electricity Capital Cost Perc Reduction</v>
      </c>
      <c r="D1851" s="6" t="s">
        <v>800</v>
      </c>
      <c r="E1851" s="45"/>
      <c r="F1851" s="6" t="s">
        <v>1028</v>
      </c>
      <c r="G1851" s="45"/>
      <c r="H1851" s="43">
        <v>94</v>
      </c>
      <c r="I1851" s="261" t="s">
        <v>728</v>
      </c>
      <c r="J1851" s="227" t="str">
        <f>IF(ISBLANK(INDEX('Policy Characteristics'!D:D,MATCH($C1851,'Policy Characteristics'!$C:$C,0))),"",INDEX('Policy Characteristics'!D:D,MATCH($C1851,'Policy Characteristics'!$C:$C,0)))</f>
        <v>R&amp;D Capital Cost Reductions</v>
      </c>
      <c r="K1851" s="226" t="str">
        <f>IF(ISBLANK(INDEX('Policy Characteristics'!E:E,MATCH($C1851,'Policy Characteristics'!$C:$C,0))),"",INDEX('Policy Characteristics'!E:E,MATCH($C1851,'Policy Characteristics'!$C:$C,0)))</f>
        <v>RnD electricity capital cost reduction</v>
      </c>
      <c r="L1851" s="233">
        <f>IF(ISBLANK(INDEX('Policy Characteristics'!F:F,MATCH($C1851,'Policy Characteristics'!$C:$C,0))),"",INDEX('Policy Characteristics'!F:F,MATCH($C1851,'Policy Characteristics'!$C:$C,0)))</f>
        <v>0</v>
      </c>
      <c r="M1851" s="233">
        <f>IF(ISBLANK(INDEX('Policy Characteristics'!G:G,MATCH($C1851,'Policy Characteristics'!$C:$C,0))),"",INDEX('Policy Characteristics'!G:G,MATCH($C1851,'Policy Characteristics'!$C:$C,0)))</f>
        <v>0.4</v>
      </c>
      <c r="N1851" s="233">
        <f>IF(ISBLANK(INDEX('Policy Characteristics'!H:H,MATCH($C1851,'Policy Characteristics'!$C:$C,0))),"",INDEX('Policy Characteristics'!H:H,MATCH($C1851,'Policy Characteristics'!$C:$C,0)))</f>
        <v>0.01</v>
      </c>
      <c r="O1851" s="226" t="str">
        <f>IF(ISBLANK(INDEX('Policy Characteristics'!I:I,MATCH($C1851,'Policy Characteristics'!$C:$C,0))),"",INDEX('Policy Characteristics'!I:I,MATCH($C1851,'Policy Characteristics'!$C:$C,0)))</f>
        <v>% reduction in cost</v>
      </c>
      <c r="P1851" s="226" t="str">
        <f>IF(ISBLANK(INDEX('Policy Characteristics'!J:J,MATCH($C1851,'Policy Characteristics'!$C:$C,0))),"",INDEX('Policy Characteristics'!J:J,MATCH($C1851,'Policy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1" s="226" t="str">
        <f>IF(ISBLANK(INDEX('Policy Characteristics'!K:K,MATCH($C1851,'Policy Characteristics'!$C:$C,0))),"",INDEX('Policy Characteristics'!K:K,MATCH($C1851,'Policy Characteristics'!$C:$C,0)))</f>
        <v>architectural-design.html#rnd</v>
      </c>
      <c r="R1851" s="226" t="str">
        <f>IF(ISBLANK(INDEX('Policy Characteristics'!L:L,MATCH($C1851,'Policy Characteristics'!$C:$C,0))),"",INDEX('Policy Characteristics'!L:L,MATCH($C1851,'Policy Characteristics'!$C:$C,0)))</f>
        <v>research-and-development.html</v>
      </c>
    </row>
    <row r="1852" spans="1:18">
      <c r="A1852" s="226" t="str">
        <f>IF(ISBLANK(INDEX('Policy Characteristics'!A:A,MATCH($C1852,'Policy Characteristics'!$C:$C,0))),"",INDEX('Policy Characteristics'!A:A,MATCH($C1852,'Policy Characteristics'!$C:$C,0)))</f>
        <v>Research and Development</v>
      </c>
      <c r="B1852" s="234" t="str">
        <f>IF(ISBLANK(INDEX('Policy Characteristics'!B:B,MATCH($C1852,'Policy Characteristics'!$C:$C,0))),"",INDEX('Policy Characteristics'!B:B,MATCH($C1852,'Policy Characteristics'!$C:$C,0)))</f>
        <v>Capital Cost Reduction</v>
      </c>
      <c r="C1852" s="226" t="str">
        <f t="shared" si="72"/>
        <v>RnD Electricity Capital Cost Perc Reduction</v>
      </c>
      <c r="D1852" s="6" t="s">
        <v>802</v>
      </c>
      <c r="E1852" s="45"/>
      <c r="F1852" s="6" t="s">
        <v>1029</v>
      </c>
      <c r="G1852" s="45"/>
      <c r="H1852" s="43">
        <v>95</v>
      </c>
      <c r="I1852" s="261" t="s">
        <v>728</v>
      </c>
      <c r="J1852" s="227" t="str">
        <f>IF(ISBLANK(INDEX('Policy Characteristics'!D:D,MATCH($C1852,'Policy Characteristics'!$C:$C,0))),"",INDEX('Policy Characteristics'!D:D,MATCH($C1852,'Policy Characteristics'!$C:$C,0)))</f>
        <v>R&amp;D Capital Cost Reductions</v>
      </c>
      <c r="K1852" s="226" t="str">
        <f>IF(ISBLANK(INDEX('Policy Characteristics'!E:E,MATCH($C1852,'Policy Characteristics'!$C:$C,0))),"",INDEX('Policy Characteristics'!E:E,MATCH($C1852,'Policy Characteristics'!$C:$C,0)))</f>
        <v>RnD electricity capital cost reduction</v>
      </c>
      <c r="L1852" s="233">
        <f>IF(ISBLANK(INDEX('Policy Characteristics'!F:F,MATCH($C1852,'Policy Characteristics'!$C:$C,0))),"",INDEX('Policy Characteristics'!F:F,MATCH($C1852,'Policy Characteristics'!$C:$C,0)))</f>
        <v>0</v>
      </c>
      <c r="M1852" s="233">
        <f>IF(ISBLANK(INDEX('Policy Characteristics'!G:G,MATCH($C1852,'Policy Characteristics'!$C:$C,0))),"",INDEX('Policy Characteristics'!G:G,MATCH($C1852,'Policy Characteristics'!$C:$C,0)))</f>
        <v>0.4</v>
      </c>
      <c r="N1852" s="233">
        <f>IF(ISBLANK(INDEX('Policy Characteristics'!H:H,MATCH($C1852,'Policy Characteristics'!$C:$C,0))),"",INDEX('Policy Characteristics'!H:H,MATCH($C1852,'Policy Characteristics'!$C:$C,0)))</f>
        <v>0.01</v>
      </c>
      <c r="O1852" s="226" t="str">
        <f>IF(ISBLANK(INDEX('Policy Characteristics'!I:I,MATCH($C1852,'Policy Characteristics'!$C:$C,0))),"",INDEX('Policy Characteristics'!I:I,MATCH($C1852,'Policy Characteristics'!$C:$C,0)))</f>
        <v>% reduction in cost</v>
      </c>
      <c r="P1852" s="226" t="str">
        <f>IF(ISBLANK(INDEX('Policy Characteristics'!J:J,MATCH($C1852,'Policy Characteristics'!$C:$C,0))),"",INDEX('Policy Characteristics'!J:J,MATCH($C1852,'Policy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2" s="226" t="str">
        <f>IF(ISBLANK(INDEX('Policy Characteristics'!K:K,MATCH($C1852,'Policy Characteristics'!$C:$C,0))),"",INDEX('Policy Characteristics'!K:K,MATCH($C1852,'Policy Characteristics'!$C:$C,0)))</f>
        <v>architectural-design.html#rnd</v>
      </c>
      <c r="R1852" s="226" t="str">
        <f>IF(ISBLANK(INDEX('Policy Characteristics'!L:L,MATCH($C1852,'Policy Characteristics'!$C:$C,0))),"",INDEX('Policy Characteristics'!L:L,MATCH($C1852,'Policy Characteristics'!$C:$C,0)))</f>
        <v>research-and-development.html</v>
      </c>
    </row>
    <row r="1853" spans="1:18">
      <c r="A1853" s="226" t="str">
        <f>IF(ISBLANK(INDEX('Policy Characteristics'!A:A,MATCH($C1853,'Policy Characteristics'!$C:$C,0))),"",INDEX('Policy Characteristics'!A:A,MATCH($C1853,'Policy Characteristics'!$C:$C,0)))</f>
        <v>Research and Development</v>
      </c>
      <c r="B1853" s="234" t="str">
        <f>IF(ISBLANK(INDEX('Policy Characteristics'!B:B,MATCH($C1853,'Policy Characteristics'!$C:$C,0))),"",INDEX('Policy Characteristics'!B:B,MATCH($C1853,'Policy Characteristics'!$C:$C,0)))</f>
        <v>Capital Cost Reduction</v>
      </c>
      <c r="C1853" s="226" t="str">
        <f t="shared" si="72"/>
        <v>RnD Electricity Capital Cost Perc Reduction</v>
      </c>
      <c r="D1853" s="6" t="s">
        <v>804</v>
      </c>
      <c r="E1853" s="45"/>
      <c r="F1853" s="6" t="s">
        <v>1030</v>
      </c>
      <c r="G1853" s="45"/>
      <c r="H1853" s="43">
        <v>96</v>
      </c>
      <c r="I1853" s="261" t="s">
        <v>728</v>
      </c>
      <c r="J1853" s="227" t="str">
        <f>IF(ISBLANK(INDEX('Policy Characteristics'!D:D,MATCH($C1853,'Policy Characteristics'!$C:$C,0))),"",INDEX('Policy Characteristics'!D:D,MATCH($C1853,'Policy Characteristics'!$C:$C,0)))</f>
        <v>R&amp;D Capital Cost Reductions</v>
      </c>
      <c r="K1853" s="226" t="str">
        <f>IF(ISBLANK(INDEX('Policy Characteristics'!E:E,MATCH($C1853,'Policy Characteristics'!$C:$C,0))),"",INDEX('Policy Characteristics'!E:E,MATCH($C1853,'Policy Characteristics'!$C:$C,0)))</f>
        <v>RnD electricity capital cost reduction</v>
      </c>
      <c r="L1853" s="233">
        <f>IF(ISBLANK(INDEX('Policy Characteristics'!F:F,MATCH($C1853,'Policy Characteristics'!$C:$C,0))),"",INDEX('Policy Characteristics'!F:F,MATCH($C1853,'Policy Characteristics'!$C:$C,0)))</f>
        <v>0</v>
      </c>
      <c r="M1853" s="233">
        <f>IF(ISBLANK(INDEX('Policy Characteristics'!G:G,MATCH($C1853,'Policy Characteristics'!$C:$C,0))),"",INDEX('Policy Characteristics'!G:G,MATCH($C1853,'Policy Characteristics'!$C:$C,0)))</f>
        <v>0.4</v>
      </c>
      <c r="N1853" s="233">
        <f>IF(ISBLANK(INDEX('Policy Characteristics'!H:H,MATCH($C1853,'Policy Characteristics'!$C:$C,0))),"",INDEX('Policy Characteristics'!H:H,MATCH($C1853,'Policy Characteristics'!$C:$C,0)))</f>
        <v>0.01</v>
      </c>
      <c r="O1853" s="226" t="str">
        <f>IF(ISBLANK(INDEX('Policy Characteristics'!I:I,MATCH($C1853,'Policy Characteristics'!$C:$C,0))),"",INDEX('Policy Characteristics'!I:I,MATCH($C1853,'Policy Characteristics'!$C:$C,0)))</f>
        <v>% reduction in cost</v>
      </c>
      <c r="P1853" s="226" t="str">
        <f>IF(ISBLANK(INDEX('Policy Characteristics'!J:J,MATCH($C1853,'Policy Characteristics'!$C:$C,0))),"",INDEX('Policy Characteristics'!J:J,MATCH($C1853,'Policy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3" s="226" t="str">
        <f>IF(ISBLANK(INDEX('Policy Characteristics'!K:K,MATCH($C1853,'Policy Characteristics'!$C:$C,0))),"",INDEX('Policy Characteristics'!K:K,MATCH($C1853,'Policy Characteristics'!$C:$C,0)))</f>
        <v>architectural-design.html#rnd</v>
      </c>
      <c r="R1853" s="226" t="str">
        <f>IF(ISBLANK(INDEX('Policy Characteristics'!L:L,MATCH($C1853,'Policy Characteristics'!$C:$C,0))),"",INDEX('Policy Characteristics'!L:L,MATCH($C1853,'Policy Characteristics'!$C:$C,0)))</f>
        <v>research-and-development.html</v>
      </c>
    </row>
    <row r="1854" spans="1:18">
      <c r="A1854" s="226" t="str">
        <f>IF(ISBLANK(INDEX('Policy Characteristics'!A:A,MATCH($C1854,'Policy Characteristics'!$C:$C,0))),"",INDEX('Policy Characteristics'!A:A,MATCH($C1854,'Policy Characteristics'!$C:$C,0)))</f>
        <v>Research and Development</v>
      </c>
      <c r="B1854" s="234" t="str">
        <f>IF(ISBLANK(INDEX('Policy Characteristics'!B:B,MATCH($C1854,'Policy Characteristics'!$C:$C,0))),"",INDEX('Policy Characteristics'!B:B,MATCH($C1854,'Policy Characteristics'!$C:$C,0)))</f>
        <v>Capital Cost Reduction</v>
      </c>
      <c r="C1854" s="226" t="str">
        <f t="shared" si="72"/>
        <v>RnD Electricity Capital Cost Perc Reduction</v>
      </c>
      <c r="D1854" s="6" t="s">
        <v>806</v>
      </c>
      <c r="E1854" s="45"/>
      <c r="F1854" s="6" t="s">
        <v>1031</v>
      </c>
      <c r="G1854" s="45"/>
      <c r="H1854" s="43">
        <v>97</v>
      </c>
      <c r="I1854" s="261" t="s">
        <v>728</v>
      </c>
      <c r="J1854" s="227" t="str">
        <f>IF(ISBLANK(INDEX('Policy Characteristics'!D:D,MATCH($C1854,'Policy Characteristics'!$C:$C,0))),"",INDEX('Policy Characteristics'!D:D,MATCH($C1854,'Policy Characteristics'!$C:$C,0)))</f>
        <v>R&amp;D Capital Cost Reductions</v>
      </c>
      <c r="K1854" s="226" t="str">
        <f>IF(ISBLANK(INDEX('Policy Characteristics'!E:E,MATCH($C1854,'Policy Characteristics'!$C:$C,0))),"",INDEX('Policy Characteristics'!E:E,MATCH($C1854,'Policy Characteristics'!$C:$C,0)))</f>
        <v>RnD electricity capital cost reduction</v>
      </c>
      <c r="L1854" s="233">
        <f>IF(ISBLANK(INDEX('Policy Characteristics'!F:F,MATCH($C1854,'Policy Characteristics'!$C:$C,0))),"",INDEX('Policy Characteristics'!F:F,MATCH($C1854,'Policy Characteristics'!$C:$C,0)))</f>
        <v>0</v>
      </c>
      <c r="M1854" s="233">
        <f>IF(ISBLANK(INDEX('Policy Characteristics'!G:G,MATCH($C1854,'Policy Characteristics'!$C:$C,0))),"",INDEX('Policy Characteristics'!G:G,MATCH($C1854,'Policy Characteristics'!$C:$C,0)))</f>
        <v>0.4</v>
      </c>
      <c r="N1854" s="233">
        <f>IF(ISBLANK(INDEX('Policy Characteristics'!H:H,MATCH($C1854,'Policy Characteristics'!$C:$C,0))),"",INDEX('Policy Characteristics'!H:H,MATCH($C1854,'Policy Characteristics'!$C:$C,0)))</f>
        <v>0.01</v>
      </c>
      <c r="O1854" s="226" t="str">
        <f>IF(ISBLANK(INDEX('Policy Characteristics'!I:I,MATCH($C1854,'Policy Characteristics'!$C:$C,0))),"",INDEX('Policy Characteristics'!I:I,MATCH($C1854,'Policy Characteristics'!$C:$C,0)))</f>
        <v>% reduction in cost</v>
      </c>
      <c r="P1854" s="226" t="str">
        <f>IF(ISBLANK(INDEX('Policy Characteristics'!J:J,MATCH($C1854,'Policy Characteristics'!$C:$C,0))),"",INDEX('Policy Characteristics'!J:J,MATCH($C1854,'Policy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4" s="226" t="str">
        <f>IF(ISBLANK(INDEX('Policy Characteristics'!K:K,MATCH($C1854,'Policy Characteristics'!$C:$C,0))),"",INDEX('Policy Characteristics'!K:K,MATCH($C1854,'Policy Characteristics'!$C:$C,0)))</f>
        <v>architectural-design.html#rnd</v>
      </c>
      <c r="R1854" s="226" t="str">
        <f>IF(ISBLANK(INDEX('Policy Characteristics'!L:L,MATCH($C1854,'Policy Characteristics'!$C:$C,0))),"",INDEX('Policy Characteristics'!L:L,MATCH($C1854,'Policy Characteristics'!$C:$C,0)))</f>
        <v>research-and-development.html</v>
      </c>
    </row>
    <row r="1855" spans="1:18">
      <c r="A1855" s="226" t="str">
        <f>IF(ISBLANK(INDEX('Policy Characteristics'!A:A,MATCH($C1855,'Policy Characteristics'!$C:$C,0))),"",INDEX('Policy Characteristics'!A:A,MATCH($C1855,'Policy Characteristics'!$C:$C,0)))</f>
        <v>Research and Development</v>
      </c>
      <c r="B1855" s="234" t="str">
        <f>IF(ISBLANK(INDEX('Policy Characteristics'!B:B,MATCH($C1855,'Policy Characteristics'!$C:$C,0))),"",INDEX('Policy Characteristics'!B:B,MATCH($C1855,'Policy Characteristics'!$C:$C,0)))</f>
        <v>Capital Cost Reduction</v>
      </c>
      <c r="C1855" s="226" t="str">
        <f t="shared" si="72"/>
        <v>RnD Electricity Capital Cost Perc Reduction</v>
      </c>
      <c r="D1855" s="6" t="s">
        <v>808</v>
      </c>
      <c r="E1855" s="45"/>
      <c r="F1855" s="6" t="s">
        <v>1032</v>
      </c>
      <c r="G1855" s="45"/>
      <c r="H1855" s="43">
        <v>98</v>
      </c>
      <c r="I1855" s="261" t="s">
        <v>728</v>
      </c>
      <c r="J1855" s="227" t="str">
        <f>IF(ISBLANK(INDEX('Policy Characteristics'!D:D,MATCH($C1855,'Policy Characteristics'!$C:$C,0))),"",INDEX('Policy Characteristics'!D:D,MATCH($C1855,'Policy Characteristics'!$C:$C,0)))</f>
        <v>R&amp;D Capital Cost Reductions</v>
      </c>
      <c r="K1855" s="226" t="str">
        <f>IF(ISBLANK(INDEX('Policy Characteristics'!E:E,MATCH($C1855,'Policy Characteristics'!$C:$C,0))),"",INDEX('Policy Characteristics'!E:E,MATCH($C1855,'Policy Characteristics'!$C:$C,0)))</f>
        <v>RnD electricity capital cost reduction</v>
      </c>
      <c r="L1855" s="233">
        <f>IF(ISBLANK(INDEX('Policy Characteristics'!F:F,MATCH($C1855,'Policy Characteristics'!$C:$C,0))),"",INDEX('Policy Characteristics'!F:F,MATCH($C1855,'Policy Characteristics'!$C:$C,0)))</f>
        <v>0</v>
      </c>
      <c r="M1855" s="233">
        <f>IF(ISBLANK(INDEX('Policy Characteristics'!G:G,MATCH($C1855,'Policy Characteristics'!$C:$C,0))),"",INDEX('Policy Characteristics'!G:G,MATCH($C1855,'Policy Characteristics'!$C:$C,0)))</f>
        <v>0.4</v>
      </c>
      <c r="N1855" s="233">
        <f>IF(ISBLANK(INDEX('Policy Characteristics'!H:H,MATCH($C1855,'Policy Characteristics'!$C:$C,0))),"",INDEX('Policy Characteristics'!H:H,MATCH($C1855,'Policy Characteristics'!$C:$C,0)))</f>
        <v>0.01</v>
      </c>
      <c r="O1855" s="226" t="str">
        <f>IF(ISBLANK(INDEX('Policy Characteristics'!I:I,MATCH($C1855,'Policy Characteristics'!$C:$C,0))),"",INDEX('Policy Characteristics'!I:I,MATCH($C1855,'Policy Characteristics'!$C:$C,0)))</f>
        <v>% reduction in cost</v>
      </c>
      <c r="P1855" s="226" t="str">
        <f>IF(ISBLANK(INDEX('Policy Characteristics'!J:J,MATCH($C1855,'Policy Characteristics'!$C:$C,0))),"",INDEX('Policy Characteristics'!J:J,MATCH($C1855,'Policy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5" s="226" t="str">
        <f>IF(ISBLANK(INDEX('Policy Characteristics'!K:K,MATCH($C1855,'Policy Characteristics'!$C:$C,0))),"",INDEX('Policy Characteristics'!K:K,MATCH($C1855,'Policy Characteristics'!$C:$C,0)))</f>
        <v>architectural-design.html#rnd</v>
      </c>
      <c r="R1855" s="226" t="str">
        <f>IF(ISBLANK(INDEX('Policy Characteristics'!L:L,MATCH($C1855,'Policy Characteristics'!$C:$C,0))),"",INDEX('Policy Characteristics'!L:L,MATCH($C1855,'Policy Characteristics'!$C:$C,0)))</f>
        <v>research-and-development.html</v>
      </c>
    </row>
    <row r="1856" spans="1:18">
      <c r="A1856" s="226" t="str">
        <f>IF(ISBLANK(INDEX('Policy Characteristics'!A:A,MATCH($C1856,'Policy Characteristics'!$C:$C,0))),"",INDEX('Policy Characteristics'!A:A,MATCH($C1856,'Policy Characteristics'!$C:$C,0)))</f>
        <v>Research and Development</v>
      </c>
      <c r="B1856" s="234" t="str">
        <f>IF(ISBLANK(INDEX('Policy Characteristics'!B:B,MATCH($C1856,'Policy Characteristics'!$C:$C,0))),"",INDEX('Policy Characteristics'!B:B,MATCH($C1856,'Policy Characteristics'!$C:$C,0)))</f>
        <v>Capital Cost Reduction</v>
      </c>
      <c r="C1856" s="226" t="str">
        <f t="shared" si="72"/>
        <v>RnD Electricity Capital Cost Perc Reduction</v>
      </c>
      <c r="D1856" s="6" t="s">
        <v>810</v>
      </c>
      <c r="E1856" s="45"/>
      <c r="F1856" s="6" t="s">
        <v>1033</v>
      </c>
      <c r="G1856" s="45"/>
      <c r="H1856" s="43">
        <v>99</v>
      </c>
      <c r="I1856" s="261" t="s">
        <v>728</v>
      </c>
      <c r="J1856" s="227" t="str">
        <f>IF(ISBLANK(INDEX('Policy Characteristics'!D:D,MATCH($C1856,'Policy Characteristics'!$C:$C,0))),"",INDEX('Policy Characteristics'!D:D,MATCH($C1856,'Policy Characteristics'!$C:$C,0)))</f>
        <v>R&amp;D Capital Cost Reductions</v>
      </c>
      <c r="K1856" s="226" t="str">
        <f>IF(ISBLANK(INDEX('Policy Characteristics'!E:E,MATCH($C1856,'Policy Characteristics'!$C:$C,0))),"",INDEX('Policy Characteristics'!E:E,MATCH($C1856,'Policy Characteristics'!$C:$C,0)))</f>
        <v>RnD electricity capital cost reduction</v>
      </c>
      <c r="L1856" s="233">
        <f>IF(ISBLANK(INDEX('Policy Characteristics'!F:F,MATCH($C1856,'Policy Characteristics'!$C:$C,0))),"",INDEX('Policy Characteristics'!F:F,MATCH($C1856,'Policy Characteristics'!$C:$C,0)))</f>
        <v>0</v>
      </c>
      <c r="M1856" s="233">
        <f>IF(ISBLANK(INDEX('Policy Characteristics'!G:G,MATCH($C1856,'Policy Characteristics'!$C:$C,0))),"",INDEX('Policy Characteristics'!G:G,MATCH($C1856,'Policy Characteristics'!$C:$C,0)))</f>
        <v>0.4</v>
      </c>
      <c r="N1856" s="233">
        <f>IF(ISBLANK(INDEX('Policy Characteristics'!H:H,MATCH($C1856,'Policy Characteristics'!$C:$C,0))),"",INDEX('Policy Characteristics'!H:H,MATCH($C1856,'Policy Characteristics'!$C:$C,0)))</f>
        <v>0.01</v>
      </c>
      <c r="O1856" s="226" t="str">
        <f>IF(ISBLANK(INDEX('Policy Characteristics'!I:I,MATCH($C1856,'Policy Characteristics'!$C:$C,0))),"",INDEX('Policy Characteristics'!I:I,MATCH($C1856,'Policy Characteristics'!$C:$C,0)))</f>
        <v>% reduction in cost</v>
      </c>
      <c r="P1856" s="226" t="str">
        <f>IF(ISBLANK(INDEX('Policy Characteristics'!J:J,MATCH($C1856,'Policy Characteristics'!$C:$C,0))),"",INDEX('Policy Characteristics'!J:J,MATCH($C1856,'Policy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6" s="226" t="str">
        <f>IF(ISBLANK(INDEX('Policy Characteristics'!K:K,MATCH($C1856,'Policy Characteristics'!$C:$C,0))),"",INDEX('Policy Characteristics'!K:K,MATCH($C1856,'Policy Characteristics'!$C:$C,0)))</f>
        <v>architectural-design.html#rnd</v>
      </c>
      <c r="R1856" s="226" t="str">
        <f>IF(ISBLANK(INDEX('Policy Characteristics'!L:L,MATCH($C1856,'Policy Characteristics'!$C:$C,0))),"",INDEX('Policy Characteristics'!L:L,MATCH($C1856,'Policy Characteristics'!$C:$C,0)))</f>
        <v>research-and-development.html</v>
      </c>
    </row>
    <row r="1857" spans="1:18">
      <c r="A1857" s="226" t="str">
        <f>IF(ISBLANK(INDEX('Policy Characteristics'!A:A,MATCH($C1857,'Policy Characteristics'!$C:$C,0))),"",INDEX('Policy Characteristics'!A:A,MATCH($C1857,'Policy Characteristics'!$C:$C,0)))</f>
        <v>Research and Development</v>
      </c>
      <c r="B1857" s="234" t="str">
        <f>IF(ISBLANK(INDEX('Policy Characteristics'!B:B,MATCH($C1857,'Policy Characteristics'!$C:$C,0))),"",INDEX('Policy Characteristics'!B:B,MATCH($C1857,'Policy Characteristics'!$C:$C,0)))</f>
        <v>Capital Cost Reduction</v>
      </c>
      <c r="C1857" s="226" t="str">
        <f t="shared" si="72"/>
        <v>RnD Electricity Capital Cost Perc Reduction</v>
      </c>
      <c r="D1857" s="6" t="s">
        <v>812</v>
      </c>
      <c r="E1857" s="45"/>
      <c r="F1857" s="6" t="s">
        <v>1034</v>
      </c>
      <c r="G1857" s="45"/>
      <c r="H1857" s="43">
        <v>192</v>
      </c>
      <c r="I1857" s="261" t="s">
        <v>728</v>
      </c>
      <c r="J1857" s="227" t="str">
        <f>IF(ISBLANK(INDEX('Policy Characteristics'!D:D,MATCH($C1857,'Policy Characteristics'!$C:$C,0))),"",INDEX('Policy Characteristics'!D:D,MATCH($C1857,'Policy Characteristics'!$C:$C,0)))</f>
        <v>R&amp;D Capital Cost Reductions</v>
      </c>
      <c r="K1857" s="226" t="str">
        <f>IF(ISBLANK(INDEX('Policy Characteristics'!E:E,MATCH($C1857,'Policy Characteristics'!$C:$C,0))),"",INDEX('Policy Characteristics'!E:E,MATCH($C1857,'Policy Characteristics'!$C:$C,0)))</f>
        <v>RnD electricity capital cost reduction</v>
      </c>
      <c r="L1857" s="233">
        <f>IF(ISBLANK(INDEX('Policy Characteristics'!F:F,MATCH($C1857,'Policy Characteristics'!$C:$C,0))),"",INDEX('Policy Characteristics'!F:F,MATCH($C1857,'Policy Characteristics'!$C:$C,0)))</f>
        <v>0</v>
      </c>
      <c r="M1857" s="233">
        <f>IF(ISBLANK(INDEX('Policy Characteristics'!G:G,MATCH($C1857,'Policy Characteristics'!$C:$C,0))),"",INDEX('Policy Characteristics'!G:G,MATCH($C1857,'Policy Characteristics'!$C:$C,0)))</f>
        <v>0.4</v>
      </c>
      <c r="N1857" s="233">
        <f>IF(ISBLANK(INDEX('Policy Characteristics'!H:H,MATCH($C1857,'Policy Characteristics'!$C:$C,0))),"",INDEX('Policy Characteristics'!H:H,MATCH($C1857,'Policy Characteristics'!$C:$C,0)))</f>
        <v>0.01</v>
      </c>
      <c r="O1857" s="226" t="str">
        <f>IF(ISBLANK(INDEX('Policy Characteristics'!I:I,MATCH($C1857,'Policy Characteristics'!$C:$C,0))),"",INDEX('Policy Characteristics'!I:I,MATCH($C1857,'Policy Characteristics'!$C:$C,0)))</f>
        <v>% reduction in cost</v>
      </c>
      <c r="P1857" s="226" t="str">
        <f>IF(ISBLANK(INDEX('Policy Characteristics'!J:J,MATCH($C1857,'Policy Characteristics'!$C:$C,0))),"",INDEX('Policy Characteristics'!J:J,MATCH($C1857,'Policy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7" s="226" t="str">
        <f>IF(ISBLANK(INDEX('Policy Characteristics'!K:K,MATCH($C1857,'Policy Characteristics'!$C:$C,0))),"",INDEX('Policy Characteristics'!K:K,MATCH($C1857,'Policy Characteristics'!$C:$C,0)))</f>
        <v>architectural-design.html#rnd</v>
      </c>
      <c r="R1857" s="226" t="str">
        <f>IF(ISBLANK(INDEX('Policy Characteristics'!L:L,MATCH($C1857,'Policy Characteristics'!$C:$C,0))),"",INDEX('Policy Characteristics'!L:L,MATCH($C1857,'Policy Characteristics'!$C:$C,0)))</f>
        <v>research-and-development.html</v>
      </c>
    </row>
    <row r="1858" spans="1:18">
      <c r="A1858" s="226" t="str">
        <f>IF(ISBLANK(INDEX('Policy Characteristics'!A:A,MATCH($C1858,'Policy Characteristics'!$C:$C,0))),"",INDEX('Policy Characteristics'!A:A,MATCH($C1858,'Policy Characteristics'!$C:$C,0)))</f>
        <v>Research and Development</v>
      </c>
      <c r="B1858" s="234" t="str">
        <f>IF(ISBLANK(INDEX('Policy Characteristics'!B:B,MATCH($C1858,'Policy Characteristics'!$C:$C,0))),"",INDEX('Policy Characteristics'!B:B,MATCH($C1858,'Policy Characteristics'!$C:$C,0)))</f>
        <v>Capital Cost Reduction</v>
      </c>
      <c r="C1858" s="226" t="str">
        <f t="shared" si="72"/>
        <v>RnD Electricity Capital Cost Perc Reduction</v>
      </c>
      <c r="D1858" s="6" t="s">
        <v>814</v>
      </c>
      <c r="E1858" s="45"/>
      <c r="F1858" s="6" t="s">
        <v>1035</v>
      </c>
      <c r="G1858" s="45"/>
      <c r="H1858" s="43">
        <v>180</v>
      </c>
      <c r="I1858" s="261" t="s">
        <v>728</v>
      </c>
      <c r="J1858" s="227" t="str">
        <f>IF(ISBLANK(INDEX('Policy Characteristics'!D:D,MATCH($C1858,'Policy Characteristics'!$C:$C,0))),"",INDEX('Policy Characteristics'!D:D,MATCH($C1858,'Policy Characteristics'!$C:$C,0)))</f>
        <v>R&amp;D Capital Cost Reductions</v>
      </c>
      <c r="K1858" s="226" t="str">
        <f>IF(ISBLANK(INDEX('Policy Characteristics'!E:E,MATCH($C1858,'Policy Characteristics'!$C:$C,0))),"",INDEX('Policy Characteristics'!E:E,MATCH($C1858,'Policy Characteristics'!$C:$C,0)))</f>
        <v>RnD electricity capital cost reduction</v>
      </c>
      <c r="L1858" s="233">
        <f>IF(ISBLANK(INDEX('Policy Characteristics'!F:F,MATCH($C1858,'Policy Characteristics'!$C:$C,0))),"",INDEX('Policy Characteristics'!F:F,MATCH($C1858,'Policy Characteristics'!$C:$C,0)))</f>
        <v>0</v>
      </c>
      <c r="M1858" s="233">
        <f>IF(ISBLANK(INDEX('Policy Characteristics'!G:G,MATCH($C1858,'Policy Characteristics'!$C:$C,0))),"",INDEX('Policy Characteristics'!G:G,MATCH($C1858,'Policy Characteristics'!$C:$C,0)))</f>
        <v>0.4</v>
      </c>
      <c r="N1858" s="233">
        <f>IF(ISBLANK(INDEX('Policy Characteristics'!H:H,MATCH($C1858,'Policy Characteristics'!$C:$C,0))),"",INDEX('Policy Characteristics'!H:H,MATCH($C1858,'Policy Characteristics'!$C:$C,0)))</f>
        <v>0.01</v>
      </c>
      <c r="O1858" s="226" t="str">
        <f>IF(ISBLANK(INDEX('Policy Characteristics'!I:I,MATCH($C1858,'Policy Characteristics'!$C:$C,0))),"",INDEX('Policy Characteristics'!I:I,MATCH($C1858,'Policy Characteristics'!$C:$C,0)))</f>
        <v>% reduction in cost</v>
      </c>
      <c r="P1858" s="226" t="str">
        <f>IF(ISBLANK(INDEX('Policy Characteristics'!J:J,MATCH($C1858,'Policy Characteristics'!$C:$C,0))),"",INDEX('Policy Characteristics'!J:J,MATCH($C1858,'Policy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8" s="226" t="str">
        <f>IF(ISBLANK(INDEX('Policy Characteristics'!K:K,MATCH($C1858,'Policy Characteristics'!$C:$C,0))),"",INDEX('Policy Characteristics'!K:K,MATCH($C1858,'Policy Characteristics'!$C:$C,0)))</f>
        <v>architectural-design.html#rnd</v>
      </c>
      <c r="R1858" s="226" t="str">
        <f>IF(ISBLANK(INDEX('Policy Characteristics'!L:L,MATCH($C1858,'Policy Characteristics'!$C:$C,0))),"",INDEX('Policy Characteristics'!L:L,MATCH($C1858,'Policy Characteristics'!$C:$C,0)))</f>
        <v>research-and-development.html</v>
      </c>
    </row>
    <row r="1859" spans="1:18">
      <c r="A1859" s="226" t="str">
        <f>IF(ISBLANK(INDEX('Policy Characteristics'!A:A,MATCH($C1859,'Policy Characteristics'!$C:$C,0))),"",INDEX('Policy Characteristics'!A:A,MATCH($C1859,'Policy Characteristics'!$C:$C,0)))</f>
        <v>Research and Development</v>
      </c>
      <c r="B1859" s="234" t="str">
        <f>IF(ISBLANK(INDEX('Policy Characteristics'!B:B,MATCH($C1859,'Policy Characteristics'!$C:$C,0))),"",INDEX('Policy Characteristics'!B:B,MATCH($C1859,'Policy Characteristics'!$C:$C,0)))</f>
        <v>Capital Cost Reduction</v>
      </c>
      <c r="C1859" s="226" t="str">
        <f t="shared" si="72"/>
        <v>RnD Electricity Capital Cost Perc Reduction</v>
      </c>
      <c r="D1859" s="6" t="s">
        <v>816</v>
      </c>
      <c r="E1859" s="45"/>
      <c r="F1859" s="6" t="s">
        <v>1036</v>
      </c>
      <c r="G1859" s="45"/>
      <c r="H1859" s="43">
        <v>183</v>
      </c>
      <c r="I1859" s="261" t="s">
        <v>728</v>
      </c>
      <c r="J1859" s="227" t="str">
        <f>IF(ISBLANK(INDEX('Policy Characteristics'!D:D,MATCH($C1859,'Policy Characteristics'!$C:$C,0))),"",INDEX('Policy Characteristics'!D:D,MATCH($C1859,'Policy Characteristics'!$C:$C,0)))</f>
        <v>R&amp;D Capital Cost Reductions</v>
      </c>
      <c r="K1859" s="226" t="str">
        <f>IF(ISBLANK(INDEX('Policy Characteristics'!E:E,MATCH($C1859,'Policy Characteristics'!$C:$C,0))),"",INDEX('Policy Characteristics'!E:E,MATCH($C1859,'Policy Characteristics'!$C:$C,0)))</f>
        <v>RnD electricity capital cost reduction</v>
      </c>
      <c r="L1859" s="233">
        <f>IF(ISBLANK(INDEX('Policy Characteristics'!F:F,MATCH($C1859,'Policy Characteristics'!$C:$C,0))),"",INDEX('Policy Characteristics'!F:F,MATCH($C1859,'Policy Characteristics'!$C:$C,0)))</f>
        <v>0</v>
      </c>
      <c r="M1859" s="233">
        <f>IF(ISBLANK(INDEX('Policy Characteristics'!G:G,MATCH($C1859,'Policy Characteristics'!$C:$C,0))),"",INDEX('Policy Characteristics'!G:G,MATCH($C1859,'Policy Characteristics'!$C:$C,0)))</f>
        <v>0.4</v>
      </c>
      <c r="N1859" s="233">
        <f>IF(ISBLANK(INDEX('Policy Characteristics'!H:H,MATCH($C1859,'Policy Characteristics'!$C:$C,0))),"",INDEX('Policy Characteristics'!H:H,MATCH($C1859,'Policy Characteristics'!$C:$C,0)))</f>
        <v>0.01</v>
      </c>
      <c r="O1859" s="226" t="str">
        <f>IF(ISBLANK(INDEX('Policy Characteristics'!I:I,MATCH($C1859,'Policy Characteristics'!$C:$C,0))),"",INDEX('Policy Characteristics'!I:I,MATCH($C1859,'Policy Characteristics'!$C:$C,0)))</f>
        <v>% reduction in cost</v>
      </c>
      <c r="P1859" s="226" t="str">
        <f>IF(ISBLANK(INDEX('Policy Characteristics'!J:J,MATCH($C1859,'Policy Characteristics'!$C:$C,0))),"",INDEX('Policy Characteristics'!J:J,MATCH($C1859,'Policy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9" s="226" t="str">
        <f>IF(ISBLANK(INDEX('Policy Characteristics'!K:K,MATCH($C1859,'Policy Characteristics'!$C:$C,0))),"",INDEX('Policy Characteristics'!K:K,MATCH($C1859,'Policy Characteristics'!$C:$C,0)))</f>
        <v>architectural-design.html#rnd</v>
      </c>
      <c r="R1859" s="226" t="str">
        <f>IF(ISBLANK(INDEX('Policy Characteristics'!L:L,MATCH($C1859,'Policy Characteristics'!$C:$C,0))),"",INDEX('Policy Characteristics'!L:L,MATCH($C1859,'Policy Characteristics'!$C:$C,0)))</f>
        <v>research-and-development.html</v>
      </c>
    </row>
    <row r="1860" spans="1:18">
      <c r="A1860" s="226" t="str">
        <f>IF(ISBLANK(INDEX('Policy Characteristics'!A:A,MATCH($C1860,'Policy Characteristics'!$C:$C,0))),"",INDEX('Policy Characteristics'!A:A,MATCH($C1860,'Policy Characteristics'!$C:$C,0)))</f>
        <v>Research and Development</v>
      </c>
      <c r="B1860" s="234" t="str">
        <f>IF(ISBLANK(INDEX('Policy Characteristics'!B:B,MATCH($C1860,'Policy Characteristics'!$C:$C,0))),"",INDEX('Policy Characteristics'!B:B,MATCH($C1860,'Policy Characteristics'!$C:$C,0)))</f>
        <v>Capital Cost Reduction</v>
      </c>
      <c r="C1860" s="226" t="str">
        <f t="shared" si="72"/>
        <v>RnD Electricity Capital Cost Perc Reduction</v>
      </c>
      <c r="D1860" s="6" t="s">
        <v>818</v>
      </c>
      <c r="E1860" s="45"/>
      <c r="F1860" s="6" t="s">
        <v>1037</v>
      </c>
      <c r="G1860" s="45"/>
      <c r="H1860" s="43">
        <v>1811</v>
      </c>
      <c r="I1860" s="261" t="s">
        <v>728</v>
      </c>
      <c r="J1860" s="227" t="str">
        <f>IF(ISBLANK(INDEX('Policy Characteristics'!D:D,MATCH($C1860,'Policy Characteristics'!$C:$C,0))),"",INDEX('Policy Characteristics'!D:D,MATCH($C1860,'Policy Characteristics'!$C:$C,0)))</f>
        <v>R&amp;D Capital Cost Reductions</v>
      </c>
      <c r="K1860" s="226" t="str">
        <f>IF(ISBLANK(INDEX('Policy Characteristics'!E:E,MATCH($C1860,'Policy Characteristics'!$C:$C,0))),"",INDEX('Policy Characteristics'!E:E,MATCH($C1860,'Policy Characteristics'!$C:$C,0)))</f>
        <v>RnD electricity capital cost reduction</v>
      </c>
      <c r="L1860" s="233">
        <f>IF(ISBLANK(INDEX('Policy Characteristics'!F:F,MATCH($C1860,'Policy Characteristics'!$C:$C,0))),"",INDEX('Policy Characteristics'!F:F,MATCH($C1860,'Policy Characteristics'!$C:$C,0)))</f>
        <v>0</v>
      </c>
      <c r="M1860" s="233">
        <f>IF(ISBLANK(INDEX('Policy Characteristics'!G:G,MATCH($C1860,'Policy Characteristics'!$C:$C,0))),"",INDEX('Policy Characteristics'!G:G,MATCH($C1860,'Policy Characteristics'!$C:$C,0)))</f>
        <v>0.4</v>
      </c>
      <c r="N1860" s="233">
        <f>IF(ISBLANK(INDEX('Policy Characteristics'!H:H,MATCH($C1860,'Policy Characteristics'!$C:$C,0))),"",INDEX('Policy Characteristics'!H:H,MATCH($C1860,'Policy Characteristics'!$C:$C,0)))</f>
        <v>0.01</v>
      </c>
      <c r="O1860" s="226" t="str">
        <f>IF(ISBLANK(INDEX('Policy Characteristics'!I:I,MATCH($C1860,'Policy Characteristics'!$C:$C,0))),"",INDEX('Policy Characteristics'!I:I,MATCH($C1860,'Policy Characteristics'!$C:$C,0)))</f>
        <v>% reduction in cost</v>
      </c>
      <c r="P1860" s="226" t="str">
        <f>IF(ISBLANK(INDEX('Policy Characteristics'!J:J,MATCH($C1860,'Policy Characteristics'!$C:$C,0))),"",INDEX('Policy Characteristics'!J:J,MATCH($C1860,'Policy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0" s="226" t="str">
        <f>IF(ISBLANK(INDEX('Policy Characteristics'!K:K,MATCH($C1860,'Policy Characteristics'!$C:$C,0))),"",INDEX('Policy Characteristics'!K:K,MATCH($C1860,'Policy Characteristics'!$C:$C,0)))</f>
        <v>architectural-design.html#rnd</v>
      </c>
      <c r="R1860" s="226" t="str">
        <f>IF(ISBLANK(INDEX('Policy Characteristics'!L:L,MATCH($C1860,'Policy Characteristics'!$C:$C,0))),"",INDEX('Policy Characteristics'!L:L,MATCH($C1860,'Policy Characteristics'!$C:$C,0)))</f>
        <v>research-and-development.html</v>
      </c>
    </row>
    <row r="1861" spans="1:18">
      <c r="A1861" s="226" t="str">
        <f>IF(ISBLANK(INDEX('Policy Characteristics'!A:A,MATCH($C1861,'Policy Characteristics'!$C:$C,0))),"",INDEX('Policy Characteristics'!A:A,MATCH($C1861,'Policy Characteristics'!$C:$C,0)))</f>
        <v>Research and Development</v>
      </c>
      <c r="B1861" s="234" t="str">
        <f>IF(ISBLANK(INDEX('Policy Characteristics'!B:B,MATCH($C1861,'Policy Characteristics'!$C:$C,0))),"",INDEX('Policy Characteristics'!B:B,MATCH($C1861,'Policy Characteristics'!$C:$C,0)))</f>
        <v>Capital Cost Reduction</v>
      </c>
      <c r="C1861" s="226" t="str">
        <f t="shared" si="72"/>
        <v>RnD Electricity Capital Cost Perc Reduction</v>
      </c>
      <c r="D1861" s="6" t="s">
        <v>820</v>
      </c>
      <c r="E1861" s="45"/>
      <c r="F1861" s="6" t="s">
        <v>1038</v>
      </c>
      <c r="G1861" s="45"/>
      <c r="H1861" s="43">
        <v>1812</v>
      </c>
      <c r="I1861" s="261" t="s">
        <v>728</v>
      </c>
      <c r="J1861" s="227" t="str">
        <f>IF(ISBLANK(INDEX('Policy Characteristics'!D:D,MATCH($C1861,'Policy Characteristics'!$C:$C,0))),"",INDEX('Policy Characteristics'!D:D,MATCH($C1861,'Policy Characteristics'!$C:$C,0)))</f>
        <v>R&amp;D Capital Cost Reductions</v>
      </c>
      <c r="K1861" s="226" t="str">
        <f>IF(ISBLANK(INDEX('Policy Characteristics'!E:E,MATCH($C1861,'Policy Characteristics'!$C:$C,0))),"",INDEX('Policy Characteristics'!E:E,MATCH($C1861,'Policy Characteristics'!$C:$C,0)))</f>
        <v>RnD electricity capital cost reduction</v>
      </c>
      <c r="L1861" s="233">
        <f>IF(ISBLANK(INDEX('Policy Characteristics'!F:F,MATCH($C1861,'Policy Characteristics'!$C:$C,0))),"",INDEX('Policy Characteristics'!F:F,MATCH($C1861,'Policy Characteristics'!$C:$C,0)))</f>
        <v>0</v>
      </c>
      <c r="M1861" s="233">
        <f>IF(ISBLANK(INDEX('Policy Characteristics'!G:G,MATCH($C1861,'Policy Characteristics'!$C:$C,0))),"",INDEX('Policy Characteristics'!G:G,MATCH($C1861,'Policy Characteristics'!$C:$C,0)))</f>
        <v>0.4</v>
      </c>
      <c r="N1861" s="233">
        <f>IF(ISBLANK(INDEX('Policy Characteristics'!H:H,MATCH($C1861,'Policy Characteristics'!$C:$C,0))),"",INDEX('Policy Characteristics'!H:H,MATCH($C1861,'Policy Characteristics'!$C:$C,0)))</f>
        <v>0.01</v>
      </c>
      <c r="O1861" s="226" t="str">
        <f>IF(ISBLANK(INDEX('Policy Characteristics'!I:I,MATCH($C1861,'Policy Characteristics'!$C:$C,0))),"",INDEX('Policy Characteristics'!I:I,MATCH($C1861,'Policy Characteristics'!$C:$C,0)))</f>
        <v>% reduction in cost</v>
      </c>
      <c r="P1861" s="226" t="str">
        <f>IF(ISBLANK(INDEX('Policy Characteristics'!J:J,MATCH($C1861,'Policy Characteristics'!$C:$C,0))),"",INDEX('Policy Characteristics'!J:J,MATCH($C1861,'Policy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1" s="226" t="str">
        <f>IF(ISBLANK(INDEX('Policy Characteristics'!K:K,MATCH($C1861,'Policy Characteristics'!$C:$C,0))),"",INDEX('Policy Characteristics'!K:K,MATCH($C1861,'Policy Characteristics'!$C:$C,0)))</f>
        <v>architectural-design.html#rnd</v>
      </c>
      <c r="R1861" s="226" t="str">
        <f>IF(ISBLANK(INDEX('Policy Characteristics'!L:L,MATCH($C1861,'Policy Characteristics'!$C:$C,0))),"",INDEX('Policy Characteristics'!L:L,MATCH($C1861,'Policy Characteristics'!$C:$C,0)))</f>
        <v>research-and-development.html</v>
      </c>
    </row>
    <row r="1862" spans="1:18">
      <c r="A1862" s="226" t="str">
        <f>IF(ISBLANK(INDEX('Policy Characteristics'!A:A,MATCH($C1862,'Policy Characteristics'!$C:$C,0))),"",INDEX('Policy Characteristics'!A:A,MATCH($C1862,'Policy Characteristics'!$C:$C,0)))</f>
        <v>Research and Development</v>
      </c>
      <c r="B1862" s="234" t="str">
        <f>IF(ISBLANK(INDEX('Policy Characteristics'!B:B,MATCH($C1862,'Policy Characteristics'!$C:$C,0))),"",INDEX('Policy Characteristics'!B:B,MATCH($C1862,'Policy Characteristics'!$C:$C,0)))</f>
        <v>Capital Cost Reduction</v>
      </c>
      <c r="C1862" s="226" t="str">
        <f t="shared" si="72"/>
        <v>RnD Electricity Capital Cost Perc Reduction</v>
      </c>
      <c r="D1862" s="6" t="s">
        <v>822</v>
      </c>
      <c r="E1862" s="45"/>
      <c r="F1862" s="6" t="s">
        <v>1039</v>
      </c>
      <c r="G1862" s="45"/>
      <c r="H1862" s="43">
        <v>1813</v>
      </c>
      <c r="I1862" s="261" t="s">
        <v>738</v>
      </c>
      <c r="J1862" s="227" t="str">
        <f>IF(ISBLANK(INDEX('Policy Characteristics'!D:D,MATCH($C1862,'Policy Characteristics'!$C:$C,0))),"",INDEX('Policy Characteristics'!D:D,MATCH($C1862,'Policy Characteristics'!$C:$C,0)))</f>
        <v>R&amp;D Capital Cost Reductions</v>
      </c>
      <c r="K1862" s="226" t="str">
        <f>IF(ISBLANK(INDEX('Policy Characteristics'!E:E,MATCH($C1862,'Policy Characteristics'!$C:$C,0))),"",INDEX('Policy Characteristics'!E:E,MATCH($C1862,'Policy Characteristics'!$C:$C,0)))</f>
        <v>RnD electricity capital cost reduction</v>
      </c>
      <c r="L1862" s="233">
        <f>IF(ISBLANK(INDEX('Policy Characteristics'!F:F,MATCH($C1862,'Policy Characteristics'!$C:$C,0))),"",INDEX('Policy Characteristics'!F:F,MATCH($C1862,'Policy Characteristics'!$C:$C,0)))</f>
        <v>0</v>
      </c>
      <c r="M1862" s="233">
        <f>IF(ISBLANK(INDEX('Policy Characteristics'!G:G,MATCH($C1862,'Policy Characteristics'!$C:$C,0))),"",INDEX('Policy Characteristics'!G:G,MATCH($C1862,'Policy Characteristics'!$C:$C,0)))</f>
        <v>0.4</v>
      </c>
      <c r="N1862" s="233">
        <f>IF(ISBLANK(INDEX('Policy Characteristics'!H:H,MATCH($C1862,'Policy Characteristics'!$C:$C,0))),"",INDEX('Policy Characteristics'!H:H,MATCH($C1862,'Policy Characteristics'!$C:$C,0)))</f>
        <v>0.01</v>
      </c>
      <c r="O1862" s="226" t="str">
        <f>IF(ISBLANK(INDEX('Policy Characteristics'!I:I,MATCH($C1862,'Policy Characteristics'!$C:$C,0))),"",INDEX('Policy Characteristics'!I:I,MATCH($C1862,'Policy Characteristics'!$C:$C,0)))</f>
        <v>% reduction in cost</v>
      </c>
      <c r="P1862" s="226" t="str">
        <f>IF(ISBLANK(INDEX('Policy Characteristics'!J:J,MATCH($C1862,'Policy Characteristics'!$C:$C,0))),"",INDEX('Policy Characteristics'!J:J,MATCH($C1862,'Policy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2" s="226" t="str">
        <f>IF(ISBLANK(INDEX('Policy Characteristics'!K:K,MATCH($C1862,'Policy Characteristics'!$C:$C,0))),"",INDEX('Policy Characteristics'!K:K,MATCH($C1862,'Policy Characteristics'!$C:$C,0)))</f>
        <v>architectural-design.html#rnd</v>
      </c>
      <c r="R1862" s="226" t="str">
        <f>IF(ISBLANK(INDEX('Policy Characteristics'!L:L,MATCH($C1862,'Policy Characteristics'!$C:$C,0))),"",INDEX('Policy Characteristics'!L:L,MATCH($C1862,'Policy Characteristics'!$C:$C,0)))</f>
        <v>research-and-development.html</v>
      </c>
    </row>
    <row r="1863" spans="1:18">
      <c r="A1863" s="226" t="str">
        <f>IF(ISBLANK(INDEX('Policy Characteristics'!A:A,MATCH($C1863,'Policy Characteristics'!$C:$C,0))),"",INDEX('Policy Characteristics'!A:A,MATCH($C1863,'Policy Characteristics'!$C:$C,0)))</f>
        <v>Research and Development</v>
      </c>
      <c r="B1863" s="234" t="str">
        <f>IF(ISBLANK(INDEX('Policy Characteristics'!B:B,MATCH($C1863,'Policy Characteristics'!$C:$C,0))),"",INDEX('Policy Characteristics'!B:B,MATCH($C1863,'Policy Characteristics'!$C:$C,0)))</f>
        <v>Capital Cost Reduction</v>
      </c>
      <c r="C1863" s="226" t="str">
        <f t="shared" si="72"/>
        <v>RnD Electricity Capital Cost Perc Reduction</v>
      </c>
      <c r="D1863" s="6" t="s">
        <v>824</v>
      </c>
      <c r="E1863" s="45"/>
      <c r="F1863" s="6" t="s">
        <v>1040</v>
      </c>
      <c r="G1863" s="45"/>
      <c r="H1863" s="43">
        <v>1814</v>
      </c>
      <c r="I1863" s="261" t="s">
        <v>738</v>
      </c>
      <c r="J1863" s="227" t="str">
        <f>IF(ISBLANK(INDEX('Policy Characteristics'!D:D,MATCH($C1863,'Policy Characteristics'!$C:$C,0))),"",INDEX('Policy Characteristics'!D:D,MATCH($C1863,'Policy Characteristics'!$C:$C,0)))</f>
        <v>R&amp;D Capital Cost Reductions</v>
      </c>
      <c r="K1863" s="226" t="str">
        <f>IF(ISBLANK(INDEX('Policy Characteristics'!E:E,MATCH($C1863,'Policy Characteristics'!$C:$C,0))),"",INDEX('Policy Characteristics'!E:E,MATCH($C1863,'Policy Characteristics'!$C:$C,0)))</f>
        <v>RnD electricity capital cost reduction</v>
      </c>
      <c r="L1863" s="233">
        <f>IF(ISBLANK(INDEX('Policy Characteristics'!F:F,MATCH($C1863,'Policy Characteristics'!$C:$C,0))),"",INDEX('Policy Characteristics'!F:F,MATCH($C1863,'Policy Characteristics'!$C:$C,0)))</f>
        <v>0</v>
      </c>
      <c r="M1863" s="233">
        <f>IF(ISBLANK(INDEX('Policy Characteristics'!G:G,MATCH($C1863,'Policy Characteristics'!$C:$C,0))),"",INDEX('Policy Characteristics'!G:G,MATCH($C1863,'Policy Characteristics'!$C:$C,0)))</f>
        <v>0.4</v>
      </c>
      <c r="N1863" s="233">
        <f>IF(ISBLANK(INDEX('Policy Characteristics'!H:H,MATCH($C1863,'Policy Characteristics'!$C:$C,0))),"",INDEX('Policy Characteristics'!H:H,MATCH($C1863,'Policy Characteristics'!$C:$C,0)))</f>
        <v>0.01</v>
      </c>
      <c r="O1863" s="226" t="str">
        <f>IF(ISBLANK(INDEX('Policy Characteristics'!I:I,MATCH($C1863,'Policy Characteristics'!$C:$C,0))),"",INDEX('Policy Characteristics'!I:I,MATCH($C1863,'Policy Characteristics'!$C:$C,0)))</f>
        <v>% reduction in cost</v>
      </c>
      <c r="P1863" s="226" t="str">
        <f>IF(ISBLANK(INDEX('Policy Characteristics'!J:J,MATCH($C1863,'Policy Characteristics'!$C:$C,0))),"",INDEX('Policy Characteristics'!J:J,MATCH($C1863,'Policy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3" s="226" t="str">
        <f>IF(ISBLANK(INDEX('Policy Characteristics'!K:K,MATCH($C1863,'Policy Characteristics'!$C:$C,0))),"",INDEX('Policy Characteristics'!K:K,MATCH($C1863,'Policy Characteristics'!$C:$C,0)))</f>
        <v>architectural-design.html#rnd</v>
      </c>
      <c r="R1863" s="226" t="str">
        <f>IF(ISBLANK(INDEX('Policy Characteristics'!L:L,MATCH($C1863,'Policy Characteristics'!$C:$C,0))),"",INDEX('Policy Characteristics'!L:L,MATCH($C1863,'Policy Characteristics'!$C:$C,0)))</f>
        <v>research-and-development.html</v>
      </c>
    </row>
    <row r="1864" spans="1:18">
      <c r="A1864" s="226" t="str">
        <f>IF(ISBLANK(INDEX('Policy Characteristics'!A:A,MATCH($C1864,'Policy Characteristics'!$C:$C,0))),"",INDEX('Policy Characteristics'!A:A,MATCH($C1864,'Policy Characteristics'!$C:$C,0)))</f>
        <v>Research and Development</v>
      </c>
      <c r="B1864" s="234" t="str">
        <f>IF(ISBLANK(INDEX('Policy Characteristics'!B:B,MATCH($C1864,'Policy Characteristics'!$C:$C,0))),"",INDEX('Policy Characteristics'!B:B,MATCH($C1864,'Policy Characteristics'!$C:$C,0)))</f>
        <v>Capital Cost Reduction</v>
      </c>
      <c r="C1864" s="226" t="str">
        <f t="shared" si="72"/>
        <v>RnD Electricity Capital Cost Perc Reduction</v>
      </c>
      <c r="D1864" s="6" t="s">
        <v>826</v>
      </c>
      <c r="E1864" s="45"/>
      <c r="F1864" s="6" t="s">
        <v>1041</v>
      </c>
      <c r="G1864" s="45"/>
      <c r="H1864" s="43">
        <v>1815</v>
      </c>
      <c r="I1864" s="261" t="s">
        <v>728</v>
      </c>
      <c r="J1864" s="227" t="str">
        <f>IF(ISBLANK(INDEX('Policy Characteristics'!D:D,MATCH($C1864,'Policy Characteristics'!$C:$C,0))),"",INDEX('Policy Characteristics'!D:D,MATCH($C1864,'Policy Characteristics'!$C:$C,0)))</f>
        <v>R&amp;D Capital Cost Reductions</v>
      </c>
      <c r="K1864" s="226" t="str">
        <f>IF(ISBLANK(INDEX('Policy Characteristics'!E:E,MATCH($C1864,'Policy Characteristics'!$C:$C,0))),"",INDEX('Policy Characteristics'!E:E,MATCH($C1864,'Policy Characteristics'!$C:$C,0)))</f>
        <v>RnD electricity capital cost reduction</v>
      </c>
      <c r="L1864" s="233">
        <f>IF(ISBLANK(INDEX('Policy Characteristics'!F:F,MATCH($C1864,'Policy Characteristics'!$C:$C,0))),"",INDEX('Policy Characteristics'!F:F,MATCH($C1864,'Policy Characteristics'!$C:$C,0)))</f>
        <v>0</v>
      </c>
      <c r="M1864" s="233">
        <f>IF(ISBLANK(INDEX('Policy Characteristics'!G:G,MATCH($C1864,'Policy Characteristics'!$C:$C,0))),"",INDEX('Policy Characteristics'!G:G,MATCH($C1864,'Policy Characteristics'!$C:$C,0)))</f>
        <v>0.4</v>
      </c>
      <c r="N1864" s="233">
        <f>IF(ISBLANK(INDEX('Policy Characteristics'!H:H,MATCH($C1864,'Policy Characteristics'!$C:$C,0))),"",INDEX('Policy Characteristics'!H:H,MATCH($C1864,'Policy Characteristics'!$C:$C,0)))</f>
        <v>0.01</v>
      </c>
      <c r="O1864" s="226" t="str">
        <f>IF(ISBLANK(INDEX('Policy Characteristics'!I:I,MATCH($C1864,'Policy Characteristics'!$C:$C,0))),"",INDEX('Policy Characteristics'!I:I,MATCH($C1864,'Policy Characteristics'!$C:$C,0)))</f>
        <v>% reduction in cost</v>
      </c>
      <c r="P1864" s="226" t="str">
        <f>IF(ISBLANK(INDEX('Policy Characteristics'!J:J,MATCH($C1864,'Policy Characteristics'!$C:$C,0))),"",INDEX('Policy Characteristics'!J:J,MATCH($C1864,'Policy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4" s="226" t="str">
        <f>IF(ISBLANK(INDEX('Policy Characteristics'!K:K,MATCH($C1864,'Policy Characteristics'!$C:$C,0))),"",INDEX('Policy Characteristics'!K:K,MATCH($C1864,'Policy Characteristics'!$C:$C,0)))</f>
        <v>architectural-design.html#rnd</v>
      </c>
      <c r="R1864" s="226" t="str">
        <f>IF(ISBLANK(INDEX('Policy Characteristics'!L:L,MATCH($C1864,'Policy Characteristics'!$C:$C,0))),"",INDEX('Policy Characteristics'!L:L,MATCH($C1864,'Policy Characteristics'!$C:$C,0)))</f>
        <v>research-and-development.html</v>
      </c>
    </row>
    <row r="1865" spans="1:18">
      <c r="A1865" s="226" t="str">
        <f>IF(ISBLANK(INDEX('Policy Characteristics'!A:A,MATCH($C1865,'Policy Characteristics'!$C:$C,0))),"",INDEX('Policy Characteristics'!A:A,MATCH($C1865,'Policy Characteristics'!$C:$C,0)))</f>
        <v>Research and Development</v>
      </c>
      <c r="B1865" s="234" t="str">
        <f>IF(ISBLANK(INDEX('Policy Characteristics'!B:B,MATCH($C1865,'Policy Characteristics'!$C:$C,0))),"",INDEX('Policy Characteristics'!B:B,MATCH($C1865,'Policy Characteristics'!$C:$C,0)))</f>
        <v>Capital Cost Reduction</v>
      </c>
      <c r="C1865" s="226" t="str">
        <f t="shared" si="72"/>
        <v>RnD Electricity Capital Cost Perc Reduction</v>
      </c>
      <c r="D1865" s="6" t="s">
        <v>828</v>
      </c>
      <c r="E1865" s="45"/>
      <c r="F1865" s="6" t="s">
        <v>1042</v>
      </c>
      <c r="G1865" s="45"/>
      <c r="H1865" s="43">
        <v>1816</v>
      </c>
      <c r="I1865" s="261" t="s">
        <v>728</v>
      </c>
      <c r="J1865" s="227" t="str">
        <f>IF(ISBLANK(INDEX('Policy Characteristics'!D:D,MATCH($C1865,'Policy Characteristics'!$C:$C,0))),"",INDEX('Policy Characteristics'!D:D,MATCH($C1865,'Policy Characteristics'!$C:$C,0)))</f>
        <v>R&amp;D Capital Cost Reductions</v>
      </c>
      <c r="K1865" s="226" t="str">
        <f>IF(ISBLANK(INDEX('Policy Characteristics'!E:E,MATCH($C1865,'Policy Characteristics'!$C:$C,0))),"",INDEX('Policy Characteristics'!E:E,MATCH($C1865,'Policy Characteristics'!$C:$C,0)))</f>
        <v>RnD electricity capital cost reduction</v>
      </c>
      <c r="L1865" s="233">
        <f>IF(ISBLANK(INDEX('Policy Characteristics'!F:F,MATCH($C1865,'Policy Characteristics'!$C:$C,0))),"",INDEX('Policy Characteristics'!F:F,MATCH($C1865,'Policy Characteristics'!$C:$C,0)))</f>
        <v>0</v>
      </c>
      <c r="M1865" s="233">
        <f>IF(ISBLANK(INDEX('Policy Characteristics'!G:G,MATCH($C1865,'Policy Characteristics'!$C:$C,0))),"",INDEX('Policy Characteristics'!G:G,MATCH($C1865,'Policy Characteristics'!$C:$C,0)))</f>
        <v>0.4</v>
      </c>
      <c r="N1865" s="233">
        <f>IF(ISBLANK(INDEX('Policy Characteristics'!H:H,MATCH($C1865,'Policy Characteristics'!$C:$C,0))),"",INDEX('Policy Characteristics'!H:H,MATCH($C1865,'Policy Characteristics'!$C:$C,0)))</f>
        <v>0.01</v>
      </c>
      <c r="O1865" s="226" t="str">
        <f>IF(ISBLANK(INDEX('Policy Characteristics'!I:I,MATCH($C1865,'Policy Characteristics'!$C:$C,0))),"",INDEX('Policy Characteristics'!I:I,MATCH($C1865,'Policy Characteristics'!$C:$C,0)))</f>
        <v>% reduction in cost</v>
      </c>
      <c r="P1865" s="226" t="str">
        <f>IF(ISBLANK(INDEX('Policy Characteristics'!J:J,MATCH($C1865,'Policy Characteristics'!$C:$C,0))),"",INDEX('Policy Characteristics'!J:J,MATCH($C1865,'Policy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5" s="226" t="str">
        <f>IF(ISBLANK(INDEX('Policy Characteristics'!K:K,MATCH($C1865,'Policy Characteristics'!$C:$C,0))),"",INDEX('Policy Characteristics'!K:K,MATCH($C1865,'Policy Characteristics'!$C:$C,0)))</f>
        <v>architectural-design.html#rnd</v>
      </c>
      <c r="R1865" s="226" t="str">
        <f>IF(ISBLANK(INDEX('Policy Characteristics'!L:L,MATCH($C1865,'Policy Characteristics'!$C:$C,0))),"",INDEX('Policy Characteristics'!L:L,MATCH($C1865,'Policy Characteristics'!$C:$C,0)))</f>
        <v>research-and-development.html</v>
      </c>
    </row>
    <row r="1866" spans="1:18">
      <c r="A1866" s="226" t="str">
        <f>IF(ISBLANK(INDEX('Policy Characteristics'!A:A,MATCH($C1866,'Policy Characteristics'!$C:$C,0))),"",INDEX('Policy Characteristics'!A:A,MATCH($C1866,'Policy Characteristics'!$C:$C,0)))</f>
        <v>Research and Development</v>
      </c>
      <c r="B1866" s="234" t="str">
        <f>IF(ISBLANK(INDEX('Policy Characteristics'!B:B,MATCH($C1866,'Policy Characteristics'!$C:$C,0))),"",INDEX('Policy Characteristics'!B:B,MATCH($C1866,'Policy Characteristics'!$C:$C,0)))</f>
        <v>Capital Cost Reduction</v>
      </c>
      <c r="C1866" s="226" t="str">
        <f t="shared" si="72"/>
        <v>RnD Electricity Capital Cost Perc Reduction</v>
      </c>
      <c r="D1866" s="6" t="s">
        <v>830</v>
      </c>
      <c r="E1866" s="45"/>
      <c r="F1866" s="6" t="s">
        <v>1043</v>
      </c>
      <c r="G1866" s="45"/>
      <c r="H1866" s="43">
        <v>1817</v>
      </c>
      <c r="I1866" s="261" t="s">
        <v>728</v>
      </c>
      <c r="J1866" s="227" t="str">
        <f>IF(ISBLANK(INDEX('Policy Characteristics'!D:D,MATCH($C1866,'Policy Characteristics'!$C:$C,0))),"",INDEX('Policy Characteristics'!D:D,MATCH($C1866,'Policy Characteristics'!$C:$C,0)))</f>
        <v>R&amp;D Capital Cost Reductions</v>
      </c>
      <c r="K1866" s="226" t="str">
        <f>IF(ISBLANK(INDEX('Policy Characteristics'!E:E,MATCH($C1866,'Policy Characteristics'!$C:$C,0))),"",INDEX('Policy Characteristics'!E:E,MATCH($C1866,'Policy Characteristics'!$C:$C,0)))</f>
        <v>RnD electricity capital cost reduction</v>
      </c>
      <c r="L1866" s="233">
        <f>IF(ISBLANK(INDEX('Policy Characteristics'!F:F,MATCH($C1866,'Policy Characteristics'!$C:$C,0))),"",INDEX('Policy Characteristics'!F:F,MATCH($C1866,'Policy Characteristics'!$C:$C,0)))</f>
        <v>0</v>
      </c>
      <c r="M1866" s="233">
        <f>IF(ISBLANK(INDEX('Policy Characteristics'!G:G,MATCH($C1866,'Policy Characteristics'!$C:$C,0))),"",INDEX('Policy Characteristics'!G:G,MATCH($C1866,'Policy Characteristics'!$C:$C,0)))</f>
        <v>0.4</v>
      </c>
      <c r="N1866" s="233">
        <f>IF(ISBLANK(INDEX('Policy Characteristics'!H:H,MATCH($C1866,'Policy Characteristics'!$C:$C,0))),"",INDEX('Policy Characteristics'!H:H,MATCH($C1866,'Policy Characteristics'!$C:$C,0)))</f>
        <v>0.01</v>
      </c>
      <c r="O1866" s="226" t="str">
        <f>IF(ISBLANK(INDEX('Policy Characteristics'!I:I,MATCH($C1866,'Policy Characteristics'!$C:$C,0))),"",INDEX('Policy Characteristics'!I:I,MATCH($C1866,'Policy Characteristics'!$C:$C,0)))</f>
        <v>% reduction in cost</v>
      </c>
      <c r="P1866" s="226" t="str">
        <f>IF(ISBLANK(INDEX('Policy Characteristics'!J:J,MATCH($C1866,'Policy Characteristics'!$C:$C,0))),"",INDEX('Policy Characteristics'!J:J,MATCH($C1866,'Policy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6" s="226" t="str">
        <f>IF(ISBLANK(INDEX('Policy Characteristics'!K:K,MATCH($C1866,'Policy Characteristics'!$C:$C,0))),"",INDEX('Policy Characteristics'!K:K,MATCH($C1866,'Policy Characteristics'!$C:$C,0)))</f>
        <v>architectural-design.html#rnd</v>
      </c>
      <c r="R1866" s="226" t="str">
        <f>IF(ISBLANK(INDEX('Policy Characteristics'!L:L,MATCH($C1866,'Policy Characteristics'!$C:$C,0))),"",INDEX('Policy Characteristics'!L:L,MATCH($C1866,'Policy Characteristics'!$C:$C,0)))</f>
        <v>research-and-development.html</v>
      </c>
    </row>
    <row r="1867" spans="1:18">
      <c r="A1867" s="226" t="str">
        <f>IF(ISBLANK(INDEX('Policy Characteristics'!A:A,MATCH($C1867,'Policy Characteristics'!$C:$C,0))),"",INDEX('Policy Characteristics'!A:A,MATCH($C1867,'Policy Characteristics'!$C:$C,0)))</f>
        <v>Research and Development</v>
      </c>
      <c r="B1867" s="234" t="str">
        <f>IF(ISBLANK(INDEX('Policy Characteristics'!B:B,MATCH($C1867,'Policy Characteristics'!$C:$C,0))),"",INDEX('Policy Characteristics'!B:B,MATCH($C1867,'Policy Characteristics'!$C:$C,0)))</f>
        <v>Capital Cost Reduction</v>
      </c>
      <c r="C1867" s="226" t="str">
        <f t="shared" si="72"/>
        <v>RnD Electricity Capital Cost Perc Reduction</v>
      </c>
      <c r="D1867" s="6" t="s">
        <v>832</v>
      </c>
      <c r="E1867" s="45"/>
      <c r="F1867" s="6" t="s">
        <v>1044</v>
      </c>
      <c r="G1867" s="45"/>
      <c r="H1867" s="43">
        <v>1818</v>
      </c>
      <c r="I1867" s="261" t="s">
        <v>728</v>
      </c>
      <c r="J1867" s="227" t="str">
        <f>IF(ISBLANK(INDEX('Policy Characteristics'!D:D,MATCH($C1867,'Policy Characteristics'!$C:$C,0))),"",INDEX('Policy Characteristics'!D:D,MATCH($C1867,'Policy Characteristics'!$C:$C,0)))</f>
        <v>R&amp;D Capital Cost Reductions</v>
      </c>
      <c r="K1867" s="226" t="str">
        <f>IF(ISBLANK(INDEX('Policy Characteristics'!E:E,MATCH($C1867,'Policy Characteristics'!$C:$C,0))),"",INDEX('Policy Characteristics'!E:E,MATCH($C1867,'Policy Characteristics'!$C:$C,0)))</f>
        <v>RnD electricity capital cost reduction</v>
      </c>
      <c r="L1867" s="233">
        <f>IF(ISBLANK(INDEX('Policy Characteristics'!F:F,MATCH($C1867,'Policy Characteristics'!$C:$C,0))),"",INDEX('Policy Characteristics'!F:F,MATCH($C1867,'Policy Characteristics'!$C:$C,0)))</f>
        <v>0</v>
      </c>
      <c r="M1867" s="233">
        <f>IF(ISBLANK(INDEX('Policy Characteristics'!G:G,MATCH($C1867,'Policy Characteristics'!$C:$C,0))),"",INDEX('Policy Characteristics'!G:G,MATCH($C1867,'Policy Characteristics'!$C:$C,0)))</f>
        <v>0.4</v>
      </c>
      <c r="N1867" s="233">
        <f>IF(ISBLANK(INDEX('Policy Characteristics'!H:H,MATCH($C1867,'Policy Characteristics'!$C:$C,0))),"",INDEX('Policy Characteristics'!H:H,MATCH($C1867,'Policy Characteristics'!$C:$C,0)))</f>
        <v>0.01</v>
      </c>
      <c r="O1867" s="226" t="str">
        <f>IF(ISBLANK(INDEX('Policy Characteristics'!I:I,MATCH($C1867,'Policy Characteristics'!$C:$C,0))),"",INDEX('Policy Characteristics'!I:I,MATCH($C1867,'Policy Characteristics'!$C:$C,0)))</f>
        <v>% reduction in cost</v>
      </c>
      <c r="P1867" s="226" t="str">
        <f>IF(ISBLANK(INDEX('Policy Characteristics'!J:J,MATCH($C1867,'Policy Characteristics'!$C:$C,0))),"",INDEX('Policy Characteristics'!J:J,MATCH($C1867,'Policy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7" s="226" t="str">
        <f>IF(ISBLANK(INDEX('Policy Characteristics'!K:K,MATCH($C1867,'Policy Characteristics'!$C:$C,0))),"",INDEX('Policy Characteristics'!K:K,MATCH($C1867,'Policy Characteristics'!$C:$C,0)))</f>
        <v>architectural-design.html#rnd</v>
      </c>
      <c r="R1867" s="226" t="str">
        <f>IF(ISBLANK(INDEX('Policy Characteristics'!L:L,MATCH($C1867,'Policy Characteristics'!$C:$C,0))),"",INDEX('Policy Characteristics'!L:L,MATCH($C1867,'Policy Characteristics'!$C:$C,0)))</f>
        <v>research-and-development.html</v>
      </c>
    </row>
    <row r="1868" spans="1:18">
      <c r="A1868" s="226" t="str">
        <f>IF(ISBLANK(INDEX('Policy Characteristics'!A:A,MATCH($C1868,'Policy Characteristics'!$C:$C,0))),"",INDEX('Policy Characteristics'!A:A,MATCH($C1868,'Policy Characteristics'!$C:$C,0)))</f>
        <v>Research and Development</v>
      </c>
      <c r="B1868" s="234" t="str">
        <f>IF(ISBLANK(INDEX('Policy Characteristics'!B:B,MATCH($C1868,'Policy Characteristics'!$C:$C,0))),"",INDEX('Policy Characteristics'!B:B,MATCH($C1868,'Policy Characteristics'!$C:$C,0)))</f>
        <v>Capital Cost Reduction</v>
      </c>
      <c r="C1868" s="226" t="str">
        <f t="shared" si="72"/>
        <v>RnD Electricity Capital Cost Perc Reduction</v>
      </c>
      <c r="D1868" s="6" t="s">
        <v>834</v>
      </c>
      <c r="E1868" s="45"/>
      <c r="F1868" s="6" t="s">
        <v>1045</v>
      </c>
      <c r="G1868" s="45"/>
      <c r="H1868" s="43">
        <v>1819</v>
      </c>
      <c r="I1868" s="261" t="s">
        <v>728</v>
      </c>
      <c r="J1868" s="227" t="str">
        <f>IF(ISBLANK(INDEX('Policy Characteristics'!D:D,MATCH($C1868,'Policy Characteristics'!$C:$C,0))),"",INDEX('Policy Characteristics'!D:D,MATCH($C1868,'Policy Characteristics'!$C:$C,0)))</f>
        <v>R&amp;D Capital Cost Reductions</v>
      </c>
      <c r="K1868" s="226" t="str">
        <f>IF(ISBLANK(INDEX('Policy Characteristics'!E:E,MATCH($C1868,'Policy Characteristics'!$C:$C,0))),"",INDEX('Policy Characteristics'!E:E,MATCH($C1868,'Policy Characteristics'!$C:$C,0)))</f>
        <v>RnD electricity capital cost reduction</v>
      </c>
      <c r="L1868" s="233">
        <f>IF(ISBLANK(INDEX('Policy Characteristics'!F:F,MATCH($C1868,'Policy Characteristics'!$C:$C,0))),"",INDEX('Policy Characteristics'!F:F,MATCH($C1868,'Policy Characteristics'!$C:$C,0)))</f>
        <v>0</v>
      </c>
      <c r="M1868" s="233">
        <f>IF(ISBLANK(INDEX('Policy Characteristics'!G:G,MATCH($C1868,'Policy Characteristics'!$C:$C,0))),"",INDEX('Policy Characteristics'!G:G,MATCH($C1868,'Policy Characteristics'!$C:$C,0)))</f>
        <v>0.4</v>
      </c>
      <c r="N1868" s="233">
        <f>IF(ISBLANK(INDEX('Policy Characteristics'!H:H,MATCH($C1868,'Policy Characteristics'!$C:$C,0))),"",INDEX('Policy Characteristics'!H:H,MATCH($C1868,'Policy Characteristics'!$C:$C,0)))</f>
        <v>0.01</v>
      </c>
      <c r="O1868" s="226" t="str">
        <f>IF(ISBLANK(INDEX('Policy Characteristics'!I:I,MATCH($C1868,'Policy Characteristics'!$C:$C,0))),"",INDEX('Policy Characteristics'!I:I,MATCH($C1868,'Policy Characteristics'!$C:$C,0)))</f>
        <v>% reduction in cost</v>
      </c>
      <c r="P1868" s="226" t="str">
        <f>IF(ISBLANK(INDEX('Policy Characteristics'!J:J,MATCH($C1868,'Policy Characteristics'!$C:$C,0))),"",INDEX('Policy Characteristics'!J:J,MATCH($C1868,'Policy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8" s="226" t="str">
        <f>IF(ISBLANK(INDEX('Policy Characteristics'!K:K,MATCH($C1868,'Policy Characteristics'!$C:$C,0))),"",INDEX('Policy Characteristics'!K:K,MATCH($C1868,'Policy Characteristics'!$C:$C,0)))</f>
        <v>architectural-design.html#rnd</v>
      </c>
      <c r="R1868" s="226" t="str">
        <f>IF(ISBLANK(INDEX('Policy Characteristics'!L:L,MATCH($C1868,'Policy Characteristics'!$C:$C,0))),"",INDEX('Policy Characteristics'!L:L,MATCH($C1868,'Policy Characteristics'!$C:$C,0)))</f>
        <v>research-and-development.html</v>
      </c>
    </row>
    <row r="1869" spans="1:18">
      <c r="A1869" s="226" t="str">
        <f>IF(ISBLANK(INDEX('Policy Characteristics'!A:A,MATCH($C1869,'Policy Characteristics'!$C:$C,0))),"",INDEX('Policy Characteristics'!A:A,MATCH($C1869,'Policy Characteristics'!$C:$C,0)))</f>
        <v>Research and Development</v>
      </c>
      <c r="B1869" s="234" t="str">
        <f>IF(ISBLANK(INDEX('Policy Characteristics'!B:B,MATCH($C1869,'Policy Characteristics'!$C:$C,0))),"",INDEX('Policy Characteristics'!B:B,MATCH($C1869,'Policy Characteristics'!$C:$C,0)))</f>
        <v>Capital Cost Reduction</v>
      </c>
      <c r="C1869" s="226" t="str">
        <f t="shared" si="72"/>
        <v>RnD Electricity Capital Cost Perc Reduction</v>
      </c>
      <c r="D1869" s="6" t="s">
        <v>836</v>
      </c>
      <c r="E1869" s="45"/>
      <c r="F1869" s="6" t="s">
        <v>1046</v>
      </c>
      <c r="G1869" s="45"/>
      <c r="H1869" s="43">
        <v>1820</v>
      </c>
      <c r="I1869" s="261" t="s">
        <v>728</v>
      </c>
      <c r="J1869" s="227" t="str">
        <f>IF(ISBLANK(INDEX('Policy Characteristics'!D:D,MATCH($C1869,'Policy Characteristics'!$C:$C,0))),"",INDEX('Policy Characteristics'!D:D,MATCH($C1869,'Policy Characteristics'!$C:$C,0)))</f>
        <v>R&amp;D Capital Cost Reductions</v>
      </c>
      <c r="K1869" s="226" t="str">
        <f>IF(ISBLANK(INDEX('Policy Characteristics'!E:E,MATCH($C1869,'Policy Characteristics'!$C:$C,0))),"",INDEX('Policy Characteristics'!E:E,MATCH($C1869,'Policy Characteristics'!$C:$C,0)))</f>
        <v>RnD electricity capital cost reduction</v>
      </c>
      <c r="L1869" s="233">
        <f>IF(ISBLANK(INDEX('Policy Characteristics'!F:F,MATCH($C1869,'Policy Characteristics'!$C:$C,0))),"",INDEX('Policy Characteristics'!F:F,MATCH($C1869,'Policy Characteristics'!$C:$C,0)))</f>
        <v>0</v>
      </c>
      <c r="M1869" s="233">
        <f>IF(ISBLANK(INDEX('Policy Characteristics'!G:G,MATCH($C1869,'Policy Characteristics'!$C:$C,0))),"",INDEX('Policy Characteristics'!G:G,MATCH($C1869,'Policy Characteristics'!$C:$C,0)))</f>
        <v>0.4</v>
      </c>
      <c r="N1869" s="233">
        <f>IF(ISBLANK(INDEX('Policy Characteristics'!H:H,MATCH($C1869,'Policy Characteristics'!$C:$C,0))),"",INDEX('Policy Characteristics'!H:H,MATCH($C1869,'Policy Characteristics'!$C:$C,0)))</f>
        <v>0.01</v>
      </c>
      <c r="O1869" s="226" t="str">
        <f>IF(ISBLANK(INDEX('Policy Characteristics'!I:I,MATCH($C1869,'Policy Characteristics'!$C:$C,0))),"",INDEX('Policy Characteristics'!I:I,MATCH($C1869,'Policy Characteristics'!$C:$C,0)))</f>
        <v>% reduction in cost</v>
      </c>
      <c r="P1869" s="226" t="str">
        <f>IF(ISBLANK(INDEX('Policy Characteristics'!J:J,MATCH($C1869,'Policy Characteristics'!$C:$C,0))),"",INDEX('Policy Characteristics'!J:J,MATCH($C1869,'Policy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9" s="226" t="str">
        <f>IF(ISBLANK(INDEX('Policy Characteristics'!K:K,MATCH($C1869,'Policy Characteristics'!$C:$C,0))),"",INDEX('Policy Characteristics'!K:K,MATCH($C1869,'Policy Characteristics'!$C:$C,0)))</f>
        <v>architectural-design.html#rnd</v>
      </c>
      <c r="R1869" s="226" t="str">
        <f>IF(ISBLANK(INDEX('Policy Characteristics'!L:L,MATCH($C1869,'Policy Characteristics'!$C:$C,0))),"",INDEX('Policy Characteristics'!L:L,MATCH($C1869,'Policy Characteristics'!$C:$C,0)))</f>
        <v>research-and-development.html</v>
      </c>
    </row>
    <row r="1870" spans="1:18">
      <c r="A1870" s="226" t="str">
        <f>IF(ISBLANK(INDEX('Policy Characteristics'!A:A,MATCH($C1870,'Policy Characteristics'!$C:$C,0))),"",INDEX('Policy Characteristics'!A:A,MATCH($C1870,'Policy Characteristics'!$C:$C,0)))</f>
        <v>Research and Development</v>
      </c>
      <c r="B1870" s="234" t="str">
        <f>IF(ISBLANK(INDEX('Policy Characteristics'!B:B,MATCH($C1870,'Policy Characteristics'!$C:$C,0))),"",INDEX('Policy Characteristics'!B:B,MATCH($C1870,'Policy Characteristics'!$C:$C,0)))</f>
        <v>Capital Cost Reduction</v>
      </c>
      <c r="C1870" s="226" t="str">
        <f t="shared" si="72"/>
        <v>RnD Electricity Capital Cost Perc Reduction</v>
      </c>
      <c r="D1870" s="6" t="s">
        <v>838</v>
      </c>
      <c r="E1870" s="45"/>
      <c r="F1870" s="6" t="s">
        <v>1047</v>
      </c>
      <c r="G1870" s="45"/>
      <c r="H1870" s="43">
        <v>1821</v>
      </c>
      <c r="I1870" s="261" t="s">
        <v>728</v>
      </c>
      <c r="J1870" s="227" t="str">
        <f>IF(ISBLANK(INDEX('Policy Characteristics'!D:D,MATCH($C1870,'Policy Characteristics'!$C:$C,0))),"",INDEX('Policy Characteristics'!D:D,MATCH($C1870,'Policy Characteristics'!$C:$C,0)))</f>
        <v>R&amp;D Capital Cost Reductions</v>
      </c>
      <c r="K1870" s="226" t="str">
        <f>IF(ISBLANK(INDEX('Policy Characteristics'!E:E,MATCH($C1870,'Policy Characteristics'!$C:$C,0))),"",INDEX('Policy Characteristics'!E:E,MATCH($C1870,'Policy Characteristics'!$C:$C,0)))</f>
        <v>RnD electricity capital cost reduction</v>
      </c>
      <c r="L1870" s="233">
        <f>IF(ISBLANK(INDEX('Policy Characteristics'!F:F,MATCH($C1870,'Policy Characteristics'!$C:$C,0))),"",INDEX('Policy Characteristics'!F:F,MATCH($C1870,'Policy Characteristics'!$C:$C,0)))</f>
        <v>0</v>
      </c>
      <c r="M1870" s="233">
        <f>IF(ISBLANK(INDEX('Policy Characteristics'!G:G,MATCH($C1870,'Policy Characteristics'!$C:$C,0))),"",INDEX('Policy Characteristics'!G:G,MATCH($C1870,'Policy Characteristics'!$C:$C,0)))</f>
        <v>0.4</v>
      </c>
      <c r="N1870" s="233">
        <f>IF(ISBLANK(INDEX('Policy Characteristics'!H:H,MATCH($C1870,'Policy Characteristics'!$C:$C,0))),"",INDEX('Policy Characteristics'!H:H,MATCH($C1870,'Policy Characteristics'!$C:$C,0)))</f>
        <v>0.01</v>
      </c>
      <c r="O1870" s="226" t="str">
        <f>IF(ISBLANK(INDEX('Policy Characteristics'!I:I,MATCH($C1870,'Policy Characteristics'!$C:$C,0))),"",INDEX('Policy Characteristics'!I:I,MATCH($C1870,'Policy Characteristics'!$C:$C,0)))</f>
        <v>% reduction in cost</v>
      </c>
      <c r="P1870" s="22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26" t="str">
        <f>IF(ISBLANK(INDEX('Policy Characteristics'!K:K,MATCH($C1870,'Policy Characteristics'!$C:$C,0))),"",INDEX('Policy Characteristics'!K:K,MATCH($C1870,'Policy Characteristics'!$C:$C,0)))</f>
        <v>architectural-design.html#rnd</v>
      </c>
      <c r="R1870" s="226" t="str">
        <f>IF(ISBLANK(INDEX('Policy Characteristics'!L:L,MATCH($C1870,'Policy Characteristics'!$C:$C,0))),"",INDEX('Policy Characteristics'!L:L,MATCH($C1870,'Policy Characteristics'!$C:$C,0)))</f>
        <v>research-and-development.html</v>
      </c>
    </row>
    <row r="1871" spans="1:18">
      <c r="A1871" s="226" t="str">
        <f>IF(ISBLANK(INDEX('Policy Characteristics'!A:A,MATCH($C1871,'Policy Characteristics'!$C:$C,0))),"",INDEX('Policy Characteristics'!A:A,MATCH($C1871,'Policy Characteristics'!$C:$C,0)))</f>
        <v>Research and Development</v>
      </c>
      <c r="B1871" s="234" t="str">
        <f>IF(ISBLANK(INDEX('Policy Characteristics'!B:B,MATCH($C1871,'Policy Characteristics'!$C:$C,0))),"",INDEX('Policy Characteristics'!B:B,MATCH($C1871,'Policy Characteristics'!$C:$C,0)))</f>
        <v>Capital Cost Reduction</v>
      </c>
      <c r="C1871" s="226" t="str">
        <f t="shared" si="72"/>
        <v>RnD Electricity Capital Cost Perc Reduction</v>
      </c>
      <c r="D1871" s="6" t="s">
        <v>840</v>
      </c>
      <c r="E1871" s="45"/>
      <c r="F1871" s="6" t="s">
        <v>1048</v>
      </c>
      <c r="G1871" s="45"/>
      <c r="H1871" s="43">
        <v>2245</v>
      </c>
      <c r="I1871" s="261" t="s">
        <v>728</v>
      </c>
      <c r="J1871" s="227" t="str">
        <f>IF(ISBLANK(INDEX('Policy Characteristics'!D:D,MATCH($C1871,'Policy Characteristics'!$C:$C,0))),"",INDEX('Policy Characteristics'!D:D,MATCH($C1871,'Policy Characteristics'!$C:$C,0)))</f>
        <v>R&amp;D Capital Cost Reductions</v>
      </c>
      <c r="K1871" s="226" t="str">
        <f>IF(ISBLANK(INDEX('Policy Characteristics'!E:E,MATCH($C1871,'Policy Characteristics'!$C:$C,0))),"",INDEX('Policy Characteristics'!E:E,MATCH($C1871,'Policy Characteristics'!$C:$C,0)))</f>
        <v>RnD electricity capital cost reduction</v>
      </c>
      <c r="L1871" s="233">
        <f>IF(ISBLANK(INDEX('Policy Characteristics'!F:F,MATCH($C1871,'Policy Characteristics'!$C:$C,0))),"",INDEX('Policy Characteristics'!F:F,MATCH($C1871,'Policy Characteristics'!$C:$C,0)))</f>
        <v>0</v>
      </c>
      <c r="M1871" s="233">
        <f>IF(ISBLANK(INDEX('Policy Characteristics'!G:G,MATCH($C1871,'Policy Characteristics'!$C:$C,0))),"",INDEX('Policy Characteristics'!G:G,MATCH($C1871,'Policy Characteristics'!$C:$C,0)))</f>
        <v>0.4</v>
      </c>
      <c r="N1871" s="233">
        <f>IF(ISBLANK(INDEX('Policy Characteristics'!H:H,MATCH($C1871,'Policy Characteristics'!$C:$C,0))),"",INDEX('Policy Characteristics'!H:H,MATCH($C1871,'Policy Characteristics'!$C:$C,0)))</f>
        <v>0.01</v>
      </c>
      <c r="O1871" s="226" t="str">
        <f>IF(ISBLANK(INDEX('Policy Characteristics'!I:I,MATCH($C1871,'Policy Characteristics'!$C:$C,0))),"",INDEX('Policy Characteristics'!I:I,MATCH($C1871,'Policy Characteristics'!$C:$C,0)))</f>
        <v>% reduction in cost</v>
      </c>
      <c r="P1871" s="22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26" t="str">
        <f>IF(ISBLANK(INDEX('Policy Characteristics'!K:K,MATCH($C1871,'Policy Characteristics'!$C:$C,0))),"",INDEX('Policy Characteristics'!K:K,MATCH($C1871,'Policy Characteristics'!$C:$C,0)))</f>
        <v>architectural-design.html#rnd</v>
      </c>
      <c r="R1871" s="226" t="str">
        <f>IF(ISBLANK(INDEX('Policy Characteristics'!L:L,MATCH($C1871,'Policy Characteristics'!$C:$C,0))),"",INDEX('Policy Characteristics'!L:L,MATCH($C1871,'Policy Characteristics'!$C:$C,0)))</f>
        <v>research-and-development.html</v>
      </c>
    </row>
    <row r="1872" spans="1:18">
      <c r="A1872" s="226" t="str">
        <f>IF(ISBLANK(INDEX('Policy Characteristics'!A:A,MATCH($C1872,'Policy Characteristics'!$C:$C,0))),"",INDEX('Policy Characteristics'!A:A,MATCH($C1872,'Policy Characteristics'!$C:$C,0)))</f>
        <v>Research and Development</v>
      </c>
      <c r="B1872" s="234" t="str">
        <f>IF(ISBLANK(INDEX('Policy Characteristics'!B:B,MATCH($C1872,'Policy Characteristics'!$C:$C,0))),"",INDEX('Policy Characteristics'!B:B,MATCH($C1872,'Policy Characteristics'!$C:$C,0)))</f>
        <v>Capital Cost Reduction</v>
      </c>
      <c r="C1872" t="s">
        <v>644</v>
      </c>
      <c r="D1872" t="s">
        <v>842</v>
      </c>
      <c r="E1872" s="45"/>
      <c r="F1872" s="6" t="s">
        <v>1049</v>
      </c>
      <c r="G1872" s="45"/>
      <c r="H1872" s="43">
        <v>1462</v>
      </c>
      <c r="I1872" s="261" t="s">
        <v>728</v>
      </c>
      <c r="J1872" s="227" t="str">
        <f>IF(ISBLANK(INDEX('Policy Characteristics'!D:D,MATCH($C1872,'Policy Characteristics'!$C:$C,0))),"",INDEX('Policy Characteristics'!D:D,MATCH($C1872,'Policy Characteristics'!$C:$C,0)))</f>
        <v>R&amp;D Capital Cost Reductions</v>
      </c>
      <c r="K1872" s="226" t="str">
        <f>IF(ISBLANK(INDEX('Policy Characteristics'!E:E,MATCH($C1872,'Policy Characteristics'!$C:$C,0))),"",INDEX('Policy Characteristics'!E:E,MATCH($C1872,'Policy Characteristics'!$C:$C,0)))</f>
        <v>RnD industry capital cost reduction</v>
      </c>
      <c r="L1872" s="233">
        <f>IF(ISBLANK(INDEX('Policy Characteristics'!F:F,MATCH($C1872,'Policy Characteristics'!$C:$C,0))),"",INDEX('Policy Characteristics'!F:F,MATCH($C1872,'Policy Characteristics'!$C:$C,0)))</f>
        <v>0</v>
      </c>
      <c r="M1872" s="233">
        <f>IF(ISBLANK(INDEX('Policy Characteristics'!G:G,MATCH($C1872,'Policy Characteristics'!$C:$C,0))),"",INDEX('Policy Characteristics'!G:G,MATCH($C1872,'Policy Characteristics'!$C:$C,0)))</f>
        <v>0.4</v>
      </c>
      <c r="N1872" s="233">
        <f>IF(ISBLANK(INDEX('Policy Characteristics'!H:H,MATCH($C1872,'Policy Characteristics'!$C:$C,0))),"",INDEX('Policy Characteristics'!H:H,MATCH($C1872,'Policy Characteristics'!$C:$C,0)))</f>
        <v>0.01</v>
      </c>
      <c r="O1872" s="226" t="str">
        <f>IF(ISBLANK(INDEX('Policy Characteristics'!I:I,MATCH($C1872,'Policy Characteristics'!$C:$C,0))),"",INDEX('Policy Characteristics'!I:I,MATCH($C1872,'Policy Characteristics'!$C:$C,0)))</f>
        <v>% reduction in cost</v>
      </c>
      <c r="P1872" s="22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26" t="str">
        <f>IF(ISBLANK(INDEX('Policy Characteristics'!K:K,MATCH($C1872,'Policy Characteristics'!$C:$C,0))),"",INDEX('Policy Characteristics'!K:K,MATCH($C1872,'Policy Characteristics'!$C:$C,0)))</f>
        <v>architectural-design.html#rnd</v>
      </c>
      <c r="R1872" s="226" t="str">
        <f>IF(ISBLANK(INDEX('Policy Characteristics'!L:L,MATCH($C1872,'Policy Characteristics'!$C:$C,0))),"",INDEX('Policy Characteristics'!L:L,MATCH($C1872,'Policy Characteristics'!$C:$C,0)))</f>
        <v>research-and-development.html</v>
      </c>
    </row>
    <row r="1873" spans="1:18">
      <c r="A1873" s="226" t="str">
        <f>IF(ISBLANK(INDEX('Policy Characteristics'!A:A,MATCH($C1873,'Policy Characteristics'!$C:$C,0))),"",INDEX('Policy Characteristics'!A:A,MATCH($C1873,'Policy Characteristics'!$C:$C,0)))</f>
        <v>Research and Development</v>
      </c>
      <c r="B1873" s="234" t="str">
        <f>IF(ISBLANK(INDEX('Policy Characteristics'!B:B,MATCH($C1873,'Policy Characteristics'!$C:$C,0))),"",INDEX('Policy Characteristics'!B:B,MATCH($C1873,'Policy Characteristics'!$C:$C,0)))</f>
        <v>Capital Cost Reduction</v>
      </c>
      <c r="C1873" s="226" t="str">
        <f t="shared" ref="C1873:C1896" si="73">C$1872</f>
        <v>RnD Industry Capital Cost Perc Reduction</v>
      </c>
      <c r="D1873" t="s">
        <v>844</v>
      </c>
      <c r="E1873" s="45"/>
      <c r="F1873" s="6" t="s">
        <v>1050</v>
      </c>
      <c r="G1873" s="45"/>
      <c r="H1873" s="43">
        <v>1463</v>
      </c>
      <c r="I1873" s="261" t="s">
        <v>728</v>
      </c>
      <c r="J1873" s="227" t="str">
        <f>IF(ISBLANK(INDEX('Policy Characteristics'!D:D,MATCH($C1873,'Policy Characteristics'!$C:$C,0))),"",INDEX('Policy Characteristics'!D:D,MATCH($C1873,'Policy Characteristics'!$C:$C,0)))</f>
        <v>R&amp;D Capital Cost Reductions</v>
      </c>
      <c r="K1873" s="226" t="str">
        <f>IF(ISBLANK(INDEX('Policy Characteristics'!E:E,MATCH($C1873,'Policy Characteristics'!$C:$C,0))),"",INDEX('Policy Characteristics'!E:E,MATCH($C1873,'Policy Characteristics'!$C:$C,0)))</f>
        <v>RnD industry capital cost reduction</v>
      </c>
      <c r="L1873" s="233">
        <f>IF(ISBLANK(INDEX('Policy Characteristics'!F:F,MATCH($C1873,'Policy Characteristics'!$C:$C,0))),"",INDEX('Policy Characteristics'!F:F,MATCH($C1873,'Policy Characteristics'!$C:$C,0)))</f>
        <v>0</v>
      </c>
      <c r="M1873" s="233">
        <f>IF(ISBLANK(INDEX('Policy Characteristics'!G:G,MATCH($C1873,'Policy Characteristics'!$C:$C,0))),"",INDEX('Policy Characteristics'!G:G,MATCH($C1873,'Policy Characteristics'!$C:$C,0)))</f>
        <v>0.4</v>
      </c>
      <c r="N1873" s="233">
        <f>IF(ISBLANK(INDEX('Policy Characteristics'!H:H,MATCH($C1873,'Policy Characteristics'!$C:$C,0))),"",INDEX('Policy Characteristics'!H:H,MATCH($C1873,'Policy Characteristics'!$C:$C,0)))</f>
        <v>0.01</v>
      </c>
      <c r="O1873" s="226" t="str">
        <f>IF(ISBLANK(INDEX('Policy Characteristics'!I:I,MATCH($C1873,'Policy Characteristics'!$C:$C,0))),"",INDEX('Policy Characteristics'!I:I,MATCH($C1873,'Policy Characteristics'!$C:$C,0)))</f>
        <v>% reduction in cost</v>
      </c>
      <c r="P1873" s="22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26" t="str">
        <f>IF(ISBLANK(INDEX('Policy Characteristics'!K:K,MATCH($C1873,'Policy Characteristics'!$C:$C,0))),"",INDEX('Policy Characteristics'!K:K,MATCH($C1873,'Policy Characteristics'!$C:$C,0)))</f>
        <v>architectural-design.html#rnd</v>
      </c>
      <c r="R1873" s="226" t="str">
        <f>IF(ISBLANK(INDEX('Policy Characteristics'!L:L,MATCH($C1873,'Policy Characteristics'!$C:$C,0))),"",INDEX('Policy Characteristics'!L:L,MATCH($C1873,'Policy Characteristics'!$C:$C,0)))</f>
        <v>research-and-development.html</v>
      </c>
    </row>
    <row r="1874" spans="1:18">
      <c r="A1874" s="226" t="str">
        <f>IF(ISBLANK(INDEX('Policy Characteristics'!A:A,MATCH($C1874,'Policy Characteristics'!$C:$C,0))),"",INDEX('Policy Characteristics'!A:A,MATCH($C1874,'Policy Characteristics'!$C:$C,0)))</f>
        <v>Research and Development</v>
      </c>
      <c r="B1874" s="234" t="str">
        <f>IF(ISBLANK(INDEX('Policy Characteristics'!B:B,MATCH($C1874,'Policy Characteristics'!$C:$C,0))),"",INDEX('Policy Characteristics'!B:B,MATCH($C1874,'Policy Characteristics'!$C:$C,0)))</f>
        <v>Capital Cost Reduction</v>
      </c>
      <c r="C1874" s="226" t="str">
        <f t="shared" si="73"/>
        <v>RnD Industry Capital Cost Perc Reduction</v>
      </c>
      <c r="D1874" t="s">
        <v>846</v>
      </c>
      <c r="E1874" s="45"/>
      <c r="F1874" s="6" t="s">
        <v>1051</v>
      </c>
      <c r="G1874" s="45"/>
      <c r="H1874" s="43">
        <v>1464</v>
      </c>
      <c r="I1874" s="261" t="s">
        <v>728</v>
      </c>
      <c r="J1874" s="227" t="str">
        <f>IF(ISBLANK(INDEX('Policy Characteristics'!D:D,MATCH($C1874,'Policy Characteristics'!$C:$C,0))),"",INDEX('Policy Characteristics'!D:D,MATCH($C1874,'Policy Characteristics'!$C:$C,0)))</f>
        <v>R&amp;D Capital Cost Reductions</v>
      </c>
      <c r="K1874" s="226" t="str">
        <f>IF(ISBLANK(INDEX('Policy Characteristics'!E:E,MATCH($C1874,'Policy Characteristics'!$C:$C,0))),"",INDEX('Policy Characteristics'!E:E,MATCH($C1874,'Policy Characteristics'!$C:$C,0)))</f>
        <v>RnD industry capital cost reduction</v>
      </c>
      <c r="L1874" s="233">
        <f>IF(ISBLANK(INDEX('Policy Characteristics'!F:F,MATCH($C1874,'Policy Characteristics'!$C:$C,0))),"",INDEX('Policy Characteristics'!F:F,MATCH($C1874,'Policy Characteristics'!$C:$C,0)))</f>
        <v>0</v>
      </c>
      <c r="M1874" s="233">
        <f>IF(ISBLANK(INDEX('Policy Characteristics'!G:G,MATCH($C1874,'Policy Characteristics'!$C:$C,0))),"",INDEX('Policy Characteristics'!G:G,MATCH($C1874,'Policy Characteristics'!$C:$C,0)))</f>
        <v>0.4</v>
      </c>
      <c r="N1874" s="233">
        <f>IF(ISBLANK(INDEX('Policy Characteristics'!H:H,MATCH($C1874,'Policy Characteristics'!$C:$C,0))),"",INDEX('Policy Characteristics'!H:H,MATCH($C1874,'Policy Characteristics'!$C:$C,0)))</f>
        <v>0.01</v>
      </c>
      <c r="O1874" s="226" t="str">
        <f>IF(ISBLANK(INDEX('Policy Characteristics'!I:I,MATCH($C1874,'Policy Characteristics'!$C:$C,0))),"",INDEX('Policy Characteristics'!I:I,MATCH($C1874,'Policy Characteristics'!$C:$C,0)))</f>
        <v>% reduction in cost</v>
      </c>
      <c r="P1874" s="22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26" t="str">
        <f>IF(ISBLANK(INDEX('Policy Characteristics'!K:K,MATCH($C1874,'Policy Characteristics'!$C:$C,0))),"",INDEX('Policy Characteristics'!K:K,MATCH($C1874,'Policy Characteristics'!$C:$C,0)))</f>
        <v>architectural-design.html#rnd</v>
      </c>
      <c r="R1874" s="226" t="str">
        <f>IF(ISBLANK(INDEX('Policy Characteristics'!L:L,MATCH($C1874,'Policy Characteristics'!$C:$C,0))),"",INDEX('Policy Characteristics'!L:L,MATCH($C1874,'Policy Characteristics'!$C:$C,0)))</f>
        <v>research-and-development.html</v>
      </c>
    </row>
    <row r="1875" spans="1:18">
      <c r="A1875" s="226" t="str">
        <f>IF(ISBLANK(INDEX('Policy Characteristics'!A:A,MATCH($C1875,'Policy Characteristics'!$C:$C,0))),"",INDEX('Policy Characteristics'!A:A,MATCH($C1875,'Policy Characteristics'!$C:$C,0)))</f>
        <v>Research and Development</v>
      </c>
      <c r="B1875" s="234" t="str">
        <f>IF(ISBLANK(INDEX('Policy Characteristics'!B:B,MATCH($C1875,'Policy Characteristics'!$C:$C,0))),"",INDEX('Policy Characteristics'!B:B,MATCH($C1875,'Policy Characteristics'!$C:$C,0)))</f>
        <v>Capital Cost Reduction</v>
      </c>
      <c r="C1875" s="226" t="str">
        <f t="shared" si="73"/>
        <v>RnD Industry Capital Cost Perc Reduction</v>
      </c>
      <c r="D1875" t="s">
        <v>848</v>
      </c>
      <c r="E1875" s="45"/>
      <c r="F1875" s="6" t="s">
        <v>1052</v>
      </c>
      <c r="G1875" s="45"/>
      <c r="H1875" s="43">
        <v>1465</v>
      </c>
      <c r="I1875" s="261" t="s">
        <v>728</v>
      </c>
      <c r="J1875" s="227" t="str">
        <f>IF(ISBLANK(INDEX('Policy Characteristics'!D:D,MATCH($C1875,'Policy Characteristics'!$C:$C,0))),"",INDEX('Policy Characteristics'!D:D,MATCH($C1875,'Policy Characteristics'!$C:$C,0)))</f>
        <v>R&amp;D Capital Cost Reductions</v>
      </c>
      <c r="K1875" s="226" t="str">
        <f>IF(ISBLANK(INDEX('Policy Characteristics'!E:E,MATCH($C1875,'Policy Characteristics'!$C:$C,0))),"",INDEX('Policy Characteristics'!E:E,MATCH($C1875,'Policy Characteristics'!$C:$C,0)))</f>
        <v>RnD industry capital cost reduction</v>
      </c>
      <c r="L1875" s="233">
        <f>IF(ISBLANK(INDEX('Policy Characteristics'!F:F,MATCH($C1875,'Policy Characteristics'!$C:$C,0))),"",INDEX('Policy Characteristics'!F:F,MATCH($C1875,'Policy Characteristics'!$C:$C,0)))</f>
        <v>0</v>
      </c>
      <c r="M1875" s="233">
        <f>IF(ISBLANK(INDEX('Policy Characteristics'!G:G,MATCH($C1875,'Policy Characteristics'!$C:$C,0))),"",INDEX('Policy Characteristics'!G:G,MATCH($C1875,'Policy Characteristics'!$C:$C,0)))</f>
        <v>0.4</v>
      </c>
      <c r="N1875" s="233">
        <f>IF(ISBLANK(INDEX('Policy Characteristics'!H:H,MATCH($C1875,'Policy Characteristics'!$C:$C,0))),"",INDEX('Policy Characteristics'!H:H,MATCH($C1875,'Policy Characteristics'!$C:$C,0)))</f>
        <v>0.01</v>
      </c>
      <c r="O1875" s="226" t="str">
        <f>IF(ISBLANK(INDEX('Policy Characteristics'!I:I,MATCH($C1875,'Policy Characteristics'!$C:$C,0))),"",INDEX('Policy Characteristics'!I:I,MATCH($C1875,'Policy Characteristics'!$C:$C,0)))</f>
        <v>% reduction in cost</v>
      </c>
      <c r="P1875" s="22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26" t="str">
        <f>IF(ISBLANK(INDEX('Policy Characteristics'!K:K,MATCH($C1875,'Policy Characteristics'!$C:$C,0))),"",INDEX('Policy Characteristics'!K:K,MATCH($C1875,'Policy Characteristics'!$C:$C,0)))</f>
        <v>architectural-design.html#rnd</v>
      </c>
      <c r="R1875" s="226" t="str">
        <f>IF(ISBLANK(INDEX('Policy Characteristics'!L:L,MATCH($C1875,'Policy Characteristics'!$C:$C,0))),"",INDEX('Policy Characteristics'!L:L,MATCH($C1875,'Policy Characteristics'!$C:$C,0)))</f>
        <v>research-and-development.html</v>
      </c>
    </row>
    <row r="1876" spans="1:18">
      <c r="A1876" s="226" t="str">
        <f>IF(ISBLANK(INDEX('Policy Characteristics'!A:A,MATCH($C1876,'Policy Characteristics'!$C:$C,0))),"",INDEX('Policy Characteristics'!A:A,MATCH($C1876,'Policy Characteristics'!$C:$C,0)))</f>
        <v>Research and Development</v>
      </c>
      <c r="B1876" s="234" t="str">
        <f>IF(ISBLANK(INDEX('Policy Characteristics'!B:B,MATCH($C1876,'Policy Characteristics'!$C:$C,0))),"",INDEX('Policy Characteristics'!B:B,MATCH($C1876,'Policy Characteristics'!$C:$C,0)))</f>
        <v>Capital Cost Reduction</v>
      </c>
      <c r="C1876" s="226" t="str">
        <f t="shared" si="73"/>
        <v>RnD Industry Capital Cost Perc Reduction</v>
      </c>
      <c r="D1876" t="s">
        <v>850</v>
      </c>
      <c r="E1876" s="45"/>
      <c r="F1876" s="6" t="s">
        <v>1053</v>
      </c>
      <c r="G1876" s="45"/>
      <c r="H1876" s="43">
        <v>1466</v>
      </c>
      <c r="I1876" s="261" t="s">
        <v>728</v>
      </c>
      <c r="J1876" s="227" t="str">
        <f>IF(ISBLANK(INDEX('Policy Characteristics'!D:D,MATCH($C1876,'Policy Characteristics'!$C:$C,0))),"",INDEX('Policy Characteristics'!D:D,MATCH($C1876,'Policy Characteristics'!$C:$C,0)))</f>
        <v>R&amp;D Capital Cost Reductions</v>
      </c>
      <c r="K1876" s="226" t="str">
        <f>IF(ISBLANK(INDEX('Policy Characteristics'!E:E,MATCH($C1876,'Policy Characteristics'!$C:$C,0))),"",INDEX('Policy Characteristics'!E:E,MATCH($C1876,'Policy Characteristics'!$C:$C,0)))</f>
        <v>RnD industry capital cost reduction</v>
      </c>
      <c r="L1876" s="233">
        <f>IF(ISBLANK(INDEX('Policy Characteristics'!F:F,MATCH($C1876,'Policy Characteristics'!$C:$C,0))),"",INDEX('Policy Characteristics'!F:F,MATCH($C1876,'Policy Characteristics'!$C:$C,0)))</f>
        <v>0</v>
      </c>
      <c r="M1876" s="233">
        <f>IF(ISBLANK(INDEX('Policy Characteristics'!G:G,MATCH($C1876,'Policy Characteristics'!$C:$C,0))),"",INDEX('Policy Characteristics'!G:G,MATCH($C1876,'Policy Characteristics'!$C:$C,0)))</f>
        <v>0.4</v>
      </c>
      <c r="N1876" s="233">
        <f>IF(ISBLANK(INDEX('Policy Characteristics'!H:H,MATCH($C1876,'Policy Characteristics'!$C:$C,0))),"",INDEX('Policy Characteristics'!H:H,MATCH($C1876,'Policy Characteristics'!$C:$C,0)))</f>
        <v>0.01</v>
      </c>
      <c r="O1876" s="226" t="str">
        <f>IF(ISBLANK(INDEX('Policy Characteristics'!I:I,MATCH($C1876,'Policy Characteristics'!$C:$C,0))),"",INDEX('Policy Characteristics'!I:I,MATCH($C1876,'Policy Characteristics'!$C:$C,0)))</f>
        <v>% reduction in cost</v>
      </c>
      <c r="P1876" s="22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26" t="str">
        <f>IF(ISBLANK(INDEX('Policy Characteristics'!K:K,MATCH($C1876,'Policy Characteristics'!$C:$C,0))),"",INDEX('Policy Characteristics'!K:K,MATCH($C1876,'Policy Characteristics'!$C:$C,0)))</f>
        <v>architectural-design.html#rnd</v>
      </c>
      <c r="R1876" s="226" t="str">
        <f>IF(ISBLANK(INDEX('Policy Characteristics'!L:L,MATCH($C1876,'Policy Characteristics'!$C:$C,0))),"",INDEX('Policy Characteristics'!L:L,MATCH($C1876,'Policy Characteristics'!$C:$C,0)))</f>
        <v>research-and-development.html</v>
      </c>
    </row>
    <row r="1877" spans="1:18">
      <c r="A1877" s="226" t="str">
        <f>IF(ISBLANK(INDEX('Policy Characteristics'!A:A,MATCH($C1877,'Policy Characteristics'!$C:$C,0))),"",INDEX('Policy Characteristics'!A:A,MATCH($C1877,'Policy Characteristics'!$C:$C,0)))</f>
        <v>Research and Development</v>
      </c>
      <c r="B1877" s="234" t="str">
        <f>IF(ISBLANK(INDEX('Policy Characteristics'!B:B,MATCH($C1877,'Policy Characteristics'!$C:$C,0))),"",INDEX('Policy Characteristics'!B:B,MATCH($C1877,'Policy Characteristics'!$C:$C,0)))</f>
        <v>Capital Cost Reduction</v>
      </c>
      <c r="C1877" s="226" t="str">
        <f t="shared" si="73"/>
        <v>RnD Industry Capital Cost Perc Reduction</v>
      </c>
      <c r="D1877" t="s">
        <v>852</v>
      </c>
      <c r="E1877" s="45"/>
      <c r="F1877" s="6" t="s">
        <v>1054</v>
      </c>
      <c r="G1877" s="45"/>
      <c r="H1877" s="43">
        <v>1467</v>
      </c>
      <c r="I1877" s="261" t="s">
        <v>728</v>
      </c>
      <c r="J1877" s="227" t="str">
        <f>IF(ISBLANK(INDEX('Policy Characteristics'!D:D,MATCH($C1877,'Policy Characteristics'!$C:$C,0))),"",INDEX('Policy Characteristics'!D:D,MATCH($C1877,'Policy Characteristics'!$C:$C,0)))</f>
        <v>R&amp;D Capital Cost Reductions</v>
      </c>
      <c r="K1877" s="226" t="str">
        <f>IF(ISBLANK(INDEX('Policy Characteristics'!E:E,MATCH($C1877,'Policy Characteristics'!$C:$C,0))),"",INDEX('Policy Characteristics'!E:E,MATCH($C1877,'Policy Characteristics'!$C:$C,0)))</f>
        <v>RnD industry capital cost reduction</v>
      </c>
      <c r="L1877" s="233">
        <f>IF(ISBLANK(INDEX('Policy Characteristics'!F:F,MATCH($C1877,'Policy Characteristics'!$C:$C,0))),"",INDEX('Policy Characteristics'!F:F,MATCH($C1877,'Policy Characteristics'!$C:$C,0)))</f>
        <v>0</v>
      </c>
      <c r="M1877" s="233">
        <f>IF(ISBLANK(INDEX('Policy Characteristics'!G:G,MATCH($C1877,'Policy Characteristics'!$C:$C,0))),"",INDEX('Policy Characteristics'!G:G,MATCH($C1877,'Policy Characteristics'!$C:$C,0)))</f>
        <v>0.4</v>
      </c>
      <c r="N1877" s="233">
        <f>IF(ISBLANK(INDEX('Policy Characteristics'!H:H,MATCH($C1877,'Policy Characteristics'!$C:$C,0))),"",INDEX('Policy Characteristics'!H:H,MATCH($C1877,'Policy Characteristics'!$C:$C,0)))</f>
        <v>0.01</v>
      </c>
      <c r="O1877" s="226" t="str">
        <f>IF(ISBLANK(INDEX('Policy Characteristics'!I:I,MATCH($C1877,'Policy Characteristics'!$C:$C,0))),"",INDEX('Policy Characteristics'!I:I,MATCH($C1877,'Policy Characteristics'!$C:$C,0)))</f>
        <v>% reduction in cost</v>
      </c>
      <c r="P1877" s="22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26" t="str">
        <f>IF(ISBLANK(INDEX('Policy Characteristics'!K:K,MATCH($C1877,'Policy Characteristics'!$C:$C,0))),"",INDEX('Policy Characteristics'!K:K,MATCH($C1877,'Policy Characteristics'!$C:$C,0)))</f>
        <v>architectural-design.html#rnd</v>
      </c>
      <c r="R1877" s="226" t="str">
        <f>IF(ISBLANK(INDEX('Policy Characteristics'!L:L,MATCH($C1877,'Policy Characteristics'!$C:$C,0))),"",INDEX('Policy Characteristics'!L:L,MATCH($C1877,'Policy Characteristics'!$C:$C,0)))</f>
        <v>research-and-development.html</v>
      </c>
    </row>
    <row r="1878" spans="1:18">
      <c r="A1878" s="226" t="str">
        <f>IF(ISBLANK(INDEX('Policy Characteristics'!A:A,MATCH($C1878,'Policy Characteristics'!$C:$C,0))),"",INDEX('Policy Characteristics'!A:A,MATCH($C1878,'Policy Characteristics'!$C:$C,0)))</f>
        <v>Research and Development</v>
      </c>
      <c r="B1878" s="234" t="str">
        <f>IF(ISBLANK(INDEX('Policy Characteristics'!B:B,MATCH($C1878,'Policy Characteristics'!$C:$C,0))),"",INDEX('Policy Characteristics'!B:B,MATCH($C1878,'Policy Characteristics'!$C:$C,0)))</f>
        <v>Capital Cost Reduction</v>
      </c>
      <c r="C1878" s="226" t="str">
        <f t="shared" si="73"/>
        <v>RnD Industry Capital Cost Perc Reduction</v>
      </c>
      <c r="D1878" t="s">
        <v>854</v>
      </c>
      <c r="E1878" s="45"/>
      <c r="F1878" s="6" t="s">
        <v>1055</v>
      </c>
      <c r="G1878" s="45"/>
      <c r="H1878" s="43">
        <v>1468</v>
      </c>
      <c r="I1878" s="261" t="s">
        <v>728</v>
      </c>
      <c r="J1878" s="227" t="str">
        <f>IF(ISBLANK(INDEX('Policy Characteristics'!D:D,MATCH($C1878,'Policy Characteristics'!$C:$C,0))),"",INDEX('Policy Characteristics'!D:D,MATCH($C1878,'Policy Characteristics'!$C:$C,0)))</f>
        <v>R&amp;D Capital Cost Reductions</v>
      </c>
      <c r="K1878" s="226" t="str">
        <f>IF(ISBLANK(INDEX('Policy Characteristics'!E:E,MATCH($C1878,'Policy Characteristics'!$C:$C,0))),"",INDEX('Policy Characteristics'!E:E,MATCH($C1878,'Policy Characteristics'!$C:$C,0)))</f>
        <v>RnD industry capital cost reduction</v>
      </c>
      <c r="L1878" s="233">
        <f>IF(ISBLANK(INDEX('Policy Characteristics'!F:F,MATCH($C1878,'Policy Characteristics'!$C:$C,0))),"",INDEX('Policy Characteristics'!F:F,MATCH($C1878,'Policy Characteristics'!$C:$C,0)))</f>
        <v>0</v>
      </c>
      <c r="M1878" s="233">
        <f>IF(ISBLANK(INDEX('Policy Characteristics'!G:G,MATCH($C1878,'Policy Characteristics'!$C:$C,0))),"",INDEX('Policy Characteristics'!G:G,MATCH($C1878,'Policy Characteristics'!$C:$C,0)))</f>
        <v>0.4</v>
      </c>
      <c r="N1878" s="233">
        <f>IF(ISBLANK(INDEX('Policy Characteristics'!H:H,MATCH($C1878,'Policy Characteristics'!$C:$C,0))),"",INDEX('Policy Characteristics'!H:H,MATCH($C1878,'Policy Characteristics'!$C:$C,0)))</f>
        <v>0.01</v>
      </c>
      <c r="O1878" s="226" t="str">
        <f>IF(ISBLANK(INDEX('Policy Characteristics'!I:I,MATCH($C1878,'Policy Characteristics'!$C:$C,0))),"",INDEX('Policy Characteristics'!I:I,MATCH($C1878,'Policy Characteristics'!$C:$C,0)))</f>
        <v>% reduction in cost</v>
      </c>
      <c r="P1878" s="22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26" t="str">
        <f>IF(ISBLANK(INDEX('Policy Characteristics'!K:K,MATCH($C1878,'Policy Characteristics'!$C:$C,0))),"",INDEX('Policy Characteristics'!K:K,MATCH($C1878,'Policy Characteristics'!$C:$C,0)))</f>
        <v>architectural-design.html#rnd</v>
      </c>
      <c r="R1878" s="226" t="str">
        <f>IF(ISBLANK(INDEX('Policy Characteristics'!L:L,MATCH($C1878,'Policy Characteristics'!$C:$C,0))),"",INDEX('Policy Characteristics'!L:L,MATCH($C1878,'Policy Characteristics'!$C:$C,0)))</f>
        <v>research-and-development.html</v>
      </c>
    </row>
    <row r="1879" spans="1:18">
      <c r="A1879" s="226" t="str">
        <f>IF(ISBLANK(INDEX('Policy Characteristics'!A:A,MATCH($C1879,'Policy Characteristics'!$C:$C,0))),"",INDEX('Policy Characteristics'!A:A,MATCH($C1879,'Policy Characteristics'!$C:$C,0)))</f>
        <v>Research and Development</v>
      </c>
      <c r="B1879" s="234" t="str">
        <f>IF(ISBLANK(INDEX('Policy Characteristics'!B:B,MATCH($C1879,'Policy Characteristics'!$C:$C,0))),"",INDEX('Policy Characteristics'!B:B,MATCH($C1879,'Policy Characteristics'!$C:$C,0)))</f>
        <v>Capital Cost Reduction</v>
      </c>
      <c r="C1879" s="226" t="str">
        <f t="shared" si="73"/>
        <v>RnD Industry Capital Cost Perc Reduction</v>
      </c>
      <c r="D1879" t="s">
        <v>856</v>
      </c>
      <c r="E1879" s="45"/>
      <c r="F1879" s="6" t="s">
        <v>1056</v>
      </c>
      <c r="G1879" s="45"/>
      <c r="H1879" s="43">
        <v>1469</v>
      </c>
      <c r="I1879" s="261" t="s">
        <v>728</v>
      </c>
      <c r="J1879" s="227" t="str">
        <f>IF(ISBLANK(INDEX('Policy Characteristics'!D:D,MATCH($C1879,'Policy Characteristics'!$C:$C,0))),"",INDEX('Policy Characteristics'!D:D,MATCH($C1879,'Policy Characteristics'!$C:$C,0)))</f>
        <v>R&amp;D Capital Cost Reductions</v>
      </c>
      <c r="K1879" s="226" t="str">
        <f>IF(ISBLANK(INDEX('Policy Characteristics'!E:E,MATCH($C1879,'Policy Characteristics'!$C:$C,0))),"",INDEX('Policy Characteristics'!E:E,MATCH($C1879,'Policy Characteristics'!$C:$C,0)))</f>
        <v>RnD industry capital cost reduction</v>
      </c>
      <c r="L1879" s="233">
        <f>IF(ISBLANK(INDEX('Policy Characteristics'!F:F,MATCH($C1879,'Policy Characteristics'!$C:$C,0))),"",INDEX('Policy Characteristics'!F:F,MATCH($C1879,'Policy Characteristics'!$C:$C,0)))</f>
        <v>0</v>
      </c>
      <c r="M1879" s="233">
        <f>IF(ISBLANK(INDEX('Policy Characteristics'!G:G,MATCH($C1879,'Policy Characteristics'!$C:$C,0))),"",INDEX('Policy Characteristics'!G:G,MATCH($C1879,'Policy Characteristics'!$C:$C,0)))</f>
        <v>0.4</v>
      </c>
      <c r="N1879" s="233">
        <f>IF(ISBLANK(INDEX('Policy Characteristics'!H:H,MATCH($C1879,'Policy Characteristics'!$C:$C,0))),"",INDEX('Policy Characteristics'!H:H,MATCH($C1879,'Policy Characteristics'!$C:$C,0)))</f>
        <v>0.01</v>
      </c>
      <c r="O1879" s="226" t="str">
        <f>IF(ISBLANK(INDEX('Policy Characteristics'!I:I,MATCH($C1879,'Policy Characteristics'!$C:$C,0))),"",INDEX('Policy Characteristics'!I:I,MATCH($C1879,'Policy Characteristics'!$C:$C,0)))</f>
        <v>% reduction in cost</v>
      </c>
      <c r="P1879" s="22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26" t="str">
        <f>IF(ISBLANK(INDEX('Policy Characteristics'!K:K,MATCH($C1879,'Policy Characteristics'!$C:$C,0))),"",INDEX('Policy Characteristics'!K:K,MATCH($C1879,'Policy Characteristics'!$C:$C,0)))</f>
        <v>architectural-design.html#rnd</v>
      </c>
      <c r="R1879" s="226" t="str">
        <f>IF(ISBLANK(INDEX('Policy Characteristics'!L:L,MATCH($C1879,'Policy Characteristics'!$C:$C,0))),"",INDEX('Policy Characteristics'!L:L,MATCH($C1879,'Policy Characteristics'!$C:$C,0)))</f>
        <v>research-and-development.html</v>
      </c>
    </row>
    <row r="1880" spans="1:18">
      <c r="A1880" s="226" t="str">
        <f>IF(ISBLANK(INDEX('Policy Characteristics'!A:A,MATCH($C1880,'Policy Characteristics'!$C:$C,0))),"",INDEX('Policy Characteristics'!A:A,MATCH($C1880,'Policy Characteristics'!$C:$C,0)))</f>
        <v>Research and Development</v>
      </c>
      <c r="B1880" s="234" t="str">
        <f>IF(ISBLANK(INDEX('Policy Characteristics'!B:B,MATCH($C1880,'Policy Characteristics'!$C:$C,0))),"",INDEX('Policy Characteristics'!B:B,MATCH($C1880,'Policy Characteristics'!$C:$C,0)))</f>
        <v>Capital Cost Reduction</v>
      </c>
      <c r="C1880" s="226" t="str">
        <f t="shared" si="73"/>
        <v>RnD Industry Capital Cost Perc Reduction</v>
      </c>
      <c r="D1880" t="s">
        <v>858</v>
      </c>
      <c r="E1880" s="45"/>
      <c r="F1880" s="6" t="s">
        <v>1057</v>
      </c>
      <c r="G1880" s="45"/>
      <c r="H1880" s="43">
        <v>1470</v>
      </c>
      <c r="I1880" s="261" t="s">
        <v>728</v>
      </c>
      <c r="J1880" s="227" t="str">
        <f>IF(ISBLANK(INDEX('Policy Characteristics'!D:D,MATCH($C1880,'Policy Characteristics'!$C:$C,0))),"",INDEX('Policy Characteristics'!D:D,MATCH($C1880,'Policy Characteristics'!$C:$C,0)))</f>
        <v>R&amp;D Capital Cost Reductions</v>
      </c>
      <c r="K1880" s="226" t="str">
        <f>IF(ISBLANK(INDEX('Policy Characteristics'!E:E,MATCH($C1880,'Policy Characteristics'!$C:$C,0))),"",INDEX('Policy Characteristics'!E:E,MATCH($C1880,'Policy Characteristics'!$C:$C,0)))</f>
        <v>RnD industry capital cost reduction</v>
      </c>
      <c r="L1880" s="233">
        <f>IF(ISBLANK(INDEX('Policy Characteristics'!F:F,MATCH($C1880,'Policy Characteristics'!$C:$C,0))),"",INDEX('Policy Characteristics'!F:F,MATCH($C1880,'Policy Characteristics'!$C:$C,0)))</f>
        <v>0</v>
      </c>
      <c r="M1880" s="233">
        <f>IF(ISBLANK(INDEX('Policy Characteristics'!G:G,MATCH($C1880,'Policy Characteristics'!$C:$C,0))),"",INDEX('Policy Characteristics'!G:G,MATCH($C1880,'Policy Characteristics'!$C:$C,0)))</f>
        <v>0.4</v>
      </c>
      <c r="N1880" s="233">
        <f>IF(ISBLANK(INDEX('Policy Characteristics'!H:H,MATCH($C1880,'Policy Characteristics'!$C:$C,0))),"",INDEX('Policy Characteristics'!H:H,MATCH($C1880,'Policy Characteristics'!$C:$C,0)))</f>
        <v>0.01</v>
      </c>
      <c r="O1880" s="226" t="str">
        <f>IF(ISBLANK(INDEX('Policy Characteristics'!I:I,MATCH($C1880,'Policy Characteristics'!$C:$C,0))),"",INDEX('Policy Characteristics'!I:I,MATCH($C1880,'Policy Characteristics'!$C:$C,0)))</f>
        <v>% reduction in cost</v>
      </c>
      <c r="P1880" s="22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26" t="str">
        <f>IF(ISBLANK(INDEX('Policy Characteristics'!K:K,MATCH($C1880,'Policy Characteristics'!$C:$C,0))),"",INDEX('Policy Characteristics'!K:K,MATCH($C1880,'Policy Characteristics'!$C:$C,0)))</f>
        <v>architectural-design.html#rnd</v>
      </c>
      <c r="R1880" s="226" t="str">
        <f>IF(ISBLANK(INDEX('Policy Characteristics'!L:L,MATCH($C1880,'Policy Characteristics'!$C:$C,0))),"",INDEX('Policy Characteristics'!L:L,MATCH($C1880,'Policy Characteristics'!$C:$C,0)))</f>
        <v>research-and-development.html</v>
      </c>
    </row>
    <row r="1881" spans="1:18">
      <c r="A1881" s="226" t="str">
        <f>IF(ISBLANK(INDEX('Policy Characteristics'!A:A,MATCH($C1881,'Policy Characteristics'!$C:$C,0))),"",INDEX('Policy Characteristics'!A:A,MATCH($C1881,'Policy Characteristics'!$C:$C,0)))</f>
        <v>Research and Development</v>
      </c>
      <c r="B1881" s="234" t="str">
        <f>IF(ISBLANK(INDEX('Policy Characteristics'!B:B,MATCH($C1881,'Policy Characteristics'!$C:$C,0))),"",INDEX('Policy Characteristics'!B:B,MATCH($C1881,'Policy Characteristics'!$C:$C,0)))</f>
        <v>Capital Cost Reduction</v>
      </c>
      <c r="C1881" s="226" t="str">
        <f t="shared" si="73"/>
        <v>RnD Industry Capital Cost Perc Reduction</v>
      </c>
      <c r="D1881" t="s">
        <v>860</v>
      </c>
      <c r="E1881" s="45"/>
      <c r="F1881" s="6" t="s">
        <v>1058</v>
      </c>
      <c r="G1881" s="45"/>
      <c r="H1881" s="43">
        <v>1471</v>
      </c>
      <c r="I1881" s="261" t="s">
        <v>728</v>
      </c>
      <c r="J1881" s="227" t="str">
        <f>IF(ISBLANK(INDEX('Policy Characteristics'!D:D,MATCH($C1881,'Policy Characteristics'!$C:$C,0))),"",INDEX('Policy Characteristics'!D:D,MATCH($C1881,'Policy Characteristics'!$C:$C,0)))</f>
        <v>R&amp;D Capital Cost Reductions</v>
      </c>
      <c r="K1881" s="226" t="str">
        <f>IF(ISBLANK(INDEX('Policy Characteristics'!E:E,MATCH($C1881,'Policy Characteristics'!$C:$C,0))),"",INDEX('Policy Characteristics'!E:E,MATCH($C1881,'Policy Characteristics'!$C:$C,0)))</f>
        <v>RnD industry capital cost reduction</v>
      </c>
      <c r="L1881" s="233">
        <f>IF(ISBLANK(INDEX('Policy Characteristics'!F:F,MATCH($C1881,'Policy Characteristics'!$C:$C,0))),"",INDEX('Policy Characteristics'!F:F,MATCH($C1881,'Policy Characteristics'!$C:$C,0)))</f>
        <v>0</v>
      </c>
      <c r="M1881" s="233">
        <f>IF(ISBLANK(INDEX('Policy Characteristics'!G:G,MATCH($C1881,'Policy Characteristics'!$C:$C,0))),"",INDEX('Policy Characteristics'!G:G,MATCH($C1881,'Policy Characteristics'!$C:$C,0)))</f>
        <v>0.4</v>
      </c>
      <c r="N1881" s="233">
        <f>IF(ISBLANK(INDEX('Policy Characteristics'!H:H,MATCH($C1881,'Policy Characteristics'!$C:$C,0))),"",INDEX('Policy Characteristics'!H:H,MATCH($C1881,'Policy Characteristics'!$C:$C,0)))</f>
        <v>0.01</v>
      </c>
      <c r="O1881" s="226" t="str">
        <f>IF(ISBLANK(INDEX('Policy Characteristics'!I:I,MATCH($C1881,'Policy Characteristics'!$C:$C,0))),"",INDEX('Policy Characteristics'!I:I,MATCH($C1881,'Policy Characteristics'!$C:$C,0)))</f>
        <v>% reduction in cost</v>
      </c>
      <c r="P1881" s="22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26" t="str">
        <f>IF(ISBLANK(INDEX('Policy Characteristics'!K:K,MATCH($C1881,'Policy Characteristics'!$C:$C,0))),"",INDEX('Policy Characteristics'!K:K,MATCH($C1881,'Policy Characteristics'!$C:$C,0)))</f>
        <v>architectural-design.html#rnd</v>
      </c>
      <c r="R1881" s="226" t="str">
        <f>IF(ISBLANK(INDEX('Policy Characteristics'!L:L,MATCH($C1881,'Policy Characteristics'!$C:$C,0))),"",INDEX('Policy Characteristics'!L:L,MATCH($C1881,'Policy Characteristics'!$C:$C,0)))</f>
        <v>research-and-development.html</v>
      </c>
    </row>
    <row r="1882" spans="1:18">
      <c r="A1882" s="226" t="str">
        <f>IF(ISBLANK(INDEX('Policy Characteristics'!A:A,MATCH($C1882,'Policy Characteristics'!$C:$C,0))),"",INDEX('Policy Characteristics'!A:A,MATCH($C1882,'Policy Characteristics'!$C:$C,0)))</f>
        <v>Research and Development</v>
      </c>
      <c r="B1882" s="234" t="str">
        <f>IF(ISBLANK(INDEX('Policy Characteristics'!B:B,MATCH($C1882,'Policy Characteristics'!$C:$C,0))),"",INDEX('Policy Characteristics'!B:B,MATCH($C1882,'Policy Characteristics'!$C:$C,0)))</f>
        <v>Capital Cost Reduction</v>
      </c>
      <c r="C1882" s="226" t="str">
        <f t="shared" si="73"/>
        <v>RnD Industry Capital Cost Perc Reduction</v>
      </c>
      <c r="D1882" t="s">
        <v>862</v>
      </c>
      <c r="E1882" s="45"/>
      <c r="F1882" s="6" t="s">
        <v>1059</v>
      </c>
      <c r="G1882" s="45"/>
      <c r="H1882" s="43">
        <v>1472</v>
      </c>
      <c r="I1882" s="261" t="s">
        <v>728</v>
      </c>
      <c r="J1882" s="227" t="str">
        <f>IF(ISBLANK(INDEX('Policy Characteristics'!D:D,MATCH($C1882,'Policy Characteristics'!$C:$C,0))),"",INDEX('Policy Characteristics'!D:D,MATCH($C1882,'Policy Characteristics'!$C:$C,0)))</f>
        <v>R&amp;D Capital Cost Reductions</v>
      </c>
      <c r="K1882" s="226" t="str">
        <f>IF(ISBLANK(INDEX('Policy Characteristics'!E:E,MATCH($C1882,'Policy Characteristics'!$C:$C,0))),"",INDEX('Policy Characteristics'!E:E,MATCH($C1882,'Policy Characteristics'!$C:$C,0)))</f>
        <v>RnD industry capital cost reduction</v>
      </c>
      <c r="L1882" s="233">
        <f>IF(ISBLANK(INDEX('Policy Characteristics'!F:F,MATCH($C1882,'Policy Characteristics'!$C:$C,0))),"",INDEX('Policy Characteristics'!F:F,MATCH($C1882,'Policy Characteristics'!$C:$C,0)))</f>
        <v>0</v>
      </c>
      <c r="M1882" s="233">
        <f>IF(ISBLANK(INDEX('Policy Characteristics'!G:G,MATCH($C1882,'Policy Characteristics'!$C:$C,0))),"",INDEX('Policy Characteristics'!G:G,MATCH($C1882,'Policy Characteristics'!$C:$C,0)))</f>
        <v>0.4</v>
      </c>
      <c r="N1882" s="233">
        <f>IF(ISBLANK(INDEX('Policy Characteristics'!H:H,MATCH($C1882,'Policy Characteristics'!$C:$C,0))),"",INDEX('Policy Characteristics'!H:H,MATCH($C1882,'Policy Characteristics'!$C:$C,0)))</f>
        <v>0.01</v>
      </c>
      <c r="O1882" s="226" t="str">
        <f>IF(ISBLANK(INDEX('Policy Characteristics'!I:I,MATCH($C1882,'Policy Characteristics'!$C:$C,0))),"",INDEX('Policy Characteristics'!I:I,MATCH($C1882,'Policy Characteristics'!$C:$C,0)))</f>
        <v>% reduction in cost</v>
      </c>
      <c r="P1882" s="22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26" t="str">
        <f>IF(ISBLANK(INDEX('Policy Characteristics'!K:K,MATCH($C1882,'Policy Characteristics'!$C:$C,0))),"",INDEX('Policy Characteristics'!K:K,MATCH($C1882,'Policy Characteristics'!$C:$C,0)))</f>
        <v>architectural-design.html#rnd</v>
      </c>
      <c r="R1882" s="226" t="str">
        <f>IF(ISBLANK(INDEX('Policy Characteristics'!L:L,MATCH($C1882,'Policy Characteristics'!$C:$C,0))),"",INDEX('Policy Characteristics'!L:L,MATCH($C1882,'Policy Characteristics'!$C:$C,0)))</f>
        <v>research-and-development.html</v>
      </c>
    </row>
    <row r="1883" spans="1:18">
      <c r="A1883" s="226" t="str">
        <f>IF(ISBLANK(INDEX('Policy Characteristics'!A:A,MATCH($C1883,'Policy Characteristics'!$C:$C,0))),"",INDEX('Policy Characteristics'!A:A,MATCH($C1883,'Policy Characteristics'!$C:$C,0)))</f>
        <v>Research and Development</v>
      </c>
      <c r="B1883" s="234" t="str">
        <f>IF(ISBLANK(INDEX('Policy Characteristics'!B:B,MATCH($C1883,'Policy Characteristics'!$C:$C,0))),"",INDEX('Policy Characteristics'!B:B,MATCH($C1883,'Policy Characteristics'!$C:$C,0)))</f>
        <v>Capital Cost Reduction</v>
      </c>
      <c r="C1883" s="226" t="str">
        <f t="shared" si="73"/>
        <v>RnD Industry Capital Cost Perc Reduction</v>
      </c>
      <c r="D1883" t="s">
        <v>864</v>
      </c>
      <c r="E1883" s="45"/>
      <c r="F1883" s="6" t="s">
        <v>1060</v>
      </c>
      <c r="G1883" s="45"/>
      <c r="H1883" s="43">
        <v>1473</v>
      </c>
      <c r="I1883" s="261" t="s">
        <v>728</v>
      </c>
      <c r="J1883" s="227" t="str">
        <f>IF(ISBLANK(INDEX('Policy Characteristics'!D:D,MATCH($C1883,'Policy Characteristics'!$C:$C,0))),"",INDEX('Policy Characteristics'!D:D,MATCH($C1883,'Policy Characteristics'!$C:$C,0)))</f>
        <v>R&amp;D Capital Cost Reductions</v>
      </c>
      <c r="K1883" s="226" t="str">
        <f>IF(ISBLANK(INDEX('Policy Characteristics'!E:E,MATCH($C1883,'Policy Characteristics'!$C:$C,0))),"",INDEX('Policy Characteristics'!E:E,MATCH($C1883,'Policy Characteristics'!$C:$C,0)))</f>
        <v>RnD industry capital cost reduction</v>
      </c>
      <c r="L1883" s="233">
        <f>IF(ISBLANK(INDEX('Policy Characteristics'!F:F,MATCH($C1883,'Policy Characteristics'!$C:$C,0))),"",INDEX('Policy Characteristics'!F:F,MATCH($C1883,'Policy Characteristics'!$C:$C,0)))</f>
        <v>0</v>
      </c>
      <c r="M1883" s="233">
        <f>IF(ISBLANK(INDEX('Policy Characteristics'!G:G,MATCH($C1883,'Policy Characteristics'!$C:$C,0))),"",INDEX('Policy Characteristics'!G:G,MATCH($C1883,'Policy Characteristics'!$C:$C,0)))</f>
        <v>0.4</v>
      </c>
      <c r="N1883" s="233">
        <f>IF(ISBLANK(INDEX('Policy Characteristics'!H:H,MATCH($C1883,'Policy Characteristics'!$C:$C,0))),"",INDEX('Policy Characteristics'!H:H,MATCH($C1883,'Policy Characteristics'!$C:$C,0)))</f>
        <v>0.01</v>
      </c>
      <c r="O1883" s="226" t="str">
        <f>IF(ISBLANK(INDEX('Policy Characteristics'!I:I,MATCH($C1883,'Policy Characteristics'!$C:$C,0))),"",INDEX('Policy Characteristics'!I:I,MATCH($C1883,'Policy Characteristics'!$C:$C,0)))</f>
        <v>% reduction in cost</v>
      </c>
      <c r="P1883" s="22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26" t="str">
        <f>IF(ISBLANK(INDEX('Policy Characteristics'!K:K,MATCH($C1883,'Policy Characteristics'!$C:$C,0))),"",INDEX('Policy Characteristics'!K:K,MATCH($C1883,'Policy Characteristics'!$C:$C,0)))</f>
        <v>architectural-design.html#rnd</v>
      </c>
      <c r="R1883" s="226" t="str">
        <f>IF(ISBLANK(INDEX('Policy Characteristics'!L:L,MATCH($C1883,'Policy Characteristics'!$C:$C,0))),"",INDEX('Policy Characteristics'!L:L,MATCH($C1883,'Policy Characteristics'!$C:$C,0)))</f>
        <v>research-and-development.html</v>
      </c>
    </row>
    <row r="1884" spans="1:18">
      <c r="A1884" s="226" t="str">
        <f>IF(ISBLANK(INDEX('Policy Characteristics'!A:A,MATCH($C1884,'Policy Characteristics'!$C:$C,0))),"",INDEX('Policy Characteristics'!A:A,MATCH($C1884,'Policy Characteristics'!$C:$C,0)))</f>
        <v>Research and Development</v>
      </c>
      <c r="B1884" s="234" t="str">
        <f>IF(ISBLANK(INDEX('Policy Characteristics'!B:B,MATCH($C1884,'Policy Characteristics'!$C:$C,0))),"",INDEX('Policy Characteristics'!B:B,MATCH($C1884,'Policy Characteristics'!$C:$C,0)))</f>
        <v>Capital Cost Reduction</v>
      </c>
      <c r="C1884" s="226" t="str">
        <f t="shared" si="73"/>
        <v>RnD Industry Capital Cost Perc Reduction</v>
      </c>
      <c r="D1884" t="s">
        <v>866</v>
      </c>
      <c r="E1884" s="45"/>
      <c r="F1884" s="6" t="s">
        <v>1061</v>
      </c>
      <c r="G1884" s="45"/>
      <c r="H1884" s="43">
        <v>1474</v>
      </c>
      <c r="I1884" s="261" t="s">
        <v>728</v>
      </c>
      <c r="J1884" s="227" t="str">
        <f>IF(ISBLANK(INDEX('Policy Characteristics'!D:D,MATCH($C1884,'Policy Characteristics'!$C:$C,0))),"",INDEX('Policy Characteristics'!D:D,MATCH($C1884,'Policy Characteristics'!$C:$C,0)))</f>
        <v>R&amp;D Capital Cost Reductions</v>
      </c>
      <c r="K1884" s="226" t="str">
        <f>IF(ISBLANK(INDEX('Policy Characteristics'!E:E,MATCH($C1884,'Policy Characteristics'!$C:$C,0))),"",INDEX('Policy Characteristics'!E:E,MATCH($C1884,'Policy Characteristics'!$C:$C,0)))</f>
        <v>RnD industry capital cost reduction</v>
      </c>
      <c r="L1884" s="233">
        <f>IF(ISBLANK(INDEX('Policy Characteristics'!F:F,MATCH($C1884,'Policy Characteristics'!$C:$C,0))),"",INDEX('Policy Characteristics'!F:F,MATCH($C1884,'Policy Characteristics'!$C:$C,0)))</f>
        <v>0</v>
      </c>
      <c r="M1884" s="233">
        <f>IF(ISBLANK(INDEX('Policy Characteristics'!G:G,MATCH($C1884,'Policy Characteristics'!$C:$C,0))),"",INDEX('Policy Characteristics'!G:G,MATCH($C1884,'Policy Characteristics'!$C:$C,0)))</f>
        <v>0.4</v>
      </c>
      <c r="N1884" s="233">
        <f>IF(ISBLANK(INDEX('Policy Characteristics'!H:H,MATCH($C1884,'Policy Characteristics'!$C:$C,0))),"",INDEX('Policy Characteristics'!H:H,MATCH($C1884,'Policy Characteristics'!$C:$C,0)))</f>
        <v>0.01</v>
      </c>
      <c r="O1884" s="226" t="str">
        <f>IF(ISBLANK(INDEX('Policy Characteristics'!I:I,MATCH($C1884,'Policy Characteristics'!$C:$C,0))),"",INDEX('Policy Characteristics'!I:I,MATCH($C1884,'Policy Characteristics'!$C:$C,0)))</f>
        <v>% reduction in cost</v>
      </c>
      <c r="P1884" s="22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26" t="str">
        <f>IF(ISBLANK(INDEX('Policy Characteristics'!K:K,MATCH($C1884,'Policy Characteristics'!$C:$C,0))),"",INDEX('Policy Characteristics'!K:K,MATCH($C1884,'Policy Characteristics'!$C:$C,0)))</f>
        <v>architectural-design.html#rnd</v>
      </c>
      <c r="R1884" s="226" t="str">
        <f>IF(ISBLANK(INDEX('Policy Characteristics'!L:L,MATCH($C1884,'Policy Characteristics'!$C:$C,0))),"",INDEX('Policy Characteristics'!L:L,MATCH($C1884,'Policy Characteristics'!$C:$C,0)))</f>
        <v>research-and-development.html</v>
      </c>
    </row>
    <row r="1885" spans="1:18">
      <c r="A1885" s="226" t="str">
        <f>IF(ISBLANK(INDEX('Policy Characteristics'!A:A,MATCH($C1885,'Policy Characteristics'!$C:$C,0))),"",INDEX('Policy Characteristics'!A:A,MATCH($C1885,'Policy Characteristics'!$C:$C,0)))</f>
        <v>Research and Development</v>
      </c>
      <c r="B1885" s="234" t="str">
        <f>IF(ISBLANK(INDEX('Policy Characteristics'!B:B,MATCH($C1885,'Policy Characteristics'!$C:$C,0))),"",INDEX('Policy Characteristics'!B:B,MATCH($C1885,'Policy Characteristics'!$C:$C,0)))</f>
        <v>Capital Cost Reduction</v>
      </c>
      <c r="C1885" s="226" t="str">
        <f t="shared" si="73"/>
        <v>RnD Industry Capital Cost Perc Reduction</v>
      </c>
      <c r="D1885" t="s">
        <v>868</v>
      </c>
      <c r="E1885" s="45"/>
      <c r="F1885" s="6" t="s">
        <v>1062</v>
      </c>
      <c r="G1885" s="45"/>
      <c r="H1885" s="43">
        <v>1475</v>
      </c>
      <c r="I1885" s="261" t="s">
        <v>728</v>
      </c>
      <c r="J1885" s="227" t="str">
        <f>IF(ISBLANK(INDEX('Policy Characteristics'!D:D,MATCH($C1885,'Policy Characteristics'!$C:$C,0))),"",INDEX('Policy Characteristics'!D:D,MATCH($C1885,'Policy Characteristics'!$C:$C,0)))</f>
        <v>R&amp;D Capital Cost Reductions</v>
      </c>
      <c r="K1885" s="226" t="str">
        <f>IF(ISBLANK(INDEX('Policy Characteristics'!E:E,MATCH($C1885,'Policy Characteristics'!$C:$C,0))),"",INDEX('Policy Characteristics'!E:E,MATCH($C1885,'Policy Characteristics'!$C:$C,0)))</f>
        <v>RnD industry capital cost reduction</v>
      </c>
      <c r="L1885" s="233">
        <f>IF(ISBLANK(INDEX('Policy Characteristics'!F:F,MATCH($C1885,'Policy Characteristics'!$C:$C,0))),"",INDEX('Policy Characteristics'!F:F,MATCH($C1885,'Policy Characteristics'!$C:$C,0)))</f>
        <v>0</v>
      </c>
      <c r="M1885" s="233">
        <f>IF(ISBLANK(INDEX('Policy Characteristics'!G:G,MATCH($C1885,'Policy Characteristics'!$C:$C,0))),"",INDEX('Policy Characteristics'!G:G,MATCH($C1885,'Policy Characteristics'!$C:$C,0)))</f>
        <v>0.4</v>
      </c>
      <c r="N1885" s="233">
        <f>IF(ISBLANK(INDEX('Policy Characteristics'!H:H,MATCH($C1885,'Policy Characteristics'!$C:$C,0))),"",INDEX('Policy Characteristics'!H:H,MATCH($C1885,'Policy Characteristics'!$C:$C,0)))</f>
        <v>0.01</v>
      </c>
      <c r="O1885" s="226" t="str">
        <f>IF(ISBLANK(INDEX('Policy Characteristics'!I:I,MATCH($C1885,'Policy Characteristics'!$C:$C,0))),"",INDEX('Policy Characteristics'!I:I,MATCH($C1885,'Policy Characteristics'!$C:$C,0)))</f>
        <v>% reduction in cost</v>
      </c>
      <c r="P1885" s="22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26" t="str">
        <f>IF(ISBLANK(INDEX('Policy Characteristics'!K:K,MATCH($C1885,'Policy Characteristics'!$C:$C,0))),"",INDEX('Policy Characteristics'!K:K,MATCH($C1885,'Policy Characteristics'!$C:$C,0)))</f>
        <v>architectural-design.html#rnd</v>
      </c>
      <c r="R1885" s="226" t="str">
        <f>IF(ISBLANK(INDEX('Policy Characteristics'!L:L,MATCH($C1885,'Policy Characteristics'!$C:$C,0))),"",INDEX('Policy Characteristics'!L:L,MATCH($C1885,'Policy Characteristics'!$C:$C,0)))</f>
        <v>research-and-development.html</v>
      </c>
    </row>
    <row r="1886" spans="1:18">
      <c r="A1886" s="226" t="str">
        <f>IF(ISBLANK(INDEX('Policy Characteristics'!A:A,MATCH($C1886,'Policy Characteristics'!$C:$C,0))),"",INDEX('Policy Characteristics'!A:A,MATCH($C1886,'Policy Characteristics'!$C:$C,0)))</f>
        <v>Research and Development</v>
      </c>
      <c r="B1886" s="234" t="str">
        <f>IF(ISBLANK(INDEX('Policy Characteristics'!B:B,MATCH($C1886,'Policy Characteristics'!$C:$C,0))),"",INDEX('Policy Characteristics'!B:B,MATCH($C1886,'Policy Characteristics'!$C:$C,0)))</f>
        <v>Capital Cost Reduction</v>
      </c>
      <c r="C1886" s="226" t="str">
        <f t="shared" si="73"/>
        <v>RnD Industry Capital Cost Perc Reduction</v>
      </c>
      <c r="D1886" t="s">
        <v>870</v>
      </c>
      <c r="E1886" s="45"/>
      <c r="F1886" s="6" t="s">
        <v>1063</v>
      </c>
      <c r="G1886" s="45"/>
      <c r="H1886" s="43">
        <v>1476</v>
      </c>
      <c r="I1886" s="261" t="s">
        <v>728</v>
      </c>
      <c r="J1886" s="227" t="str">
        <f>IF(ISBLANK(INDEX('Policy Characteristics'!D:D,MATCH($C1886,'Policy Characteristics'!$C:$C,0))),"",INDEX('Policy Characteristics'!D:D,MATCH($C1886,'Policy Characteristics'!$C:$C,0)))</f>
        <v>R&amp;D Capital Cost Reductions</v>
      </c>
      <c r="K1886" s="226" t="str">
        <f>IF(ISBLANK(INDEX('Policy Characteristics'!E:E,MATCH($C1886,'Policy Characteristics'!$C:$C,0))),"",INDEX('Policy Characteristics'!E:E,MATCH($C1886,'Policy Characteristics'!$C:$C,0)))</f>
        <v>RnD industry capital cost reduction</v>
      </c>
      <c r="L1886" s="233">
        <f>IF(ISBLANK(INDEX('Policy Characteristics'!F:F,MATCH($C1886,'Policy Characteristics'!$C:$C,0))),"",INDEX('Policy Characteristics'!F:F,MATCH($C1886,'Policy Characteristics'!$C:$C,0)))</f>
        <v>0</v>
      </c>
      <c r="M1886" s="233">
        <f>IF(ISBLANK(INDEX('Policy Characteristics'!G:G,MATCH($C1886,'Policy Characteristics'!$C:$C,0))),"",INDEX('Policy Characteristics'!G:G,MATCH($C1886,'Policy Characteristics'!$C:$C,0)))</f>
        <v>0.4</v>
      </c>
      <c r="N1886" s="233">
        <f>IF(ISBLANK(INDEX('Policy Characteristics'!H:H,MATCH($C1886,'Policy Characteristics'!$C:$C,0))),"",INDEX('Policy Characteristics'!H:H,MATCH($C1886,'Policy Characteristics'!$C:$C,0)))</f>
        <v>0.01</v>
      </c>
      <c r="O1886" s="226" t="str">
        <f>IF(ISBLANK(INDEX('Policy Characteristics'!I:I,MATCH($C1886,'Policy Characteristics'!$C:$C,0))),"",INDEX('Policy Characteristics'!I:I,MATCH($C1886,'Policy Characteristics'!$C:$C,0)))</f>
        <v>% reduction in cost</v>
      </c>
      <c r="P1886" s="22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26" t="str">
        <f>IF(ISBLANK(INDEX('Policy Characteristics'!K:K,MATCH($C1886,'Policy Characteristics'!$C:$C,0))),"",INDEX('Policy Characteristics'!K:K,MATCH($C1886,'Policy Characteristics'!$C:$C,0)))</f>
        <v>architectural-design.html#rnd</v>
      </c>
      <c r="R1886" s="226" t="str">
        <f>IF(ISBLANK(INDEX('Policy Characteristics'!L:L,MATCH($C1886,'Policy Characteristics'!$C:$C,0))),"",INDEX('Policy Characteristics'!L:L,MATCH($C1886,'Policy Characteristics'!$C:$C,0)))</f>
        <v>research-and-development.html</v>
      </c>
    </row>
    <row r="1887" spans="1:18">
      <c r="A1887" s="226" t="str">
        <f>IF(ISBLANK(INDEX('Policy Characteristics'!A:A,MATCH($C1887,'Policy Characteristics'!$C:$C,0))),"",INDEX('Policy Characteristics'!A:A,MATCH($C1887,'Policy Characteristics'!$C:$C,0)))</f>
        <v>Research and Development</v>
      </c>
      <c r="B1887" s="234" t="str">
        <f>IF(ISBLANK(INDEX('Policy Characteristics'!B:B,MATCH($C1887,'Policy Characteristics'!$C:$C,0))),"",INDEX('Policy Characteristics'!B:B,MATCH($C1887,'Policy Characteristics'!$C:$C,0)))</f>
        <v>Capital Cost Reduction</v>
      </c>
      <c r="C1887" s="226" t="str">
        <f t="shared" si="73"/>
        <v>RnD Industry Capital Cost Perc Reduction</v>
      </c>
      <c r="D1887" t="s">
        <v>872</v>
      </c>
      <c r="E1887" s="45"/>
      <c r="F1887" s="6" t="s">
        <v>1064</v>
      </c>
      <c r="G1887" s="45"/>
      <c r="H1887" s="43">
        <v>1477</v>
      </c>
      <c r="I1887" s="261" t="s">
        <v>728</v>
      </c>
      <c r="J1887" s="227" t="str">
        <f>IF(ISBLANK(INDEX('Policy Characteristics'!D:D,MATCH($C1887,'Policy Characteristics'!$C:$C,0))),"",INDEX('Policy Characteristics'!D:D,MATCH($C1887,'Policy Characteristics'!$C:$C,0)))</f>
        <v>R&amp;D Capital Cost Reductions</v>
      </c>
      <c r="K1887" s="226" t="str">
        <f>IF(ISBLANK(INDEX('Policy Characteristics'!E:E,MATCH($C1887,'Policy Characteristics'!$C:$C,0))),"",INDEX('Policy Characteristics'!E:E,MATCH($C1887,'Policy Characteristics'!$C:$C,0)))</f>
        <v>RnD industry capital cost reduction</v>
      </c>
      <c r="L1887" s="233">
        <f>IF(ISBLANK(INDEX('Policy Characteristics'!F:F,MATCH($C1887,'Policy Characteristics'!$C:$C,0))),"",INDEX('Policy Characteristics'!F:F,MATCH($C1887,'Policy Characteristics'!$C:$C,0)))</f>
        <v>0</v>
      </c>
      <c r="M1887" s="233">
        <f>IF(ISBLANK(INDEX('Policy Characteristics'!G:G,MATCH($C1887,'Policy Characteristics'!$C:$C,0))),"",INDEX('Policy Characteristics'!G:G,MATCH($C1887,'Policy Characteristics'!$C:$C,0)))</f>
        <v>0.4</v>
      </c>
      <c r="N1887" s="233">
        <f>IF(ISBLANK(INDEX('Policy Characteristics'!H:H,MATCH($C1887,'Policy Characteristics'!$C:$C,0))),"",INDEX('Policy Characteristics'!H:H,MATCH($C1887,'Policy Characteristics'!$C:$C,0)))</f>
        <v>0.01</v>
      </c>
      <c r="O1887" s="226" t="str">
        <f>IF(ISBLANK(INDEX('Policy Characteristics'!I:I,MATCH($C1887,'Policy Characteristics'!$C:$C,0))),"",INDEX('Policy Characteristics'!I:I,MATCH($C1887,'Policy Characteristics'!$C:$C,0)))</f>
        <v>% reduction in cost</v>
      </c>
      <c r="P1887" s="22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26" t="str">
        <f>IF(ISBLANK(INDEX('Policy Characteristics'!K:K,MATCH($C1887,'Policy Characteristics'!$C:$C,0))),"",INDEX('Policy Characteristics'!K:K,MATCH($C1887,'Policy Characteristics'!$C:$C,0)))</f>
        <v>architectural-design.html#rnd</v>
      </c>
      <c r="R1887" s="226" t="str">
        <f>IF(ISBLANK(INDEX('Policy Characteristics'!L:L,MATCH($C1887,'Policy Characteristics'!$C:$C,0))),"",INDEX('Policy Characteristics'!L:L,MATCH($C1887,'Policy Characteristics'!$C:$C,0)))</f>
        <v>research-and-development.html</v>
      </c>
    </row>
    <row r="1888" spans="1:18">
      <c r="A1888" s="226" t="str">
        <f>IF(ISBLANK(INDEX('Policy Characteristics'!A:A,MATCH($C1888,'Policy Characteristics'!$C:$C,0))),"",INDEX('Policy Characteristics'!A:A,MATCH($C1888,'Policy Characteristics'!$C:$C,0)))</f>
        <v>Research and Development</v>
      </c>
      <c r="B1888" s="234" t="str">
        <f>IF(ISBLANK(INDEX('Policy Characteristics'!B:B,MATCH($C1888,'Policy Characteristics'!$C:$C,0))),"",INDEX('Policy Characteristics'!B:B,MATCH($C1888,'Policy Characteristics'!$C:$C,0)))</f>
        <v>Capital Cost Reduction</v>
      </c>
      <c r="C1888" s="226" t="str">
        <f t="shared" si="73"/>
        <v>RnD Industry Capital Cost Perc Reduction</v>
      </c>
      <c r="D1888" t="s">
        <v>874</v>
      </c>
      <c r="E1888" s="45"/>
      <c r="F1888" s="6" t="s">
        <v>1065</v>
      </c>
      <c r="G1888" s="45"/>
      <c r="H1888" s="43">
        <v>1478</v>
      </c>
      <c r="I1888" s="261" t="s">
        <v>728</v>
      </c>
      <c r="J1888" s="227" t="str">
        <f>IF(ISBLANK(INDEX('Policy Characteristics'!D:D,MATCH($C1888,'Policy Characteristics'!$C:$C,0))),"",INDEX('Policy Characteristics'!D:D,MATCH($C1888,'Policy Characteristics'!$C:$C,0)))</f>
        <v>R&amp;D Capital Cost Reductions</v>
      </c>
      <c r="K1888" s="226" t="str">
        <f>IF(ISBLANK(INDEX('Policy Characteristics'!E:E,MATCH($C1888,'Policy Characteristics'!$C:$C,0))),"",INDEX('Policy Characteristics'!E:E,MATCH($C1888,'Policy Characteristics'!$C:$C,0)))</f>
        <v>RnD industry capital cost reduction</v>
      </c>
      <c r="L1888" s="233">
        <f>IF(ISBLANK(INDEX('Policy Characteristics'!F:F,MATCH($C1888,'Policy Characteristics'!$C:$C,0))),"",INDEX('Policy Characteristics'!F:F,MATCH($C1888,'Policy Characteristics'!$C:$C,0)))</f>
        <v>0</v>
      </c>
      <c r="M1888" s="233">
        <f>IF(ISBLANK(INDEX('Policy Characteristics'!G:G,MATCH($C1888,'Policy Characteristics'!$C:$C,0))),"",INDEX('Policy Characteristics'!G:G,MATCH($C1888,'Policy Characteristics'!$C:$C,0)))</f>
        <v>0.4</v>
      </c>
      <c r="N1888" s="233">
        <f>IF(ISBLANK(INDEX('Policy Characteristics'!H:H,MATCH($C1888,'Policy Characteristics'!$C:$C,0))),"",INDEX('Policy Characteristics'!H:H,MATCH($C1888,'Policy Characteristics'!$C:$C,0)))</f>
        <v>0.01</v>
      </c>
      <c r="O1888" s="226" t="str">
        <f>IF(ISBLANK(INDEX('Policy Characteristics'!I:I,MATCH($C1888,'Policy Characteristics'!$C:$C,0))),"",INDEX('Policy Characteristics'!I:I,MATCH($C1888,'Policy Characteristics'!$C:$C,0)))</f>
        <v>% reduction in cost</v>
      </c>
      <c r="P1888" s="22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26" t="str">
        <f>IF(ISBLANK(INDEX('Policy Characteristics'!K:K,MATCH($C1888,'Policy Characteristics'!$C:$C,0))),"",INDEX('Policy Characteristics'!K:K,MATCH($C1888,'Policy Characteristics'!$C:$C,0)))</f>
        <v>architectural-design.html#rnd</v>
      </c>
      <c r="R1888" s="226" t="str">
        <f>IF(ISBLANK(INDEX('Policy Characteristics'!L:L,MATCH($C1888,'Policy Characteristics'!$C:$C,0))),"",INDEX('Policy Characteristics'!L:L,MATCH($C1888,'Policy Characteristics'!$C:$C,0)))</f>
        <v>research-and-development.html</v>
      </c>
    </row>
    <row r="1889" spans="1:18">
      <c r="A1889" s="226" t="str">
        <f>IF(ISBLANK(INDEX('Policy Characteristics'!A:A,MATCH($C1889,'Policy Characteristics'!$C:$C,0))),"",INDEX('Policy Characteristics'!A:A,MATCH($C1889,'Policy Characteristics'!$C:$C,0)))</f>
        <v>Research and Development</v>
      </c>
      <c r="B1889" s="234" t="str">
        <f>IF(ISBLANK(INDEX('Policy Characteristics'!B:B,MATCH($C1889,'Policy Characteristics'!$C:$C,0))),"",INDEX('Policy Characteristics'!B:B,MATCH($C1889,'Policy Characteristics'!$C:$C,0)))</f>
        <v>Capital Cost Reduction</v>
      </c>
      <c r="C1889" s="226" t="str">
        <f t="shared" si="73"/>
        <v>RnD Industry Capital Cost Perc Reduction</v>
      </c>
      <c r="D1889" t="s">
        <v>876</v>
      </c>
      <c r="E1889" s="45"/>
      <c r="F1889" s="6" t="s">
        <v>1066</v>
      </c>
      <c r="G1889" s="45"/>
      <c r="H1889" s="43">
        <v>1479</v>
      </c>
      <c r="I1889" s="261" t="s">
        <v>728</v>
      </c>
      <c r="J1889" s="227" t="str">
        <f>IF(ISBLANK(INDEX('Policy Characteristics'!D:D,MATCH($C1889,'Policy Characteristics'!$C:$C,0))),"",INDEX('Policy Characteristics'!D:D,MATCH($C1889,'Policy Characteristics'!$C:$C,0)))</f>
        <v>R&amp;D Capital Cost Reductions</v>
      </c>
      <c r="K1889" s="226" t="str">
        <f>IF(ISBLANK(INDEX('Policy Characteristics'!E:E,MATCH($C1889,'Policy Characteristics'!$C:$C,0))),"",INDEX('Policy Characteristics'!E:E,MATCH($C1889,'Policy Characteristics'!$C:$C,0)))</f>
        <v>RnD industry capital cost reduction</v>
      </c>
      <c r="L1889" s="233">
        <f>IF(ISBLANK(INDEX('Policy Characteristics'!F:F,MATCH($C1889,'Policy Characteristics'!$C:$C,0))),"",INDEX('Policy Characteristics'!F:F,MATCH($C1889,'Policy Characteristics'!$C:$C,0)))</f>
        <v>0</v>
      </c>
      <c r="M1889" s="233">
        <f>IF(ISBLANK(INDEX('Policy Characteristics'!G:G,MATCH($C1889,'Policy Characteristics'!$C:$C,0))),"",INDEX('Policy Characteristics'!G:G,MATCH($C1889,'Policy Characteristics'!$C:$C,0)))</f>
        <v>0.4</v>
      </c>
      <c r="N1889" s="233">
        <f>IF(ISBLANK(INDEX('Policy Characteristics'!H:H,MATCH($C1889,'Policy Characteristics'!$C:$C,0))),"",INDEX('Policy Characteristics'!H:H,MATCH($C1889,'Policy Characteristics'!$C:$C,0)))</f>
        <v>0.01</v>
      </c>
      <c r="O1889" s="226" t="str">
        <f>IF(ISBLANK(INDEX('Policy Characteristics'!I:I,MATCH($C1889,'Policy Characteristics'!$C:$C,0))),"",INDEX('Policy Characteristics'!I:I,MATCH($C1889,'Policy Characteristics'!$C:$C,0)))</f>
        <v>% reduction in cost</v>
      </c>
      <c r="P1889" s="22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26" t="str">
        <f>IF(ISBLANK(INDEX('Policy Characteristics'!K:K,MATCH($C1889,'Policy Characteristics'!$C:$C,0))),"",INDEX('Policy Characteristics'!K:K,MATCH($C1889,'Policy Characteristics'!$C:$C,0)))</f>
        <v>architectural-design.html#rnd</v>
      </c>
      <c r="R1889" s="226" t="str">
        <f>IF(ISBLANK(INDEX('Policy Characteristics'!L:L,MATCH($C1889,'Policy Characteristics'!$C:$C,0))),"",INDEX('Policy Characteristics'!L:L,MATCH($C1889,'Policy Characteristics'!$C:$C,0)))</f>
        <v>research-and-development.html</v>
      </c>
    </row>
    <row r="1890" spans="1:18">
      <c r="A1890" s="226" t="str">
        <f>IF(ISBLANK(INDEX('Policy Characteristics'!A:A,MATCH($C1890,'Policy Characteristics'!$C:$C,0))),"",INDEX('Policy Characteristics'!A:A,MATCH($C1890,'Policy Characteristics'!$C:$C,0)))</f>
        <v>Research and Development</v>
      </c>
      <c r="B1890" s="234" t="str">
        <f>IF(ISBLANK(INDEX('Policy Characteristics'!B:B,MATCH($C1890,'Policy Characteristics'!$C:$C,0))),"",INDEX('Policy Characteristics'!B:B,MATCH($C1890,'Policy Characteristics'!$C:$C,0)))</f>
        <v>Capital Cost Reduction</v>
      </c>
      <c r="C1890" s="226" t="str">
        <f t="shared" si="73"/>
        <v>RnD Industry Capital Cost Perc Reduction</v>
      </c>
      <c r="D1890" t="s">
        <v>878</v>
      </c>
      <c r="E1890" s="45"/>
      <c r="F1890" s="6" t="s">
        <v>1067</v>
      </c>
      <c r="G1890" s="45"/>
      <c r="H1890" s="43">
        <v>1480</v>
      </c>
      <c r="I1890" s="261" t="s">
        <v>728</v>
      </c>
      <c r="J1890" s="227" t="str">
        <f>IF(ISBLANK(INDEX('Policy Characteristics'!D:D,MATCH($C1890,'Policy Characteristics'!$C:$C,0))),"",INDEX('Policy Characteristics'!D:D,MATCH($C1890,'Policy Characteristics'!$C:$C,0)))</f>
        <v>R&amp;D Capital Cost Reductions</v>
      </c>
      <c r="K1890" s="226" t="str">
        <f>IF(ISBLANK(INDEX('Policy Characteristics'!E:E,MATCH($C1890,'Policy Characteristics'!$C:$C,0))),"",INDEX('Policy Characteristics'!E:E,MATCH($C1890,'Policy Characteristics'!$C:$C,0)))</f>
        <v>RnD industry capital cost reduction</v>
      </c>
      <c r="L1890" s="233">
        <f>IF(ISBLANK(INDEX('Policy Characteristics'!F:F,MATCH($C1890,'Policy Characteristics'!$C:$C,0))),"",INDEX('Policy Characteristics'!F:F,MATCH($C1890,'Policy Characteristics'!$C:$C,0)))</f>
        <v>0</v>
      </c>
      <c r="M1890" s="233">
        <f>IF(ISBLANK(INDEX('Policy Characteristics'!G:G,MATCH($C1890,'Policy Characteristics'!$C:$C,0))),"",INDEX('Policy Characteristics'!G:G,MATCH($C1890,'Policy Characteristics'!$C:$C,0)))</f>
        <v>0.4</v>
      </c>
      <c r="N1890" s="233">
        <f>IF(ISBLANK(INDEX('Policy Characteristics'!H:H,MATCH($C1890,'Policy Characteristics'!$C:$C,0))),"",INDEX('Policy Characteristics'!H:H,MATCH($C1890,'Policy Characteristics'!$C:$C,0)))</f>
        <v>0.01</v>
      </c>
      <c r="O1890" s="226" t="str">
        <f>IF(ISBLANK(INDEX('Policy Characteristics'!I:I,MATCH($C1890,'Policy Characteristics'!$C:$C,0))),"",INDEX('Policy Characteristics'!I:I,MATCH($C1890,'Policy Characteristics'!$C:$C,0)))</f>
        <v>% reduction in cost</v>
      </c>
      <c r="P1890" s="22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26" t="str">
        <f>IF(ISBLANK(INDEX('Policy Characteristics'!K:K,MATCH($C1890,'Policy Characteristics'!$C:$C,0))),"",INDEX('Policy Characteristics'!K:K,MATCH($C1890,'Policy Characteristics'!$C:$C,0)))</f>
        <v>architectural-design.html#rnd</v>
      </c>
      <c r="R1890" s="226" t="str">
        <f>IF(ISBLANK(INDEX('Policy Characteristics'!L:L,MATCH($C1890,'Policy Characteristics'!$C:$C,0))),"",INDEX('Policy Characteristics'!L:L,MATCH($C1890,'Policy Characteristics'!$C:$C,0)))</f>
        <v>research-and-development.html</v>
      </c>
    </row>
    <row r="1891" spans="1:18">
      <c r="A1891" s="226" t="str">
        <f>IF(ISBLANK(INDEX('Policy Characteristics'!A:A,MATCH($C1891,'Policy Characteristics'!$C:$C,0))),"",INDEX('Policy Characteristics'!A:A,MATCH($C1891,'Policy Characteristics'!$C:$C,0)))</f>
        <v>Research and Development</v>
      </c>
      <c r="B1891" s="234" t="str">
        <f>IF(ISBLANK(INDEX('Policy Characteristics'!B:B,MATCH($C1891,'Policy Characteristics'!$C:$C,0))),"",INDEX('Policy Characteristics'!B:B,MATCH($C1891,'Policy Characteristics'!$C:$C,0)))</f>
        <v>Capital Cost Reduction</v>
      </c>
      <c r="C1891" s="226" t="str">
        <f t="shared" si="73"/>
        <v>RnD Industry Capital Cost Perc Reduction</v>
      </c>
      <c r="D1891" t="s">
        <v>880</v>
      </c>
      <c r="E1891" s="45"/>
      <c r="F1891" s="6" t="s">
        <v>1068</v>
      </c>
      <c r="G1891" s="45"/>
      <c r="H1891" s="43">
        <v>1481</v>
      </c>
      <c r="I1891" s="261" t="s">
        <v>728</v>
      </c>
      <c r="J1891" s="227" t="str">
        <f>IF(ISBLANK(INDEX('Policy Characteristics'!D:D,MATCH($C1891,'Policy Characteristics'!$C:$C,0))),"",INDEX('Policy Characteristics'!D:D,MATCH($C1891,'Policy Characteristics'!$C:$C,0)))</f>
        <v>R&amp;D Capital Cost Reductions</v>
      </c>
      <c r="K1891" s="226" t="str">
        <f>IF(ISBLANK(INDEX('Policy Characteristics'!E:E,MATCH($C1891,'Policy Characteristics'!$C:$C,0))),"",INDEX('Policy Characteristics'!E:E,MATCH($C1891,'Policy Characteristics'!$C:$C,0)))</f>
        <v>RnD industry capital cost reduction</v>
      </c>
      <c r="L1891" s="233">
        <f>IF(ISBLANK(INDEX('Policy Characteristics'!F:F,MATCH($C1891,'Policy Characteristics'!$C:$C,0))),"",INDEX('Policy Characteristics'!F:F,MATCH($C1891,'Policy Characteristics'!$C:$C,0)))</f>
        <v>0</v>
      </c>
      <c r="M1891" s="233">
        <f>IF(ISBLANK(INDEX('Policy Characteristics'!G:G,MATCH($C1891,'Policy Characteristics'!$C:$C,0))),"",INDEX('Policy Characteristics'!G:G,MATCH($C1891,'Policy Characteristics'!$C:$C,0)))</f>
        <v>0.4</v>
      </c>
      <c r="N1891" s="233">
        <f>IF(ISBLANK(INDEX('Policy Characteristics'!H:H,MATCH($C1891,'Policy Characteristics'!$C:$C,0))),"",INDEX('Policy Characteristics'!H:H,MATCH($C1891,'Policy Characteristics'!$C:$C,0)))</f>
        <v>0.01</v>
      </c>
      <c r="O1891" s="226" t="str">
        <f>IF(ISBLANK(INDEX('Policy Characteristics'!I:I,MATCH($C1891,'Policy Characteristics'!$C:$C,0))),"",INDEX('Policy Characteristics'!I:I,MATCH($C1891,'Policy Characteristics'!$C:$C,0)))</f>
        <v>% reduction in cost</v>
      </c>
      <c r="P1891" s="22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26" t="str">
        <f>IF(ISBLANK(INDEX('Policy Characteristics'!K:K,MATCH($C1891,'Policy Characteristics'!$C:$C,0))),"",INDEX('Policy Characteristics'!K:K,MATCH($C1891,'Policy Characteristics'!$C:$C,0)))</f>
        <v>architectural-design.html#rnd</v>
      </c>
      <c r="R1891" s="226" t="str">
        <f>IF(ISBLANK(INDEX('Policy Characteristics'!L:L,MATCH($C1891,'Policy Characteristics'!$C:$C,0))),"",INDEX('Policy Characteristics'!L:L,MATCH($C1891,'Policy Characteristics'!$C:$C,0)))</f>
        <v>research-and-development.html</v>
      </c>
    </row>
    <row r="1892" spans="1:18">
      <c r="A1892" s="226" t="str">
        <f>IF(ISBLANK(INDEX('Policy Characteristics'!A:A,MATCH($C1892,'Policy Characteristics'!$C:$C,0))),"",INDEX('Policy Characteristics'!A:A,MATCH($C1892,'Policy Characteristics'!$C:$C,0)))</f>
        <v>Research and Development</v>
      </c>
      <c r="B1892" s="234" t="str">
        <f>IF(ISBLANK(INDEX('Policy Characteristics'!B:B,MATCH($C1892,'Policy Characteristics'!$C:$C,0))),"",INDEX('Policy Characteristics'!B:B,MATCH($C1892,'Policy Characteristics'!$C:$C,0)))</f>
        <v>Capital Cost Reduction</v>
      </c>
      <c r="C1892" s="226" t="str">
        <f t="shared" si="73"/>
        <v>RnD Industry Capital Cost Perc Reduction</v>
      </c>
      <c r="D1892" t="s">
        <v>882</v>
      </c>
      <c r="E1892" s="45"/>
      <c r="F1892" s="6" t="s">
        <v>1069</v>
      </c>
      <c r="G1892" s="45"/>
      <c r="H1892" s="43">
        <v>1482</v>
      </c>
      <c r="I1892" s="261" t="s">
        <v>728</v>
      </c>
      <c r="J1892" s="227" t="str">
        <f>IF(ISBLANK(INDEX('Policy Characteristics'!D:D,MATCH($C1892,'Policy Characteristics'!$C:$C,0))),"",INDEX('Policy Characteristics'!D:D,MATCH($C1892,'Policy Characteristics'!$C:$C,0)))</f>
        <v>R&amp;D Capital Cost Reductions</v>
      </c>
      <c r="K1892" s="226" t="str">
        <f>IF(ISBLANK(INDEX('Policy Characteristics'!E:E,MATCH($C1892,'Policy Characteristics'!$C:$C,0))),"",INDEX('Policy Characteristics'!E:E,MATCH($C1892,'Policy Characteristics'!$C:$C,0)))</f>
        <v>RnD industry capital cost reduction</v>
      </c>
      <c r="L1892" s="233">
        <f>IF(ISBLANK(INDEX('Policy Characteristics'!F:F,MATCH($C1892,'Policy Characteristics'!$C:$C,0))),"",INDEX('Policy Characteristics'!F:F,MATCH($C1892,'Policy Characteristics'!$C:$C,0)))</f>
        <v>0</v>
      </c>
      <c r="M1892" s="233">
        <f>IF(ISBLANK(INDEX('Policy Characteristics'!G:G,MATCH($C1892,'Policy Characteristics'!$C:$C,0))),"",INDEX('Policy Characteristics'!G:G,MATCH($C1892,'Policy Characteristics'!$C:$C,0)))</f>
        <v>0.4</v>
      </c>
      <c r="N1892" s="233">
        <f>IF(ISBLANK(INDEX('Policy Characteristics'!H:H,MATCH($C1892,'Policy Characteristics'!$C:$C,0))),"",INDEX('Policy Characteristics'!H:H,MATCH($C1892,'Policy Characteristics'!$C:$C,0)))</f>
        <v>0.01</v>
      </c>
      <c r="O1892" s="226" t="str">
        <f>IF(ISBLANK(INDEX('Policy Characteristics'!I:I,MATCH($C1892,'Policy Characteristics'!$C:$C,0))),"",INDEX('Policy Characteristics'!I:I,MATCH($C1892,'Policy Characteristics'!$C:$C,0)))</f>
        <v>% reduction in cost</v>
      </c>
      <c r="P1892" s="22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26" t="str">
        <f>IF(ISBLANK(INDEX('Policy Characteristics'!K:K,MATCH($C1892,'Policy Characteristics'!$C:$C,0))),"",INDEX('Policy Characteristics'!K:K,MATCH($C1892,'Policy Characteristics'!$C:$C,0)))</f>
        <v>architectural-design.html#rnd</v>
      </c>
      <c r="R1892" s="226" t="str">
        <f>IF(ISBLANK(INDEX('Policy Characteristics'!L:L,MATCH($C1892,'Policy Characteristics'!$C:$C,0))),"",INDEX('Policy Characteristics'!L:L,MATCH($C1892,'Policy Characteristics'!$C:$C,0)))</f>
        <v>research-and-development.html</v>
      </c>
    </row>
    <row r="1893" spans="1:18">
      <c r="A1893" s="226" t="str">
        <f>IF(ISBLANK(INDEX('Policy Characteristics'!A:A,MATCH($C1893,'Policy Characteristics'!$C:$C,0))),"",INDEX('Policy Characteristics'!A:A,MATCH($C1893,'Policy Characteristics'!$C:$C,0)))</f>
        <v>Research and Development</v>
      </c>
      <c r="B1893" s="234" t="str">
        <f>IF(ISBLANK(INDEX('Policy Characteristics'!B:B,MATCH($C1893,'Policy Characteristics'!$C:$C,0))),"",INDEX('Policy Characteristics'!B:B,MATCH($C1893,'Policy Characteristics'!$C:$C,0)))</f>
        <v>Capital Cost Reduction</v>
      </c>
      <c r="C1893" s="226" t="str">
        <f t="shared" si="73"/>
        <v>RnD Industry Capital Cost Perc Reduction</v>
      </c>
      <c r="D1893" t="s">
        <v>884</v>
      </c>
      <c r="E1893" s="45"/>
      <c r="F1893" s="6" t="s">
        <v>1070</v>
      </c>
      <c r="G1893" s="45"/>
      <c r="H1893" s="43">
        <v>1483</v>
      </c>
      <c r="I1893" s="261" t="s">
        <v>728</v>
      </c>
      <c r="J1893" s="227" t="str">
        <f>IF(ISBLANK(INDEX('Policy Characteristics'!D:D,MATCH($C1893,'Policy Characteristics'!$C:$C,0))),"",INDEX('Policy Characteristics'!D:D,MATCH($C1893,'Policy Characteristics'!$C:$C,0)))</f>
        <v>R&amp;D Capital Cost Reductions</v>
      </c>
      <c r="K1893" s="226" t="str">
        <f>IF(ISBLANK(INDEX('Policy Characteristics'!E:E,MATCH($C1893,'Policy Characteristics'!$C:$C,0))),"",INDEX('Policy Characteristics'!E:E,MATCH($C1893,'Policy Characteristics'!$C:$C,0)))</f>
        <v>RnD industry capital cost reduction</v>
      </c>
      <c r="L1893" s="233">
        <f>IF(ISBLANK(INDEX('Policy Characteristics'!F:F,MATCH($C1893,'Policy Characteristics'!$C:$C,0))),"",INDEX('Policy Characteristics'!F:F,MATCH($C1893,'Policy Characteristics'!$C:$C,0)))</f>
        <v>0</v>
      </c>
      <c r="M1893" s="233">
        <f>IF(ISBLANK(INDEX('Policy Characteristics'!G:G,MATCH($C1893,'Policy Characteristics'!$C:$C,0))),"",INDEX('Policy Characteristics'!G:G,MATCH($C1893,'Policy Characteristics'!$C:$C,0)))</f>
        <v>0.4</v>
      </c>
      <c r="N1893" s="233">
        <f>IF(ISBLANK(INDEX('Policy Characteristics'!H:H,MATCH($C1893,'Policy Characteristics'!$C:$C,0))),"",INDEX('Policy Characteristics'!H:H,MATCH($C1893,'Policy Characteristics'!$C:$C,0)))</f>
        <v>0.01</v>
      </c>
      <c r="O1893" s="226" t="str">
        <f>IF(ISBLANK(INDEX('Policy Characteristics'!I:I,MATCH($C1893,'Policy Characteristics'!$C:$C,0))),"",INDEX('Policy Characteristics'!I:I,MATCH($C1893,'Policy Characteristics'!$C:$C,0)))</f>
        <v>% reduction in cost</v>
      </c>
      <c r="P1893" s="22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26" t="str">
        <f>IF(ISBLANK(INDEX('Policy Characteristics'!K:K,MATCH($C1893,'Policy Characteristics'!$C:$C,0))),"",INDEX('Policy Characteristics'!K:K,MATCH($C1893,'Policy Characteristics'!$C:$C,0)))</f>
        <v>architectural-design.html#rnd</v>
      </c>
      <c r="R1893" s="226" t="str">
        <f>IF(ISBLANK(INDEX('Policy Characteristics'!L:L,MATCH($C1893,'Policy Characteristics'!$C:$C,0))),"",INDEX('Policy Characteristics'!L:L,MATCH($C1893,'Policy Characteristics'!$C:$C,0)))</f>
        <v>research-and-development.html</v>
      </c>
    </row>
    <row r="1894" spans="1:18">
      <c r="A1894" s="226" t="str">
        <f>IF(ISBLANK(INDEX('Policy Characteristics'!A:A,MATCH($C1894,'Policy Characteristics'!$C:$C,0))),"",INDEX('Policy Characteristics'!A:A,MATCH($C1894,'Policy Characteristics'!$C:$C,0)))</f>
        <v>Research and Development</v>
      </c>
      <c r="B1894" s="234" t="str">
        <f>IF(ISBLANK(INDEX('Policy Characteristics'!B:B,MATCH($C1894,'Policy Characteristics'!$C:$C,0))),"",INDEX('Policy Characteristics'!B:B,MATCH($C1894,'Policy Characteristics'!$C:$C,0)))</f>
        <v>Capital Cost Reduction</v>
      </c>
      <c r="C1894" s="226" t="str">
        <f t="shared" si="73"/>
        <v>RnD Industry Capital Cost Perc Reduction</v>
      </c>
      <c r="D1894" t="s">
        <v>886</v>
      </c>
      <c r="E1894" s="45"/>
      <c r="F1894" s="6" t="s">
        <v>1071</v>
      </c>
      <c r="G1894" s="45"/>
      <c r="H1894" s="43">
        <v>1484</v>
      </c>
      <c r="I1894" s="261" t="s">
        <v>728</v>
      </c>
      <c r="J1894" s="227" t="str">
        <f>IF(ISBLANK(INDEX('Policy Characteristics'!D:D,MATCH($C1894,'Policy Characteristics'!$C:$C,0))),"",INDEX('Policy Characteristics'!D:D,MATCH($C1894,'Policy Characteristics'!$C:$C,0)))</f>
        <v>R&amp;D Capital Cost Reductions</v>
      </c>
      <c r="K1894" s="226" t="str">
        <f>IF(ISBLANK(INDEX('Policy Characteristics'!E:E,MATCH($C1894,'Policy Characteristics'!$C:$C,0))),"",INDEX('Policy Characteristics'!E:E,MATCH($C1894,'Policy Characteristics'!$C:$C,0)))</f>
        <v>RnD industry capital cost reduction</v>
      </c>
      <c r="L1894" s="233">
        <f>IF(ISBLANK(INDEX('Policy Characteristics'!F:F,MATCH($C1894,'Policy Characteristics'!$C:$C,0))),"",INDEX('Policy Characteristics'!F:F,MATCH($C1894,'Policy Characteristics'!$C:$C,0)))</f>
        <v>0</v>
      </c>
      <c r="M1894" s="233">
        <f>IF(ISBLANK(INDEX('Policy Characteristics'!G:G,MATCH($C1894,'Policy Characteristics'!$C:$C,0))),"",INDEX('Policy Characteristics'!G:G,MATCH($C1894,'Policy Characteristics'!$C:$C,0)))</f>
        <v>0.4</v>
      </c>
      <c r="N1894" s="233">
        <f>IF(ISBLANK(INDEX('Policy Characteristics'!H:H,MATCH($C1894,'Policy Characteristics'!$C:$C,0))),"",INDEX('Policy Characteristics'!H:H,MATCH($C1894,'Policy Characteristics'!$C:$C,0)))</f>
        <v>0.01</v>
      </c>
      <c r="O1894" s="226" t="str">
        <f>IF(ISBLANK(INDEX('Policy Characteristics'!I:I,MATCH($C1894,'Policy Characteristics'!$C:$C,0))),"",INDEX('Policy Characteristics'!I:I,MATCH($C1894,'Policy Characteristics'!$C:$C,0)))</f>
        <v>% reduction in cost</v>
      </c>
      <c r="P1894" s="22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26" t="str">
        <f>IF(ISBLANK(INDEX('Policy Characteristics'!K:K,MATCH($C1894,'Policy Characteristics'!$C:$C,0))),"",INDEX('Policy Characteristics'!K:K,MATCH($C1894,'Policy Characteristics'!$C:$C,0)))</f>
        <v>architectural-design.html#rnd</v>
      </c>
      <c r="R1894" s="226" t="str">
        <f>IF(ISBLANK(INDEX('Policy Characteristics'!L:L,MATCH($C1894,'Policy Characteristics'!$C:$C,0))),"",INDEX('Policy Characteristics'!L:L,MATCH($C1894,'Policy Characteristics'!$C:$C,0)))</f>
        <v>research-and-development.html</v>
      </c>
    </row>
    <row r="1895" spans="1:18">
      <c r="A1895" s="226" t="str">
        <f>IF(ISBLANK(INDEX('Policy Characteristics'!A:A,MATCH($C1895,'Policy Characteristics'!$C:$C,0))),"",INDEX('Policy Characteristics'!A:A,MATCH($C1895,'Policy Characteristics'!$C:$C,0)))</f>
        <v>Research and Development</v>
      </c>
      <c r="B1895" s="234" t="str">
        <f>IF(ISBLANK(INDEX('Policy Characteristics'!B:B,MATCH($C1895,'Policy Characteristics'!$C:$C,0))),"",INDEX('Policy Characteristics'!B:B,MATCH($C1895,'Policy Characteristics'!$C:$C,0)))</f>
        <v>Capital Cost Reduction</v>
      </c>
      <c r="C1895" s="226" t="str">
        <f t="shared" si="73"/>
        <v>RnD Industry Capital Cost Perc Reduction</v>
      </c>
      <c r="D1895" t="s">
        <v>888</v>
      </c>
      <c r="E1895" s="45"/>
      <c r="F1895" s="6" t="s">
        <v>1072</v>
      </c>
      <c r="G1895" s="45"/>
      <c r="H1895" s="43">
        <v>1485</v>
      </c>
      <c r="I1895" s="261" t="s">
        <v>728</v>
      </c>
      <c r="J1895" s="227" t="str">
        <f>IF(ISBLANK(INDEX('Policy Characteristics'!D:D,MATCH($C1895,'Policy Characteristics'!$C:$C,0))),"",INDEX('Policy Characteristics'!D:D,MATCH($C1895,'Policy Characteristics'!$C:$C,0)))</f>
        <v>R&amp;D Capital Cost Reductions</v>
      </c>
      <c r="K1895" s="226" t="str">
        <f>IF(ISBLANK(INDEX('Policy Characteristics'!E:E,MATCH($C1895,'Policy Characteristics'!$C:$C,0))),"",INDEX('Policy Characteristics'!E:E,MATCH($C1895,'Policy Characteristics'!$C:$C,0)))</f>
        <v>RnD industry capital cost reduction</v>
      </c>
      <c r="L1895" s="233">
        <f>IF(ISBLANK(INDEX('Policy Characteristics'!F:F,MATCH($C1895,'Policy Characteristics'!$C:$C,0))),"",INDEX('Policy Characteristics'!F:F,MATCH($C1895,'Policy Characteristics'!$C:$C,0)))</f>
        <v>0</v>
      </c>
      <c r="M1895" s="233">
        <f>IF(ISBLANK(INDEX('Policy Characteristics'!G:G,MATCH($C1895,'Policy Characteristics'!$C:$C,0))),"",INDEX('Policy Characteristics'!G:G,MATCH($C1895,'Policy Characteristics'!$C:$C,0)))</f>
        <v>0.4</v>
      </c>
      <c r="N1895" s="233">
        <f>IF(ISBLANK(INDEX('Policy Characteristics'!H:H,MATCH($C1895,'Policy Characteristics'!$C:$C,0))),"",INDEX('Policy Characteristics'!H:H,MATCH($C1895,'Policy Characteristics'!$C:$C,0)))</f>
        <v>0.01</v>
      </c>
      <c r="O1895" s="226" t="str">
        <f>IF(ISBLANK(INDEX('Policy Characteristics'!I:I,MATCH($C1895,'Policy Characteristics'!$C:$C,0))),"",INDEX('Policy Characteristics'!I:I,MATCH($C1895,'Policy Characteristics'!$C:$C,0)))</f>
        <v>% reduction in cost</v>
      </c>
      <c r="P1895" s="22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26" t="str">
        <f>IF(ISBLANK(INDEX('Policy Characteristics'!K:K,MATCH($C1895,'Policy Characteristics'!$C:$C,0))),"",INDEX('Policy Characteristics'!K:K,MATCH($C1895,'Policy Characteristics'!$C:$C,0)))</f>
        <v>architectural-design.html#rnd</v>
      </c>
      <c r="R1895" s="226" t="str">
        <f>IF(ISBLANK(INDEX('Policy Characteristics'!L:L,MATCH($C1895,'Policy Characteristics'!$C:$C,0))),"",INDEX('Policy Characteristics'!L:L,MATCH($C1895,'Policy Characteristics'!$C:$C,0)))</f>
        <v>research-and-development.html</v>
      </c>
    </row>
    <row r="1896" spans="1:18">
      <c r="A1896" s="226" t="str">
        <f>IF(ISBLANK(INDEX('Policy Characteristics'!A:A,MATCH($C1896,'Policy Characteristics'!$C:$C,0))),"",INDEX('Policy Characteristics'!A:A,MATCH($C1896,'Policy Characteristics'!$C:$C,0)))</f>
        <v>Research and Development</v>
      </c>
      <c r="B1896" s="234" t="str">
        <f>IF(ISBLANK(INDEX('Policy Characteristics'!B:B,MATCH($C1896,'Policy Characteristics'!$C:$C,0))),"",INDEX('Policy Characteristics'!B:B,MATCH($C1896,'Policy Characteristics'!$C:$C,0)))</f>
        <v>Capital Cost Reduction</v>
      </c>
      <c r="C1896" s="226" t="str">
        <f t="shared" si="73"/>
        <v>RnD Industry Capital Cost Perc Reduction</v>
      </c>
      <c r="D1896" t="s">
        <v>890</v>
      </c>
      <c r="E1896" s="45"/>
      <c r="F1896" s="6" t="s">
        <v>1073</v>
      </c>
      <c r="G1896" s="45"/>
      <c r="H1896" s="43">
        <v>1486</v>
      </c>
      <c r="I1896" s="261" t="s">
        <v>728</v>
      </c>
      <c r="J1896" s="227" t="str">
        <f>IF(ISBLANK(INDEX('Policy Characteristics'!D:D,MATCH($C1896,'Policy Characteristics'!$C:$C,0))),"",INDEX('Policy Characteristics'!D:D,MATCH($C1896,'Policy Characteristics'!$C:$C,0)))</f>
        <v>R&amp;D Capital Cost Reductions</v>
      </c>
      <c r="K1896" s="226" t="str">
        <f>IF(ISBLANK(INDEX('Policy Characteristics'!E:E,MATCH($C1896,'Policy Characteristics'!$C:$C,0))),"",INDEX('Policy Characteristics'!E:E,MATCH($C1896,'Policy Characteristics'!$C:$C,0)))</f>
        <v>RnD industry capital cost reduction</v>
      </c>
      <c r="L1896" s="233">
        <f>IF(ISBLANK(INDEX('Policy Characteristics'!F:F,MATCH($C1896,'Policy Characteristics'!$C:$C,0))),"",INDEX('Policy Characteristics'!F:F,MATCH($C1896,'Policy Characteristics'!$C:$C,0)))</f>
        <v>0</v>
      </c>
      <c r="M1896" s="233">
        <f>IF(ISBLANK(INDEX('Policy Characteristics'!G:G,MATCH($C1896,'Policy Characteristics'!$C:$C,0))),"",INDEX('Policy Characteristics'!G:G,MATCH($C1896,'Policy Characteristics'!$C:$C,0)))</f>
        <v>0.4</v>
      </c>
      <c r="N1896" s="233">
        <f>IF(ISBLANK(INDEX('Policy Characteristics'!H:H,MATCH($C1896,'Policy Characteristics'!$C:$C,0))),"",INDEX('Policy Characteristics'!H:H,MATCH($C1896,'Policy Characteristics'!$C:$C,0)))</f>
        <v>0.01</v>
      </c>
      <c r="O1896" s="226" t="str">
        <f>IF(ISBLANK(INDEX('Policy Characteristics'!I:I,MATCH($C1896,'Policy Characteristics'!$C:$C,0))),"",INDEX('Policy Characteristics'!I:I,MATCH($C1896,'Policy Characteristics'!$C:$C,0)))</f>
        <v>% reduction in cost</v>
      </c>
      <c r="P1896" s="22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26" t="str">
        <f>IF(ISBLANK(INDEX('Policy Characteristics'!K:K,MATCH($C1896,'Policy Characteristics'!$C:$C,0))),"",INDEX('Policy Characteristics'!K:K,MATCH($C1896,'Policy Characteristics'!$C:$C,0)))</f>
        <v>architectural-design.html#rnd</v>
      </c>
      <c r="R1896" s="226" t="str">
        <f>IF(ISBLANK(INDEX('Policy Characteristics'!L:L,MATCH($C1896,'Policy Characteristics'!$C:$C,0))),"",INDEX('Policy Characteristics'!L:L,MATCH($C1896,'Policy Characteristics'!$C:$C,0)))</f>
        <v>research-and-development.html</v>
      </c>
    </row>
    <row r="1897" spans="1:18">
      <c r="A1897" s="226" t="str">
        <f>IF(ISBLANK(INDEX('Policy Characteristics'!A:A,MATCH($C1897,'Policy Characteristics'!$C:$C,0))),"",INDEX('Policy Characteristics'!A:A,MATCH($C1897,'Policy Characteristics'!$C:$C,0)))</f>
        <v>Research and Development</v>
      </c>
      <c r="B1897" s="234" t="str">
        <f>IF(ISBLANK(INDEX('Policy Characteristics'!B:B,MATCH($C1897,'Policy Characteristics'!$C:$C,0))),"",INDEX('Policy Characteristics'!B:B,MATCH($C1897,'Policy Characteristics'!$C:$C,0)))</f>
        <v>Capital Cost Reduction</v>
      </c>
      <c r="C1897" s="254" t="s">
        <v>646</v>
      </c>
      <c r="D1897" s="45" t="s">
        <v>750</v>
      </c>
      <c r="E1897" s="45"/>
      <c r="F1897" s="45" t="s">
        <v>1074</v>
      </c>
      <c r="G1897" s="45"/>
      <c r="H1897" s="43">
        <v>108</v>
      </c>
      <c r="I1897" s="261" t="s">
        <v>728</v>
      </c>
      <c r="J1897" s="227" t="str">
        <f>IF(ISBLANK(INDEX('Policy Characteristics'!D:D,MATCH($C1897,'Policy Characteristics'!$C:$C,0))),"",INDEX('Policy Characteristics'!D:D,MATCH($C1897,'Policy Characteristics'!$C:$C,0)))</f>
        <v>R&amp;D Capital Cost Reductions</v>
      </c>
      <c r="K1897" s="226" t="str">
        <f>IF(ISBLANK(INDEX('Policy Characteristics'!E:E,MATCH($C1897,'Policy Characteristics'!$C:$C,0))),"",INDEX('Policy Characteristics'!E:E,MATCH($C1897,'Policy Characteristics'!$C:$C,0)))</f>
        <v>RnD transportation capital cost reduction</v>
      </c>
      <c r="L1897" s="233">
        <f>IF(ISBLANK(INDEX('Policy Characteristics'!F:F,MATCH($C1897,'Policy Characteristics'!$C:$C,0))),"",INDEX('Policy Characteristics'!F:F,MATCH($C1897,'Policy Characteristics'!$C:$C,0)))</f>
        <v>0</v>
      </c>
      <c r="M1897" s="233">
        <f>IF(ISBLANK(INDEX('Policy Characteristics'!G:G,MATCH($C1897,'Policy Characteristics'!$C:$C,0))),"",INDEX('Policy Characteristics'!G:G,MATCH($C1897,'Policy Characteristics'!$C:$C,0)))</f>
        <v>0.4</v>
      </c>
      <c r="N1897" s="233">
        <f>IF(ISBLANK(INDEX('Policy Characteristics'!H:H,MATCH($C1897,'Policy Characteristics'!$C:$C,0))),"",INDEX('Policy Characteristics'!H:H,MATCH($C1897,'Policy Characteristics'!$C:$C,0)))</f>
        <v>0.01</v>
      </c>
      <c r="O1897" s="226" t="str">
        <f>IF(ISBLANK(INDEX('Policy Characteristics'!I:I,MATCH($C1897,'Policy Characteristics'!$C:$C,0))),"",INDEX('Policy Characteristics'!I:I,MATCH($C1897,'Policy Characteristics'!$C:$C,0)))</f>
        <v>% reduction in cost</v>
      </c>
      <c r="P1897" s="22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26" t="str">
        <f>IF(ISBLANK(INDEX('Policy Characteristics'!K:K,MATCH($C1897,'Policy Characteristics'!$C:$C,0))),"",INDEX('Policy Characteristics'!K:K,MATCH($C1897,'Policy Characteristics'!$C:$C,0)))</f>
        <v>architectural-design.html#rnd</v>
      </c>
      <c r="R1897" s="226" t="str">
        <f>IF(ISBLANK(INDEX('Policy Characteristics'!L:L,MATCH($C1897,'Policy Characteristics'!$C:$C,0))),"",INDEX('Policy Characteristics'!L:L,MATCH($C1897,'Policy Characteristics'!$C:$C,0)))</f>
        <v>research-and-development.html</v>
      </c>
    </row>
    <row r="1898" spans="1:18">
      <c r="A1898" s="226" t="str">
        <f>IF(ISBLANK(INDEX('Policy Characteristics'!A:A,MATCH($C1898,'Policy Characteristics'!$C:$C,0))),"",INDEX('Policy Characteristics'!A:A,MATCH($C1898,'Policy Characteristics'!$C:$C,0)))</f>
        <v>Research and Development</v>
      </c>
      <c r="B1898" s="234" t="str">
        <f>IF(ISBLANK(INDEX('Policy Characteristics'!B:B,MATCH($C1898,'Policy Characteristics'!$C:$C,0))),"",INDEX('Policy Characteristics'!B:B,MATCH($C1898,'Policy Characteristics'!$C:$C,0)))</f>
        <v>Capital Cost Reduction</v>
      </c>
      <c r="C1898" s="226" t="str">
        <f t="shared" ref="C1898:C1903" si="74">C$1897</f>
        <v>RnD Transportation Capital Cost Perc Reduction</v>
      </c>
      <c r="D1898" s="45" t="s">
        <v>753</v>
      </c>
      <c r="E1898" s="45"/>
      <c r="F1898" s="45" t="s">
        <v>1075</v>
      </c>
      <c r="G1898" s="45"/>
      <c r="H1898" s="43">
        <v>109</v>
      </c>
      <c r="I1898" s="261" t="s">
        <v>728</v>
      </c>
      <c r="J1898" s="227" t="str">
        <f>IF(ISBLANK(INDEX('Policy Characteristics'!D:D,MATCH($C1898,'Policy Characteristics'!$C:$C,0))),"",INDEX('Policy Characteristics'!D:D,MATCH($C1898,'Policy Characteristics'!$C:$C,0)))</f>
        <v>R&amp;D Capital Cost Reductions</v>
      </c>
      <c r="K1898" s="226" t="str">
        <f>IF(ISBLANK(INDEX('Policy Characteristics'!E:E,MATCH($C1898,'Policy Characteristics'!$C:$C,0))),"",INDEX('Policy Characteristics'!E:E,MATCH($C1898,'Policy Characteristics'!$C:$C,0)))</f>
        <v>RnD transportation capital cost reduction</v>
      </c>
      <c r="L1898" s="233">
        <f>IF(ISBLANK(INDEX('Policy Characteristics'!F:F,MATCH($C1898,'Policy Characteristics'!$C:$C,0))),"",INDEX('Policy Characteristics'!F:F,MATCH($C1898,'Policy Characteristics'!$C:$C,0)))</f>
        <v>0</v>
      </c>
      <c r="M1898" s="233">
        <f>IF(ISBLANK(INDEX('Policy Characteristics'!G:G,MATCH($C1898,'Policy Characteristics'!$C:$C,0))),"",INDEX('Policy Characteristics'!G:G,MATCH($C1898,'Policy Characteristics'!$C:$C,0)))</f>
        <v>0.4</v>
      </c>
      <c r="N1898" s="233">
        <f>IF(ISBLANK(INDEX('Policy Characteristics'!H:H,MATCH($C1898,'Policy Characteristics'!$C:$C,0))),"",INDEX('Policy Characteristics'!H:H,MATCH($C1898,'Policy Characteristics'!$C:$C,0)))</f>
        <v>0.01</v>
      </c>
      <c r="O1898" s="226" t="str">
        <f>IF(ISBLANK(INDEX('Policy Characteristics'!I:I,MATCH($C1898,'Policy Characteristics'!$C:$C,0))),"",INDEX('Policy Characteristics'!I:I,MATCH($C1898,'Policy Characteristics'!$C:$C,0)))</f>
        <v>% reduction in cost</v>
      </c>
      <c r="P1898" s="22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26" t="str">
        <f>IF(ISBLANK(INDEX('Policy Characteristics'!K:K,MATCH($C1898,'Policy Characteristics'!$C:$C,0))),"",INDEX('Policy Characteristics'!K:K,MATCH($C1898,'Policy Characteristics'!$C:$C,0)))</f>
        <v>architectural-design.html#rnd</v>
      </c>
      <c r="R1898" s="226" t="str">
        <f>IF(ISBLANK(INDEX('Policy Characteristics'!L:L,MATCH($C1898,'Policy Characteristics'!$C:$C,0))),"",INDEX('Policy Characteristics'!L:L,MATCH($C1898,'Policy Characteristics'!$C:$C,0)))</f>
        <v>research-and-development.html</v>
      </c>
    </row>
    <row r="1899" spans="1:18">
      <c r="A1899" s="226" t="str">
        <f>IF(ISBLANK(INDEX('Policy Characteristics'!A:A,MATCH($C1899,'Policy Characteristics'!$C:$C,0))),"",INDEX('Policy Characteristics'!A:A,MATCH($C1899,'Policy Characteristics'!$C:$C,0)))</f>
        <v>Research and Development</v>
      </c>
      <c r="B1899" s="234" t="str">
        <f>IF(ISBLANK(INDEX('Policy Characteristics'!B:B,MATCH($C1899,'Policy Characteristics'!$C:$C,0))),"",INDEX('Policy Characteristics'!B:B,MATCH($C1899,'Policy Characteristics'!$C:$C,0)))</f>
        <v>Capital Cost Reduction</v>
      </c>
      <c r="C1899" s="226" t="str">
        <f t="shared" si="74"/>
        <v>RnD Transportation Capital Cost Perc Reduction</v>
      </c>
      <c r="D1899" s="45" t="s">
        <v>755</v>
      </c>
      <c r="E1899" s="45"/>
      <c r="F1899" s="45" t="s">
        <v>1076</v>
      </c>
      <c r="G1899" s="45"/>
      <c r="H1899" s="43">
        <v>110</v>
      </c>
      <c r="I1899" s="261" t="s">
        <v>728</v>
      </c>
      <c r="J1899" s="227" t="str">
        <f>IF(ISBLANK(INDEX('Policy Characteristics'!D:D,MATCH($C1899,'Policy Characteristics'!$C:$C,0))),"",INDEX('Policy Characteristics'!D:D,MATCH($C1899,'Policy Characteristics'!$C:$C,0)))</f>
        <v>R&amp;D Capital Cost Reductions</v>
      </c>
      <c r="K1899" s="226" t="str">
        <f>IF(ISBLANK(INDEX('Policy Characteristics'!E:E,MATCH($C1899,'Policy Characteristics'!$C:$C,0))),"",INDEX('Policy Characteristics'!E:E,MATCH($C1899,'Policy Characteristics'!$C:$C,0)))</f>
        <v>RnD transportation capital cost reduction</v>
      </c>
      <c r="L1899" s="233">
        <f>IF(ISBLANK(INDEX('Policy Characteristics'!F:F,MATCH($C1899,'Policy Characteristics'!$C:$C,0))),"",INDEX('Policy Characteristics'!F:F,MATCH($C1899,'Policy Characteristics'!$C:$C,0)))</f>
        <v>0</v>
      </c>
      <c r="M1899" s="233">
        <f>IF(ISBLANK(INDEX('Policy Characteristics'!G:G,MATCH($C1899,'Policy Characteristics'!$C:$C,0))),"",INDEX('Policy Characteristics'!G:G,MATCH($C1899,'Policy Characteristics'!$C:$C,0)))</f>
        <v>0.4</v>
      </c>
      <c r="N1899" s="233">
        <f>IF(ISBLANK(INDEX('Policy Characteristics'!H:H,MATCH($C1899,'Policy Characteristics'!$C:$C,0))),"",INDEX('Policy Characteristics'!H:H,MATCH($C1899,'Policy Characteristics'!$C:$C,0)))</f>
        <v>0.01</v>
      </c>
      <c r="O1899" s="226" t="str">
        <f>IF(ISBLANK(INDEX('Policy Characteristics'!I:I,MATCH($C1899,'Policy Characteristics'!$C:$C,0))),"",INDEX('Policy Characteristics'!I:I,MATCH($C1899,'Policy Characteristics'!$C:$C,0)))</f>
        <v>% reduction in cost</v>
      </c>
      <c r="P1899" s="22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26" t="str">
        <f>IF(ISBLANK(INDEX('Policy Characteristics'!K:K,MATCH($C1899,'Policy Characteristics'!$C:$C,0))),"",INDEX('Policy Characteristics'!K:K,MATCH($C1899,'Policy Characteristics'!$C:$C,0)))</f>
        <v>architectural-design.html#rnd</v>
      </c>
      <c r="R1899" s="226" t="str">
        <f>IF(ISBLANK(INDEX('Policy Characteristics'!L:L,MATCH($C1899,'Policy Characteristics'!$C:$C,0))),"",INDEX('Policy Characteristics'!L:L,MATCH($C1899,'Policy Characteristics'!$C:$C,0)))</f>
        <v>research-and-development.html</v>
      </c>
    </row>
    <row r="1900" spans="1:18">
      <c r="A1900" s="226" t="str">
        <f>IF(ISBLANK(INDEX('Policy Characteristics'!A:A,MATCH($C1900,'Policy Characteristics'!$C:$C,0))),"",INDEX('Policy Characteristics'!A:A,MATCH($C1900,'Policy Characteristics'!$C:$C,0)))</f>
        <v>Research and Development</v>
      </c>
      <c r="B1900" s="234" t="str">
        <f>IF(ISBLANK(INDEX('Policy Characteristics'!B:B,MATCH($C1900,'Policy Characteristics'!$C:$C,0))),"",INDEX('Policy Characteristics'!B:B,MATCH($C1900,'Policy Characteristics'!$C:$C,0)))</f>
        <v>Capital Cost Reduction</v>
      </c>
      <c r="C1900" s="226" t="str">
        <f t="shared" si="74"/>
        <v>RnD Transportation Capital Cost Perc Reduction</v>
      </c>
      <c r="D1900" s="45" t="s">
        <v>757</v>
      </c>
      <c r="E1900" s="45"/>
      <c r="F1900" s="45" t="s">
        <v>1077</v>
      </c>
      <c r="G1900" s="45"/>
      <c r="H1900" s="43">
        <v>111</v>
      </c>
      <c r="I1900" s="261" t="s">
        <v>728</v>
      </c>
      <c r="J1900" s="227" t="str">
        <f>IF(ISBLANK(INDEX('Policy Characteristics'!D:D,MATCH($C1900,'Policy Characteristics'!$C:$C,0))),"",INDEX('Policy Characteristics'!D:D,MATCH($C1900,'Policy Characteristics'!$C:$C,0)))</f>
        <v>R&amp;D Capital Cost Reductions</v>
      </c>
      <c r="K1900" s="226" t="str">
        <f>IF(ISBLANK(INDEX('Policy Characteristics'!E:E,MATCH($C1900,'Policy Characteristics'!$C:$C,0))),"",INDEX('Policy Characteristics'!E:E,MATCH($C1900,'Policy Characteristics'!$C:$C,0)))</f>
        <v>RnD transportation capital cost reduction</v>
      </c>
      <c r="L1900" s="233">
        <f>IF(ISBLANK(INDEX('Policy Characteristics'!F:F,MATCH($C1900,'Policy Characteristics'!$C:$C,0))),"",INDEX('Policy Characteristics'!F:F,MATCH($C1900,'Policy Characteristics'!$C:$C,0)))</f>
        <v>0</v>
      </c>
      <c r="M1900" s="233">
        <f>IF(ISBLANK(INDEX('Policy Characteristics'!G:G,MATCH($C1900,'Policy Characteristics'!$C:$C,0))),"",INDEX('Policy Characteristics'!G:G,MATCH($C1900,'Policy Characteristics'!$C:$C,0)))</f>
        <v>0.4</v>
      </c>
      <c r="N1900" s="233">
        <f>IF(ISBLANK(INDEX('Policy Characteristics'!H:H,MATCH($C1900,'Policy Characteristics'!$C:$C,0))),"",INDEX('Policy Characteristics'!H:H,MATCH($C1900,'Policy Characteristics'!$C:$C,0)))</f>
        <v>0.01</v>
      </c>
      <c r="O1900" s="226" t="str">
        <f>IF(ISBLANK(INDEX('Policy Characteristics'!I:I,MATCH($C1900,'Policy Characteristics'!$C:$C,0))),"",INDEX('Policy Characteristics'!I:I,MATCH($C1900,'Policy Characteristics'!$C:$C,0)))</f>
        <v>% reduction in cost</v>
      </c>
      <c r="P1900" s="22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26" t="str">
        <f>IF(ISBLANK(INDEX('Policy Characteristics'!K:K,MATCH($C1900,'Policy Characteristics'!$C:$C,0))),"",INDEX('Policy Characteristics'!K:K,MATCH($C1900,'Policy Characteristics'!$C:$C,0)))</f>
        <v>architectural-design.html#rnd</v>
      </c>
      <c r="R1900" s="226" t="str">
        <f>IF(ISBLANK(INDEX('Policy Characteristics'!L:L,MATCH($C1900,'Policy Characteristics'!$C:$C,0))),"",INDEX('Policy Characteristics'!L:L,MATCH($C1900,'Policy Characteristics'!$C:$C,0)))</f>
        <v>research-and-development.html</v>
      </c>
    </row>
    <row r="1901" spans="1:18">
      <c r="A1901" s="226" t="str">
        <f>IF(ISBLANK(INDEX('Policy Characteristics'!A:A,MATCH($C1901,'Policy Characteristics'!$C:$C,0))),"",INDEX('Policy Characteristics'!A:A,MATCH($C1901,'Policy Characteristics'!$C:$C,0)))</f>
        <v>Research and Development</v>
      </c>
      <c r="B1901" s="234" t="str">
        <f>IF(ISBLANK(INDEX('Policy Characteristics'!B:B,MATCH($C1901,'Policy Characteristics'!$C:$C,0))),"",INDEX('Policy Characteristics'!B:B,MATCH($C1901,'Policy Characteristics'!$C:$C,0)))</f>
        <v>Capital Cost Reduction</v>
      </c>
      <c r="C1901" s="226" t="str">
        <f t="shared" si="74"/>
        <v>RnD Transportation Capital Cost Perc Reduction</v>
      </c>
      <c r="D1901" s="45" t="s">
        <v>759</v>
      </c>
      <c r="E1901" s="45"/>
      <c r="F1901" s="45" t="s">
        <v>1078</v>
      </c>
      <c r="G1901" s="45"/>
      <c r="H1901" s="43">
        <v>112</v>
      </c>
      <c r="I1901" s="261" t="s">
        <v>728</v>
      </c>
      <c r="J1901" s="227" t="str">
        <f>IF(ISBLANK(INDEX('Policy Characteristics'!D:D,MATCH($C1901,'Policy Characteristics'!$C:$C,0))),"",INDEX('Policy Characteristics'!D:D,MATCH($C1901,'Policy Characteristics'!$C:$C,0)))</f>
        <v>R&amp;D Capital Cost Reductions</v>
      </c>
      <c r="K1901" s="226" t="str">
        <f>IF(ISBLANK(INDEX('Policy Characteristics'!E:E,MATCH($C1901,'Policy Characteristics'!$C:$C,0))),"",INDEX('Policy Characteristics'!E:E,MATCH($C1901,'Policy Characteristics'!$C:$C,0)))</f>
        <v>RnD transportation capital cost reduction</v>
      </c>
      <c r="L1901" s="233">
        <f>IF(ISBLANK(INDEX('Policy Characteristics'!F:F,MATCH($C1901,'Policy Characteristics'!$C:$C,0))),"",INDEX('Policy Characteristics'!F:F,MATCH($C1901,'Policy Characteristics'!$C:$C,0)))</f>
        <v>0</v>
      </c>
      <c r="M1901" s="233">
        <f>IF(ISBLANK(INDEX('Policy Characteristics'!G:G,MATCH($C1901,'Policy Characteristics'!$C:$C,0))),"",INDEX('Policy Characteristics'!G:G,MATCH($C1901,'Policy Characteristics'!$C:$C,0)))</f>
        <v>0.4</v>
      </c>
      <c r="N1901" s="233">
        <f>IF(ISBLANK(INDEX('Policy Characteristics'!H:H,MATCH($C1901,'Policy Characteristics'!$C:$C,0))),"",INDEX('Policy Characteristics'!H:H,MATCH($C1901,'Policy Characteristics'!$C:$C,0)))</f>
        <v>0.01</v>
      </c>
      <c r="O1901" s="226" t="str">
        <f>IF(ISBLANK(INDEX('Policy Characteristics'!I:I,MATCH($C1901,'Policy Characteristics'!$C:$C,0))),"",INDEX('Policy Characteristics'!I:I,MATCH($C1901,'Policy Characteristics'!$C:$C,0)))</f>
        <v>% reduction in cost</v>
      </c>
      <c r="P1901" s="22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26" t="str">
        <f>IF(ISBLANK(INDEX('Policy Characteristics'!K:K,MATCH($C1901,'Policy Characteristics'!$C:$C,0))),"",INDEX('Policy Characteristics'!K:K,MATCH($C1901,'Policy Characteristics'!$C:$C,0)))</f>
        <v>architectural-design.html#rnd</v>
      </c>
      <c r="R1901" s="226" t="str">
        <f>IF(ISBLANK(INDEX('Policy Characteristics'!L:L,MATCH($C1901,'Policy Characteristics'!$C:$C,0))),"",INDEX('Policy Characteristics'!L:L,MATCH($C1901,'Policy Characteristics'!$C:$C,0)))</f>
        <v>research-and-development.html</v>
      </c>
    </row>
    <row r="1902" spans="1:18">
      <c r="A1902" s="226" t="str">
        <f>IF(ISBLANK(INDEX('Policy Characteristics'!A:A,MATCH($C1902,'Policy Characteristics'!$C:$C,0))),"",INDEX('Policy Characteristics'!A:A,MATCH($C1902,'Policy Characteristics'!$C:$C,0)))</f>
        <v>Research and Development</v>
      </c>
      <c r="B1902" s="234" t="str">
        <f>IF(ISBLANK(INDEX('Policy Characteristics'!B:B,MATCH($C1902,'Policy Characteristics'!$C:$C,0))),"",INDEX('Policy Characteristics'!B:B,MATCH($C1902,'Policy Characteristics'!$C:$C,0)))</f>
        <v>Capital Cost Reduction</v>
      </c>
      <c r="C1902" s="226" t="str">
        <f t="shared" si="74"/>
        <v>RnD Transportation Capital Cost Perc Reduction</v>
      </c>
      <c r="D1902" s="45" t="s">
        <v>761</v>
      </c>
      <c r="E1902" s="45"/>
      <c r="F1902" s="45" t="s">
        <v>1079</v>
      </c>
      <c r="G1902" s="45"/>
      <c r="H1902" s="43">
        <v>113</v>
      </c>
      <c r="I1902" s="261" t="s">
        <v>728</v>
      </c>
      <c r="J1902" s="227" t="str">
        <f>IF(ISBLANK(INDEX('Policy Characteristics'!D:D,MATCH($C1902,'Policy Characteristics'!$C:$C,0))),"",INDEX('Policy Characteristics'!D:D,MATCH($C1902,'Policy Characteristics'!$C:$C,0)))</f>
        <v>R&amp;D Capital Cost Reductions</v>
      </c>
      <c r="K1902" s="226" t="str">
        <f>IF(ISBLANK(INDEX('Policy Characteristics'!E:E,MATCH($C1902,'Policy Characteristics'!$C:$C,0))),"",INDEX('Policy Characteristics'!E:E,MATCH($C1902,'Policy Characteristics'!$C:$C,0)))</f>
        <v>RnD transportation capital cost reduction</v>
      </c>
      <c r="L1902" s="233">
        <f>IF(ISBLANK(INDEX('Policy Characteristics'!F:F,MATCH($C1902,'Policy Characteristics'!$C:$C,0))),"",INDEX('Policy Characteristics'!F:F,MATCH($C1902,'Policy Characteristics'!$C:$C,0)))</f>
        <v>0</v>
      </c>
      <c r="M1902" s="233">
        <f>IF(ISBLANK(INDEX('Policy Characteristics'!G:G,MATCH($C1902,'Policy Characteristics'!$C:$C,0))),"",INDEX('Policy Characteristics'!G:G,MATCH($C1902,'Policy Characteristics'!$C:$C,0)))</f>
        <v>0.4</v>
      </c>
      <c r="N1902" s="233">
        <f>IF(ISBLANK(INDEX('Policy Characteristics'!H:H,MATCH($C1902,'Policy Characteristics'!$C:$C,0))),"",INDEX('Policy Characteristics'!H:H,MATCH($C1902,'Policy Characteristics'!$C:$C,0)))</f>
        <v>0.01</v>
      </c>
      <c r="O1902" s="226" t="str">
        <f>IF(ISBLANK(INDEX('Policy Characteristics'!I:I,MATCH($C1902,'Policy Characteristics'!$C:$C,0))),"",INDEX('Policy Characteristics'!I:I,MATCH($C1902,'Policy Characteristics'!$C:$C,0)))</f>
        <v>% reduction in cost</v>
      </c>
      <c r="P1902" s="22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26" t="str">
        <f>IF(ISBLANK(INDEX('Policy Characteristics'!K:K,MATCH($C1902,'Policy Characteristics'!$C:$C,0))),"",INDEX('Policy Characteristics'!K:K,MATCH($C1902,'Policy Characteristics'!$C:$C,0)))</f>
        <v>architectural-design.html#rnd</v>
      </c>
      <c r="R1902" s="226" t="str">
        <f>IF(ISBLANK(INDEX('Policy Characteristics'!L:L,MATCH($C1902,'Policy Characteristics'!$C:$C,0))),"",INDEX('Policy Characteristics'!L:L,MATCH($C1902,'Policy Characteristics'!$C:$C,0)))</f>
        <v>research-and-development.html</v>
      </c>
    </row>
    <row r="1903" spans="1:18">
      <c r="A1903" s="226" t="str">
        <f>IF(ISBLANK(INDEX('Policy Characteristics'!A:A,MATCH($C1903,'Policy Characteristics'!$C:$C,0))),"",INDEX('Policy Characteristics'!A:A,MATCH($C1903,'Policy Characteristics'!$C:$C,0)))</f>
        <v>Research and Development</v>
      </c>
      <c r="B1903" s="234" t="str">
        <f>IF(ISBLANK(INDEX('Policy Characteristics'!B:B,MATCH($C1903,'Policy Characteristics'!$C:$C,0))),"",INDEX('Policy Characteristics'!B:B,MATCH($C1903,'Policy Characteristics'!$C:$C,0)))</f>
        <v>Capital Cost Reduction</v>
      </c>
      <c r="C1903" s="226" t="str">
        <f t="shared" si="74"/>
        <v>RnD Transportation Capital Cost Perc Reduction</v>
      </c>
      <c r="D1903" s="45" t="s">
        <v>762</v>
      </c>
      <c r="E1903" s="45"/>
      <c r="F1903" s="45" t="s">
        <v>1080</v>
      </c>
      <c r="G1903" s="45"/>
      <c r="H1903" s="43">
        <v>523</v>
      </c>
      <c r="I1903" s="261" t="s">
        <v>728</v>
      </c>
      <c r="J1903" s="227" t="str">
        <f>IF(ISBLANK(INDEX('Policy Characteristics'!D:D,MATCH($C1903,'Policy Characteristics'!$C:$C,0))),"",INDEX('Policy Characteristics'!D:D,MATCH($C1903,'Policy Characteristics'!$C:$C,0)))</f>
        <v>R&amp;D Capital Cost Reductions</v>
      </c>
      <c r="K1903" s="226" t="str">
        <f>IF(ISBLANK(INDEX('Policy Characteristics'!E:E,MATCH($C1903,'Policy Characteristics'!$C:$C,0))),"",INDEX('Policy Characteristics'!E:E,MATCH($C1903,'Policy Characteristics'!$C:$C,0)))</f>
        <v>RnD transportation capital cost reduction</v>
      </c>
      <c r="L1903" s="233">
        <f>IF(ISBLANK(INDEX('Policy Characteristics'!F:F,MATCH($C1903,'Policy Characteristics'!$C:$C,0))),"",INDEX('Policy Characteristics'!F:F,MATCH($C1903,'Policy Characteristics'!$C:$C,0)))</f>
        <v>0</v>
      </c>
      <c r="M1903" s="233">
        <f>IF(ISBLANK(INDEX('Policy Characteristics'!G:G,MATCH($C1903,'Policy Characteristics'!$C:$C,0))),"",INDEX('Policy Characteristics'!G:G,MATCH($C1903,'Policy Characteristics'!$C:$C,0)))</f>
        <v>0.4</v>
      </c>
      <c r="N1903" s="233">
        <f>IF(ISBLANK(INDEX('Policy Characteristics'!H:H,MATCH($C1903,'Policy Characteristics'!$C:$C,0))),"",INDEX('Policy Characteristics'!H:H,MATCH($C1903,'Policy Characteristics'!$C:$C,0)))</f>
        <v>0.01</v>
      </c>
      <c r="O1903" s="226" t="str">
        <f>IF(ISBLANK(INDEX('Policy Characteristics'!I:I,MATCH($C1903,'Policy Characteristics'!$C:$C,0))),"",INDEX('Policy Characteristics'!I:I,MATCH($C1903,'Policy Characteristics'!$C:$C,0)))</f>
        <v>% reduction in cost</v>
      </c>
      <c r="P1903" s="22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26" t="str">
        <f>IF(ISBLANK(INDEX('Policy Characteristics'!K:K,MATCH($C1903,'Policy Characteristics'!$C:$C,0))),"",INDEX('Policy Characteristics'!K:K,MATCH($C1903,'Policy Characteristics'!$C:$C,0)))</f>
        <v>architectural-design.html#rnd</v>
      </c>
      <c r="R1903" s="226" t="str">
        <f>IF(ISBLANK(INDEX('Policy Characteristics'!L:L,MATCH($C1903,'Policy Characteristics'!$C:$C,0))),"",INDEX('Policy Characteristics'!L:L,MATCH($C1903,'Policy Characteristics'!$C:$C,0)))</f>
        <v>research-and-development.html</v>
      </c>
    </row>
    <row r="1904" spans="1:18" s="2" customFormat="1">
      <c r="A1904" s="226" t="str">
        <f>IF(ISBLANK(INDEX('Policy Characteristics'!A:A,MATCH($C1904,'Policy Characteristics'!$C:$C,0))),"",INDEX('Policy Characteristics'!A:A,MATCH($C1904,'Policy Characteristics'!$C:$C,0)))</f>
        <v>Research and Development</v>
      </c>
      <c r="B1904" s="234" t="str">
        <f>IF(ISBLANK(INDEX('Policy Characteristics'!B:B,MATCH($C1904,'Policy Characteristics'!$C:$C,0))),"",INDEX('Policy Characteristics'!B:B,MATCH($C1904,'Policy Characteristics'!$C:$C,0)))</f>
        <v>Direct Air Capture</v>
      </c>
      <c r="C1904" s="254" t="s">
        <v>649</v>
      </c>
      <c r="D1904" s="6"/>
      <c r="E1904" s="6"/>
      <c r="F1904" s="6"/>
      <c r="G1904" s="6"/>
      <c r="H1904" s="47">
        <v>525</v>
      </c>
      <c r="I1904" s="262" t="s">
        <v>728</v>
      </c>
      <c r="J1904" s="227" t="str">
        <f>IF(ISBLANK(INDEX('Policy Characteristics'!D:D,MATCH($C1904,'Policy Characteristics'!$C:$C,0))),"",INDEX('Policy Characteristics'!D:D,MATCH($C1904,'Policy Characteristics'!$C:$C,0)))</f>
        <v>Carbon Dioxide Removal</v>
      </c>
      <c r="K1904" s="226" t="str">
        <f>IF(ISBLANK(INDEX('Policy Characteristics'!E:E,MATCH($C1904,'Policy Characteristics'!$C:$C,0))),"",INDEX('Policy Characteristics'!E:E,MATCH($C1904,'Policy Characteristics'!$C:$C,0)))</f>
        <v>geoeng direct air capture</v>
      </c>
      <c r="L1904" s="233">
        <f>IF(ISBLANK(INDEX('Policy Characteristics'!F:F,MATCH($C1904,'Policy Characteristics'!$C:$C,0))),"",INDEX('Policy Characteristics'!F:F,MATCH($C1904,'Policy Characteristics'!$C:$C,0)))</f>
        <v>0</v>
      </c>
      <c r="M1904" s="233">
        <f>IF(ISBLANK(INDEX('Policy Characteristics'!G:G,MATCH($C1904,'Policy Characteristics'!$C:$C,0))),"",INDEX('Policy Characteristics'!G:G,MATCH($C1904,'Policy Characteristics'!$C:$C,0)))</f>
        <v>1</v>
      </c>
      <c r="N1904" s="233">
        <f>IF(ISBLANK(INDEX('Policy Characteristics'!H:H,MATCH($C1904,'Policy Characteristics'!$C:$C,0))),"",INDEX('Policy Characteristics'!H:H,MATCH($C1904,'Policy Characteristics'!$C:$C,0)))</f>
        <v>0.01</v>
      </c>
      <c r="O1904" s="226" t="str">
        <f>IF(ISBLANK(INDEX('Policy Characteristics'!I:I,MATCH($C1904,'Policy Characteristics'!$C:$C,0))),"",INDEX('Policy Characteristics'!I:I,MATCH($C1904,'Policy Characteristics'!$C:$C,0)))</f>
        <v>% of potential achieved</v>
      </c>
      <c r="P1904" s="226" t="str">
        <f>IF(ISBLANK(INDEX('Policy Characteristics'!J:J,MATCH($C1904,'Policy Characteristics'!$C:$C,0))),"",INDEX('Policy Characteristics'!J:J,MATCH($C1904,'Policy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904" s="226" t="str">
        <f>IF(ISBLANK(INDEX('Policy Characteristics'!K:K,MATCH($C1904,'Policy Characteristics'!$C:$C,0))),"",INDEX('Policy Characteristics'!K:K,MATCH($C1904,'Policy Characteristics'!$C:$C,0)))</f>
        <v>direct-air-capture.html#dac</v>
      </c>
      <c r="R1904" s="226" t="str">
        <f>IF(ISBLANK(INDEX('Policy Characteristics'!L:L,MATCH($C1904,'Policy Characteristics'!$C:$C,0))),"",INDEX('Policy Characteristics'!L:L,MATCH($C1904,'Policy Characteristics'!$C:$C,0)))</f>
        <v>direct-air-capture.html</v>
      </c>
    </row>
    <row r="1905" spans="1:18" s="2" customFormat="1">
      <c r="A1905" s="226" t="str">
        <f>IF(ISBLANK(INDEX('Policy Characteristics'!A:A,MATCH($C1905,'Policy Characteristics'!$C:$C,0))),"",INDEX('Policy Characteristics'!A:A,MATCH($C1905,'Policy Characteristics'!$C:$C,0)))</f>
        <v>Research and Development</v>
      </c>
      <c r="B1905" s="234" t="str">
        <f>IF(ISBLANK(INDEX('Policy Characteristics'!B:B,MATCH($C1905,'Policy Characteristics'!$C:$C,0))),"",INDEX('Policy Characteristics'!B:B,MATCH($C1905,'Policy Characteristics'!$C:$C,0)))</f>
        <v>Enhanced Rock Weathering</v>
      </c>
      <c r="C1905" s="254" t="s">
        <v>657</v>
      </c>
      <c r="D1905" s="6"/>
      <c r="E1905" s="6"/>
      <c r="F1905" s="6"/>
      <c r="G1905" s="6"/>
      <c r="H1905" s="47">
        <v>2313</v>
      </c>
      <c r="I1905" s="262" t="s">
        <v>728</v>
      </c>
      <c r="J1905" s="227" t="str">
        <f>IF(ISBLANK(INDEX('Policy Characteristics'!D:D,MATCH($C1905,'Policy Characteristics'!$C:$C,0))),"",INDEX('Policy Characteristics'!D:D,MATCH($C1905,'Policy Characteristics'!$C:$C,0)))</f>
        <v>Carbon Dioxide Removal</v>
      </c>
      <c r="K1905" s="226" t="str">
        <f>IF(ISBLANK(INDEX('Policy Characteristics'!E:E,MATCH($C1905,'Policy Characteristics'!$C:$C,0))),"",INDEX('Policy Characteristics'!E:E,MATCH($C1905,'Policy Characteristics'!$C:$C,0)))</f>
        <v>geoeng enhanced rock weathering</v>
      </c>
      <c r="L1905" s="233">
        <f>IF(ISBLANK(INDEX('Policy Characteristics'!F:F,MATCH($C1905,'Policy Characteristics'!$C:$C,0))),"",INDEX('Policy Characteristics'!F:F,MATCH($C1905,'Policy Characteristics'!$C:$C,0)))</f>
        <v>0</v>
      </c>
      <c r="M1905" s="233">
        <f>IF(ISBLANK(INDEX('Policy Characteristics'!G:G,MATCH($C1905,'Policy Characteristics'!$C:$C,0))),"",INDEX('Policy Characteristics'!G:G,MATCH($C1905,'Policy Characteristics'!$C:$C,0)))</f>
        <v>1</v>
      </c>
      <c r="N1905" s="233">
        <f>IF(ISBLANK(INDEX('Policy Characteristics'!H:H,MATCH($C1905,'Policy Characteristics'!$C:$C,0))),"",INDEX('Policy Characteristics'!H:H,MATCH($C1905,'Policy Characteristics'!$C:$C,0)))</f>
        <v>0.01</v>
      </c>
      <c r="O1905" s="226" t="str">
        <f>IF(ISBLANK(INDEX('Policy Characteristics'!I:I,MATCH($C1905,'Policy Characteristics'!$C:$C,0))),"",INDEX('Policy Characteristics'!I:I,MATCH($C1905,'Policy Characteristics'!$C:$C,0)))</f>
        <v>% of potential achieved</v>
      </c>
      <c r="P1905" s="226" t="str">
        <f>IF(ISBLANK(INDEX('Policy Characteristics'!J:J,MATCH($C1905,'Policy Characteristics'!$C:$C,0))),"",INDEX('Policy Characteristics'!J:J,MATCH($C1905,'Policy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905" s="226" t="str">
        <f>IF(ISBLANK(INDEX('Policy Characteristics'!K:K,MATCH($C1905,'Policy Characteristics'!$C:$C,0))),"",INDEX('Policy Characteristics'!K:K,MATCH($C1905,'Policy Characteristics'!$C:$C,0)))</f>
        <v/>
      </c>
      <c r="R1905" s="226" t="str">
        <f>IF(ISBLANK(INDEX('Policy Characteristics'!L:L,MATCH($C1905,'Policy Characteristics'!$C:$C,0))),"",INDEX('Policy Characteristics'!L:L,MATCH($C1905,'Policy Characteristics'!$C:$C,0)))</f>
        <v/>
      </c>
    </row>
    <row r="1906" spans="1:18">
      <c r="A1906" s="226" t="str">
        <f>IF(ISBLANK(INDEX('Policy Characteristics'!A:A,MATCH($C1906,'Policy Characteristics'!$C:$C,0))),"",INDEX('Policy Characteristics'!A:A,MATCH($C1906,'Policy Characteristics'!$C:$C,0)))</f>
        <v>Research and Development</v>
      </c>
      <c r="B1906" s="234" t="str">
        <f>IF(ISBLANK(INDEX('Policy Characteristics'!B:B,MATCH($C1906,'Policy Characteristics'!$C:$C,0))),"",INDEX('Policy Characteristics'!B:B,MATCH($C1906,'Policy Characteristics'!$C:$C,0)))</f>
        <v>Fuel Use Reduction</v>
      </c>
      <c r="C1906" t="s">
        <v>662</v>
      </c>
      <c r="D1906" s="45" t="s">
        <v>776</v>
      </c>
      <c r="E1906" s="45"/>
      <c r="F1906" s="45" t="s">
        <v>1019</v>
      </c>
      <c r="G1906" s="45"/>
      <c r="H1906" s="43">
        <v>114</v>
      </c>
      <c r="I1906" s="261" t="s">
        <v>728</v>
      </c>
      <c r="J1906" s="227" t="str">
        <f>IF(ISBLANK(INDEX('Policy Characteristics'!D:D,MATCH($C1906,'Policy Characteristics'!$C:$C,0))),"",INDEX('Policy Characteristics'!D:D,MATCH($C1906,'Policy Characteristics'!$C:$C,0)))</f>
        <v>R&amp;D Fuel Use Reductions</v>
      </c>
      <c r="K1906" s="226" t="str">
        <f>IF(ISBLANK(INDEX('Policy Characteristics'!E:E,MATCH($C1906,'Policy Characteristics'!$C:$C,0))),"",INDEX('Policy Characteristics'!E:E,MATCH($C1906,'Policy Characteristics'!$C:$C,0)))</f>
        <v>RnD building fuel use reduction</v>
      </c>
      <c r="L1906" s="233">
        <f>IF(ISBLANK(INDEX('Policy Characteristics'!F:F,MATCH($C1906,'Policy Characteristics'!$C:$C,0))),"",INDEX('Policy Characteristics'!F:F,MATCH($C1906,'Policy Characteristics'!$C:$C,0)))</f>
        <v>0</v>
      </c>
      <c r="M1906" s="233">
        <f>IF(ISBLANK(INDEX('Policy Characteristics'!G:G,MATCH($C1906,'Policy Characteristics'!$C:$C,0))),"",INDEX('Policy Characteristics'!G:G,MATCH($C1906,'Policy Characteristics'!$C:$C,0)))</f>
        <v>0.4</v>
      </c>
      <c r="N1906" s="233">
        <f>IF(ISBLANK(INDEX('Policy Characteristics'!H:H,MATCH($C1906,'Policy Characteristics'!$C:$C,0))),"",INDEX('Policy Characteristics'!H:H,MATCH($C1906,'Policy Characteristics'!$C:$C,0)))</f>
        <v>0.01</v>
      </c>
      <c r="O1906" s="226" t="str">
        <f>IF(ISBLANK(INDEX('Policy Characteristics'!I:I,MATCH($C1906,'Policy Characteristics'!$C:$C,0))),"",INDEX('Policy Characteristics'!I:I,MATCH($C1906,'Policy Characteristics'!$C:$C,0)))</f>
        <v>% reduction in fuel use</v>
      </c>
      <c r="P1906" s="226" t="str">
        <f>IF(ISBLANK(INDEX('Policy Characteristics'!J:J,MATCH($C1906,'Policy Characteristics'!$C:$C,0))),"",INDEX('Policy Characteristics'!J:J,MATCH($C1906,'Policy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26" t="str">
        <f>IF(ISBLANK(INDEX('Policy Characteristics'!K:K,MATCH($C1906,'Policy Characteristics'!$C:$C,0))),"",INDEX('Policy Characteristics'!K:K,MATCH($C1906,'Policy Characteristics'!$C:$C,0)))</f>
        <v>architectural-design.html#rnd</v>
      </c>
      <c r="R1906" s="226" t="str">
        <f>IF(ISBLANK(INDEX('Policy Characteristics'!L:L,MATCH($C1906,'Policy Characteristics'!$C:$C,0))),"",INDEX('Policy Characteristics'!L:L,MATCH($C1906,'Policy Characteristics'!$C:$C,0)))</f>
        <v>research-and-development.html</v>
      </c>
    </row>
    <row r="1907" spans="1:18">
      <c r="A1907" s="226" t="str">
        <f>IF(ISBLANK(INDEX('Policy Characteristics'!A:A,MATCH($C1907,'Policy Characteristics'!$C:$C,0))),"",INDEX('Policy Characteristics'!A:A,MATCH($C1907,'Policy Characteristics'!$C:$C,0)))</f>
        <v>Research and Development</v>
      </c>
      <c r="B1907" s="234" t="str">
        <f>IF(ISBLANK(INDEX('Policy Characteristics'!B:B,MATCH($C1907,'Policy Characteristics'!$C:$C,0))),"",INDEX('Policy Characteristics'!B:B,MATCH($C1907,'Policy Characteristics'!$C:$C,0)))</f>
        <v>Fuel Use Reduction</v>
      </c>
      <c r="C1907" s="226" t="str">
        <f t="shared" ref="C1907:C1911" si="75">C$1906</f>
        <v>RnD Building Fuel Use Perc Reduction</v>
      </c>
      <c r="D1907" s="45" t="s">
        <v>780</v>
      </c>
      <c r="E1907" s="45"/>
      <c r="F1907" s="45" t="s">
        <v>1020</v>
      </c>
      <c r="G1907" s="45"/>
      <c r="H1907" s="43">
        <v>115</v>
      </c>
      <c r="I1907" s="261" t="s">
        <v>728</v>
      </c>
      <c r="J1907" s="227" t="str">
        <f>IF(ISBLANK(INDEX('Policy Characteristics'!D:D,MATCH($C1907,'Policy Characteristics'!$C:$C,0))),"",INDEX('Policy Characteristics'!D:D,MATCH($C1907,'Policy Characteristics'!$C:$C,0)))</f>
        <v>R&amp;D Fuel Use Reductions</v>
      </c>
      <c r="K1907" s="226" t="str">
        <f>IF(ISBLANK(INDEX('Policy Characteristics'!E:E,MATCH($C1907,'Policy Characteristics'!$C:$C,0))),"",INDEX('Policy Characteristics'!E:E,MATCH($C1907,'Policy Characteristics'!$C:$C,0)))</f>
        <v>RnD building fuel use reduction</v>
      </c>
      <c r="L1907" s="233">
        <f>IF(ISBLANK(INDEX('Policy Characteristics'!F:F,MATCH($C1907,'Policy Characteristics'!$C:$C,0))),"",INDEX('Policy Characteristics'!F:F,MATCH($C1907,'Policy Characteristics'!$C:$C,0)))</f>
        <v>0</v>
      </c>
      <c r="M1907" s="233">
        <f>IF(ISBLANK(INDEX('Policy Characteristics'!G:G,MATCH($C1907,'Policy Characteristics'!$C:$C,0))),"",INDEX('Policy Characteristics'!G:G,MATCH($C1907,'Policy Characteristics'!$C:$C,0)))</f>
        <v>0.4</v>
      </c>
      <c r="N1907" s="233">
        <f>IF(ISBLANK(INDEX('Policy Characteristics'!H:H,MATCH($C1907,'Policy Characteristics'!$C:$C,0))),"",INDEX('Policy Characteristics'!H:H,MATCH($C1907,'Policy Characteristics'!$C:$C,0)))</f>
        <v>0.01</v>
      </c>
      <c r="O1907" s="226" t="str">
        <f>IF(ISBLANK(INDEX('Policy Characteristics'!I:I,MATCH($C1907,'Policy Characteristics'!$C:$C,0))),"",INDEX('Policy Characteristics'!I:I,MATCH($C1907,'Policy Characteristics'!$C:$C,0)))</f>
        <v>% reduction in fuel use</v>
      </c>
      <c r="P1907" s="226" t="str">
        <f>IF(ISBLANK(INDEX('Policy Characteristics'!J:J,MATCH($C1907,'Policy Characteristics'!$C:$C,0))),"",INDEX('Policy Characteristics'!J:J,MATCH($C1907,'Policy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26" t="str">
        <f>IF(ISBLANK(INDEX('Policy Characteristics'!K:K,MATCH($C1907,'Policy Characteristics'!$C:$C,0))),"",INDEX('Policy Characteristics'!K:K,MATCH($C1907,'Policy Characteristics'!$C:$C,0)))</f>
        <v>architectural-design.html#rnd</v>
      </c>
      <c r="R1907" s="226" t="str">
        <f>IF(ISBLANK(INDEX('Policy Characteristics'!L:L,MATCH($C1907,'Policy Characteristics'!$C:$C,0))),"",INDEX('Policy Characteristics'!L:L,MATCH($C1907,'Policy Characteristics'!$C:$C,0)))</f>
        <v>research-and-development.html</v>
      </c>
    </row>
    <row r="1908" spans="1:18">
      <c r="A1908" s="226" t="str">
        <f>IF(ISBLANK(INDEX('Policy Characteristics'!A:A,MATCH($C1908,'Policy Characteristics'!$C:$C,0))),"",INDEX('Policy Characteristics'!A:A,MATCH($C1908,'Policy Characteristics'!$C:$C,0)))</f>
        <v>Research and Development</v>
      </c>
      <c r="B1908" s="234" t="str">
        <f>IF(ISBLANK(INDEX('Policy Characteristics'!B:B,MATCH($C1908,'Policy Characteristics'!$C:$C,0))),"",INDEX('Policy Characteristics'!B:B,MATCH($C1908,'Policy Characteristics'!$C:$C,0)))</f>
        <v>Fuel Use Reduction</v>
      </c>
      <c r="C1908" s="226" t="str">
        <f t="shared" si="75"/>
        <v>RnD Building Fuel Use Perc Reduction</v>
      </c>
      <c r="D1908" s="45" t="s">
        <v>792</v>
      </c>
      <c r="E1908" s="45"/>
      <c r="F1908" s="45" t="s">
        <v>1021</v>
      </c>
      <c r="G1908" s="45"/>
      <c r="H1908" s="43">
        <v>750</v>
      </c>
      <c r="I1908" s="261" t="s">
        <v>738</v>
      </c>
      <c r="J1908" s="227" t="str">
        <f>IF(ISBLANK(INDEX('Policy Characteristics'!D:D,MATCH($C1908,'Policy Characteristics'!$C:$C,0))),"",INDEX('Policy Characteristics'!D:D,MATCH($C1908,'Policy Characteristics'!$C:$C,0)))</f>
        <v>R&amp;D Fuel Use Reductions</v>
      </c>
      <c r="K1908" s="226" t="str">
        <f>IF(ISBLANK(INDEX('Policy Characteristics'!E:E,MATCH($C1908,'Policy Characteristics'!$C:$C,0))),"",INDEX('Policy Characteristics'!E:E,MATCH($C1908,'Policy Characteristics'!$C:$C,0)))</f>
        <v>RnD building fuel use reduction</v>
      </c>
      <c r="L1908" s="233">
        <f>IF(ISBLANK(INDEX('Policy Characteristics'!F:F,MATCH($C1908,'Policy Characteristics'!$C:$C,0))),"",INDEX('Policy Characteristics'!F:F,MATCH($C1908,'Policy Characteristics'!$C:$C,0)))</f>
        <v>0</v>
      </c>
      <c r="M1908" s="233">
        <f>IF(ISBLANK(INDEX('Policy Characteristics'!G:G,MATCH($C1908,'Policy Characteristics'!$C:$C,0))),"",INDEX('Policy Characteristics'!G:G,MATCH($C1908,'Policy Characteristics'!$C:$C,0)))</f>
        <v>0.4</v>
      </c>
      <c r="N1908" s="233">
        <f>IF(ISBLANK(INDEX('Policy Characteristics'!H:H,MATCH($C1908,'Policy Characteristics'!$C:$C,0))),"",INDEX('Policy Characteristics'!H:H,MATCH($C1908,'Policy Characteristics'!$C:$C,0)))</f>
        <v>0.01</v>
      </c>
      <c r="O1908" s="226" t="str">
        <f>IF(ISBLANK(INDEX('Policy Characteristics'!I:I,MATCH($C1908,'Policy Characteristics'!$C:$C,0))),"",INDEX('Policy Characteristics'!I:I,MATCH($C1908,'Policy Characteristics'!$C:$C,0)))</f>
        <v>% reduction in fuel use</v>
      </c>
      <c r="P1908" s="226" t="str">
        <f>IF(ISBLANK(INDEX('Policy Characteristics'!J:J,MATCH($C1908,'Policy Characteristics'!$C:$C,0))),"",INDEX('Policy Characteristics'!J:J,MATCH($C1908,'Policy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26" t="str">
        <f>IF(ISBLANK(INDEX('Policy Characteristics'!K:K,MATCH($C1908,'Policy Characteristics'!$C:$C,0))),"",INDEX('Policy Characteristics'!K:K,MATCH($C1908,'Policy Characteristics'!$C:$C,0)))</f>
        <v>architectural-design.html#rnd</v>
      </c>
      <c r="R1908" s="226" t="str">
        <f>IF(ISBLANK(INDEX('Policy Characteristics'!L:L,MATCH($C1908,'Policy Characteristics'!$C:$C,0))),"",INDEX('Policy Characteristics'!L:L,MATCH($C1908,'Policy Characteristics'!$C:$C,0)))</f>
        <v>research-and-development.html</v>
      </c>
    </row>
    <row r="1909" spans="1:18">
      <c r="A1909" s="226" t="str">
        <f>IF(ISBLANK(INDEX('Policy Characteristics'!A:A,MATCH($C1909,'Policy Characteristics'!$C:$C,0))),"",INDEX('Policy Characteristics'!A:A,MATCH($C1909,'Policy Characteristics'!$C:$C,0)))</f>
        <v>Research and Development</v>
      </c>
      <c r="B1909" s="234" t="str">
        <f>IF(ISBLANK(INDEX('Policy Characteristics'!B:B,MATCH($C1909,'Policy Characteristics'!$C:$C,0))),"",INDEX('Policy Characteristics'!B:B,MATCH($C1909,'Policy Characteristics'!$C:$C,0)))</f>
        <v>Fuel Use Reduction</v>
      </c>
      <c r="C1909" s="226" t="str">
        <f t="shared" si="75"/>
        <v>RnD Building Fuel Use Perc Reduction</v>
      </c>
      <c r="D1909" s="45" t="s">
        <v>782</v>
      </c>
      <c r="E1909" s="45"/>
      <c r="F1909" s="45" t="s">
        <v>1022</v>
      </c>
      <c r="G1909" s="45"/>
      <c r="H1909" s="43">
        <v>117</v>
      </c>
      <c r="I1909" s="261" t="s">
        <v>728</v>
      </c>
      <c r="J1909" s="227" t="str">
        <f>IF(ISBLANK(INDEX('Policy Characteristics'!D:D,MATCH($C1909,'Policy Characteristics'!$C:$C,0))),"",INDEX('Policy Characteristics'!D:D,MATCH($C1909,'Policy Characteristics'!$C:$C,0)))</f>
        <v>R&amp;D Fuel Use Reductions</v>
      </c>
      <c r="K1909" s="226" t="str">
        <f>IF(ISBLANK(INDEX('Policy Characteristics'!E:E,MATCH($C1909,'Policy Characteristics'!$C:$C,0))),"",INDEX('Policy Characteristics'!E:E,MATCH($C1909,'Policy Characteristics'!$C:$C,0)))</f>
        <v>RnD building fuel use reduction</v>
      </c>
      <c r="L1909" s="233">
        <f>IF(ISBLANK(INDEX('Policy Characteristics'!F:F,MATCH($C1909,'Policy Characteristics'!$C:$C,0))),"",INDEX('Policy Characteristics'!F:F,MATCH($C1909,'Policy Characteristics'!$C:$C,0)))</f>
        <v>0</v>
      </c>
      <c r="M1909" s="233">
        <f>IF(ISBLANK(INDEX('Policy Characteristics'!G:G,MATCH($C1909,'Policy Characteristics'!$C:$C,0))),"",INDEX('Policy Characteristics'!G:G,MATCH($C1909,'Policy Characteristics'!$C:$C,0)))</f>
        <v>0.4</v>
      </c>
      <c r="N1909" s="233">
        <f>IF(ISBLANK(INDEX('Policy Characteristics'!H:H,MATCH($C1909,'Policy Characteristics'!$C:$C,0))),"",INDEX('Policy Characteristics'!H:H,MATCH($C1909,'Policy Characteristics'!$C:$C,0)))</f>
        <v>0.01</v>
      </c>
      <c r="O1909" s="226" t="str">
        <f>IF(ISBLANK(INDEX('Policy Characteristics'!I:I,MATCH($C1909,'Policy Characteristics'!$C:$C,0))),"",INDEX('Policy Characteristics'!I:I,MATCH($C1909,'Policy Characteristics'!$C:$C,0)))</f>
        <v>% reduction in fuel use</v>
      </c>
      <c r="P1909" s="226" t="str">
        <f>IF(ISBLANK(INDEX('Policy Characteristics'!J:J,MATCH($C1909,'Policy Characteristics'!$C:$C,0))),"",INDEX('Policy Characteristics'!J:J,MATCH($C1909,'Policy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26" t="str">
        <f>IF(ISBLANK(INDEX('Policy Characteristics'!K:K,MATCH($C1909,'Policy Characteristics'!$C:$C,0))),"",INDEX('Policy Characteristics'!K:K,MATCH($C1909,'Policy Characteristics'!$C:$C,0)))</f>
        <v>architectural-design.html#rnd</v>
      </c>
      <c r="R1909" s="226" t="str">
        <f>IF(ISBLANK(INDEX('Policy Characteristics'!L:L,MATCH($C1909,'Policy Characteristics'!$C:$C,0))),"",INDEX('Policy Characteristics'!L:L,MATCH($C1909,'Policy Characteristics'!$C:$C,0)))</f>
        <v>research-and-development.html</v>
      </c>
    </row>
    <row r="1910" spans="1:18">
      <c r="A1910" s="226" t="str">
        <f>IF(ISBLANK(INDEX('Policy Characteristics'!A:A,MATCH($C1910,'Policy Characteristics'!$C:$C,0))),"",INDEX('Policy Characteristics'!A:A,MATCH($C1910,'Policy Characteristics'!$C:$C,0)))</f>
        <v>Research and Development</v>
      </c>
      <c r="B1910" s="234" t="str">
        <f>IF(ISBLANK(INDEX('Policy Characteristics'!B:B,MATCH($C1910,'Policy Characteristics'!$C:$C,0))),"",INDEX('Policy Characteristics'!B:B,MATCH($C1910,'Policy Characteristics'!$C:$C,0)))</f>
        <v>Fuel Use Reduction</v>
      </c>
      <c r="C1910" s="226" t="str">
        <f t="shared" si="75"/>
        <v>RnD Building Fuel Use Perc Reduction</v>
      </c>
      <c r="D1910" s="45" t="s">
        <v>784</v>
      </c>
      <c r="E1910" s="45"/>
      <c r="F1910" s="45" t="s">
        <v>1023</v>
      </c>
      <c r="G1910" s="45"/>
      <c r="H1910" s="43">
        <v>118</v>
      </c>
      <c r="I1910" s="261" t="s">
        <v>728</v>
      </c>
      <c r="J1910" s="227" t="str">
        <f>IF(ISBLANK(INDEX('Policy Characteristics'!D:D,MATCH($C1910,'Policy Characteristics'!$C:$C,0))),"",INDEX('Policy Characteristics'!D:D,MATCH($C1910,'Policy Characteristics'!$C:$C,0)))</f>
        <v>R&amp;D Fuel Use Reductions</v>
      </c>
      <c r="K1910" s="226" t="str">
        <f>IF(ISBLANK(INDEX('Policy Characteristics'!E:E,MATCH($C1910,'Policy Characteristics'!$C:$C,0))),"",INDEX('Policy Characteristics'!E:E,MATCH($C1910,'Policy Characteristics'!$C:$C,0)))</f>
        <v>RnD building fuel use reduction</v>
      </c>
      <c r="L1910" s="233">
        <f>IF(ISBLANK(INDEX('Policy Characteristics'!F:F,MATCH($C1910,'Policy Characteristics'!$C:$C,0))),"",INDEX('Policy Characteristics'!F:F,MATCH($C1910,'Policy Characteristics'!$C:$C,0)))</f>
        <v>0</v>
      </c>
      <c r="M1910" s="233">
        <f>IF(ISBLANK(INDEX('Policy Characteristics'!G:G,MATCH($C1910,'Policy Characteristics'!$C:$C,0))),"",INDEX('Policy Characteristics'!G:G,MATCH($C1910,'Policy Characteristics'!$C:$C,0)))</f>
        <v>0.4</v>
      </c>
      <c r="N1910" s="233">
        <f>IF(ISBLANK(INDEX('Policy Characteristics'!H:H,MATCH($C1910,'Policy Characteristics'!$C:$C,0))),"",INDEX('Policy Characteristics'!H:H,MATCH($C1910,'Policy Characteristics'!$C:$C,0)))</f>
        <v>0.01</v>
      </c>
      <c r="O1910" s="226" t="str">
        <f>IF(ISBLANK(INDEX('Policy Characteristics'!I:I,MATCH($C1910,'Policy Characteristics'!$C:$C,0))),"",INDEX('Policy Characteristics'!I:I,MATCH($C1910,'Policy Characteristics'!$C:$C,0)))</f>
        <v>% reduction in fuel use</v>
      </c>
      <c r="P1910" s="226" t="str">
        <f>IF(ISBLANK(INDEX('Policy Characteristics'!J:J,MATCH($C1910,'Policy Characteristics'!$C:$C,0))),"",INDEX('Policy Characteristics'!J:J,MATCH($C1910,'Policy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26" t="str">
        <f>IF(ISBLANK(INDEX('Policy Characteristics'!K:K,MATCH($C1910,'Policy Characteristics'!$C:$C,0))),"",INDEX('Policy Characteristics'!K:K,MATCH($C1910,'Policy Characteristics'!$C:$C,0)))</f>
        <v>architectural-design.html#rnd</v>
      </c>
      <c r="R1910" s="226" t="str">
        <f>IF(ISBLANK(INDEX('Policy Characteristics'!L:L,MATCH($C1910,'Policy Characteristics'!$C:$C,0))),"",INDEX('Policy Characteristics'!L:L,MATCH($C1910,'Policy Characteristics'!$C:$C,0)))</f>
        <v>research-and-development.html</v>
      </c>
    </row>
    <row r="1911" spans="1:18">
      <c r="A1911" s="226" t="str">
        <f>IF(ISBLANK(INDEX('Policy Characteristics'!A:A,MATCH($C1911,'Policy Characteristics'!$C:$C,0))),"",INDEX('Policy Characteristics'!A:A,MATCH($C1911,'Policy Characteristics'!$C:$C,0)))</f>
        <v>Research and Development</v>
      </c>
      <c r="B1911" s="234" t="str">
        <f>IF(ISBLANK(INDEX('Policy Characteristics'!B:B,MATCH($C1911,'Policy Characteristics'!$C:$C,0))),"",INDEX('Policy Characteristics'!B:B,MATCH($C1911,'Policy Characteristics'!$C:$C,0)))</f>
        <v>Fuel Use Reduction</v>
      </c>
      <c r="C1911" s="226" t="str">
        <f t="shared" si="75"/>
        <v>RnD Building Fuel Use Perc Reduction</v>
      </c>
      <c r="D1911" s="45" t="s">
        <v>786</v>
      </c>
      <c r="E1911" s="45"/>
      <c r="F1911" s="45" t="s">
        <v>1024</v>
      </c>
      <c r="G1911" s="45"/>
      <c r="H1911" s="43">
        <v>119</v>
      </c>
      <c r="I1911" s="261" t="s">
        <v>728</v>
      </c>
      <c r="J1911" s="227" t="str">
        <f>IF(ISBLANK(INDEX('Policy Characteristics'!D:D,MATCH($C1911,'Policy Characteristics'!$C:$C,0))),"",INDEX('Policy Characteristics'!D:D,MATCH($C1911,'Policy Characteristics'!$C:$C,0)))</f>
        <v>R&amp;D Fuel Use Reductions</v>
      </c>
      <c r="K1911" s="226" t="str">
        <f>IF(ISBLANK(INDEX('Policy Characteristics'!E:E,MATCH($C1911,'Policy Characteristics'!$C:$C,0))),"",INDEX('Policy Characteristics'!E:E,MATCH($C1911,'Policy Characteristics'!$C:$C,0)))</f>
        <v>RnD building fuel use reduction</v>
      </c>
      <c r="L1911" s="233">
        <f>IF(ISBLANK(INDEX('Policy Characteristics'!F:F,MATCH($C1911,'Policy Characteristics'!$C:$C,0))),"",INDEX('Policy Characteristics'!F:F,MATCH($C1911,'Policy Characteristics'!$C:$C,0)))</f>
        <v>0</v>
      </c>
      <c r="M1911" s="233">
        <f>IF(ISBLANK(INDEX('Policy Characteristics'!G:G,MATCH($C1911,'Policy Characteristics'!$C:$C,0))),"",INDEX('Policy Characteristics'!G:G,MATCH($C1911,'Policy Characteristics'!$C:$C,0)))</f>
        <v>0.4</v>
      </c>
      <c r="N1911" s="233">
        <f>IF(ISBLANK(INDEX('Policy Characteristics'!H:H,MATCH($C1911,'Policy Characteristics'!$C:$C,0))),"",INDEX('Policy Characteristics'!H:H,MATCH($C1911,'Policy Characteristics'!$C:$C,0)))</f>
        <v>0.01</v>
      </c>
      <c r="O1911" s="226" t="str">
        <f>IF(ISBLANK(INDEX('Policy Characteristics'!I:I,MATCH($C1911,'Policy Characteristics'!$C:$C,0))),"",INDEX('Policy Characteristics'!I:I,MATCH($C1911,'Policy Characteristics'!$C:$C,0)))</f>
        <v>% reduction in fuel use</v>
      </c>
      <c r="P1911" s="226" t="str">
        <f>IF(ISBLANK(INDEX('Policy Characteristics'!J:J,MATCH($C1911,'Policy Characteristics'!$C:$C,0))),"",INDEX('Policy Characteristics'!J:J,MATCH($C1911,'Policy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26" t="str">
        <f>IF(ISBLANK(INDEX('Policy Characteristics'!K:K,MATCH($C1911,'Policy Characteristics'!$C:$C,0))),"",INDEX('Policy Characteristics'!K:K,MATCH($C1911,'Policy Characteristics'!$C:$C,0)))</f>
        <v>architectural-design.html#rnd</v>
      </c>
      <c r="R1911" s="226" t="str">
        <f>IF(ISBLANK(INDEX('Policy Characteristics'!L:L,MATCH($C1911,'Policy Characteristics'!$C:$C,0))),"",INDEX('Policy Characteristics'!L:L,MATCH($C1911,'Policy Characteristics'!$C:$C,0)))</f>
        <v>research-and-development.html</v>
      </c>
    </row>
    <row r="1912" spans="1:18">
      <c r="A1912" s="226" t="str">
        <f>IF(ISBLANK(INDEX('Policy Characteristics'!A:A,MATCH($C1912,'Policy Characteristics'!$C:$C,0))),"",INDEX('Policy Characteristics'!A:A,MATCH($C1912,'Policy Characteristics'!$C:$C,0)))</f>
        <v>Research and Development</v>
      </c>
      <c r="B1912" s="234" t="str">
        <f>IF(ISBLANK(INDEX('Policy Characteristics'!B:B,MATCH($C1912,'Policy Characteristics'!$C:$C,0))),"",INDEX('Policy Characteristics'!B:B,MATCH($C1912,'Policy Characteristics'!$C:$C,0)))</f>
        <v>Fuel Use Reduction</v>
      </c>
      <c r="C1912" t="s">
        <v>667</v>
      </c>
      <c r="D1912" s="45"/>
      <c r="E1912" s="45"/>
      <c r="F1912" s="45" t="s">
        <v>377</v>
      </c>
      <c r="G1912" s="45"/>
      <c r="H1912" s="43">
        <v>120</v>
      </c>
      <c r="I1912" s="261" t="s">
        <v>728</v>
      </c>
      <c r="J1912" s="227" t="str">
        <f>IF(ISBLANK(INDEX('Policy Characteristics'!D:D,MATCH($C1912,'Policy Characteristics'!$C:$C,0))),"",INDEX('Policy Characteristics'!D:D,MATCH($C1912,'Policy Characteristics'!$C:$C,0)))</f>
        <v>R&amp;D Fuel Use Reductions</v>
      </c>
      <c r="K1912" s="226" t="str">
        <f>IF(ISBLANK(INDEX('Policy Characteristics'!E:E,MATCH($C1912,'Policy Characteristics'!$C:$C,0))),"",INDEX('Policy Characteristics'!E:E,MATCH($C1912,'Policy Characteristics'!$C:$C,0)))</f>
        <v>RnD CCS fuel use reduction</v>
      </c>
      <c r="L1912" s="233">
        <f>IF(ISBLANK(INDEX('Policy Characteristics'!F:F,MATCH($C1912,'Policy Characteristics'!$C:$C,0))),"",INDEX('Policy Characteristics'!F:F,MATCH($C1912,'Policy Characteristics'!$C:$C,0)))</f>
        <v>0</v>
      </c>
      <c r="M1912" s="233">
        <f>IF(ISBLANK(INDEX('Policy Characteristics'!G:G,MATCH($C1912,'Policy Characteristics'!$C:$C,0))),"",INDEX('Policy Characteristics'!G:G,MATCH($C1912,'Policy Characteristics'!$C:$C,0)))</f>
        <v>0.4</v>
      </c>
      <c r="N1912" s="233">
        <f>IF(ISBLANK(INDEX('Policy Characteristics'!H:H,MATCH($C1912,'Policy Characteristics'!$C:$C,0))),"",INDEX('Policy Characteristics'!H:H,MATCH($C1912,'Policy Characteristics'!$C:$C,0)))</f>
        <v>0.01</v>
      </c>
      <c r="O1912" s="226" t="str">
        <f>IF(ISBLANK(INDEX('Policy Characteristics'!I:I,MATCH($C1912,'Policy Characteristics'!$C:$C,0))),"",INDEX('Policy Characteristics'!I:I,MATCH($C1912,'Policy Characteristics'!$C:$C,0)))</f>
        <v>% reduction in fuel use</v>
      </c>
      <c r="P1912" s="226" t="str">
        <f>IF(ISBLANK(INDEX('Policy Characteristics'!J:J,MATCH($C1912,'Policy Characteristics'!$C:$C,0))),"",INDEX('Policy Characteristics'!J:J,MATCH($C1912,'Policy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26" t="str">
        <f>IF(ISBLANK(INDEX('Policy Characteristics'!K:K,MATCH($C1912,'Policy Characteristics'!$C:$C,0))),"",INDEX('Policy Characteristics'!K:K,MATCH($C1912,'Policy Characteristics'!$C:$C,0)))</f>
        <v>architectural-design.html#rnd</v>
      </c>
      <c r="R1912" s="226" t="str">
        <f>IF(ISBLANK(INDEX('Policy Characteristics'!L:L,MATCH($C1912,'Policy Characteristics'!$C:$C,0))),"",INDEX('Policy Characteristics'!L:L,MATCH($C1912,'Policy Characteristics'!$C:$C,0)))</f>
        <v>research-and-development.html</v>
      </c>
    </row>
    <row r="1913" spans="1:18">
      <c r="A1913" s="226" t="str">
        <f>IF(ISBLANK(INDEX('Policy Characteristics'!A:A,MATCH($C1913,'Policy Characteristics'!$C:$C,0))),"",INDEX('Policy Characteristics'!A:A,MATCH($C1913,'Policy Characteristics'!$C:$C,0)))</f>
        <v>Research and Development</v>
      </c>
      <c r="B1913" s="234" t="str">
        <f>IF(ISBLANK(INDEX('Policy Characteristics'!B:B,MATCH($C1913,'Policy Characteristics'!$C:$C,0))),"",INDEX('Policy Characteristics'!B:B,MATCH($C1913,'Policy Characteristics'!$C:$C,0)))</f>
        <v>Fuel Use Reduction</v>
      </c>
      <c r="C1913" t="s">
        <v>669</v>
      </c>
      <c r="D1913" s="45" t="s">
        <v>794</v>
      </c>
      <c r="E1913" s="45"/>
      <c r="F1913" s="45" t="s">
        <v>1025</v>
      </c>
      <c r="G1913" s="45"/>
      <c r="H1913" s="43">
        <v>121</v>
      </c>
      <c r="I1913" s="261" t="s">
        <v>728</v>
      </c>
      <c r="J1913" s="227" t="str">
        <f>IF(ISBLANK(INDEX('Policy Characteristics'!D:D,MATCH($C1913,'Policy Characteristics'!$C:$C,0))),"",INDEX('Policy Characteristics'!D:D,MATCH($C1913,'Policy Characteristics'!$C:$C,0)))</f>
        <v>R&amp;D Fuel Use Reductions</v>
      </c>
      <c r="K1913" s="226" t="str">
        <f>IF(ISBLANK(INDEX('Policy Characteristics'!E:E,MATCH($C1913,'Policy Characteristics'!$C:$C,0))),"",INDEX('Policy Characteristics'!E:E,MATCH($C1913,'Policy Characteristics'!$C:$C,0)))</f>
        <v>RnD electricity fuel use reduction</v>
      </c>
      <c r="L1913" s="233">
        <f>IF(ISBLANK(INDEX('Policy Characteristics'!F:F,MATCH($C1913,'Policy Characteristics'!$C:$C,0))),"",INDEX('Policy Characteristics'!F:F,MATCH($C1913,'Policy Characteristics'!$C:$C,0)))</f>
        <v>0</v>
      </c>
      <c r="M1913" s="233">
        <f>IF(ISBLANK(INDEX('Policy Characteristics'!G:G,MATCH($C1913,'Policy Characteristics'!$C:$C,0))),"",INDEX('Policy Characteristics'!G:G,MATCH($C1913,'Policy Characteristics'!$C:$C,0)))</f>
        <v>0.4</v>
      </c>
      <c r="N1913" s="233">
        <f>IF(ISBLANK(INDEX('Policy Characteristics'!H:H,MATCH($C1913,'Policy Characteristics'!$C:$C,0))),"",INDEX('Policy Characteristics'!H:H,MATCH($C1913,'Policy Characteristics'!$C:$C,0)))</f>
        <v>0.01</v>
      </c>
      <c r="O1913" s="226" t="str">
        <f>IF(ISBLANK(INDEX('Policy Characteristics'!I:I,MATCH($C1913,'Policy Characteristics'!$C:$C,0))),"",INDEX('Policy Characteristics'!I:I,MATCH($C1913,'Policy Characteristics'!$C:$C,0)))</f>
        <v>% reduction in fuel use</v>
      </c>
      <c r="P1913" s="226" t="str">
        <f>IF(ISBLANK(INDEX('Policy Characteristics'!J:J,MATCH($C1913,'Policy Characteristics'!$C:$C,0))),"",INDEX('Policy Characteristics'!J:J,MATCH($C1913,'Policy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26" t="str">
        <f>IF(ISBLANK(INDEX('Policy Characteristics'!K:K,MATCH($C1913,'Policy Characteristics'!$C:$C,0))),"",INDEX('Policy Characteristics'!K:K,MATCH($C1913,'Policy Characteristics'!$C:$C,0)))</f>
        <v>architectural-design.html#rnd</v>
      </c>
      <c r="R1913" s="226" t="str">
        <f>IF(ISBLANK(INDEX('Policy Characteristics'!L:L,MATCH($C1913,'Policy Characteristics'!$C:$C,0))),"",INDEX('Policy Characteristics'!L:L,MATCH($C1913,'Policy Characteristics'!$C:$C,0)))</f>
        <v>research-and-development.html</v>
      </c>
    </row>
    <row r="1914" spans="1:18">
      <c r="A1914" s="226" t="str">
        <f>IF(ISBLANK(INDEX('Policy Characteristics'!A:A,MATCH($C1914,'Policy Characteristics'!$C:$C,0))),"",INDEX('Policy Characteristics'!A:A,MATCH($C1914,'Policy Characteristics'!$C:$C,0)))</f>
        <v>Research and Development</v>
      </c>
      <c r="B1914" s="234" t="str">
        <f>IF(ISBLANK(INDEX('Policy Characteristics'!B:B,MATCH($C1914,'Policy Characteristics'!$C:$C,0))),"",INDEX('Policy Characteristics'!B:B,MATCH($C1914,'Policy Characteristics'!$C:$C,0)))</f>
        <v>Fuel Use Reduction</v>
      </c>
      <c r="C1914" s="226" t="str">
        <f t="shared" ref="C1914:C1921" si="76">C$1913</f>
        <v>RnD Electricity Fuel Use Perc Reduction</v>
      </c>
      <c r="D1914" s="6" t="s">
        <v>796</v>
      </c>
      <c r="E1914" s="45"/>
      <c r="F1914" s="6" t="s">
        <v>1026</v>
      </c>
      <c r="G1914" s="45"/>
      <c r="H1914" s="43">
        <v>122</v>
      </c>
      <c r="I1914" s="261" t="s">
        <v>728</v>
      </c>
      <c r="J1914" s="227" t="str">
        <f>IF(ISBLANK(INDEX('Policy Characteristics'!D:D,MATCH($C1914,'Policy Characteristics'!$C:$C,0))),"",INDEX('Policy Characteristics'!D:D,MATCH($C1914,'Policy Characteristics'!$C:$C,0)))</f>
        <v>R&amp;D Fuel Use Reductions</v>
      </c>
      <c r="K1914" s="226" t="str">
        <f>IF(ISBLANK(INDEX('Policy Characteristics'!E:E,MATCH($C1914,'Policy Characteristics'!$C:$C,0))),"",INDEX('Policy Characteristics'!E:E,MATCH($C1914,'Policy Characteristics'!$C:$C,0)))</f>
        <v>RnD electricity fuel use reduction</v>
      </c>
      <c r="L1914" s="233">
        <f>IF(ISBLANK(INDEX('Policy Characteristics'!F:F,MATCH($C1914,'Policy Characteristics'!$C:$C,0))),"",INDEX('Policy Characteristics'!F:F,MATCH($C1914,'Policy Characteristics'!$C:$C,0)))</f>
        <v>0</v>
      </c>
      <c r="M1914" s="233">
        <f>IF(ISBLANK(INDEX('Policy Characteristics'!G:G,MATCH($C1914,'Policy Characteristics'!$C:$C,0))),"",INDEX('Policy Characteristics'!G:G,MATCH($C1914,'Policy Characteristics'!$C:$C,0)))</f>
        <v>0.4</v>
      </c>
      <c r="N1914" s="233">
        <f>IF(ISBLANK(INDEX('Policy Characteristics'!H:H,MATCH($C1914,'Policy Characteristics'!$C:$C,0))),"",INDEX('Policy Characteristics'!H:H,MATCH($C1914,'Policy Characteristics'!$C:$C,0)))</f>
        <v>0.01</v>
      </c>
      <c r="O1914" s="226" t="str">
        <f>IF(ISBLANK(INDEX('Policy Characteristics'!I:I,MATCH($C1914,'Policy Characteristics'!$C:$C,0))),"",INDEX('Policy Characteristics'!I:I,MATCH($C1914,'Policy Characteristics'!$C:$C,0)))</f>
        <v>% reduction in fuel use</v>
      </c>
      <c r="P1914" s="226" t="str">
        <f>IF(ISBLANK(INDEX('Policy Characteristics'!J:J,MATCH($C1914,'Policy Characteristics'!$C:$C,0))),"",INDEX('Policy Characteristics'!J:J,MATCH($C1914,'Policy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26" t="str">
        <f>IF(ISBLANK(INDEX('Policy Characteristics'!K:K,MATCH($C1914,'Policy Characteristics'!$C:$C,0))),"",INDEX('Policy Characteristics'!K:K,MATCH($C1914,'Policy Characteristics'!$C:$C,0)))</f>
        <v>architectural-design.html#rnd</v>
      </c>
      <c r="R1914" s="226" t="str">
        <f>IF(ISBLANK(INDEX('Policy Characteristics'!L:L,MATCH($C1914,'Policy Characteristics'!$C:$C,0))),"",INDEX('Policy Characteristics'!L:L,MATCH($C1914,'Policy Characteristics'!$C:$C,0)))</f>
        <v>research-and-development.html</v>
      </c>
    </row>
    <row r="1915" spans="1:18">
      <c r="A1915" s="226" t="str">
        <f>IF(ISBLANK(INDEX('Policy Characteristics'!A:A,MATCH($C1915,'Policy Characteristics'!$C:$C,0))),"",INDEX('Policy Characteristics'!A:A,MATCH($C1915,'Policy Characteristics'!$C:$C,0)))</f>
        <v>Research and Development</v>
      </c>
      <c r="B1915" s="234" t="str">
        <f>IF(ISBLANK(INDEX('Policy Characteristics'!B:B,MATCH($C1915,'Policy Characteristics'!$C:$C,0))),"",INDEX('Policy Characteristics'!B:B,MATCH($C1915,'Policy Characteristics'!$C:$C,0)))</f>
        <v>Fuel Use Reduction</v>
      </c>
      <c r="C1915" s="226" t="str">
        <f t="shared" si="76"/>
        <v>RnD Electricity Fuel Use Perc Reduction</v>
      </c>
      <c r="D1915" s="6" t="s">
        <v>798</v>
      </c>
      <c r="E1915" s="45"/>
      <c r="F1915" s="6" t="s">
        <v>1027</v>
      </c>
      <c r="G1915" s="45"/>
      <c r="H1915" s="43">
        <v>123</v>
      </c>
      <c r="I1915" s="261" t="s">
        <v>728</v>
      </c>
      <c r="J1915" s="227" t="str">
        <f>IF(ISBLANK(INDEX('Policy Characteristics'!D:D,MATCH($C1915,'Policy Characteristics'!$C:$C,0))),"",INDEX('Policy Characteristics'!D:D,MATCH($C1915,'Policy Characteristics'!$C:$C,0)))</f>
        <v>R&amp;D Fuel Use Reductions</v>
      </c>
      <c r="K1915" s="226" t="str">
        <f>IF(ISBLANK(INDEX('Policy Characteristics'!E:E,MATCH($C1915,'Policy Characteristics'!$C:$C,0))),"",INDEX('Policy Characteristics'!E:E,MATCH($C1915,'Policy Characteristics'!$C:$C,0)))</f>
        <v>RnD electricity fuel use reduction</v>
      </c>
      <c r="L1915" s="233">
        <f>IF(ISBLANK(INDEX('Policy Characteristics'!F:F,MATCH($C1915,'Policy Characteristics'!$C:$C,0))),"",INDEX('Policy Characteristics'!F:F,MATCH($C1915,'Policy Characteristics'!$C:$C,0)))</f>
        <v>0</v>
      </c>
      <c r="M1915" s="233">
        <f>IF(ISBLANK(INDEX('Policy Characteristics'!G:G,MATCH($C1915,'Policy Characteristics'!$C:$C,0))),"",INDEX('Policy Characteristics'!G:G,MATCH($C1915,'Policy Characteristics'!$C:$C,0)))</f>
        <v>0.4</v>
      </c>
      <c r="N1915" s="233">
        <f>IF(ISBLANK(INDEX('Policy Characteristics'!H:H,MATCH($C1915,'Policy Characteristics'!$C:$C,0))),"",INDEX('Policy Characteristics'!H:H,MATCH($C1915,'Policy Characteristics'!$C:$C,0)))</f>
        <v>0.01</v>
      </c>
      <c r="O1915" s="226" t="str">
        <f>IF(ISBLANK(INDEX('Policy Characteristics'!I:I,MATCH($C1915,'Policy Characteristics'!$C:$C,0))),"",INDEX('Policy Characteristics'!I:I,MATCH($C1915,'Policy Characteristics'!$C:$C,0)))</f>
        <v>% reduction in fuel use</v>
      </c>
      <c r="P1915" s="226" t="str">
        <f>IF(ISBLANK(INDEX('Policy Characteristics'!J:J,MATCH($C1915,'Policy Characteristics'!$C:$C,0))),"",INDEX('Policy Characteristics'!J:J,MATCH($C1915,'Policy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26" t="str">
        <f>IF(ISBLANK(INDEX('Policy Characteristics'!K:K,MATCH($C1915,'Policy Characteristics'!$C:$C,0))),"",INDEX('Policy Characteristics'!K:K,MATCH($C1915,'Policy Characteristics'!$C:$C,0)))</f>
        <v>architectural-design.html#rnd</v>
      </c>
      <c r="R1915" s="226" t="str">
        <f>IF(ISBLANK(INDEX('Policy Characteristics'!L:L,MATCH($C1915,'Policy Characteristics'!$C:$C,0))),"",INDEX('Policy Characteristics'!L:L,MATCH($C1915,'Policy Characteristics'!$C:$C,0)))</f>
        <v>research-and-development.html</v>
      </c>
    </row>
    <row r="1916" spans="1:18">
      <c r="A1916" s="226" t="str">
        <f>IF(ISBLANK(INDEX('Policy Characteristics'!A:A,MATCH($C1916,'Policy Characteristics'!$C:$C,0))),"",INDEX('Policy Characteristics'!A:A,MATCH($C1916,'Policy Characteristics'!$C:$C,0)))</f>
        <v>Research and Development</v>
      </c>
      <c r="B1916" s="234" t="str">
        <f>IF(ISBLANK(INDEX('Policy Characteristics'!B:B,MATCH($C1916,'Policy Characteristics'!$C:$C,0))),"",INDEX('Policy Characteristics'!B:B,MATCH($C1916,'Policy Characteristics'!$C:$C,0)))</f>
        <v>Fuel Use Reduction</v>
      </c>
      <c r="C1916" s="226" t="str">
        <f t="shared" si="76"/>
        <v>RnD Electricity Fuel Use Perc Reduction</v>
      </c>
      <c r="D1916" s="6" t="s">
        <v>800</v>
      </c>
      <c r="E1916" s="45"/>
      <c r="F1916" s="6" t="s">
        <v>1028</v>
      </c>
      <c r="G1916" s="45"/>
      <c r="H1916" s="43">
        <v>751</v>
      </c>
      <c r="I1916" s="261" t="s">
        <v>738</v>
      </c>
      <c r="J1916" s="227" t="str">
        <f>IF(ISBLANK(INDEX('Policy Characteristics'!D:D,MATCH($C1916,'Policy Characteristics'!$C:$C,0))),"",INDEX('Policy Characteristics'!D:D,MATCH($C1916,'Policy Characteristics'!$C:$C,0)))</f>
        <v>R&amp;D Fuel Use Reductions</v>
      </c>
      <c r="K1916" s="226" t="str">
        <f>IF(ISBLANK(INDEX('Policy Characteristics'!E:E,MATCH($C1916,'Policy Characteristics'!$C:$C,0))),"",INDEX('Policy Characteristics'!E:E,MATCH($C1916,'Policy Characteristics'!$C:$C,0)))</f>
        <v>RnD electricity fuel use reduction</v>
      </c>
      <c r="L1916" s="233">
        <f>IF(ISBLANK(INDEX('Policy Characteristics'!F:F,MATCH($C1916,'Policy Characteristics'!$C:$C,0))),"",INDEX('Policy Characteristics'!F:F,MATCH($C1916,'Policy Characteristics'!$C:$C,0)))</f>
        <v>0</v>
      </c>
      <c r="M1916" s="233">
        <f>IF(ISBLANK(INDEX('Policy Characteristics'!G:G,MATCH($C1916,'Policy Characteristics'!$C:$C,0))),"",INDEX('Policy Characteristics'!G:G,MATCH($C1916,'Policy Characteristics'!$C:$C,0)))</f>
        <v>0.4</v>
      </c>
      <c r="N1916" s="233">
        <f>IF(ISBLANK(INDEX('Policy Characteristics'!H:H,MATCH($C1916,'Policy Characteristics'!$C:$C,0))),"",INDEX('Policy Characteristics'!H:H,MATCH($C1916,'Policy Characteristics'!$C:$C,0)))</f>
        <v>0.01</v>
      </c>
      <c r="O1916" s="226" t="str">
        <f>IF(ISBLANK(INDEX('Policy Characteristics'!I:I,MATCH($C1916,'Policy Characteristics'!$C:$C,0))),"",INDEX('Policy Characteristics'!I:I,MATCH($C1916,'Policy Characteristics'!$C:$C,0)))</f>
        <v>% reduction in fuel use</v>
      </c>
      <c r="P1916" s="226" t="str">
        <f>IF(ISBLANK(INDEX('Policy Characteristics'!J:J,MATCH($C1916,'Policy Characteristics'!$C:$C,0))),"",INDEX('Policy Characteristics'!J:J,MATCH($C1916,'Policy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26" t="str">
        <f>IF(ISBLANK(INDEX('Policy Characteristics'!K:K,MATCH($C1916,'Policy Characteristics'!$C:$C,0))),"",INDEX('Policy Characteristics'!K:K,MATCH($C1916,'Policy Characteristics'!$C:$C,0)))</f>
        <v>architectural-design.html#rnd</v>
      </c>
      <c r="R1916" s="226" t="str">
        <f>IF(ISBLANK(INDEX('Policy Characteristics'!L:L,MATCH($C1916,'Policy Characteristics'!$C:$C,0))),"",INDEX('Policy Characteristics'!L:L,MATCH($C1916,'Policy Characteristics'!$C:$C,0)))</f>
        <v>research-and-development.html</v>
      </c>
    </row>
    <row r="1917" spans="1:18">
      <c r="A1917" s="226" t="str">
        <f>IF(ISBLANK(INDEX('Policy Characteristics'!A:A,MATCH($C1917,'Policy Characteristics'!$C:$C,0))),"",INDEX('Policy Characteristics'!A:A,MATCH($C1917,'Policy Characteristics'!$C:$C,0)))</f>
        <v>Research and Development</v>
      </c>
      <c r="B1917" s="234" t="str">
        <f>IF(ISBLANK(INDEX('Policy Characteristics'!B:B,MATCH($C1917,'Policy Characteristics'!$C:$C,0))),"",INDEX('Policy Characteristics'!B:B,MATCH($C1917,'Policy Characteristics'!$C:$C,0)))</f>
        <v>Fuel Use Reduction</v>
      </c>
      <c r="C1917" s="226" t="str">
        <f t="shared" si="76"/>
        <v>RnD Electricity Fuel Use Perc Reduction</v>
      </c>
      <c r="D1917" s="6" t="s">
        <v>802</v>
      </c>
      <c r="E1917" s="45"/>
      <c r="F1917" s="6" t="s">
        <v>1029</v>
      </c>
      <c r="G1917" s="45"/>
      <c r="H1917" s="43">
        <v>752</v>
      </c>
      <c r="I1917" s="261" t="s">
        <v>738</v>
      </c>
      <c r="J1917" s="227" t="str">
        <f>IF(ISBLANK(INDEX('Policy Characteristics'!D:D,MATCH($C1917,'Policy Characteristics'!$C:$C,0))),"",INDEX('Policy Characteristics'!D:D,MATCH($C1917,'Policy Characteristics'!$C:$C,0)))</f>
        <v>R&amp;D Fuel Use Reductions</v>
      </c>
      <c r="K1917" s="226" t="str">
        <f>IF(ISBLANK(INDEX('Policy Characteristics'!E:E,MATCH($C1917,'Policy Characteristics'!$C:$C,0))),"",INDEX('Policy Characteristics'!E:E,MATCH($C1917,'Policy Characteristics'!$C:$C,0)))</f>
        <v>RnD electricity fuel use reduction</v>
      </c>
      <c r="L1917" s="233">
        <f>IF(ISBLANK(INDEX('Policy Characteristics'!F:F,MATCH($C1917,'Policy Characteristics'!$C:$C,0))),"",INDEX('Policy Characteristics'!F:F,MATCH($C1917,'Policy Characteristics'!$C:$C,0)))</f>
        <v>0</v>
      </c>
      <c r="M1917" s="233">
        <f>IF(ISBLANK(INDEX('Policy Characteristics'!G:G,MATCH($C1917,'Policy Characteristics'!$C:$C,0))),"",INDEX('Policy Characteristics'!G:G,MATCH($C1917,'Policy Characteristics'!$C:$C,0)))</f>
        <v>0.4</v>
      </c>
      <c r="N1917" s="233">
        <f>IF(ISBLANK(INDEX('Policy Characteristics'!H:H,MATCH($C1917,'Policy Characteristics'!$C:$C,0))),"",INDEX('Policy Characteristics'!H:H,MATCH($C1917,'Policy Characteristics'!$C:$C,0)))</f>
        <v>0.01</v>
      </c>
      <c r="O1917" s="226" t="str">
        <f>IF(ISBLANK(INDEX('Policy Characteristics'!I:I,MATCH($C1917,'Policy Characteristics'!$C:$C,0))),"",INDEX('Policy Characteristics'!I:I,MATCH($C1917,'Policy Characteristics'!$C:$C,0)))</f>
        <v>% reduction in fuel use</v>
      </c>
      <c r="P1917" s="226" t="str">
        <f>IF(ISBLANK(INDEX('Policy Characteristics'!J:J,MATCH($C1917,'Policy Characteristics'!$C:$C,0))),"",INDEX('Policy Characteristics'!J:J,MATCH($C1917,'Policy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26" t="str">
        <f>IF(ISBLANK(INDEX('Policy Characteristics'!K:K,MATCH($C1917,'Policy Characteristics'!$C:$C,0))),"",INDEX('Policy Characteristics'!K:K,MATCH($C1917,'Policy Characteristics'!$C:$C,0)))</f>
        <v>architectural-design.html#rnd</v>
      </c>
      <c r="R1917" s="226" t="str">
        <f>IF(ISBLANK(INDEX('Policy Characteristics'!L:L,MATCH($C1917,'Policy Characteristics'!$C:$C,0))),"",INDEX('Policy Characteristics'!L:L,MATCH($C1917,'Policy Characteristics'!$C:$C,0)))</f>
        <v>research-and-development.html</v>
      </c>
    </row>
    <row r="1918" spans="1:18">
      <c r="A1918" s="226" t="str">
        <f>IF(ISBLANK(INDEX('Policy Characteristics'!A:A,MATCH($C1918,'Policy Characteristics'!$C:$C,0))),"",INDEX('Policy Characteristics'!A:A,MATCH($C1918,'Policy Characteristics'!$C:$C,0)))</f>
        <v>Research and Development</v>
      </c>
      <c r="B1918" s="234" t="str">
        <f>IF(ISBLANK(INDEX('Policy Characteristics'!B:B,MATCH($C1918,'Policy Characteristics'!$C:$C,0))),"",INDEX('Policy Characteristics'!B:B,MATCH($C1918,'Policy Characteristics'!$C:$C,0)))</f>
        <v>Fuel Use Reduction</v>
      </c>
      <c r="C1918" s="226" t="str">
        <f t="shared" si="76"/>
        <v>RnD Electricity Fuel Use Perc Reduction</v>
      </c>
      <c r="D1918" s="6" t="s">
        <v>804</v>
      </c>
      <c r="E1918" s="45"/>
      <c r="F1918" s="6" t="s">
        <v>1030</v>
      </c>
      <c r="G1918" s="45"/>
      <c r="H1918" s="43">
        <v>753</v>
      </c>
      <c r="I1918" s="261" t="s">
        <v>738</v>
      </c>
      <c r="J1918" s="227" t="str">
        <f>IF(ISBLANK(INDEX('Policy Characteristics'!D:D,MATCH($C1918,'Policy Characteristics'!$C:$C,0))),"",INDEX('Policy Characteristics'!D:D,MATCH($C1918,'Policy Characteristics'!$C:$C,0)))</f>
        <v>R&amp;D Fuel Use Reductions</v>
      </c>
      <c r="K1918" s="226" t="str">
        <f>IF(ISBLANK(INDEX('Policy Characteristics'!E:E,MATCH($C1918,'Policy Characteristics'!$C:$C,0))),"",INDEX('Policy Characteristics'!E:E,MATCH($C1918,'Policy Characteristics'!$C:$C,0)))</f>
        <v>RnD electricity fuel use reduction</v>
      </c>
      <c r="L1918" s="233">
        <f>IF(ISBLANK(INDEX('Policy Characteristics'!F:F,MATCH($C1918,'Policy Characteristics'!$C:$C,0))),"",INDEX('Policy Characteristics'!F:F,MATCH($C1918,'Policy Characteristics'!$C:$C,0)))</f>
        <v>0</v>
      </c>
      <c r="M1918" s="233">
        <f>IF(ISBLANK(INDEX('Policy Characteristics'!G:G,MATCH($C1918,'Policy Characteristics'!$C:$C,0))),"",INDEX('Policy Characteristics'!G:G,MATCH($C1918,'Policy Characteristics'!$C:$C,0)))</f>
        <v>0.4</v>
      </c>
      <c r="N1918" s="233">
        <f>IF(ISBLANK(INDEX('Policy Characteristics'!H:H,MATCH($C1918,'Policy Characteristics'!$C:$C,0))),"",INDEX('Policy Characteristics'!H:H,MATCH($C1918,'Policy Characteristics'!$C:$C,0)))</f>
        <v>0.01</v>
      </c>
      <c r="O1918" s="226" t="str">
        <f>IF(ISBLANK(INDEX('Policy Characteristics'!I:I,MATCH($C1918,'Policy Characteristics'!$C:$C,0))),"",INDEX('Policy Characteristics'!I:I,MATCH($C1918,'Policy Characteristics'!$C:$C,0)))</f>
        <v>% reduction in fuel use</v>
      </c>
      <c r="P1918" s="226" t="str">
        <f>IF(ISBLANK(INDEX('Policy Characteristics'!J:J,MATCH($C1918,'Policy Characteristics'!$C:$C,0))),"",INDEX('Policy Characteristics'!J:J,MATCH($C1918,'Policy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26" t="str">
        <f>IF(ISBLANK(INDEX('Policy Characteristics'!K:K,MATCH($C1918,'Policy Characteristics'!$C:$C,0))),"",INDEX('Policy Characteristics'!K:K,MATCH($C1918,'Policy Characteristics'!$C:$C,0)))</f>
        <v>architectural-design.html#rnd</v>
      </c>
      <c r="R1918" s="226" t="str">
        <f>IF(ISBLANK(INDEX('Policy Characteristics'!L:L,MATCH($C1918,'Policy Characteristics'!$C:$C,0))),"",INDEX('Policy Characteristics'!L:L,MATCH($C1918,'Policy Characteristics'!$C:$C,0)))</f>
        <v>research-and-development.html</v>
      </c>
    </row>
    <row r="1919" spans="1:18">
      <c r="A1919" s="226" t="str">
        <f>IF(ISBLANK(INDEX('Policy Characteristics'!A:A,MATCH($C1919,'Policy Characteristics'!$C:$C,0))),"",INDEX('Policy Characteristics'!A:A,MATCH($C1919,'Policy Characteristics'!$C:$C,0)))</f>
        <v>Research and Development</v>
      </c>
      <c r="B1919" s="234" t="str">
        <f>IF(ISBLANK(INDEX('Policy Characteristics'!B:B,MATCH($C1919,'Policy Characteristics'!$C:$C,0))),"",INDEX('Policy Characteristics'!B:B,MATCH($C1919,'Policy Characteristics'!$C:$C,0)))</f>
        <v>Fuel Use Reduction</v>
      </c>
      <c r="C1919" s="226" t="str">
        <f t="shared" si="76"/>
        <v>RnD Electricity Fuel Use Perc Reduction</v>
      </c>
      <c r="D1919" s="6" t="s">
        <v>806</v>
      </c>
      <c r="E1919" s="45"/>
      <c r="F1919" s="6" t="s">
        <v>1031</v>
      </c>
      <c r="G1919" s="45"/>
      <c r="H1919" s="43">
        <v>754</v>
      </c>
      <c r="I1919" s="261" t="s">
        <v>738</v>
      </c>
      <c r="J1919" s="227" t="str">
        <f>IF(ISBLANK(INDEX('Policy Characteristics'!D:D,MATCH($C1919,'Policy Characteristics'!$C:$C,0))),"",INDEX('Policy Characteristics'!D:D,MATCH($C1919,'Policy Characteristics'!$C:$C,0)))</f>
        <v>R&amp;D Fuel Use Reductions</v>
      </c>
      <c r="K1919" s="226" t="str">
        <f>IF(ISBLANK(INDEX('Policy Characteristics'!E:E,MATCH($C1919,'Policy Characteristics'!$C:$C,0))),"",INDEX('Policy Characteristics'!E:E,MATCH($C1919,'Policy Characteristics'!$C:$C,0)))</f>
        <v>RnD electricity fuel use reduction</v>
      </c>
      <c r="L1919" s="233">
        <f>IF(ISBLANK(INDEX('Policy Characteristics'!F:F,MATCH($C1919,'Policy Characteristics'!$C:$C,0))),"",INDEX('Policy Characteristics'!F:F,MATCH($C1919,'Policy Characteristics'!$C:$C,0)))</f>
        <v>0</v>
      </c>
      <c r="M1919" s="233">
        <f>IF(ISBLANK(INDEX('Policy Characteristics'!G:G,MATCH($C1919,'Policy Characteristics'!$C:$C,0))),"",INDEX('Policy Characteristics'!G:G,MATCH($C1919,'Policy Characteristics'!$C:$C,0)))</f>
        <v>0.4</v>
      </c>
      <c r="N1919" s="233">
        <f>IF(ISBLANK(INDEX('Policy Characteristics'!H:H,MATCH($C1919,'Policy Characteristics'!$C:$C,0))),"",INDEX('Policy Characteristics'!H:H,MATCH($C1919,'Policy Characteristics'!$C:$C,0)))</f>
        <v>0.01</v>
      </c>
      <c r="O1919" s="226" t="str">
        <f>IF(ISBLANK(INDEX('Policy Characteristics'!I:I,MATCH($C1919,'Policy Characteristics'!$C:$C,0))),"",INDEX('Policy Characteristics'!I:I,MATCH($C1919,'Policy Characteristics'!$C:$C,0)))</f>
        <v>% reduction in fuel use</v>
      </c>
      <c r="P1919" s="226" t="str">
        <f>IF(ISBLANK(INDEX('Policy Characteristics'!J:J,MATCH($C1919,'Policy Characteristics'!$C:$C,0))),"",INDEX('Policy Characteristics'!J:J,MATCH($C1919,'Policy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26" t="str">
        <f>IF(ISBLANK(INDEX('Policy Characteristics'!K:K,MATCH($C1919,'Policy Characteristics'!$C:$C,0))),"",INDEX('Policy Characteristics'!K:K,MATCH($C1919,'Policy Characteristics'!$C:$C,0)))</f>
        <v>architectural-design.html#rnd</v>
      </c>
      <c r="R1919" s="226" t="str">
        <f>IF(ISBLANK(INDEX('Policy Characteristics'!L:L,MATCH($C1919,'Policy Characteristics'!$C:$C,0))),"",INDEX('Policy Characteristics'!L:L,MATCH($C1919,'Policy Characteristics'!$C:$C,0)))</f>
        <v>research-and-development.html</v>
      </c>
    </row>
    <row r="1920" spans="1:18">
      <c r="A1920" s="226" t="str">
        <f>IF(ISBLANK(INDEX('Policy Characteristics'!A:A,MATCH($C1920,'Policy Characteristics'!$C:$C,0))),"",INDEX('Policy Characteristics'!A:A,MATCH($C1920,'Policy Characteristics'!$C:$C,0)))</f>
        <v>Research and Development</v>
      </c>
      <c r="B1920" s="234" t="str">
        <f>IF(ISBLANK(INDEX('Policy Characteristics'!B:B,MATCH($C1920,'Policy Characteristics'!$C:$C,0))),"",INDEX('Policy Characteristics'!B:B,MATCH($C1920,'Policy Characteristics'!$C:$C,0)))</f>
        <v>Fuel Use Reduction</v>
      </c>
      <c r="C1920" s="226" t="str">
        <f t="shared" si="76"/>
        <v>RnD Electricity Fuel Use Perc Reduction</v>
      </c>
      <c r="D1920" s="6" t="s">
        <v>808</v>
      </c>
      <c r="E1920" s="45"/>
      <c r="F1920" s="6" t="s">
        <v>1032</v>
      </c>
      <c r="G1920" s="45"/>
      <c r="H1920" s="43">
        <v>124</v>
      </c>
      <c r="I1920" s="261" t="s">
        <v>738</v>
      </c>
      <c r="J1920" s="227" t="str">
        <f>IF(ISBLANK(INDEX('Policy Characteristics'!D:D,MATCH($C1920,'Policy Characteristics'!$C:$C,0))),"",INDEX('Policy Characteristics'!D:D,MATCH($C1920,'Policy Characteristics'!$C:$C,0)))</f>
        <v>R&amp;D Fuel Use Reductions</v>
      </c>
      <c r="K1920" s="226" t="str">
        <f>IF(ISBLANK(INDEX('Policy Characteristics'!E:E,MATCH($C1920,'Policy Characteristics'!$C:$C,0))),"",INDEX('Policy Characteristics'!E:E,MATCH($C1920,'Policy Characteristics'!$C:$C,0)))</f>
        <v>RnD electricity fuel use reduction</v>
      </c>
      <c r="L1920" s="233">
        <f>IF(ISBLANK(INDEX('Policy Characteristics'!F:F,MATCH($C1920,'Policy Characteristics'!$C:$C,0))),"",INDEX('Policy Characteristics'!F:F,MATCH($C1920,'Policy Characteristics'!$C:$C,0)))</f>
        <v>0</v>
      </c>
      <c r="M1920" s="233">
        <f>IF(ISBLANK(INDEX('Policy Characteristics'!G:G,MATCH($C1920,'Policy Characteristics'!$C:$C,0))),"",INDEX('Policy Characteristics'!G:G,MATCH($C1920,'Policy Characteristics'!$C:$C,0)))</f>
        <v>0.4</v>
      </c>
      <c r="N1920" s="233">
        <f>IF(ISBLANK(INDEX('Policy Characteristics'!H:H,MATCH($C1920,'Policy Characteristics'!$C:$C,0))),"",INDEX('Policy Characteristics'!H:H,MATCH($C1920,'Policy Characteristics'!$C:$C,0)))</f>
        <v>0.01</v>
      </c>
      <c r="O1920" s="226" t="str">
        <f>IF(ISBLANK(INDEX('Policy Characteristics'!I:I,MATCH($C1920,'Policy Characteristics'!$C:$C,0))),"",INDEX('Policy Characteristics'!I:I,MATCH($C1920,'Policy Characteristics'!$C:$C,0)))</f>
        <v>% reduction in fuel use</v>
      </c>
      <c r="P1920" s="226" t="str">
        <f>IF(ISBLANK(INDEX('Policy Characteristics'!J:J,MATCH($C1920,'Policy Characteristics'!$C:$C,0))),"",INDEX('Policy Characteristics'!J:J,MATCH($C1920,'Policy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26" t="str">
        <f>IF(ISBLANK(INDEX('Policy Characteristics'!K:K,MATCH($C1920,'Policy Characteristics'!$C:$C,0))),"",INDEX('Policy Characteristics'!K:K,MATCH($C1920,'Policy Characteristics'!$C:$C,0)))</f>
        <v>architectural-design.html#rnd</v>
      </c>
      <c r="R1920" s="226" t="str">
        <f>IF(ISBLANK(INDEX('Policy Characteristics'!L:L,MATCH($C1920,'Policy Characteristics'!$C:$C,0))),"",INDEX('Policy Characteristics'!L:L,MATCH($C1920,'Policy Characteristics'!$C:$C,0)))</f>
        <v>research-and-development.html</v>
      </c>
    </row>
    <row r="1921" spans="1:18">
      <c r="A1921" s="226" t="str">
        <f>IF(ISBLANK(INDEX('Policy Characteristics'!A:A,MATCH($C1921,'Policy Characteristics'!$C:$C,0))),"",INDEX('Policy Characteristics'!A:A,MATCH($C1921,'Policy Characteristics'!$C:$C,0)))</f>
        <v>Research and Development</v>
      </c>
      <c r="B1921" s="234" t="str">
        <f>IF(ISBLANK(INDEX('Policy Characteristics'!B:B,MATCH($C1921,'Policy Characteristics'!$C:$C,0))),"",INDEX('Policy Characteristics'!B:B,MATCH($C1921,'Policy Characteristics'!$C:$C,0)))</f>
        <v>Fuel Use Reduction</v>
      </c>
      <c r="C1921" s="226" t="str">
        <f t="shared" si="76"/>
        <v>RnD Electricity Fuel Use Perc Reduction</v>
      </c>
      <c r="D1921" s="6" t="s">
        <v>810</v>
      </c>
      <c r="E1921" s="45"/>
      <c r="F1921" s="6" t="s">
        <v>1033</v>
      </c>
      <c r="G1921" s="45"/>
      <c r="H1921" s="43">
        <v>193</v>
      </c>
      <c r="I1921" s="261" t="s">
        <v>728</v>
      </c>
      <c r="J1921" s="227" t="str">
        <f>IF(ISBLANK(INDEX('Policy Characteristics'!D:D,MATCH($C1921,'Policy Characteristics'!$C:$C,0))),"",INDEX('Policy Characteristics'!D:D,MATCH($C1921,'Policy Characteristics'!$C:$C,0)))</f>
        <v>R&amp;D Fuel Use Reductions</v>
      </c>
      <c r="K1921" s="226" t="str">
        <f>IF(ISBLANK(INDEX('Policy Characteristics'!E:E,MATCH($C1921,'Policy Characteristics'!$C:$C,0))),"",INDEX('Policy Characteristics'!E:E,MATCH($C1921,'Policy Characteristics'!$C:$C,0)))</f>
        <v>RnD electricity fuel use reduction</v>
      </c>
      <c r="L1921" s="233">
        <f>IF(ISBLANK(INDEX('Policy Characteristics'!F:F,MATCH($C1921,'Policy Characteristics'!$C:$C,0))),"",INDEX('Policy Characteristics'!F:F,MATCH($C1921,'Policy Characteristics'!$C:$C,0)))</f>
        <v>0</v>
      </c>
      <c r="M1921" s="233">
        <f>IF(ISBLANK(INDEX('Policy Characteristics'!G:G,MATCH($C1921,'Policy Characteristics'!$C:$C,0))),"",INDEX('Policy Characteristics'!G:G,MATCH($C1921,'Policy Characteristics'!$C:$C,0)))</f>
        <v>0.4</v>
      </c>
      <c r="N1921" s="233">
        <f>IF(ISBLANK(INDEX('Policy Characteristics'!H:H,MATCH($C1921,'Policy Characteristics'!$C:$C,0))),"",INDEX('Policy Characteristics'!H:H,MATCH($C1921,'Policy Characteristics'!$C:$C,0)))</f>
        <v>0.01</v>
      </c>
      <c r="O1921" s="226" t="str">
        <f>IF(ISBLANK(INDEX('Policy Characteristics'!I:I,MATCH($C1921,'Policy Characteristics'!$C:$C,0))),"",INDEX('Policy Characteristics'!I:I,MATCH($C1921,'Policy Characteristics'!$C:$C,0)))</f>
        <v>% reduction in fuel use</v>
      </c>
      <c r="P1921" s="226" t="str">
        <f>IF(ISBLANK(INDEX('Policy Characteristics'!J:J,MATCH($C1921,'Policy Characteristics'!$C:$C,0))),"",INDEX('Policy Characteristics'!J:J,MATCH($C1921,'Policy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26" t="str">
        <f>IF(ISBLANK(INDEX('Policy Characteristics'!K:K,MATCH($C1921,'Policy Characteristics'!$C:$C,0))),"",INDEX('Policy Characteristics'!K:K,MATCH($C1921,'Policy Characteristics'!$C:$C,0)))</f>
        <v>architectural-design.html#rnd</v>
      </c>
      <c r="R1921" s="226" t="str">
        <f>IF(ISBLANK(INDEX('Policy Characteristics'!L:L,MATCH($C1921,'Policy Characteristics'!$C:$C,0))),"",INDEX('Policy Characteristics'!L:L,MATCH($C1921,'Policy Characteristics'!$C:$C,0)))</f>
        <v>research-and-development.html</v>
      </c>
    </row>
    <row r="1922" spans="1:18">
      <c r="A1922" s="226" t="str">
        <f>IF(ISBLANK(INDEX('Policy Characteristics'!A:A,MATCH($C1922,'Policy Characteristics'!$C:$C,0))),"",INDEX('Policy Characteristics'!A:A,MATCH($C1922,'Policy Characteristics'!$C:$C,0)))</f>
        <v>Research and Development</v>
      </c>
      <c r="B1922" s="234" t="str">
        <f>IF(ISBLANK(INDEX('Policy Characteristics'!B:B,MATCH($C1922,'Policy Characteristics'!$C:$C,0))),"",INDEX('Policy Characteristics'!B:B,MATCH($C1922,'Policy Characteristics'!$C:$C,0)))</f>
        <v>Fuel Use Reduction</v>
      </c>
      <c r="C1922" s="226" t="str">
        <f t="shared" ref="C1922:C1936" si="77">C$1913</f>
        <v>RnD Electricity Fuel Use Perc Reduction</v>
      </c>
      <c r="D1922" s="6" t="s">
        <v>812</v>
      </c>
      <c r="E1922" s="45"/>
      <c r="F1922" s="6" t="s">
        <v>1034</v>
      </c>
      <c r="G1922" s="45"/>
      <c r="H1922" s="43">
        <v>181</v>
      </c>
      <c r="I1922" s="261" t="s">
        <v>738</v>
      </c>
      <c r="J1922" s="227" t="str">
        <f>IF(ISBLANK(INDEX('Policy Characteristics'!D:D,MATCH($C1922,'Policy Characteristics'!$C:$C,0))),"",INDEX('Policy Characteristics'!D:D,MATCH($C1922,'Policy Characteristics'!$C:$C,0)))</f>
        <v>R&amp;D Fuel Use Reductions</v>
      </c>
      <c r="K1922" s="226" t="str">
        <f>IF(ISBLANK(INDEX('Policy Characteristics'!E:E,MATCH($C1922,'Policy Characteristics'!$C:$C,0))),"",INDEX('Policy Characteristics'!E:E,MATCH($C1922,'Policy Characteristics'!$C:$C,0)))</f>
        <v>RnD electricity fuel use reduction</v>
      </c>
      <c r="L1922" s="233">
        <f>IF(ISBLANK(INDEX('Policy Characteristics'!F:F,MATCH($C1922,'Policy Characteristics'!$C:$C,0))),"",INDEX('Policy Characteristics'!F:F,MATCH($C1922,'Policy Characteristics'!$C:$C,0)))</f>
        <v>0</v>
      </c>
      <c r="M1922" s="233">
        <f>IF(ISBLANK(INDEX('Policy Characteristics'!G:G,MATCH($C1922,'Policy Characteristics'!$C:$C,0))),"",INDEX('Policy Characteristics'!G:G,MATCH($C1922,'Policy Characteristics'!$C:$C,0)))</f>
        <v>0.4</v>
      </c>
      <c r="N1922" s="233">
        <f>IF(ISBLANK(INDEX('Policy Characteristics'!H:H,MATCH($C1922,'Policy Characteristics'!$C:$C,0))),"",INDEX('Policy Characteristics'!H:H,MATCH($C1922,'Policy Characteristics'!$C:$C,0)))</f>
        <v>0.01</v>
      </c>
      <c r="O1922" s="226" t="str">
        <f>IF(ISBLANK(INDEX('Policy Characteristics'!I:I,MATCH($C1922,'Policy Characteristics'!$C:$C,0))),"",INDEX('Policy Characteristics'!I:I,MATCH($C1922,'Policy Characteristics'!$C:$C,0)))</f>
        <v>% reduction in fuel use</v>
      </c>
      <c r="P1922" s="226" t="str">
        <f>IF(ISBLANK(INDEX('Policy Characteristics'!J:J,MATCH($C1922,'Policy Characteristics'!$C:$C,0))),"",INDEX('Policy Characteristics'!J:J,MATCH($C1922,'Policy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26" t="str">
        <f>IF(ISBLANK(INDEX('Policy Characteristics'!K:K,MATCH($C1922,'Policy Characteristics'!$C:$C,0))),"",INDEX('Policy Characteristics'!K:K,MATCH($C1922,'Policy Characteristics'!$C:$C,0)))</f>
        <v>architectural-design.html#rnd</v>
      </c>
      <c r="R1922" s="226" t="str">
        <f>IF(ISBLANK(INDEX('Policy Characteristics'!L:L,MATCH($C1922,'Policy Characteristics'!$C:$C,0))),"",INDEX('Policy Characteristics'!L:L,MATCH($C1922,'Policy Characteristics'!$C:$C,0)))</f>
        <v>research-and-development.html</v>
      </c>
    </row>
    <row r="1923" spans="1:18">
      <c r="A1923" s="226" t="str">
        <f>IF(ISBLANK(INDEX('Policy Characteristics'!A:A,MATCH($C1923,'Policy Characteristics'!$C:$C,0))),"",INDEX('Policy Characteristics'!A:A,MATCH($C1923,'Policy Characteristics'!$C:$C,0)))</f>
        <v>Research and Development</v>
      </c>
      <c r="B1923" s="234" t="str">
        <f>IF(ISBLANK(INDEX('Policy Characteristics'!B:B,MATCH($C1923,'Policy Characteristics'!$C:$C,0))),"",INDEX('Policy Characteristics'!B:B,MATCH($C1923,'Policy Characteristics'!$C:$C,0)))</f>
        <v>Fuel Use Reduction</v>
      </c>
      <c r="C1923" s="226" t="str">
        <f t="shared" si="77"/>
        <v>RnD Electricity Fuel Use Perc Reduction</v>
      </c>
      <c r="D1923" s="6" t="s">
        <v>814</v>
      </c>
      <c r="E1923" s="45"/>
      <c r="F1923" s="6" t="s">
        <v>1035</v>
      </c>
      <c r="G1923" s="45"/>
      <c r="H1923" s="43">
        <v>755</v>
      </c>
      <c r="I1923" s="261" t="s">
        <v>728</v>
      </c>
      <c r="J1923" s="227" t="str">
        <f>IF(ISBLANK(INDEX('Policy Characteristics'!D:D,MATCH($C1923,'Policy Characteristics'!$C:$C,0))),"",INDEX('Policy Characteristics'!D:D,MATCH($C1923,'Policy Characteristics'!$C:$C,0)))</f>
        <v>R&amp;D Fuel Use Reductions</v>
      </c>
      <c r="K1923" s="226" t="str">
        <f>IF(ISBLANK(INDEX('Policy Characteristics'!E:E,MATCH($C1923,'Policy Characteristics'!$C:$C,0))),"",INDEX('Policy Characteristics'!E:E,MATCH($C1923,'Policy Characteristics'!$C:$C,0)))</f>
        <v>RnD electricity fuel use reduction</v>
      </c>
      <c r="L1923" s="233">
        <f>IF(ISBLANK(INDEX('Policy Characteristics'!F:F,MATCH($C1923,'Policy Characteristics'!$C:$C,0))),"",INDEX('Policy Characteristics'!F:F,MATCH($C1923,'Policy Characteristics'!$C:$C,0)))</f>
        <v>0</v>
      </c>
      <c r="M1923" s="233">
        <f>IF(ISBLANK(INDEX('Policy Characteristics'!G:G,MATCH($C1923,'Policy Characteristics'!$C:$C,0))),"",INDEX('Policy Characteristics'!G:G,MATCH($C1923,'Policy Characteristics'!$C:$C,0)))</f>
        <v>0.4</v>
      </c>
      <c r="N1923" s="233">
        <f>IF(ISBLANK(INDEX('Policy Characteristics'!H:H,MATCH($C1923,'Policy Characteristics'!$C:$C,0))),"",INDEX('Policy Characteristics'!H:H,MATCH($C1923,'Policy Characteristics'!$C:$C,0)))</f>
        <v>0.01</v>
      </c>
      <c r="O1923" s="226" t="str">
        <f>IF(ISBLANK(INDEX('Policy Characteristics'!I:I,MATCH($C1923,'Policy Characteristics'!$C:$C,0))),"",INDEX('Policy Characteristics'!I:I,MATCH($C1923,'Policy Characteristics'!$C:$C,0)))</f>
        <v>% reduction in fuel use</v>
      </c>
      <c r="P1923" s="226" t="str">
        <f>IF(ISBLANK(INDEX('Policy Characteristics'!J:J,MATCH($C1923,'Policy Characteristics'!$C:$C,0))),"",INDEX('Policy Characteristics'!J:J,MATCH($C1923,'Policy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26" t="str">
        <f>IF(ISBLANK(INDEX('Policy Characteristics'!K:K,MATCH($C1923,'Policy Characteristics'!$C:$C,0))),"",INDEX('Policy Characteristics'!K:K,MATCH($C1923,'Policy Characteristics'!$C:$C,0)))</f>
        <v>architectural-design.html#rnd</v>
      </c>
      <c r="R1923" s="226" t="str">
        <f>IF(ISBLANK(INDEX('Policy Characteristics'!L:L,MATCH($C1923,'Policy Characteristics'!$C:$C,0))),"",INDEX('Policy Characteristics'!L:L,MATCH($C1923,'Policy Characteristics'!$C:$C,0)))</f>
        <v>research-and-development.html</v>
      </c>
    </row>
    <row r="1924" spans="1:18">
      <c r="A1924" s="226" t="str">
        <f>IF(ISBLANK(INDEX('Policy Characteristics'!A:A,MATCH($C1924,'Policy Characteristics'!$C:$C,0))),"",INDEX('Policy Characteristics'!A:A,MATCH($C1924,'Policy Characteristics'!$C:$C,0)))</f>
        <v>Research and Development</v>
      </c>
      <c r="B1924" s="234" t="str">
        <f>IF(ISBLANK(INDEX('Policy Characteristics'!B:B,MATCH($C1924,'Policy Characteristics'!$C:$C,0))),"",INDEX('Policy Characteristics'!B:B,MATCH($C1924,'Policy Characteristics'!$C:$C,0)))</f>
        <v>Fuel Use Reduction</v>
      </c>
      <c r="C1924" s="226" t="str">
        <f t="shared" si="77"/>
        <v>RnD Electricity Fuel Use Perc Reduction</v>
      </c>
      <c r="D1924" s="6" t="s">
        <v>816</v>
      </c>
      <c r="E1924" s="45"/>
      <c r="F1924" s="6" t="s">
        <v>1036</v>
      </c>
      <c r="G1924" s="45"/>
      <c r="H1924" s="43">
        <v>1822</v>
      </c>
      <c r="I1924" s="261" t="s">
        <v>728</v>
      </c>
      <c r="J1924" s="227" t="str">
        <f>IF(ISBLANK(INDEX('Policy Characteristics'!D:D,MATCH($C1924,'Policy Characteristics'!$C:$C,0))),"",INDEX('Policy Characteristics'!D:D,MATCH($C1924,'Policy Characteristics'!$C:$C,0)))</f>
        <v>R&amp;D Fuel Use Reductions</v>
      </c>
      <c r="K1924" s="226" t="str">
        <f>IF(ISBLANK(INDEX('Policy Characteristics'!E:E,MATCH($C1924,'Policy Characteristics'!$C:$C,0))),"",INDEX('Policy Characteristics'!E:E,MATCH($C1924,'Policy Characteristics'!$C:$C,0)))</f>
        <v>RnD electricity fuel use reduction</v>
      </c>
      <c r="L1924" s="233">
        <f>IF(ISBLANK(INDEX('Policy Characteristics'!F:F,MATCH($C1924,'Policy Characteristics'!$C:$C,0))),"",INDEX('Policy Characteristics'!F:F,MATCH($C1924,'Policy Characteristics'!$C:$C,0)))</f>
        <v>0</v>
      </c>
      <c r="M1924" s="233">
        <f>IF(ISBLANK(INDEX('Policy Characteristics'!G:G,MATCH($C1924,'Policy Characteristics'!$C:$C,0))),"",INDEX('Policy Characteristics'!G:G,MATCH($C1924,'Policy Characteristics'!$C:$C,0)))</f>
        <v>0.4</v>
      </c>
      <c r="N1924" s="233">
        <f>IF(ISBLANK(INDEX('Policy Characteristics'!H:H,MATCH($C1924,'Policy Characteristics'!$C:$C,0))),"",INDEX('Policy Characteristics'!H:H,MATCH($C1924,'Policy Characteristics'!$C:$C,0)))</f>
        <v>0.01</v>
      </c>
      <c r="O1924" s="226" t="str">
        <f>IF(ISBLANK(INDEX('Policy Characteristics'!I:I,MATCH($C1924,'Policy Characteristics'!$C:$C,0))),"",INDEX('Policy Characteristics'!I:I,MATCH($C1924,'Policy Characteristics'!$C:$C,0)))</f>
        <v>% reduction in fuel use</v>
      </c>
      <c r="P1924" s="226" t="str">
        <f>IF(ISBLANK(INDEX('Policy Characteristics'!J:J,MATCH($C1924,'Policy Characteristics'!$C:$C,0))),"",INDEX('Policy Characteristics'!J:J,MATCH($C1924,'Policy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26" t="str">
        <f>IF(ISBLANK(INDEX('Policy Characteristics'!K:K,MATCH($C1924,'Policy Characteristics'!$C:$C,0))),"",INDEX('Policy Characteristics'!K:K,MATCH($C1924,'Policy Characteristics'!$C:$C,0)))</f>
        <v>architectural-design.html#rnd</v>
      </c>
      <c r="R1924" s="226" t="str">
        <f>IF(ISBLANK(INDEX('Policy Characteristics'!L:L,MATCH($C1924,'Policy Characteristics'!$C:$C,0))),"",INDEX('Policy Characteristics'!L:L,MATCH($C1924,'Policy Characteristics'!$C:$C,0)))</f>
        <v>research-and-development.html</v>
      </c>
    </row>
    <row r="1925" spans="1:18">
      <c r="A1925" s="226" t="str">
        <f>IF(ISBLANK(INDEX('Policy Characteristics'!A:A,MATCH($C1925,'Policy Characteristics'!$C:$C,0))),"",INDEX('Policy Characteristics'!A:A,MATCH($C1925,'Policy Characteristics'!$C:$C,0)))</f>
        <v>Research and Development</v>
      </c>
      <c r="B1925" s="234" t="str">
        <f>IF(ISBLANK(INDEX('Policy Characteristics'!B:B,MATCH($C1925,'Policy Characteristics'!$C:$C,0))),"",INDEX('Policy Characteristics'!B:B,MATCH($C1925,'Policy Characteristics'!$C:$C,0)))</f>
        <v>Fuel Use Reduction</v>
      </c>
      <c r="C1925" s="226" t="str">
        <f t="shared" si="77"/>
        <v>RnD Electricity Fuel Use Perc Reduction</v>
      </c>
      <c r="D1925" s="6" t="s">
        <v>818</v>
      </c>
      <c r="E1925" s="45"/>
      <c r="F1925" s="6" t="s">
        <v>1037</v>
      </c>
      <c r="G1925" s="45"/>
      <c r="H1925" s="43">
        <v>1823</v>
      </c>
      <c r="I1925" s="261" t="s">
        <v>728</v>
      </c>
      <c r="J1925" s="227" t="str">
        <f>IF(ISBLANK(INDEX('Policy Characteristics'!D:D,MATCH($C1925,'Policy Characteristics'!$C:$C,0))),"",INDEX('Policy Characteristics'!D:D,MATCH($C1925,'Policy Characteristics'!$C:$C,0)))</f>
        <v>R&amp;D Fuel Use Reductions</v>
      </c>
      <c r="K1925" s="226" t="str">
        <f>IF(ISBLANK(INDEX('Policy Characteristics'!E:E,MATCH($C1925,'Policy Characteristics'!$C:$C,0))),"",INDEX('Policy Characteristics'!E:E,MATCH($C1925,'Policy Characteristics'!$C:$C,0)))</f>
        <v>RnD electricity fuel use reduction</v>
      </c>
      <c r="L1925" s="233">
        <f>IF(ISBLANK(INDEX('Policy Characteristics'!F:F,MATCH($C1925,'Policy Characteristics'!$C:$C,0))),"",INDEX('Policy Characteristics'!F:F,MATCH($C1925,'Policy Characteristics'!$C:$C,0)))</f>
        <v>0</v>
      </c>
      <c r="M1925" s="233">
        <f>IF(ISBLANK(INDEX('Policy Characteristics'!G:G,MATCH($C1925,'Policy Characteristics'!$C:$C,0))),"",INDEX('Policy Characteristics'!G:G,MATCH($C1925,'Policy Characteristics'!$C:$C,0)))</f>
        <v>0.4</v>
      </c>
      <c r="N1925" s="233">
        <f>IF(ISBLANK(INDEX('Policy Characteristics'!H:H,MATCH($C1925,'Policy Characteristics'!$C:$C,0))),"",INDEX('Policy Characteristics'!H:H,MATCH($C1925,'Policy Characteristics'!$C:$C,0)))</f>
        <v>0.01</v>
      </c>
      <c r="O1925" s="226" t="str">
        <f>IF(ISBLANK(INDEX('Policy Characteristics'!I:I,MATCH($C1925,'Policy Characteristics'!$C:$C,0))),"",INDEX('Policy Characteristics'!I:I,MATCH($C1925,'Policy Characteristics'!$C:$C,0)))</f>
        <v>% reduction in fuel use</v>
      </c>
      <c r="P1925" s="226" t="str">
        <f>IF(ISBLANK(INDEX('Policy Characteristics'!J:J,MATCH($C1925,'Policy Characteristics'!$C:$C,0))),"",INDEX('Policy Characteristics'!J:J,MATCH($C1925,'Policy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26" t="str">
        <f>IF(ISBLANK(INDEX('Policy Characteristics'!K:K,MATCH($C1925,'Policy Characteristics'!$C:$C,0))),"",INDEX('Policy Characteristics'!K:K,MATCH($C1925,'Policy Characteristics'!$C:$C,0)))</f>
        <v>architectural-design.html#rnd</v>
      </c>
      <c r="R1925" s="226" t="str">
        <f>IF(ISBLANK(INDEX('Policy Characteristics'!L:L,MATCH($C1925,'Policy Characteristics'!$C:$C,0))),"",INDEX('Policy Characteristics'!L:L,MATCH($C1925,'Policy Characteristics'!$C:$C,0)))</f>
        <v>research-and-development.html</v>
      </c>
    </row>
    <row r="1926" spans="1:18">
      <c r="A1926" s="226" t="str">
        <f>IF(ISBLANK(INDEX('Policy Characteristics'!A:A,MATCH($C1926,'Policy Characteristics'!$C:$C,0))),"",INDEX('Policy Characteristics'!A:A,MATCH($C1926,'Policy Characteristics'!$C:$C,0)))</f>
        <v>Research and Development</v>
      </c>
      <c r="B1926" s="234" t="str">
        <f>IF(ISBLANK(INDEX('Policy Characteristics'!B:B,MATCH($C1926,'Policy Characteristics'!$C:$C,0))),"",INDEX('Policy Characteristics'!B:B,MATCH($C1926,'Policy Characteristics'!$C:$C,0)))</f>
        <v>Fuel Use Reduction</v>
      </c>
      <c r="C1926" s="226" t="str">
        <f t="shared" si="77"/>
        <v>RnD Electricity Fuel Use Perc Reduction</v>
      </c>
      <c r="D1926" s="6" t="s">
        <v>820</v>
      </c>
      <c r="E1926" s="45"/>
      <c r="F1926" s="6" t="s">
        <v>1038</v>
      </c>
      <c r="G1926" s="45"/>
      <c r="H1926" s="43">
        <v>1824</v>
      </c>
      <c r="I1926" s="261" t="s">
        <v>738</v>
      </c>
      <c r="J1926" s="227" t="str">
        <f>IF(ISBLANK(INDEX('Policy Characteristics'!D:D,MATCH($C1926,'Policy Characteristics'!$C:$C,0))),"",INDEX('Policy Characteristics'!D:D,MATCH($C1926,'Policy Characteristics'!$C:$C,0)))</f>
        <v>R&amp;D Fuel Use Reductions</v>
      </c>
      <c r="K1926" s="226" t="str">
        <f>IF(ISBLANK(INDEX('Policy Characteristics'!E:E,MATCH($C1926,'Policy Characteristics'!$C:$C,0))),"",INDEX('Policy Characteristics'!E:E,MATCH($C1926,'Policy Characteristics'!$C:$C,0)))</f>
        <v>RnD electricity fuel use reduction</v>
      </c>
      <c r="L1926" s="233">
        <f>IF(ISBLANK(INDEX('Policy Characteristics'!F:F,MATCH($C1926,'Policy Characteristics'!$C:$C,0))),"",INDEX('Policy Characteristics'!F:F,MATCH($C1926,'Policy Characteristics'!$C:$C,0)))</f>
        <v>0</v>
      </c>
      <c r="M1926" s="233">
        <f>IF(ISBLANK(INDEX('Policy Characteristics'!G:G,MATCH($C1926,'Policy Characteristics'!$C:$C,0))),"",INDEX('Policy Characteristics'!G:G,MATCH($C1926,'Policy Characteristics'!$C:$C,0)))</f>
        <v>0.4</v>
      </c>
      <c r="N1926" s="233">
        <f>IF(ISBLANK(INDEX('Policy Characteristics'!H:H,MATCH($C1926,'Policy Characteristics'!$C:$C,0))),"",INDEX('Policy Characteristics'!H:H,MATCH($C1926,'Policy Characteristics'!$C:$C,0)))</f>
        <v>0.01</v>
      </c>
      <c r="O1926" s="226" t="str">
        <f>IF(ISBLANK(INDEX('Policy Characteristics'!I:I,MATCH($C1926,'Policy Characteristics'!$C:$C,0))),"",INDEX('Policy Characteristics'!I:I,MATCH($C1926,'Policy Characteristics'!$C:$C,0)))</f>
        <v>% reduction in fuel use</v>
      </c>
      <c r="P1926" s="226" t="str">
        <f>IF(ISBLANK(INDEX('Policy Characteristics'!J:J,MATCH($C1926,'Policy Characteristics'!$C:$C,0))),"",INDEX('Policy Characteristics'!J:J,MATCH($C1926,'Policy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26" t="str">
        <f>IF(ISBLANK(INDEX('Policy Characteristics'!K:K,MATCH($C1926,'Policy Characteristics'!$C:$C,0))),"",INDEX('Policy Characteristics'!K:K,MATCH($C1926,'Policy Characteristics'!$C:$C,0)))</f>
        <v>architectural-design.html#rnd</v>
      </c>
      <c r="R1926" s="226" t="str">
        <f>IF(ISBLANK(INDEX('Policy Characteristics'!L:L,MATCH($C1926,'Policy Characteristics'!$C:$C,0))),"",INDEX('Policy Characteristics'!L:L,MATCH($C1926,'Policy Characteristics'!$C:$C,0)))</f>
        <v>research-and-development.html</v>
      </c>
    </row>
    <row r="1927" spans="1:18">
      <c r="A1927" s="226" t="str">
        <f>IF(ISBLANK(INDEX('Policy Characteristics'!A:A,MATCH($C1927,'Policy Characteristics'!$C:$C,0))),"",INDEX('Policy Characteristics'!A:A,MATCH($C1927,'Policy Characteristics'!$C:$C,0)))</f>
        <v>Research and Development</v>
      </c>
      <c r="B1927" s="234" t="str">
        <f>IF(ISBLANK(INDEX('Policy Characteristics'!B:B,MATCH($C1927,'Policy Characteristics'!$C:$C,0))),"",INDEX('Policy Characteristics'!B:B,MATCH($C1927,'Policy Characteristics'!$C:$C,0)))</f>
        <v>Fuel Use Reduction</v>
      </c>
      <c r="C1927" s="226" t="str">
        <f t="shared" si="77"/>
        <v>RnD Electricity Fuel Use Perc Reduction</v>
      </c>
      <c r="D1927" s="6" t="s">
        <v>822</v>
      </c>
      <c r="E1927" s="45"/>
      <c r="F1927" s="6" t="s">
        <v>1039</v>
      </c>
      <c r="G1927" s="45"/>
      <c r="H1927" s="43">
        <v>1825</v>
      </c>
      <c r="I1927" s="261" t="s">
        <v>738</v>
      </c>
      <c r="J1927" s="227" t="str">
        <f>IF(ISBLANK(INDEX('Policy Characteristics'!D:D,MATCH($C1927,'Policy Characteristics'!$C:$C,0))),"",INDEX('Policy Characteristics'!D:D,MATCH($C1927,'Policy Characteristics'!$C:$C,0)))</f>
        <v>R&amp;D Fuel Use Reductions</v>
      </c>
      <c r="K1927" s="226" t="str">
        <f>IF(ISBLANK(INDEX('Policy Characteristics'!E:E,MATCH($C1927,'Policy Characteristics'!$C:$C,0))),"",INDEX('Policy Characteristics'!E:E,MATCH($C1927,'Policy Characteristics'!$C:$C,0)))</f>
        <v>RnD electricity fuel use reduction</v>
      </c>
      <c r="L1927" s="233">
        <f>IF(ISBLANK(INDEX('Policy Characteristics'!F:F,MATCH($C1927,'Policy Characteristics'!$C:$C,0))),"",INDEX('Policy Characteristics'!F:F,MATCH($C1927,'Policy Characteristics'!$C:$C,0)))</f>
        <v>0</v>
      </c>
      <c r="M1927" s="233">
        <f>IF(ISBLANK(INDEX('Policy Characteristics'!G:G,MATCH($C1927,'Policy Characteristics'!$C:$C,0))),"",INDEX('Policy Characteristics'!G:G,MATCH($C1927,'Policy Characteristics'!$C:$C,0)))</f>
        <v>0.4</v>
      </c>
      <c r="N1927" s="233">
        <f>IF(ISBLANK(INDEX('Policy Characteristics'!H:H,MATCH($C1927,'Policy Characteristics'!$C:$C,0))),"",INDEX('Policy Characteristics'!H:H,MATCH($C1927,'Policy Characteristics'!$C:$C,0)))</f>
        <v>0.01</v>
      </c>
      <c r="O1927" s="226" t="str">
        <f>IF(ISBLANK(INDEX('Policy Characteristics'!I:I,MATCH($C1927,'Policy Characteristics'!$C:$C,0))),"",INDEX('Policy Characteristics'!I:I,MATCH($C1927,'Policy Characteristics'!$C:$C,0)))</f>
        <v>% reduction in fuel use</v>
      </c>
      <c r="P1927" s="226" t="str">
        <f>IF(ISBLANK(INDEX('Policy Characteristics'!J:J,MATCH($C1927,'Policy Characteristics'!$C:$C,0))),"",INDEX('Policy Characteristics'!J:J,MATCH($C1927,'Policy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26" t="str">
        <f>IF(ISBLANK(INDEX('Policy Characteristics'!K:K,MATCH($C1927,'Policy Characteristics'!$C:$C,0))),"",INDEX('Policy Characteristics'!K:K,MATCH($C1927,'Policy Characteristics'!$C:$C,0)))</f>
        <v>architectural-design.html#rnd</v>
      </c>
      <c r="R1927" s="226" t="str">
        <f>IF(ISBLANK(INDEX('Policy Characteristics'!L:L,MATCH($C1927,'Policy Characteristics'!$C:$C,0))),"",INDEX('Policy Characteristics'!L:L,MATCH($C1927,'Policy Characteristics'!$C:$C,0)))</f>
        <v>research-and-development.html</v>
      </c>
    </row>
    <row r="1928" spans="1:18">
      <c r="A1928" s="226" t="str">
        <f>IF(ISBLANK(INDEX('Policy Characteristics'!A:A,MATCH($C1928,'Policy Characteristics'!$C:$C,0))),"",INDEX('Policy Characteristics'!A:A,MATCH($C1928,'Policy Characteristics'!$C:$C,0)))</f>
        <v>Research and Development</v>
      </c>
      <c r="B1928" s="234" t="str">
        <f>IF(ISBLANK(INDEX('Policy Characteristics'!B:B,MATCH($C1928,'Policy Characteristics'!$C:$C,0))),"",INDEX('Policy Characteristics'!B:B,MATCH($C1928,'Policy Characteristics'!$C:$C,0)))</f>
        <v>Fuel Use Reduction</v>
      </c>
      <c r="C1928" s="226" t="str">
        <f t="shared" si="77"/>
        <v>RnD Electricity Fuel Use Perc Reduction</v>
      </c>
      <c r="D1928" s="6" t="s">
        <v>824</v>
      </c>
      <c r="E1928" s="45"/>
      <c r="F1928" s="6" t="s">
        <v>1040</v>
      </c>
      <c r="G1928" s="45"/>
      <c r="H1928" s="43">
        <v>1826</v>
      </c>
      <c r="I1928" s="261" t="s">
        <v>738</v>
      </c>
      <c r="J1928" s="227" t="str">
        <f>IF(ISBLANK(INDEX('Policy Characteristics'!D:D,MATCH($C1928,'Policy Characteristics'!$C:$C,0))),"",INDEX('Policy Characteristics'!D:D,MATCH($C1928,'Policy Characteristics'!$C:$C,0)))</f>
        <v>R&amp;D Fuel Use Reductions</v>
      </c>
      <c r="K1928" s="226" t="str">
        <f>IF(ISBLANK(INDEX('Policy Characteristics'!E:E,MATCH($C1928,'Policy Characteristics'!$C:$C,0))),"",INDEX('Policy Characteristics'!E:E,MATCH($C1928,'Policy Characteristics'!$C:$C,0)))</f>
        <v>RnD electricity fuel use reduction</v>
      </c>
      <c r="L1928" s="233">
        <f>IF(ISBLANK(INDEX('Policy Characteristics'!F:F,MATCH($C1928,'Policy Characteristics'!$C:$C,0))),"",INDEX('Policy Characteristics'!F:F,MATCH($C1928,'Policy Characteristics'!$C:$C,0)))</f>
        <v>0</v>
      </c>
      <c r="M1928" s="233">
        <f>IF(ISBLANK(INDEX('Policy Characteristics'!G:G,MATCH($C1928,'Policy Characteristics'!$C:$C,0))),"",INDEX('Policy Characteristics'!G:G,MATCH($C1928,'Policy Characteristics'!$C:$C,0)))</f>
        <v>0.4</v>
      </c>
      <c r="N1928" s="233">
        <f>IF(ISBLANK(INDEX('Policy Characteristics'!H:H,MATCH($C1928,'Policy Characteristics'!$C:$C,0))),"",INDEX('Policy Characteristics'!H:H,MATCH($C1928,'Policy Characteristics'!$C:$C,0)))</f>
        <v>0.01</v>
      </c>
      <c r="O1928" s="226" t="str">
        <f>IF(ISBLANK(INDEX('Policy Characteristics'!I:I,MATCH($C1928,'Policy Characteristics'!$C:$C,0))),"",INDEX('Policy Characteristics'!I:I,MATCH($C1928,'Policy Characteristics'!$C:$C,0)))</f>
        <v>% reduction in fuel use</v>
      </c>
      <c r="P1928" s="226" t="str">
        <f>IF(ISBLANK(INDEX('Policy Characteristics'!J:J,MATCH($C1928,'Policy Characteristics'!$C:$C,0))),"",INDEX('Policy Characteristics'!J:J,MATCH($C1928,'Policy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26" t="str">
        <f>IF(ISBLANK(INDEX('Policy Characteristics'!K:K,MATCH($C1928,'Policy Characteristics'!$C:$C,0))),"",INDEX('Policy Characteristics'!K:K,MATCH($C1928,'Policy Characteristics'!$C:$C,0)))</f>
        <v>architectural-design.html#rnd</v>
      </c>
      <c r="R1928" s="226" t="str">
        <f>IF(ISBLANK(INDEX('Policy Characteristics'!L:L,MATCH($C1928,'Policy Characteristics'!$C:$C,0))),"",INDEX('Policy Characteristics'!L:L,MATCH($C1928,'Policy Characteristics'!$C:$C,0)))</f>
        <v>research-and-development.html</v>
      </c>
    </row>
    <row r="1929" spans="1:18">
      <c r="A1929" s="226" t="str">
        <f>IF(ISBLANK(INDEX('Policy Characteristics'!A:A,MATCH($C1929,'Policy Characteristics'!$C:$C,0))),"",INDEX('Policy Characteristics'!A:A,MATCH($C1929,'Policy Characteristics'!$C:$C,0)))</f>
        <v>Research and Development</v>
      </c>
      <c r="B1929" s="234" t="str">
        <f>IF(ISBLANK(INDEX('Policy Characteristics'!B:B,MATCH($C1929,'Policy Characteristics'!$C:$C,0))),"",INDEX('Policy Characteristics'!B:B,MATCH($C1929,'Policy Characteristics'!$C:$C,0)))</f>
        <v>Fuel Use Reduction</v>
      </c>
      <c r="C1929" s="226" t="str">
        <f t="shared" si="77"/>
        <v>RnD Electricity Fuel Use Perc Reduction</v>
      </c>
      <c r="D1929" s="6" t="s">
        <v>826</v>
      </c>
      <c r="E1929" s="45"/>
      <c r="F1929" s="6" t="s">
        <v>1041</v>
      </c>
      <c r="G1929" s="45"/>
      <c r="H1929" s="43">
        <v>1827</v>
      </c>
      <c r="I1929" s="261" t="s">
        <v>728</v>
      </c>
      <c r="J1929" s="227" t="str">
        <f>IF(ISBLANK(INDEX('Policy Characteristics'!D:D,MATCH($C1929,'Policy Characteristics'!$C:$C,0))),"",INDEX('Policy Characteristics'!D:D,MATCH($C1929,'Policy Characteristics'!$C:$C,0)))</f>
        <v>R&amp;D Fuel Use Reductions</v>
      </c>
      <c r="K1929" s="226" t="str">
        <f>IF(ISBLANK(INDEX('Policy Characteristics'!E:E,MATCH($C1929,'Policy Characteristics'!$C:$C,0))),"",INDEX('Policy Characteristics'!E:E,MATCH($C1929,'Policy Characteristics'!$C:$C,0)))</f>
        <v>RnD electricity fuel use reduction</v>
      </c>
      <c r="L1929" s="233">
        <f>IF(ISBLANK(INDEX('Policy Characteristics'!F:F,MATCH($C1929,'Policy Characteristics'!$C:$C,0))),"",INDEX('Policy Characteristics'!F:F,MATCH($C1929,'Policy Characteristics'!$C:$C,0)))</f>
        <v>0</v>
      </c>
      <c r="M1929" s="233">
        <f>IF(ISBLANK(INDEX('Policy Characteristics'!G:G,MATCH($C1929,'Policy Characteristics'!$C:$C,0))),"",INDEX('Policy Characteristics'!G:G,MATCH($C1929,'Policy Characteristics'!$C:$C,0)))</f>
        <v>0.4</v>
      </c>
      <c r="N1929" s="233">
        <f>IF(ISBLANK(INDEX('Policy Characteristics'!H:H,MATCH($C1929,'Policy Characteristics'!$C:$C,0))),"",INDEX('Policy Characteristics'!H:H,MATCH($C1929,'Policy Characteristics'!$C:$C,0)))</f>
        <v>0.01</v>
      </c>
      <c r="O1929" s="226" t="str">
        <f>IF(ISBLANK(INDEX('Policy Characteristics'!I:I,MATCH($C1929,'Policy Characteristics'!$C:$C,0))),"",INDEX('Policy Characteristics'!I:I,MATCH($C1929,'Policy Characteristics'!$C:$C,0)))</f>
        <v>% reduction in fuel use</v>
      </c>
      <c r="P1929" s="226" t="str">
        <f>IF(ISBLANK(INDEX('Policy Characteristics'!J:J,MATCH($C1929,'Policy Characteristics'!$C:$C,0))),"",INDEX('Policy Characteristics'!J:J,MATCH($C1929,'Policy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26" t="str">
        <f>IF(ISBLANK(INDEX('Policy Characteristics'!K:K,MATCH($C1929,'Policy Characteristics'!$C:$C,0))),"",INDEX('Policy Characteristics'!K:K,MATCH($C1929,'Policy Characteristics'!$C:$C,0)))</f>
        <v>architectural-design.html#rnd</v>
      </c>
      <c r="R1929" s="226" t="str">
        <f>IF(ISBLANK(INDEX('Policy Characteristics'!L:L,MATCH($C1929,'Policy Characteristics'!$C:$C,0))),"",INDEX('Policy Characteristics'!L:L,MATCH($C1929,'Policy Characteristics'!$C:$C,0)))</f>
        <v>research-and-development.html</v>
      </c>
    </row>
    <row r="1930" spans="1:18">
      <c r="A1930" s="226" t="str">
        <f>IF(ISBLANK(INDEX('Policy Characteristics'!A:A,MATCH($C1930,'Policy Characteristics'!$C:$C,0))),"",INDEX('Policy Characteristics'!A:A,MATCH($C1930,'Policy Characteristics'!$C:$C,0)))</f>
        <v>Research and Development</v>
      </c>
      <c r="B1930" s="234" t="str">
        <f>IF(ISBLANK(INDEX('Policy Characteristics'!B:B,MATCH($C1930,'Policy Characteristics'!$C:$C,0))),"",INDEX('Policy Characteristics'!B:B,MATCH($C1930,'Policy Characteristics'!$C:$C,0)))</f>
        <v>Fuel Use Reduction</v>
      </c>
      <c r="C1930" s="226" t="str">
        <f t="shared" si="77"/>
        <v>RnD Electricity Fuel Use Perc Reduction</v>
      </c>
      <c r="D1930" s="6" t="s">
        <v>828</v>
      </c>
      <c r="E1930" s="45"/>
      <c r="F1930" s="6" t="s">
        <v>1042</v>
      </c>
      <c r="G1930" s="45"/>
      <c r="H1930" s="43">
        <v>1828</v>
      </c>
      <c r="I1930" s="261" t="s">
        <v>728</v>
      </c>
      <c r="J1930" s="227" t="str">
        <f>IF(ISBLANK(INDEX('Policy Characteristics'!D:D,MATCH($C1930,'Policy Characteristics'!$C:$C,0))),"",INDEX('Policy Characteristics'!D:D,MATCH($C1930,'Policy Characteristics'!$C:$C,0)))</f>
        <v>R&amp;D Fuel Use Reductions</v>
      </c>
      <c r="K1930" s="226" t="str">
        <f>IF(ISBLANK(INDEX('Policy Characteristics'!E:E,MATCH($C1930,'Policy Characteristics'!$C:$C,0))),"",INDEX('Policy Characteristics'!E:E,MATCH($C1930,'Policy Characteristics'!$C:$C,0)))</f>
        <v>RnD electricity fuel use reduction</v>
      </c>
      <c r="L1930" s="233">
        <f>IF(ISBLANK(INDEX('Policy Characteristics'!F:F,MATCH($C1930,'Policy Characteristics'!$C:$C,0))),"",INDEX('Policy Characteristics'!F:F,MATCH($C1930,'Policy Characteristics'!$C:$C,0)))</f>
        <v>0</v>
      </c>
      <c r="M1930" s="233">
        <f>IF(ISBLANK(INDEX('Policy Characteristics'!G:G,MATCH($C1930,'Policy Characteristics'!$C:$C,0))),"",INDEX('Policy Characteristics'!G:G,MATCH($C1930,'Policy Characteristics'!$C:$C,0)))</f>
        <v>0.4</v>
      </c>
      <c r="N1930" s="233">
        <f>IF(ISBLANK(INDEX('Policy Characteristics'!H:H,MATCH($C1930,'Policy Characteristics'!$C:$C,0))),"",INDEX('Policy Characteristics'!H:H,MATCH($C1930,'Policy Characteristics'!$C:$C,0)))</f>
        <v>0.01</v>
      </c>
      <c r="O1930" s="226" t="str">
        <f>IF(ISBLANK(INDEX('Policy Characteristics'!I:I,MATCH($C1930,'Policy Characteristics'!$C:$C,0))),"",INDEX('Policy Characteristics'!I:I,MATCH($C1930,'Policy Characteristics'!$C:$C,0)))</f>
        <v>% reduction in fuel use</v>
      </c>
      <c r="P1930" s="226" t="str">
        <f>IF(ISBLANK(INDEX('Policy Characteristics'!J:J,MATCH($C1930,'Policy Characteristics'!$C:$C,0))),"",INDEX('Policy Characteristics'!J:J,MATCH($C1930,'Policy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26" t="str">
        <f>IF(ISBLANK(INDEX('Policy Characteristics'!K:K,MATCH($C1930,'Policy Characteristics'!$C:$C,0))),"",INDEX('Policy Characteristics'!K:K,MATCH($C1930,'Policy Characteristics'!$C:$C,0)))</f>
        <v>architectural-design.html#rnd</v>
      </c>
      <c r="R1930" s="226" t="str">
        <f>IF(ISBLANK(INDEX('Policy Characteristics'!L:L,MATCH($C1930,'Policy Characteristics'!$C:$C,0))),"",INDEX('Policy Characteristics'!L:L,MATCH($C1930,'Policy Characteristics'!$C:$C,0)))</f>
        <v>research-and-development.html</v>
      </c>
    </row>
    <row r="1931" spans="1:18">
      <c r="A1931" s="226" t="str">
        <f>IF(ISBLANK(INDEX('Policy Characteristics'!A:A,MATCH($C1931,'Policy Characteristics'!$C:$C,0))),"",INDEX('Policy Characteristics'!A:A,MATCH($C1931,'Policy Characteristics'!$C:$C,0)))</f>
        <v>Research and Development</v>
      </c>
      <c r="B1931" s="234" t="str">
        <f>IF(ISBLANK(INDEX('Policy Characteristics'!B:B,MATCH($C1931,'Policy Characteristics'!$C:$C,0))),"",INDEX('Policy Characteristics'!B:B,MATCH($C1931,'Policy Characteristics'!$C:$C,0)))</f>
        <v>Fuel Use Reduction</v>
      </c>
      <c r="C1931" s="226" t="str">
        <f t="shared" si="77"/>
        <v>RnD Electricity Fuel Use Perc Reduction</v>
      </c>
      <c r="D1931" s="6" t="s">
        <v>830</v>
      </c>
      <c r="E1931" s="45"/>
      <c r="F1931" s="6" t="s">
        <v>1043</v>
      </c>
      <c r="G1931" s="45"/>
      <c r="H1931" s="43">
        <v>1829</v>
      </c>
      <c r="I1931" s="261" t="s">
        <v>728</v>
      </c>
      <c r="J1931" s="227" t="str">
        <f>IF(ISBLANK(INDEX('Policy Characteristics'!D:D,MATCH($C1931,'Policy Characteristics'!$C:$C,0))),"",INDEX('Policy Characteristics'!D:D,MATCH($C1931,'Policy Characteristics'!$C:$C,0)))</f>
        <v>R&amp;D Fuel Use Reductions</v>
      </c>
      <c r="K1931" s="226" t="str">
        <f>IF(ISBLANK(INDEX('Policy Characteristics'!E:E,MATCH($C1931,'Policy Characteristics'!$C:$C,0))),"",INDEX('Policy Characteristics'!E:E,MATCH($C1931,'Policy Characteristics'!$C:$C,0)))</f>
        <v>RnD electricity fuel use reduction</v>
      </c>
      <c r="L1931" s="233">
        <f>IF(ISBLANK(INDEX('Policy Characteristics'!F:F,MATCH($C1931,'Policy Characteristics'!$C:$C,0))),"",INDEX('Policy Characteristics'!F:F,MATCH($C1931,'Policy Characteristics'!$C:$C,0)))</f>
        <v>0</v>
      </c>
      <c r="M1931" s="233">
        <f>IF(ISBLANK(INDEX('Policy Characteristics'!G:G,MATCH($C1931,'Policy Characteristics'!$C:$C,0))),"",INDEX('Policy Characteristics'!G:G,MATCH($C1931,'Policy Characteristics'!$C:$C,0)))</f>
        <v>0.4</v>
      </c>
      <c r="N1931" s="233">
        <f>IF(ISBLANK(INDEX('Policy Characteristics'!H:H,MATCH($C1931,'Policy Characteristics'!$C:$C,0))),"",INDEX('Policy Characteristics'!H:H,MATCH($C1931,'Policy Characteristics'!$C:$C,0)))</f>
        <v>0.01</v>
      </c>
      <c r="O1931" s="226" t="str">
        <f>IF(ISBLANK(INDEX('Policy Characteristics'!I:I,MATCH($C1931,'Policy Characteristics'!$C:$C,0))),"",INDEX('Policy Characteristics'!I:I,MATCH($C1931,'Policy Characteristics'!$C:$C,0)))</f>
        <v>% reduction in fuel use</v>
      </c>
      <c r="P1931" s="226" t="str">
        <f>IF(ISBLANK(INDEX('Policy Characteristics'!J:J,MATCH($C1931,'Policy Characteristics'!$C:$C,0))),"",INDEX('Policy Characteristics'!J:J,MATCH($C1931,'Policy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26" t="str">
        <f>IF(ISBLANK(INDEX('Policy Characteristics'!K:K,MATCH($C1931,'Policy Characteristics'!$C:$C,0))),"",INDEX('Policy Characteristics'!K:K,MATCH($C1931,'Policy Characteristics'!$C:$C,0)))</f>
        <v>architectural-design.html#rnd</v>
      </c>
      <c r="R1931" s="226" t="str">
        <f>IF(ISBLANK(INDEX('Policy Characteristics'!L:L,MATCH($C1931,'Policy Characteristics'!$C:$C,0))),"",INDEX('Policy Characteristics'!L:L,MATCH($C1931,'Policy Characteristics'!$C:$C,0)))</f>
        <v>research-and-development.html</v>
      </c>
    </row>
    <row r="1932" spans="1:18">
      <c r="A1932" s="226" t="str">
        <f>IF(ISBLANK(INDEX('Policy Characteristics'!A:A,MATCH($C1932,'Policy Characteristics'!$C:$C,0))),"",INDEX('Policy Characteristics'!A:A,MATCH($C1932,'Policy Characteristics'!$C:$C,0)))</f>
        <v>Research and Development</v>
      </c>
      <c r="B1932" s="234" t="str">
        <f>IF(ISBLANK(INDEX('Policy Characteristics'!B:B,MATCH($C1932,'Policy Characteristics'!$C:$C,0))),"",INDEX('Policy Characteristics'!B:B,MATCH($C1932,'Policy Characteristics'!$C:$C,0)))</f>
        <v>Fuel Use Reduction</v>
      </c>
      <c r="C1932" s="226" t="str">
        <f t="shared" si="77"/>
        <v>RnD Electricity Fuel Use Perc Reduction</v>
      </c>
      <c r="D1932" s="6" t="s">
        <v>832</v>
      </c>
      <c r="E1932" s="45"/>
      <c r="F1932" s="6" t="s">
        <v>1044</v>
      </c>
      <c r="G1932" s="45"/>
      <c r="H1932" s="43">
        <v>1830</v>
      </c>
      <c r="I1932" s="261" t="s">
        <v>728</v>
      </c>
      <c r="J1932" s="227" t="str">
        <f>IF(ISBLANK(INDEX('Policy Characteristics'!D:D,MATCH($C1932,'Policy Characteristics'!$C:$C,0))),"",INDEX('Policy Characteristics'!D:D,MATCH($C1932,'Policy Characteristics'!$C:$C,0)))</f>
        <v>R&amp;D Fuel Use Reductions</v>
      </c>
      <c r="K1932" s="226" t="str">
        <f>IF(ISBLANK(INDEX('Policy Characteristics'!E:E,MATCH($C1932,'Policy Characteristics'!$C:$C,0))),"",INDEX('Policy Characteristics'!E:E,MATCH($C1932,'Policy Characteristics'!$C:$C,0)))</f>
        <v>RnD electricity fuel use reduction</v>
      </c>
      <c r="L1932" s="233">
        <f>IF(ISBLANK(INDEX('Policy Characteristics'!F:F,MATCH($C1932,'Policy Characteristics'!$C:$C,0))),"",INDEX('Policy Characteristics'!F:F,MATCH($C1932,'Policy Characteristics'!$C:$C,0)))</f>
        <v>0</v>
      </c>
      <c r="M1932" s="233">
        <f>IF(ISBLANK(INDEX('Policy Characteristics'!G:G,MATCH($C1932,'Policy Characteristics'!$C:$C,0))),"",INDEX('Policy Characteristics'!G:G,MATCH($C1932,'Policy Characteristics'!$C:$C,0)))</f>
        <v>0.4</v>
      </c>
      <c r="N1932" s="233">
        <f>IF(ISBLANK(INDEX('Policy Characteristics'!H:H,MATCH($C1932,'Policy Characteristics'!$C:$C,0))),"",INDEX('Policy Characteristics'!H:H,MATCH($C1932,'Policy Characteristics'!$C:$C,0)))</f>
        <v>0.01</v>
      </c>
      <c r="O1932" s="226" t="str">
        <f>IF(ISBLANK(INDEX('Policy Characteristics'!I:I,MATCH($C1932,'Policy Characteristics'!$C:$C,0))),"",INDEX('Policy Characteristics'!I:I,MATCH($C1932,'Policy Characteristics'!$C:$C,0)))</f>
        <v>% reduction in fuel use</v>
      </c>
      <c r="P1932" s="226" t="str">
        <f>IF(ISBLANK(INDEX('Policy Characteristics'!J:J,MATCH($C1932,'Policy Characteristics'!$C:$C,0))),"",INDEX('Policy Characteristics'!J:J,MATCH($C1932,'Policy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26" t="str">
        <f>IF(ISBLANK(INDEX('Policy Characteristics'!K:K,MATCH($C1932,'Policy Characteristics'!$C:$C,0))),"",INDEX('Policy Characteristics'!K:K,MATCH($C1932,'Policy Characteristics'!$C:$C,0)))</f>
        <v>architectural-design.html#rnd</v>
      </c>
      <c r="R1932" s="226" t="str">
        <f>IF(ISBLANK(INDEX('Policy Characteristics'!L:L,MATCH($C1932,'Policy Characteristics'!$C:$C,0))),"",INDEX('Policy Characteristics'!L:L,MATCH($C1932,'Policy Characteristics'!$C:$C,0)))</f>
        <v>research-and-development.html</v>
      </c>
    </row>
    <row r="1933" spans="1:18">
      <c r="A1933" s="226" t="str">
        <f>IF(ISBLANK(INDEX('Policy Characteristics'!A:A,MATCH($C1933,'Policy Characteristics'!$C:$C,0))),"",INDEX('Policy Characteristics'!A:A,MATCH($C1933,'Policy Characteristics'!$C:$C,0)))</f>
        <v>Research and Development</v>
      </c>
      <c r="B1933" s="234" t="str">
        <f>IF(ISBLANK(INDEX('Policy Characteristics'!B:B,MATCH($C1933,'Policy Characteristics'!$C:$C,0))),"",INDEX('Policy Characteristics'!B:B,MATCH($C1933,'Policy Characteristics'!$C:$C,0)))</f>
        <v>Fuel Use Reduction</v>
      </c>
      <c r="C1933" s="226" t="str">
        <f t="shared" si="77"/>
        <v>RnD Electricity Fuel Use Perc Reduction</v>
      </c>
      <c r="D1933" s="6" t="s">
        <v>834</v>
      </c>
      <c r="E1933" s="45"/>
      <c r="F1933" s="6" t="s">
        <v>1045</v>
      </c>
      <c r="G1933" s="45"/>
      <c r="H1933" s="43">
        <v>1831</v>
      </c>
      <c r="I1933" s="261" t="s">
        <v>728</v>
      </c>
      <c r="J1933" s="227" t="str">
        <f>IF(ISBLANK(INDEX('Policy Characteristics'!D:D,MATCH($C1933,'Policy Characteristics'!$C:$C,0))),"",INDEX('Policy Characteristics'!D:D,MATCH($C1933,'Policy Characteristics'!$C:$C,0)))</f>
        <v>R&amp;D Fuel Use Reductions</v>
      </c>
      <c r="K1933" s="226" t="str">
        <f>IF(ISBLANK(INDEX('Policy Characteristics'!E:E,MATCH($C1933,'Policy Characteristics'!$C:$C,0))),"",INDEX('Policy Characteristics'!E:E,MATCH($C1933,'Policy Characteristics'!$C:$C,0)))</f>
        <v>RnD electricity fuel use reduction</v>
      </c>
      <c r="L1933" s="233">
        <f>IF(ISBLANK(INDEX('Policy Characteristics'!F:F,MATCH($C1933,'Policy Characteristics'!$C:$C,0))),"",INDEX('Policy Characteristics'!F:F,MATCH($C1933,'Policy Characteristics'!$C:$C,0)))</f>
        <v>0</v>
      </c>
      <c r="M1933" s="233">
        <f>IF(ISBLANK(INDEX('Policy Characteristics'!G:G,MATCH($C1933,'Policy Characteristics'!$C:$C,0))),"",INDEX('Policy Characteristics'!G:G,MATCH($C1933,'Policy Characteristics'!$C:$C,0)))</f>
        <v>0.4</v>
      </c>
      <c r="N1933" s="233">
        <f>IF(ISBLANK(INDEX('Policy Characteristics'!H:H,MATCH($C1933,'Policy Characteristics'!$C:$C,0))),"",INDEX('Policy Characteristics'!H:H,MATCH($C1933,'Policy Characteristics'!$C:$C,0)))</f>
        <v>0.01</v>
      </c>
      <c r="O1933" s="226" t="str">
        <f>IF(ISBLANK(INDEX('Policy Characteristics'!I:I,MATCH($C1933,'Policy Characteristics'!$C:$C,0))),"",INDEX('Policy Characteristics'!I:I,MATCH($C1933,'Policy Characteristics'!$C:$C,0)))</f>
        <v>% reduction in fuel use</v>
      </c>
      <c r="P1933" s="22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26" t="str">
        <f>IF(ISBLANK(INDEX('Policy Characteristics'!K:K,MATCH($C1933,'Policy Characteristics'!$C:$C,0))),"",INDEX('Policy Characteristics'!K:K,MATCH($C1933,'Policy Characteristics'!$C:$C,0)))</f>
        <v>architectural-design.html#rnd</v>
      </c>
      <c r="R1933" s="226" t="str">
        <f>IF(ISBLANK(INDEX('Policy Characteristics'!L:L,MATCH($C1933,'Policy Characteristics'!$C:$C,0))),"",INDEX('Policy Characteristics'!L:L,MATCH($C1933,'Policy Characteristics'!$C:$C,0)))</f>
        <v>research-and-development.html</v>
      </c>
    </row>
    <row r="1934" spans="1:18">
      <c r="A1934" s="226" t="str">
        <f>IF(ISBLANK(INDEX('Policy Characteristics'!A:A,MATCH($C1934,'Policy Characteristics'!$C:$C,0))),"",INDEX('Policy Characteristics'!A:A,MATCH($C1934,'Policy Characteristics'!$C:$C,0)))</f>
        <v>Research and Development</v>
      </c>
      <c r="B1934" s="234" t="str">
        <f>IF(ISBLANK(INDEX('Policy Characteristics'!B:B,MATCH($C1934,'Policy Characteristics'!$C:$C,0))),"",INDEX('Policy Characteristics'!B:B,MATCH($C1934,'Policy Characteristics'!$C:$C,0)))</f>
        <v>Fuel Use Reduction</v>
      </c>
      <c r="C1934" s="226" t="str">
        <f t="shared" si="77"/>
        <v>RnD Electricity Fuel Use Perc Reduction</v>
      </c>
      <c r="D1934" s="6" t="s">
        <v>836</v>
      </c>
      <c r="E1934" s="45"/>
      <c r="F1934" s="6" t="s">
        <v>1046</v>
      </c>
      <c r="G1934" s="45"/>
      <c r="H1934" s="43">
        <v>1832</v>
      </c>
      <c r="I1934" s="261" t="s">
        <v>728</v>
      </c>
      <c r="J1934" s="227" t="str">
        <f>IF(ISBLANK(INDEX('Policy Characteristics'!D:D,MATCH($C1934,'Policy Characteristics'!$C:$C,0))),"",INDEX('Policy Characteristics'!D:D,MATCH($C1934,'Policy Characteristics'!$C:$C,0)))</f>
        <v>R&amp;D Fuel Use Reductions</v>
      </c>
      <c r="K1934" s="226" t="str">
        <f>IF(ISBLANK(INDEX('Policy Characteristics'!E:E,MATCH($C1934,'Policy Characteristics'!$C:$C,0))),"",INDEX('Policy Characteristics'!E:E,MATCH($C1934,'Policy Characteristics'!$C:$C,0)))</f>
        <v>RnD electricity fuel use reduction</v>
      </c>
      <c r="L1934" s="233">
        <f>IF(ISBLANK(INDEX('Policy Characteristics'!F:F,MATCH($C1934,'Policy Characteristics'!$C:$C,0))),"",INDEX('Policy Characteristics'!F:F,MATCH($C1934,'Policy Characteristics'!$C:$C,0)))</f>
        <v>0</v>
      </c>
      <c r="M1934" s="233">
        <f>IF(ISBLANK(INDEX('Policy Characteristics'!G:G,MATCH($C1934,'Policy Characteristics'!$C:$C,0))),"",INDEX('Policy Characteristics'!G:G,MATCH($C1934,'Policy Characteristics'!$C:$C,0)))</f>
        <v>0.4</v>
      </c>
      <c r="N1934" s="233">
        <f>IF(ISBLANK(INDEX('Policy Characteristics'!H:H,MATCH($C1934,'Policy Characteristics'!$C:$C,0))),"",INDEX('Policy Characteristics'!H:H,MATCH($C1934,'Policy Characteristics'!$C:$C,0)))</f>
        <v>0.01</v>
      </c>
      <c r="O1934" s="226" t="str">
        <f>IF(ISBLANK(INDEX('Policy Characteristics'!I:I,MATCH($C1934,'Policy Characteristics'!$C:$C,0))),"",INDEX('Policy Characteristics'!I:I,MATCH($C1934,'Policy Characteristics'!$C:$C,0)))</f>
        <v>% reduction in fuel use</v>
      </c>
      <c r="P1934" s="22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26" t="str">
        <f>IF(ISBLANK(INDEX('Policy Characteristics'!K:K,MATCH($C1934,'Policy Characteristics'!$C:$C,0))),"",INDEX('Policy Characteristics'!K:K,MATCH($C1934,'Policy Characteristics'!$C:$C,0)))</f>
        <v>architectural-design.html#rnd</v>
      </c>
      <c r="R1934" s="226" t="str">
        <f>IF(ISBLANK(INDEX('Policy Characteristics'!L:L,MATCH($C1934,'Policy Characteristics'!$C:$C,0))),"",INDEX('Policy Characteristics'!L:L,MATCH($C1934,'Policy Characteristics'!$C:$C,0)))</f>
        <v>research-and-development.html</v>
      </c>
    </row>
    <row r="1935" spans="1:18">
      <c r="A1935" s="226" t="str">
        <f>IF(ISBLANK(INDEX('Policy Characteristics'!A:A,MATCH($C1935,'Policy Characteristics'!$C:$C,0))),"",INDEX('Policy Characteristics'!A:A,MATCH($C1935,'Policy Characteristics'!$C:$C,0)))</f>
        <v>Research and Development</v>
      </c>
      <c r="B1935" s="234" t="str">
        <f>IF(ISBLANK(INDEX('Policy Characteristics'!B:B,MATCH($C1935,'Policy Characteristics'!$C:$C,0))),"",INDEX('Policy Characteristics'!B:B,MATCH($C1935,'Policy Characteristics'!$C:$C,0)))</f>
        <v>Fuel Use Reduction</v>
      </c>
      <c r="C1935" s="226" t="str">
        <f t="shared" si="77"/>
        <v>RnD Electricity Fuel Use Perc Reduction</v>
      </c>
      <c r="D1935" s="6" t="s">
        <v>838</v>
      </c>
      <c r="E1935" s="45"/>
      <c r="F1935" s="6" t="s">
        <v>1047</v>
      </c>
      <c r="G1935" s="45"/>
      <c r="H1935" s="43">
        <v>1833</v>
      </c>
      <c r="I1935" s="261" t="s">
        <v>728</v>
      </c>
      <c r="J1935" s="227" t="str">
        <f>IF(ISBLANK(INDEX('Policy Characteristics'!D:D,MATCH($C1935,'Policy Characteristics'!$C:$C,0))),"",INDEX('Policy Characteristics'!D:D,MATCH($C1935,'Policy Characteristics'!$C:$C,0)))</f>
        <v>R&amp;D Fuel Use Reductions</v>
      </c>
      <c r="K1935" s="226" t="str">
        <f>IF(ISBLANK(INDEX('Policy Characteristics'!E:E,MATCH($C1935,'Policy Characteristics'!$C:$C,0))),"",INDEX('Policy Characteristics'!E:E,MATCH($C1935,'Policy Characteristics'!$C:$C,0)))</f>
        <v>RnD electricity fuel use reduction</v>
      </c>
      <c r="L1935" s="233">
        <f>IF(ISBLANK(INDEX('Policy Characteristics'!F:F,MATCH($C1935,'Policy Characteristics'!$C:$C,0))),"",INDEX('Policy Characteristics'!F:F,MATCH($C1935,'Policy Characteristics'!$C:$C,0)))</f>
        <v>0</v>
      </c>
      <c r="M1935" s="233">
        <f>IF(ISBLANK(INDEX('Policy Characteristics'!G:G,MATCH($C1935,'Policy Characteristics'!$C:$C,0))),"",INDEX('Policy Characteristics'!G:G,MATCH($C1935,'Policy Characteristics'!$C:$C,0)))</f>
        <v>0.4</v>
      </c>
      <c r="N1935" s="233">
        <f>IF(ISBLANK(INDEX('Policy Characteristics'!H:H,MATCH($C1935,'Policy Characteristics'!$C:$C,0))),"",INDEX('Policy Characteristics'!H:H,MATCH($C1935,'Policy Characteristics'!$C:$C,0)))</f>
        <v>0.01</v>
      </c>
      <c r="O1935" s="226" t="str">
        <f>IF(ISBLANK(INDEX('Policy Characteristics'!I:I,MATCH($C1935,'Policy Characteristics'!$C:$C,0))),"",INDEX('Policy Characteristics'!I:I,MATCH($C1935,'Policy Characteristics'!$C:$C,0)))</f>
        <v>% reduction in fuel use</v>
      </c>
      <c r="P1935" s="22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26" t="str">
        <f>IF(ISBLANK(INDEX('Policy Characteristics'!K:K,MATCH($C1935,'Policy Characteristics'!$C:$C,0))),"",INDEX('Policy Characteristics'!K:K,MATCH($C1935,'Policy Characteristics'!$C:$C,0)))</f>
        <v>architectural-design.html#rnd</v>
      </c>
      <c r="R1935" s="226" t="str">
        <f>IF(ISBLANK(INDEX('Policy Characteristics'!L:L,MATCH($C1935,'Policy Characteristics'!$C:$C,0))),"",INDEX('Policy Characteristics'!L:L,MATCH($C1935,'Policy Characteristics'!$C:$C,0)))</f>
        <v>research-and-development.html</v>
      </c>
    </row>
    <row r="1936" spans="1:18">
      <c r="A1936" s="226" t="str">
        <f>IF(ISBLANK(INDEX('Policy Characteristics'!A:A,MATCH($C1936,'Policy Characteristics'!$C:$C,0))),"",INDEX('Policy Characteristics'!A:A,MATCH($C1936,'Policy Characteristics'!$C:$C,0)))</f>
        <v>Research and Development</v>
      </c>
      <c r="B1936" s="234" t="str">
        <f>IF(ISBLANK(INDEX('Policy Characteristics'!B:B,MATCH($C1936,'Policy Characteristics'!$C:$C,0))),"",INDEX('Policy Characteristics'!B:B,MATCH($C1936,'Policy Characteristics'!$C:$C,0)))</f>
        <v>Fuel Use Reduction</v>
      </c>
      <c r="C1936" s="226" t="str">
        <f t="shared" si="77"/>
        <v>RnD Electricity Fuel Use Perc Reduction</v>
      </c>
      <c r="D1936" s="6" t="s">
        <v>840</v>
      </c>
      <c r="E1936" s="45"/>
      <c r="F1936" s="6" t="s">
        <v>1048</v>
      </c>
      <c r="G1936" s="45"/>
      <c r="H1936" s="43">
        <v>2246</v>
      </c>
      <c r="I1936" s="261" t="s">
        <v>728</v>
      </c>
      <c r="J1936" s="227" t="str">
        <f>IF(ISBLANK(INDEX('Policy Characteristics'!D:D,MATCH($C1936,'Policy Characteristics'!$C:$C,0))),"",INDEX('Policy Characteristics'!D:D,MATCH($C1936,'Policy Characteristics'!$C:$C,0)))</f>
        <v>R&amp;D Fuel Use Reductions</v>
      </c>
      <c r="K1936" s="226" t="str">
        <f>IF(ISBLANK(INDEX('Policy Characteristics'!E:E,MATCH($C1936,'Policy Characteristics'!$C:$C,0))),"",INDEX('Policy Characteristics'!E:E,MATCH($C1936,'Policy Characteristics'!$C:$C,0)))</f>
        <v>RnD electricity fuel use reduction</v>
      </c>
      <c r="L1936" s="233">
        <f>IF(ISBLANK(INDEX('Policy Characteristics'!F:F,MATCH($C1936,'Policy Characteristics'!$C:$C,0))),"",INDEX('Policy Characteristics'!F:F,MATCH($C1936,'Policy Characteristics'!$C:$C,0)))</f>
        <v>0</v>
      </c>
      <c r="M1936" s="233">
        <f>IF(ISBLANK(INDEX('Policy Characteristics'!G:G,MATCH($C1936,'Policy Characteristics'!$C:$C,0))),"",INDEX('Policy Characteristics'!G:G,MATCH($C1936,'Policy Characteristics'!$C:$C,0)))</f>
        <v>0.4</v>
      </c>
      <c r="N1936" s="233">
        <f>IF(ISBLANK(INDEX('Policy Characteristics'!H:H,MATCH($C1936,'Policy Characteristics'!$C:$C,0))),"",INDEX('Policy Characteristics'!H:H,MATCH($C1936,'Policy Characteristics'!$C:$C,0)))</f>
        <v>0.01</v>
      </c>
      <c r="O1936" s="226" t="str">
        <f>IF(ISBLANK(INDEX('Policy Characteristics'!I:I,MATCH($C1936,'Policy Characteristics'!$C:$C,0))),"",INDEX('Policy Characteristics'!I:I,MATCH($C1936,'Policy Characteristics'!$C:$C,0)))</f>
        <v>% reduction in fuel use</v>
      </c>
      <c r="P1936" s="22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26" t="str">
        <f>IF(ISBLANK(INDEX('Policy Characteristics'!K:K,MATCH($C1936,'Policy Characteristics'!$C:$C,0))),"",INDEX('Policy Characteristics'!K:K,MATCH($C1936,'Policy Characteristics'!$C:$C,0)))</f>
        <v>architectural-design.html#rnd</v>
      </c>
      <c r="R1936" s="226" t="str">
        <f>IF(ISBLANK(INDEX('Policy Characteristics'!L:L,MATCH($C1936,'Policy Characteristics'!$C:$C,0))),"",INDEX('Policy Characteristics'!L:L,MATCH($C1936,'Policy Characteristics'!$C:$C,0)))</f>
        <v>research-and-development.html</v>
      </c>
    </row>
    <row r="1937" spans="1:18">
      <c r="A1937" s="226" t="str">
        <f>IF(ISBLANK(INDEX('Policy Characteristics'!A:A,MATCH($C1937,'Policy Characteristics'!$C:$C,0))),"",INDEX('Policy Characteristics'!A:A,MATCH($C1937,'Policy Characteristics'!$C:$C,0)))</f>
        <v>Research and Development</v>
      </c>
      <c r="B1937" s="234" t="str">
        <f>IF(ISBLANK(INDEX('Policy Characteristics'!B:B,MATCH($C1937,'Policy Characteristics'!$C:$C,0))),"",INDEX('Policy Characteristics'!B:B,MATCH($C1937,'Policy Characteristics'!$C:$C,0)))</f>
        <v>Fuel Use Reduction</v>
      </c>
      <c r="C1937" t="s">
        <v>671</v>
      </c>
      <c r="D1937" t="s">
        <v>842</v>
      </c>
      <c r="E1937" s="45"/>
      <c r="F1937" s="6" t="s">
        <v>1049</v>
      </c>
      <c r="G1937" s="45"/>
      <c r="H1937" s="43">
        <v>1487</v>
      </c>
      <c r="I1937" s="261" t="s">
        <v>728</v>
      </c>
      <c r="J1937" s="227" t="str">
        <f>IF(ISBLANK(INDEX('Policy Characteristics'!D:D,MATCH($C1937,'Policy Characteristics'!$C:$C,0))),"",INDEX('Policy Characteristics'!D:D,MATCH($C1937,'Policy Characteristics'!$C:$C,0)))</f>
        <v>R&amp;D Fuel Use Reductions</v>
      </c>
      <c r="K1937" s="226" t="str">
        <f>IF(ISBLANK(INDEX('Policy Characteristics'!E:E,MATCH($C1937,'Policy Characteristics'!$C:$C,0))),"",INDEX('Policy Characteristics'!E:E,MATCH($C1937,'Policy Characteristics'!$C:$C,0)))</f>
        <v>RnD industry fuel use reduction</v>
      </c>
      <c r="L1937" s="233">
        <f>IF(ISBLANK(INDEX('Policy Characteristics'!F:F,MATCH($C1937,'Policy Characteristics'!$C:$C,0))),"",INDEX('Policy Characteristics'!F:F,MATCH($C1937,'Policy Characteristics'!$C:$C,0)))</f>
        <v>0</v>
      </c>
      <c r="M1937" s="233">
        <f>IF(ISBLANK(INDEX('Policy Characteristics'!G:G,MATCH($C1937,'Policy Characteristics'!$C:$C,0))),"",INDEX('Policy Characteristics'!G:G,MATCH($C1937,'Policy Characteristics'!$C:$C,0)))</f>
        <v>0.4</v>
      </c>
      <c r="N1937" s="233">
        <f>IF(ISBLANK(INDEX('Policy Characteristics'!H:H,MATCH($C1937,'Policy Characteristics'!$C:$C,0))),"",INDEX('Policy Characteristics'!H:H,MATCH($C1937,'Policy Characteristics'!$C:$C,0)))</f>
        <v>0.01</v>
      </c>
      <c r="O1937" s="226" t="str">
        <f>IF(ISBLANK(INDEX('Policy Characteristics'!I:I,MATCH($C1937,'Policy Characteristics'!$C:$C,0))),"",INDEX('Policy Characteristics'!I:I,MATCH($C1937,'Policy Characteristics'!$C:$C,0)))</f>
        <v>% reduction in fuel use</v>
      </c>
      <c r="P1937" s="22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26" t="str">
        <f>IF(ISBLANK(INDEX('Policy Characteristics'!K:K,MATCH($C1937,'Policy Characteristics'!$C:$C,0))),"",INDEX('Policy Characteristics'!K:K,MATCH($C1937,'Policy Characteristics'!$C:$C,0)))</f>
        <v>architectural-design.html#rnd</v>
      </c>
      <c r="R1937" s="226" t="str">
        <f>IF(ISBLANK(INDEX('Policy Characteristics'!L:L,MATCH($C1937,'Policy Characteristics'!$C:$C,0))),"",INDEX('Policy Characteristics'!L:L,MATCH($C1937,'Policy Characteristics'!$C:$C,0)))</f>
        <v>research-and-development.html</v>
      </c>
    </row>
    <row r="1938" spans="1:18">
      <c r="A1938" s="226" t="str">
        <f>IF(ISBLANK(INDEX('Policy Characteristics'!A:A,MATCH($C1938,'Policy Characteristics'!$C:$C,0))),"",INDEX('Policy Characteristics'!A:A,MATCH($C1938,'Policy Characteristics'!$C:$C,0)))</f>
        <v>Research and Development</v>
      </c>
      <c r="B1938" s="234" t="str">
        <f>IF(ISBLANK(INDEX('Policy Characteristics'!B:B,MATCH($C1938,'Policy Characteristics'!$C:$C,0))),"",INDEX('Policy Characteristics'!B:B,MATCH($C1938,'Policy Characteristics'!$C:$C,0)))</f>
        <v>Fuel Use Reduction</v>
      </c>
      <c r="C1938" s="226" t="str">
        <f t="shared" ref="C1938:C1961" si="78">C$1937</f>
        <v>RnD Industry Fuel Use Perc Reduction</v>
      </c>
      <c r="D1938" t="s">
        <v>844</v>
      </c>
      <c r="E1938" s="45"/>
      <c r="F1938" s="6" t="s">
        <v>1050</v>
      </c>
      <c r="G1938" s="45"/>
      <c r="H1938" s="43">
        <v>1488</v>
      </c>
      <c r="I1938" s="261" t="s">
        <v>728</v>
      </c>
      <c r="J1938" s="227" t="str">
        <f>IF(ISBLANK(INDEX('Policy Characteristics'!D:D,MATCH($C1938,'Policy Characteristics'!$C:$C,0))),"",INDEX('Policy Characteristics'!D:D,MATCH($C1938,'Policy Characteristics'!$C:$C,0)))</f>
        <v>R&amp;D Fuel Use Reductions</v>
      </c>
      <c r="K1938" s="226" t="str">
        <f>IF(ISBLANK(INDEX('Policy Characteristics'!E:E,MATCH($C1938,'Policy Characteristics'!$C:$C,0))),"",INDEX('Policy Characteristics'!E:E,MATCH($C1938,'Policy Characteristics'!$C:$C,0)))</f>
        <v>RnD industry fuel use reduction</v>
      </c>
      <c r="L1938" s="233">
        <f>IF(ISBLANK(INDEX('Policy Characteristics'!F:F,MATCH($C1938,'Policy Characteristics'!$C:$C,0))),"",INDEX('Policy Characteristics'!F:F,MATCH($C1938,'Policy Characteristics'!$C:$C,0)))</f>
        <v>0</v>
      </c>
      <c r="M1938" s="233">
        <f>IF(ISBLANK(INDEX('Policy Characteristics'!G:G,MATCH($C1938,'Policy Characteristics'!$C:$C,0))),"",INDEX('Policy Characteristics'!G:G,MATCH($C1938,'Policy Characteristics'!$C:$C,0)))</f>
        <v>0.4</v>
      </c>
      <c r="N1938" s="233">
        <f>IF(ISBLANK(INDEX('Policy Characteristics'!H:H,MATCH($C1938,'Policy Characteristics'!$C:$C,0))),"",INDEX('Policy Characteristics'!H:H,MATCH($C1938,'Policy Characteristics'!$C:$C,0)))</f>
        <v>0.01</v>
      </c>
      <c r="O1938" s="226" t="str">
        <f>IF(ISBLANK(INDEX('Policy Characteristics'!I:I,MATCH($C1938,'Policy Characteristics'!$C:$C,0))),"",INDEX('Policy Characteristics'!I:I,MATCH($C1938,'Policy Characteristics'!$C:$C,0)))</f>
        <v>% reduction in fuel use</v>
      </c>
      <c r="P1938" s="22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26" t="str">
        <f>IF(ISBLANK(INDEX('Policy Characteristics'!K:K,MATCH($C1938,'Policy Characteristics'!$C:$C,0))),"",INDEX('Policy Characteristics'!K:K,MATCH($C1938,'Policy Characteristics'!$C:$C,0)))</f>
        <v>architectural-design.html#rnd</v>
      </c>
      <c r="R1938" s="226" t="str">
        <f>IF(ISBLANK(INDEX('Policy Characteristics'!L:L,MATCH($C1938,'Policy Characteristics'!$C:$C,0))),"",INDEX('Policy Characteristics'!L:L,MATCH($C1938,'Policy Characteristics'!$C:$C,0)))</f>
        <v>research-and-development.html</v>
      </c>
    </row>
    <row r="1939" spans="1:18">
      <c r="A1939" s="226" t="str">
        <f>IF(ISBLANK(INDEX('Policy Characteristics'!A:A,MATCH($C1939,'Policy Characteristics'!$C:$C,0))),"",INDEX('Policy Characteristics'!A:A,MATCH($C1939,'Policy Characteristics'!$C:$C,0)))</f>
        <v>Research and Development</v>
      </c>
      <c r="B1939" s="234" t="str">
        <f>IF(ISBLANK(INDEX('Policy Characteristics'!B:B,MATCH($C1939,'Policy Characteristics'!$C:$C,0))),"",INDEX('Policy Characteristics'!B:B,MATCH($C1939,'Policy Characteristics'!$C:$C,0)))</f>
        <v>Fuel Use Reduction</v>
      </c>
      <c r="C1939" s="226" t="str">
        <f t="shared" si="78"/>
        <v>RnD Industry Fuel Use Perc Reduction</v>
      </c>
      <c r="D1939" t="s">
        <v>846</v>
      </c>
      <c r="E1939" s="45"/>
      <c r="F1939" s="6" t="s">
        <v>1051</v>
      </c>
      <c r="G1939" s="45"/>
      <c r="H1939" s="43">
        <v>1489</v>
      </c>
      <c r="I1939" s="261" t="s">
        <v>728</v>
      </c>
      <c r="J1939" s="227" t="str">
        <f>IF(ISBLANK(INDEX('Policy Characteristics'!D:D,MATCH($C1939,'Policy Characteristics'!$C:$C,0))),"",INDEX('Policy Characteristics'!D:D,MATCH($C1939,'Policy Characteristics'!$C:$C,0)))</f>
        <v>R&amp;D Fuel Use Reductions</v>
      </c>
      <c r="K1939" s="226" t="str">
        <f>IF(ISBLANK(INDEX('Policy Characteristics'!E:E,MATCH($C1939,'Policy Characteristics'!$C:$C,0))),"",INDEX('Policy Characteristics'!E:E,MATCH($C1939,'Policy Characteristics'!$C:$C,0)))</f>
        <v>RnD industry fuel use reduction</v>
      </c>
      <c r="L1939" s="233">
        <f>IF(ISBLANK(INDEX('Policy Characteristics'!F:F,MATCH($C1939,'Policy Characteristics'!$C:$C,0))),"",INDEX('Policy Characteristics'!F:F,MATCH($C1939,'Policy Characteristics'!$C:$C,0)))</f>
        <v>0</v>
      </c>
      <c r="M1939" s="233">
        <f>IF(ISBLANK(INDEX('Policy Characteristics'!G:G,MATCH($C1939,'Policy Characteristics'!$C:$C,0))),"",INDEX('Policy Characteristics'!G:G,MATCH($C1939,'Policy Characteristics'!$C:$C,0)))</f>
        <v>0.4</v>
      </c>
      <c r="N1939" s="233">
        <f>IF(ISBLANK(INDEX('Policy Characteristics'!H:H,MATCH($C1939,'Policy Characteristics'!$C:$C,0))),"",INDEX('Policy Characteristics'!H:H,MATCH($C1939,'Policy Characteristics'!$C:$C,0)))</f>
        <v>0.01</v>
      </c>
      <c r="O1939" s="226" t="str">
        <f>IF(ISBLANK(INDEX('Policy Characteristics'!I:I,MATCH($C1939,'Policy Characteristics'!$C:$C,0))),"",INDEX('Policy Characteristics'!I:I,MATCH($C1939,'Policy Characteristics'!$C:$C,0)))</f>
        <v>% reduction in fuel use</v>
      </c>
      <c r="P1939" s="22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26" t="str">
        <f>IF(ISBLANK(INDEX('Policy Characteristics'!K:K,MATCH($C1939,'Policy Characteristics'!$C:$C,0))),"",INDEX('Policy Characteristics'!K:K,MATCH($C1939,'Policy Characteristics'!$C:$C,0)))</f>
        <v>architectural-design.html#rnd</v>
      </c>
      <c r="R1939" s="226" t="str">
        <f>IF(ISBLANK(INDEX('Policy Characteristics'!L:L,MATCH($C1939,'Policy Characteristics'!$C:$C,0))),"",INDEX('Policy Characteristics'!L:L,MATCH($C1939,'Policy Characteristics'!$C:$C,0)))</f>
        <v>research-and-development.html</v>
      </c>
    </row>
    <row r="1940" spans="1:18">
      <c r="A1940" s="226" t="str">
        <f>IF(ISBLANK(INDEX('Policy Characteristics'!A:A,MATCH($C1940,'Policy Characteristics'!$C:$C,0))),"",INDEX('Policy Characteristics'!A:A,MATCH($C1940,'Policy Characteristics'!$C:$C,0)))</f>
        <v>Research and Development</v>
      </c>
      <c r="B1940" s="234" t="str">
        <f>IF(ISBLANK(INDEX('Policy Characteristics'!B:B,MATCH($C1940,'Policy Characteristics'!$C:$C,0))),"",INDEX('Policy Characteristics'!B:B,MATCH($C1940,'Policy Characteristics'!$C:$C,0)))</f>
        <v>Fuel Use Reduction</v>
      </c>
      <c r="C1940" s="226" t="str">
        <f t="shared" si="78"/>
        <v>RnD Industry Fuel Use Perc Reduction</v>
      </c>
      <c r="D1940" t="s">
        <v>848</v>
      </c>
      <c r="E1940" s="45"/>
      <c r="F1940" s="6" t="s">
        <v>1052</v>
      </c>
      <c r="G1940" s="45"/>
      <c r="H1940" s="43">
        <v>1490</v>
      </c>
      <c r="I1940" s="261" t="s">
        <v>728</v>
      </c>
      <c r="J1940" s="227" t="str">
        <f>IF(ISBLANK(INDEX('Policy Characteristics'!D:D,MATCH($C1940,'Policy Characteristics'!$C:$C,0))),"",INDEX('Policy Characteristics'!D:D,MATCH($C1940,'Policy Characteristics'!$C:$C,0)))</f>
        <v>R&amp;D Fuel Use Reductions</v>
      </c>
      <c r="K1940" s="226" t="str">
        <f>IF(ISBLANK(INDEX('Policy Characteristics'!E:E,MATCH($C1940,'Policy Characteristics'!$C:$C,0))),"",INDEX('Policy Characteristics'!E:E,MATCH($C1940,'Policy Characteristics'!$C:$C,0)))</f>
        <v>RnD industry fuel use reduction</v>
      </c>
      <c r="L1940" s="233">
        <f>IF(ISBLANK(INDEX('Policy Characteristics'!F:F,MATCH($C1940,'Policy Characteristics'!$C:$C,0))),"",INDEX('Policy Characteristics'!F:F,MATCH($C1940,'Policy Characteristics'!$C:$C,0)))</f>
        <v>0</v>
      </c>
      <c r="M1940" s="233">
        <f>IF(ISBLANK(INDEX('Policy Characteristics'!G:G,MATCH($C1940,'Policy Characteristics'!$C:$C,0))),"",INDEX('Policy Characteristics'!G:G,MATCH($C1940,'Policy Characteristics'!$C:$C,0)))</f>
        <v>0.4</v>
      </c>
      <c r="N1940" s="233">
        <f>IF(ISBLANK(INDEX('Policy Characteristics'!H:H,MATCH($C1940,'Policy Characteristics'!$C:$C,0))),"",INDEX('Policy Characteristics'!H:H,MATCH($C1940,'Policy Characteristics'!$C:$C,0)))</f>
        <v>0.01</v>
      </c>
      <c r="O1940" s="226" t="str">
        <f>IF(ISBLANK(INDEX('Policy Characteristics'!I:I,MATCH($C1940,'Policy Characteristics'!$C:$C,0))),"",INDEX('Policy Characteristics'!I:I,MATCH($C1940,'Policy Characteristics'!$C:$C,0)))</f>
        <v>% reduction in fuel use</v>
      </c>
      <c r="P1940" s="22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26" t="str">
        <f>IF(ISBLANK(INDEX('Policy Characteristics'!K:K,MATCH($C1940,'Policy Characteristics'!$C:$C,0))),"",INDEX('Policy Characteristics'!K:K,MATCH($C1940,'Policy Characteristics'!$C:$C,0)))</f>
        <v>architectural-design.html#rnd</v>
      </c>
      <c r="R1940" s="226" t="str">
        <f>IF(ISBLANK(INDEX('Policy Characteristics'!L:L,MATCH($C1940,'Policy Characteristics'!$C:$C,0))),"",INDEX('Policy Characteristics'!L:L,MATCH($C1940,'Policy Characteristics'!$C:$C,0)))</f>
        <v>research-and-development.html</v>
      </c>
    </row>
    <row r="1941" spans="1:18">
      <c r="A1941" s="226" t="str">
        <f>IF(ISBLANK(INDEX('Policy Characteristics'!A:A,MATCH($C1941,'Policy Characteristics'!$C:$C,0))),"",INDEX('Policy Characteristics'!A:A,MATCH($C1941,'Policy Characteristics'!$C:$C,0)))</f>
        <v>Research and Development</v>
      </c>
      <c r="B1941" s="234" t="str">
        <f>IF(ISBLANK(INDEX('Policy Characteristics'!B:B,MATCH($C1941,'Policy Characteristics'!$C:$C,0))),"",INDEX('Policy Characteristics'!B:B,MATCH($C1941,'Policy Characteristics'!$C:$C,0)))</f>
        <v>Fuel Use Reduction</v>
      </c>
      <c r="C1941" s="226" t="str">
        <f t="shared" si="78"/>
        <v>RnD Industry Fuel Use Perc Reduction</v>
      </c>
      <c r="D1941" t="s">
        <v>850</v>
      </c>
      <c r="E1941" s="45"/>
      <c r="F1941" s="6" t="s">
        <v>1053</v>
      </c>
      <c r="G1941" s="45"/>
      <c r="H1941" s="43">
        <v>1491</v>
      </c>
      <c r="I1941" s="261" t="s">
        <v>728</v>
      </c>
      <c r="J1941" s="227" t="str">
        <f>IF(ISBLANK(INDEX('Policy Characteristics'!D:D,MATCH($C1941,'Policy Characteristics'!$C:$C,0))),"",INDEX('Policy Characteristics'!D:D,MATCH($C1941,'Policy Characteristics'!$C:$C,0)))</f>
        <v>R&amp;D Fuel Use Reductions</v>
      </c>
      <c r="K1941" s="226" t="str">
        <f>IF(ISBLANK(INDEX('Policy Characteristics'!E:E,MATCH($C1941,'Policy Characteristics'!$C:$C,0))),"",INDEX('Policy Characteristics'!E:E,MATCH($C1941,'Policy Characteristics'!$C:$C,0)))</f>
        <v>RnD industry fuel use reduction</v>
      </c>
      <c r="L1941" s="233">
        <f>IF(ISBLANK(INDEX('Policy Characteristics'!F:F,MATCH($C1941,'Policy Characteristics'!$C:$C,0))),"",INDEX('Policy Characteristics'!F:F,MATCH($C1941,'Policy Characteristics'!$C:$C,0)))</f>
        <v>0</v>
      </c>
      <c r="M1941" s="233">
        <f>IF(ISBLANK(INDEX('Policy Characteristics'!G:G,MATCH($C1941,'Policy Characteristics'!$C:$C,0))),"",INDEX('Policy Characteristics'!G:G,MATCH($C1941,'Policy Characteristics'!$C:$C,0)))</f>
        <v>0.4</v>
      </c>
      <c r="N1941" s="233">
        <f>IF(ISBLANK(INDEX('Policy Characteristics'!H:H,MATCH($C1941,'Policy Characteristics'!$C:$C,0))),"",INDEX('Policy Characteristics'!H:H,MATCH($C1941,'Policy Characteristics'!$C:$C,0)))</f>
        <v>0.01</v>
      </c>
      <c r="O1941" s="226" t="str">
        <f>IF(ISBLANK(INDEX('Policy Characteristics'!I:I,MATCH($C1941,'Policy Characteristics'!$C:$C,0))),"",INDEX('Policy Characteristics'!I:I,MATCH($C1941,'Policy Characteristics'!$C:$C,0)))</f>
        <v>% reduction in fuel use</v>
      </c>
      <c r="P1941" s="22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26" t="str">
        <f>IF(ISBLANK(INDEX('Policy Characteristics'!K:K,MATCH($C1941,'Policy Characteristics'!$C:$C,0))),"",INDEX('Policy Characteristics'!K:K,MATCH($C1941,'Policy Characteristics'!$C:$C,0)))</f>
        <v>architectural-design.html#rnd</v>
      </c>
      <c r="R1941" s="226" t="str">
        <f>IF(ISBLANK(INDEX('Policy Characteristics'!L:L,MATCH($C1941,'Policy Characteristics'!$C:$C,0))),"",INDEX('Policy Characteristics'!L:L,MATCH($C1941,'Policy Characteristics'!$C:$C,0)))</f>
        <v>research-and-development.html</v>
      </c>
    </row>
    <row r="1942" spans="1:18">
      <c r="A1942" s="226" t="str">
        <f>IF(ISBLANK(INDEX('Policy Characteristics'!A:A,MATCH($C1942,'Policy Characteristics'!$C:$C,0))),"",INDEX('Policy Characteristics'!A:A,MATCH($C1942,'Policy Characteristics'!$C:$C,0)))</f>
        <v>Research and Development</v>
      </c>
      <c r="B1942" s="234" t="str">
        <f>IF(ISBLANK(INDEX('Policy Characteristics'!B:B,MATCH($C1942,'Policy Characteristics'!$C:$C,0))),"",INDEX('Policy Characteristics'!B:B,MATCH($C1942,'Policy Characteristics'!$C:$C,0)))</f>
        <v>Fuel Use Reduction</v>
      </c>
      <c r="C1942" s="226" t="str">
        <f t="shared" si="78"/>
        <v>RnD Industry Fuel Use Perc Reduction</v>
      </c>
      <c r="D1942" t="s">
        <v>852</v>
      </c>
      <c r="E1942" s="45"/>
      <c r="F1942" s="6" t="s">
        <v>1054</v>
      </c>
      <c r="G1942" s="45"/>
      <c r="H1942" s="43">
        <v>1492</v>
      </c>
      <c r="I1942" s="261" t="s">
        <v>728</v>
      </c>
      <c r="J1942" s="227" t="str">
        <f>IF(ISBLANK(INDEX('Policy Characteristics'!D:D,MATCH($C1942,'Policy Characteristics'!$C:$C,0))),"",INDEX('Policy Characteristics'!D:D,MATCH($C1942,'Policy Characteristics'!$C:$C,0)))</f>
        <v>R&amp;D Fuel Use Reductions</v>
      </c>
      <c r="K1942" s="226" t="str">
        <f>IF(ISBLANK(INDEX('Policy Characteristics'!E:E,MATCH($C1942,'Policy Characteristics'!$C:$C,0))),"",INDEX('Policy Characteristics'!E:E,MATCH($C1942,'Policy Characteristics'!$C:$C,0)))</f>
        <v>RnD industry fuel use reduction</v>
      </c>
      <c r="L1942" s="233">
        <f>IF(ISBLANK(INDEX('Policy Characteristics'!F:F,MATCH($C1942,'Policy Characteristics'!$C:$C,0))),"",INDEX('Policy Characteristics'!F:F,MATCH($C1942,'Policy Characteristics'!$C:$C,0)))</f>
        <v>0</v>
      </c>
      <c r="M1942" s="233">
        <f>IF(ISBLANK(INDEX('Policy Characteristics'!G:G,MATCH($C1942,'Policy Characteristics'!$C:$C,0))),"",INDEX('Policy Characteristics'!G:G,MATCH($C1942,'Policy Characteristics'!$C:$C,0)))</f>
        <v>0.4</v>
      </c>
      <c r="N1942" s="233">
        <f>IF(ISBLANK(INDEX('Policy Characteristics'!H:H,MATCH($C1942,'Policy Characteristics'!$C:$C,0))),"",INDEX('Policy Characteristics'!H:H,MATCH($C1942,'Policy Characteristics'!$C:$C,0)))</f>
        <v>0.01</v>
      </c>
      <c r="O1942" s="226" t="str">
        <f>IF(ISBLANK(INDEX('Policy Characteristics'!I:I,MATCH($C1942,'Policy Characteristics'!$C:$C,0))),"",INDEX('Policy Characteristics'!I:I,MATCH($C1942,'Policy Characteristics'!$C:$C,0)))</f>
        <v>% reduction in fuel use</v>
      </c>
      <c r="P1942" s="22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26" t="str">
        <f>IF(ISBLANK(INDEX('Policy Characteristics'!K:K,MATCH($C1942,'Policy Characteristics'!$C:$C,0))),"",INDEX('Policy Characteristics'!K:K,MATCH($C1942,'Policy Characteristics'!$C:$C,0)))</f>
        <v>architectural-design.html#rnd</v>
      </c>
      <c r="R1942" s="226" t="str">
        <f>IF(ISBLANK(INDEX('Policy Characteristics'!L:L,MATCH($C1942,'Policy Characteristics'!$C:$C,0))),"",INDEX('Policy Characteristics'!L:L,MATCH($C1942,'Policy Characteristics'!$C:$C,0)))</f>
        <v>research-and-development.html</v>
      </c>
    </row>
    <row r="1943" spans="1:18">
      <c r="A1943" s="226" t="str">
        <f>IF(ISBLANK(INDEX('Policy Characteristics'!A:A,MATCH($C1943,'Policy Characteristics'!$C:$C,0))),"",INDEX('Policy Characteristics'!A:A,MATCH($C1943,'Policy Characteristics'!$C:$C,0)))</f>
        <v>Research and Development</v>
      </c>
      <c r="B1943" s="234" t="str">
        <f>IF(ISBLANK(INDEX('Policy Characteristics'!B:B,MATCH($C1943,'Policy Characteristics'!$C:$C,0))),"",INDEX('Policy Characteristics'!B:B,MATCH($C1943,'Policy Characteristics'!$C:$C,0)))</f>
        <v>Fuel Use Reduction</v>
      </c>
      <c r="C1943" s="226" t="str">
        <f t="shared" si="78"/>
        <v>RnD Industry Fuel Use Perc Reduction</v>
      </c>
      <c r="D1943" t="s">
        <v>854</v>
      </c>
      <c r="E1943" s="45"/>
      <c r="F1943" s="6" t="s">
        <v>1055</v>
      </c>
      <c r="G1943" s="45"/>
      <c r="H1943" s="43">
        <v>1493</v>
      </c>
      <c r="I1943" s="261" t="s">
        <v>728</v>
      </c>
      <c r="J1943" s="227" t="str">
        <f>IF(ISBLANK(INDEX('Policy Characteristics'!D:D,MATCH($C1943,'Policy Characteristics'!$C:$C,0))),"",INDEX('Policy Characteristics'!D:D,MATCH($C1943,'Policy Characteristics'!$C:$C,0)))</f>
        <v>R&amp;D Fuel Use Reductions</v>
      </c>
      <c r="K1943" s="226" t="str">
        <f>IF(ISBLANK(INDEX('Policy Characteristics'!E:E,MATCH($C1943,'Policy Characteristics'!$C:$C,0))),"",INDEX('Policy Characteristics'!E:E,MATCH($C1943,'Policy Characteristics'!$C:$C,0)))</f>
        <v>RnD industry fuel use reduction</v>
      </c>
      <c r="L1943" s="233">
        <f>IF(ISBLANK(INDEX('Policy Characteristics'!F:F,MATCH($C1943,'Policy Characteristics'!$C:$C,0))),"",INDEX('Policy Characteristics'!F:F,MATCH($C1943,'Policy Characteristics'!$C:$C,0)))</f>
        <v>0</v>
      </c>
      <c r="M1943" s="233">
        <f>IF(ISBLANK(INDEX('Policy Characteristics'!G:G,MATCH($C1943,'Policy Characteristics'!$C:$C,0))),"",INDEX('Policy Characteristics'!G:G,MATCH($C1943,'Policy Characteristics'!$C:$C,0)))</f>
        <v>0.4</v>
      </c>
      <c r="N1943" s="233">
        <f>IF(ISBLANK(INDEX('Policy Characteristics'!H:H,MATCH($C1943,'Policy Characteristics'!$C:$C,0))),"",INDEX('Policy Characteristics'!H:H,MATCH($C1943,'Policy Characteristics'!$C:$C,0)))</f>
        <v>0.01</v>
      </c>
      <c r="O1943" s="226" t="str">
        <f>IF(ISBLANK(INDEX('Policy Characteristics'!I:I,MATCH($C1943,'Policy Characteristics'!$C:$C,0))),"",INDEX('Policy Characteristics'!I:I,MATCH($C1943,'Policy Characteristics'!$C:$C,0)))</f>
        <v>% reduction in fuel use</v>
      </c>
      <c r="P1943" s="22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26" t="str">
        <f>IF(ISBLANK(INDEX('Policy Characteristics'!K:K,MATCH($C1943,'Policy Characteristics'!$C:$C,0))),"",INDEX('Policy Characteristics'!K:K,MATCH($C1943,'Policy Characteristics'!$C:$C,0)))</f>
        <v>architectural-design.html#rnd</v>
      </c>
      <c r="R1943" s="226" t="str">
        <f>IF(ISBLANK(INDEX('Policy Characteristics'!L:L,MATCH($C1943,'Policy Characteristics'!$C:$C,0))),"",INDEX('Policy Characteristics'!L:L,MATCH($C1943,'Policy Characteristics'!$C:$C,0)))</f>
        <v>research-and-development.html</v>
      </c>
    </row>
    <row r="1944" spans="1:18">
      <c r="A1944" s="226" t="str">
        <f>IF(ISBLANK(INDEX('Policy Characteristics'!A:A,MATCH($C1944,'Policy Characteristics'!$C:$C,0))),"",INDEX('Policy Characteristics'!A:A,MATCH($C1944,'Policy Characteristics'!$C:$C,0)))</f>
        <v>Research and Development</v>
      </c>
      <c r="B1944" s="234" t="str">
        <f>IF(ISBLANK(INDEX('Policy Characteristics'!B:B,MATCH($C1944,'Policy Characteristics'!$C:$C,0))),"",INDEX('Policy Characteristics'!B:B,MATCH($C1944,'Policy Characteristics'!$C:$C,0)))</f>
        <v>Fuel Use Reduction</v>
      </c>
      <c r="C1944" s="226" t="str">
        <f t="shared" si="78"/>
        <v>RnD Industry Fuel Use Perc Reduction</v>
      </c>
      <c r="D1944" t="s">
        <v>856</v>
      </c>
      <c r="E1944" s="45"/>
      <c r="F1944" s="6" t="s">
        <v>1056</v>
      </c>
      <c r="G1944" s="45"/>
      <c r="H1944" s="43">
        <v>1494</v>
      </c>
      <c r="I1944" s="261" t="s">
        <v>728</v>
      </c>
      <c r="J1944" s="227" t="str">
        <f>IF(ISBLANK(INDEX('Policy Characteristics'!D:D,MATCH($C1944,'Policy Characteristics'!$C:$C,0))),"",INDEX('Policy Characteristics'!D:D,MATCH($C1944,'Policy Characteristics'!$C:$C,0)))</f>
        <v>R&amp;D Fuel Use Reductions</v>
      </c>
      <c r="K1944" s="226" t="str">
        <f>IF(ISBLANK(INDEX('Policy Characteristics'!E:E,MATCH($C1944,'Policy Characteristics'!$C:$C,0))),"",INDEX('Policy Characteristics'!E:E,MATCH($C1944,'Policy Characteristics'!$C:$C,0)))</f>
        <v>RnD industry fuel use reduction</v>
      </c>
      <c r="L1944" s="233">
        <f>IF(ISBLANK(INDEX('Policy Characteristics'!F:F,MATCH($C1944,'Policy Characteristics'!$C:$C,0))),"",INDEX('Policy Characteristics'!F:F,MATCH($C1944,'Policy Characteristics'!$C:$C,0)))</f>
        <v>0</v>
      </c>
      <c r="M1944" s="233">
        <f>IF(ISBLANK(INDEX('Policy Characteristics'!G:G,MATCH($C1944,'Policy Characteristics'!$C:$C,0))),"",INDEX('Policy Characteristics'!G:G,MATCH($C1944,'Policy Characteristics'!$C:$C,0)))</f>
        <v>0.4</v>
      </c>
      <c r="N1944" s="233">
        <f>IF(ISBLANK(INDEX('Policy Characteristics'!H:H,MATCH($C1944,'Policy Characteristics'!$C:$C,0))),"",INDEX('Policy Characteristics'!H:H,MATCH($C1944,'Policy Characteristics'!$C:$C,0)))</f>
        <v>0.01</v>
      </c>
      <c r="O1944" s="226" t="str">
        <f>IF(ISBLANK(INDEX('Policy Characteristics'!I:I,MATCH($C1944,'Policy Characteristics'!$C:$C,0))),"",INDEX('Policy Characteristics'!I:I,MATCH($C1944,'Policy Characteristics'!$C:$C,0)))</f>
        <v>% reduction in fuel use</v>
      </c>
      <c r="P1944" s="22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26" t="str">
        <f>IF(ISBLANK(INDEX('Policy Characteristics'!K:K,MATCH($C1944,'Policy Characteristics'!$C:$C,0))),"",INDEX('Policy Characteristics'!K:K,MATCH($C1944,'Policy Characteristics'!$C:$C,0)))</f>
        <v>architectural-design.html#rnd</v>
      </c>
      <c r="R1944" s="226" t="str">
        <f>IF(ISBLANK(INDEX('Policy Characteristics'!L:L,MATCH($C1944,'Policy Characteristics'!$C:$C,0))),"",INDEX('Policy Characteristics'!L:L,MATCH($C1944,'Policy Characteristics'!$C:$C,0)))</f>
        <v>research-and-development.html</v>
      </c>
    </row>
    <row r="1945" spans="1:18">
      <c r="A1945" s="226" t="str">
        <f>IF(ISBLANK(INDEX('Policy Characteristics'!A:A,MATCH($C1945,'Policy Characteristics'!$C:$C,0))),"",INDEX('Policy Characteristics'!A:A,MATCH($C1945,'Policy Characteristics'!$C:$C,0)))</f>
        <v>Research and Development</v>
      </c>
      <c r="B1945" s="234" t="str">
        <f>IF(ISBLANK(INDEX('Policy Characteristics'!B:B,MATCH($C1945,'Policy Characteristics'!$C:$C,0))),"",INDEX('Policy Characteristics'!B:B,MATCH($C1945,'Policy Characteristics'!$C:$C,0)))</f>
        <v>Fuel Use Reduction</v>
      </c>
      <c r="C1945" s="226" t="str">
        <f t="shared" si="78"/>
        <v>RnD Industry Fuel Use Perc Reduction</v>
      </c>
      <c r="D1945" t="s">
        <v>858</v>
      </c>
      <c r="E1945" s="45"/>
      <c r="F1945" s="6" t="s">
        <v>1057</v>
      </c>
      <c r="G1945" s="45"/>
      <c r="H1945" s="43">
        <v>1495</v>
      </c>
      <c r="I1945" s="261" t="s">
        <v>728</v>
      </c>
      <c r="J1945" s="227" t="str">
        <f>IF(ISBLANK(INDEX('Policy Characteristics'!D:D,MATCH($C1945,'Policy Characteristics'!$C:$C,0))),"",INDEX('Policy Characteristics'!D:D,MATCH($C1945,'Policy Characteristics'!$C:$C,0)))</f>
        <v>R&amp;D Fuel Use Reductions</v>
      </c>
      <c r="K1945" s="226" t="str">
        <f>IF(ISBLANK(INDEX('Policy Characteristics'!E:E,MATCH($C1945,'Policy Characteristics'!$C:$C,0))),"",INDEX('Policy Characteristics'!E:E,MATCH($C1945,'Policy Characteristics'!$C:$C,0)))</f>
        <v>RnD industry fuel use reduction</v>
      </c>
      <c r="L1945" s="233">
        <f>IF(ISBLANK(INDEX('Policy Characteristics'!F:F,MATCH($C1945,'Policy Characteristics'!$C:$C,0))),"",INDEX('Policy Characteristics'!F:F,MATCH($C1945,'Policy Characteristics'!$C:$C,0)))</f>
        <v>0</v>
      </c>
      <c r="M1945" s="233">
        <f>IF(ISBLANK(INDEX('Policy Characteristics'!G:G,MATCH($C1945,'Policy Characteristics'!$C:$C,0))),"",INDEX('Policy Characteristics'!G:G,MATCH($C1945,'Policy Characteristics'!$C:$C,0)))</f>
        <v>0.4</v>
      </c>
      <c r="N1945" s="233">
        <f>IF(ISBLANK(INDEX('Policy Characteristics'!H:H,MATCH($C1945,'Policy Characteristics'!$C:$C,0))),"",INDEX('Policy Characteristics'!H:H,MATCH($C1945,'Policy Characteristics'!$C:$C,0)))</f>
        <v>0.01</v>
      </c>
      <c r="O1945" s="226" t="str">
        <f>IF(ISBLANK(INDEX('Policy Characteristics'!I:I,MATCH($C1945,'Policy Characteristics'!$C:$C,0))),"",INDEX('Policy Characteristics'!I:I,MATCH($C1945,'Policy Characteristics'!$C:$C,0)))</f>
        <v>% reduction in fuel use</v>
      </c>
      <c r="P1945" s="22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26" t="str">
        <f>IF(ISBLANK(INDEX('Policy Characteristics'!K:K,MATCH($C1945,'Policy Characteristics'!$C:$C,0))),"",INDEX('Policy Characteristics'!K:K,MATCH($C1945,'Policy Characteristics'!$C:$C,0)))</f>
        <v>architectural-design.html#rnd</v>
      </c>
      <c r="R1945" s="226" t="str">
        <f>IF(ISBLANK(INDEX('Policy Characteristics'!L:L,MATCH($C1945,'Policy Characteristics'!$C:$C,0))),"",INDEX('Policy Characteristics'!L:L,MATCH($C1945,'Policy Characteristics'!$C:$C,0)))</f>
        <v>research-and-development.html</v>
      </c>
    </row>
    <row r="1946" spans="1:18">
      <c r="A1946" s="226" t="str">
        <f>IF(ISBLANK(INDEX('Policy Characteristics'!A:A,MATCH($C1946,'Policy Characteristics'!$C:$C,0))),"",INDEX('Policy Characteristics'!A:A,MATCH($C1946,'Policy Characteristics'!$C:$C,0)))</f>
        <v>Research and Development</v>
      </c>
      <c r="B1946" s="234" t="str">
        <f>IF(ISBLANK(INDEX('Policy Characteristics'!B:B,MATCH($C1946,'Policy Characteristics'!$C:$C,0))),"",INDEX('Policy Characteristics'!B:B,MATCH($C1946,'Policy Characteristics'!$C:$C,0)))</f>
        <v>Fuel Use Reduction</v>
      </c>
      <c r="C1946" s="226" t="str">
        <f t="shared" si="78"/>
        <v>RnD Industry Fuel Use Perc Reduction</v>
      </c>
      <c r="D1946" t="s">
        <v>860</v>
      </c>
      <c r="E1946" s="45"/>
      <c r="F1946" s="6" t="s">
        <v>1058</v>
      </c>
      <c r="G1946" s="45"/>
      <c r="H1946" s="43">
        <v>1496</v>
      </c>
      <c r="I1946" s="261" t="s">
        <v>728</v>
      </c>
      <c r="J1946" s="227" t="str">
        <f>IF(ISBLANK(INDEX('Policy Characteristics'!D:D,MATCH($C1946,'Policy Characteristics'!$C:$C,0))),"",INDEX('Policy Characteristics'!D:D,MATCH($C1946,'Policy Characteristics'!$C:$C,0)))</f>
        <v>R&amp;D Fuel Use Reductions</v>
      </c>
      <c r="K1946" s="226" t="str">
        <f>IF(ISBLANK(INDEX('Policy Characteristics'!E:E,MATCH($C1946,'Policy Characteristics'!$C:$C,0))),"",INDEX('Policy Characteristics'!E:E,MATCH($C1946,'Policy Characteristics'!$C:$C,0)))</f>
        <v>RnD industry fuel use reduction</v>
      </c>
      <c r="L1946" s="233">
        <f>IF(ISBLANK(INDEX('Policy Characteristics'!F:F,MATCH($C1946,'Policy Characteristics'!$C:$C,0))),"",INDEX('Policy Characteristics'!F:F,MATCH($C1946,'Policy Characteristics'!$C:$C,0)))</f>
        <v>0</v>
      </c>
      <c r="M1946" s="233">
        <f>IF(ISBLANK(INDEX('Policy Characteristics'!G:G,MATCH($C1946,'Policy Characteristics'!$C:$C,0))),"",INDEX('Policy Characteristics'!G:G,MATCH($C1946,'Policy Characteristics'!$C:$C,0)))</f>
        <v>0.4</v>
      </c>
      <c r="N1946" s="233">
        <f>IF(ISBLANK(INDEX('Policy Characteristics'!H:H,MATCH($C1946,'Policy Characteristics'!$C:$C,0))),"",INDEX('Policy Characteristics'!H:H,MATCH($C1946,'Policy Characteristics'!$C:$C,0)))</f>
        <v>0.01</v>
      </c>
      <c r="O1946" s="226" t="str">
        <f>IF(ISBLANK(INDEX('Policy Characteristics'!I:I,MATCH($C1946,'Policy Characteristics'!$C:$C,0))),"",INDEX('Policy Characteristics'!I:I,MATCH($C1946,'Policy Characteristics'!$C:$C,0)))</f>
        <v>% reduction in fuel use</v>
      </c>
      <c r="P1946" s="22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26" t="str">
        <f>IF(ISBLANK(INDEX('Policy Characteristics'!K:K,MATCH($C1946,'Policy Characteristics'!$C:$C,0))),"",INDEX('Policy Characteristics'!K:K,MATCH($C1946,'Policy Characteristics'!$C:$C,0)))</f>
        <v>architectural-design.html#rnd</v>
      </c>
      <c r="R1946" s="226" t="str">
        <f>IF(ISBLANK(INDEX('Policy Characteristics'!L:L,MATCH($C1946,'Policy Characteristics'!$C:$C,0))),"",INDEX('Policy Characteristics'!L:L,MATCH($C1946,'Policy Characteristics'!$C:$C,0)))</f>
        <v>research-and-development.html</v>
      </c>
    </row>
    <row r="1947" spans="1:18">
      <c r="A1947" s="226" t="str">
        <f>IF(ISBLANK(INDEX('Policy Characteristics'!A:A,MATCH($C1947,'Policy Characteristics'!$C:$C,0))),"",INDEX('Policy Characteristics'!A:A,MATCH($C1947,'Policy Characteristics'!$C:$C,0)))</f>
        <v>Research and Development</v>
      </c>
      <c r="B1947" s="234" t="str">
        <f>IF(ISBLANK(INDEX('Policy Characteristics'!B:B,MATCH($C1947,'Policy Characteristics'!$C:$C,0))),"",INDEX('Policy Characteristics'!B:B,MATCH($C1947,'Policy Characteristics'!$C:$C,0)))</f>
        <v>Fuel Use Reduction</v>
      </c>
      <c r="C1947" s="226" t="str">
        <f t="shared" si="78"/>
        <v>RnD Industry Fuel Use Perc Reduction</v>
      </c>
      <c r="D1947" t="s">
        <v>862</v>
      </c>
      <c r="E1947" s="45"/>
      <c r="F1947" s="6" t="s">
        <v>1059</v>
      </c>
      <c r="G1947" s="45"/>
      <c r="H1947" s="43">
        <v>1497</v>
      </c>
      <c r="I1947" s="261" t="s">
        <v>728</v>
      </c>
      <c r="J1947" s="227" t="str">
        <f>IF(ISBLANK(INDEX('Policy Characteristics'!D:D,MATCH($C1947,'Policy Characteristics'!$C:$C,0))),"",INDEX('Policy Characteristics'!D:D,MATCH($C1947,'Policy Characteristics'!$C:$C,0)))</f>
        <v>R&amp;D Fuel Use Reductions</v>
      </c>
      <c r="K1947" s="226" t="str">
        <f>IF(ISBLANK(INDEX('Policy Characteristics'!E:E,MATCH($C1947,'Policy Characteristics'!$C:$C,0))),"",INDEX('Policy Characteristics'!E:E,MATCH($C1947,'Policy Characteristics'!$C:$C,0)))</f>
        <v>RnD industry fuel use reduction</v>
      </c>
      <c r="L1947" s="233">
        <f>IF(ISBLANK(INDEX('Policy Characteristics'!F:F,MATCH($C1947,'Policy Characteristics'!$C:$C,0))),"",INDEX('Policy Characteristics'!F:F,MATCH($C1947,'Policy Characteristics'!$C:$C,0)))</f>
        <v>0</v>
      </c>
      <c r="M1947" s="233">
        <f>IF(ISBLANK(INDEX('Policy Characteristics'!G:G,MATCH($C1947,'Policy Characteristics'!$C:$C,0))),"",INDEX('Policy Characteristics'!G:G,MATCH($C1947,'Policy Characteristics'!$C:$C,0)))</f>
        <v>0.4</v>
      </c>
      <c r="N1947" s="233">
        <f>IF(ISBLANK(INDEX('Policy Characteristics'!H:H,MATCH($C1947,'Policy Characteristics'!$C:$C,0))),"",INDEX('Policy Characteristics'!H:H,MATCH($C1947,'Policy Characteristics'!$C:$C,0)))</f>
        <v>0.01</v>
      </c>
      <c r="O1947" s="226" t="str">
        <f>IF(ISBLANK(INDEX('Policy Characteristics'!I:I,MATCH($C1947,'Policy Characteristics'!$C:$C,0))),"",INDEX('Policy Characteristics'!I:I,MATCH($C1947,'Policy Characteristics'!$C:$C,0)))</f>
        <v>% reduction in fuel use</v>
      </c>
      <c r="P1947" s="22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26" t="str">
        <f>IF(ISBLANK(INDEX('Policy Characteristics'!K:K,MATCH($C1947,'Policy Characteristics'!$C:$C,0))),"",INDEX('Policy Characteristics'!K:K,MATCH($C1947,'Policy Characteristics'!$C:$C,0)))</f>
        <v>architectural-design.html#rnd</v>
      </c>
      <c r="R1947" s="226" t="str">
        <f>IF(ISBLANK(INDEX('Policy Characteristics'!L:L,MATCH($C1947,'Policy Characteristics'!$C:$C,0))),"",INDEX('Policy Characteristics'!L:L,MATCH($C1947,'Policy Characteristics'!$C:$C,0)))</f>
        <v>research-and-development.html</v>
      </c>
    </row>
    <row r="1948" spans="1:18">
      <c r="A1948" s="226" t="str">
        <f>IF(ISBLANK(INDEX('Policy Characteristics'!A:A,MATCH($C1948,'Policy Characteristics'!$C:$C,0))),"",INDEX('Policy Characteristics'!A:A,MATCH($C1948,'Policy Characteristics'!$C:$C,0)))</f>
        <v>Research and Development</v>
      </c>
      <c r="B1948" s="234" t="str">
        <f>IF(ISBLANK(INDEX('Policy Characteristics'!B:B,MATCH($C1948,'Policy Characteristics'!$C:$C,0))),"",INDEX('Policy Characteristics'!B:B,MATCH($C1948,'Policy Characteristics'!$C:$C,0)))</f>
        <v>Fuel Use Reduction</v>
      </c>
      <c r="C1948" s="226" t="str">
        <f t="shared" si="78"/>
        <v>RnD Industry Fuel Use Perc Reduction</v>
      </c>
      <c r="D1948" t="s">
        <v>864</v>
      </c>
      <c r="E1948" s="45"/>
      <c r="F1948" s="6" t="s">
        <v>1060</v>
      </c>
      <c r="G1948" s="45"/>
      <c r="H1948" s="43">
        <v>1498</v>
      </c>
      <c r="I1948" s="261" t="s">
        <v>728</v>
      </c>
      <c r="J1948" s="227" t="str">
        <f>IF(ISBLANK(INDEX('Policy Characteristics'!D:D,MATCH($C1948,'Policy Characteristics'!$C:$C,0))),"",INDEX('Policy Characteristics'!D:D,MATCH($C1948,'Policy Characteristics'!$C:$C,0)))</f>
        <v>R&amp;D Fuel Use Reductions</v>
      </c>
      <c r="K1948" s="226" t="str">
        <f>IF(ISBLANK(INDEX('Policy Characteristics'!E:E,MATCH($C1948,'Policy Characteristics'!$C:$C,0))),"",INDEX('Policy Characteristics'!E:E,MATCH($C1948,'Policy Characteristics'!$C:$C,0)))</f>
        <v>RnD industry fuel use reduction</v>
      </c>
      <c r="L1948" s="233">
        <f>IF(ISBLANK(INDEX('Policy Characteristics'!F:F,MATCH($C1948,'Policy Characteristics'!$C:$C,0))),"",INDEX('Policy Characteristics'!F:F,MATCH($C1948,'Policy Characteristics'!$C:$C,0)))</f>
        <v>0</v>
      </c>
      <c r="M1948" s="233">
        <f>IF(ISBLANK(INDEX('Policy Characteristics'!G:G,MATCH($C1948,'Policy Characteristics'!$C:$C,0))),"",INDEX('Policy Characteristics'!G:G,MATCH($C1948,'Policy Characteristics'!$C:$C,0)))</f>
        <v>0.4</v>
      </c>
      <c r="N1948" s="233">
        <f>IF(ISBLANK(INDEX('Policy Characteristics'!H:H,MATCH($C1948,'Policy Characteristics'!$C:$C,0))),"",INDEX('Policy Characteristics'!H:H,MATCH($C1948,'Policy Characteristics'!$C:$C,0)))</f>
        <v>0.01</v>
      </c>
      <c r="O1948" s="226" t="str">
        <f>IF(ISBLANK(INDEX('Policy Characteristics'!I:I,MATCH($C1948,'Policy Characteristics'!$C:$C,0))),"",INDEX('Policy Characteristics'!I:I,MATCH($C1948,'Policy Characteristics'!$C:$C,0)))</f>
        <v>% reduction in fuel use</v>
      </c>
      <c r="P1948" s="22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26" t="str">
        <f>IF(ISBLANK(INDEX('Policy Characteristics'!K:K,MATCH($C1948,'Policy Characteristics'!$C:$C,0))),"",INDEX('Policy Characteristics'!K:K,MATCH($C1948,'Policy Characteristics'!$C:$C,0)))</f>
        <v>architectural-design.html#rnd</v>
      </c>
      <c r="R1948" s="226" t="str">
        <f>IF(ISBLANK(INDEX('Policy Characteristics'!L:L,MATCH($C1948,'Policy Characteristics'!$C:$C,0))),"",INDEX('Policy Characteristics'!L:L,MATCH($C1948,'Policy Characteristics'!$C:$C,0)))</f>
        <v>research-and-development.html</v>
      </c>
    </row>
    <row r="1949" spans="1:18">
      <c r="A1949" s="226" t="str">
        <f>IF(ISBLANK(INDEX('Policy Characteristics'!A:A,MATCH($C1949,'Policy Characteristics'!$C:$C,0))),"",INDEX('Policy Characteristics'!A:A,MATCH($C1949,'Policy Characteristics'!$C:$C,0)))</f>
        <v>Research and Development</v>
      </c>
      <c r="B1949" s="234" t="str">
        <f>IF(ISBLANK(INDEX('Policy Characteristics'!B:B,MATCH($C1949,'Policy Characteristics'!$C:$C,0))),"",INDEX('Policy Characteristics'!B:B,MATCH($C1949,'Policy Characteristics'!$C:$C,0)))</f>
        <v>Fuel Use Reduction</v>
      </c>
      <c r="C1949" s="226" t="str">
        <f t="shared" si="78"/>
        <v>RnD Industry Fuel Use Perc Reduction</v>
      </c>
      <c r="D1949" t="s">
        <v>866</v>
      </c>
      <c r="E1949" s="45"/>
      <c r="F1949" s="6" t="s">
        <v>1061</v>
      </c>
      <c r="G1949" s="45"/>
      <c r="H1949" s="43">
        <v>1499</v>
      </c>
      <c r="I1949" s="261" t="s">
        <v>728</v>
      </c>
      <c r="J1949" s="227" t="str">
        <f>IF(ISBLANK(INDEX('Policy Characteristics'!D:D,MATCH($C1949,'Policy Characteristics'!$C:$C,0))),"",INDEX('Policy Characteristics'!D:D,MATCH($C1949,'Policy Characteristics'!$C:$C,0)))</f>
        <v>R&amp;D Fuel Use Reductions</v>
      </c>
      <c r="K1949" s="226" t="str">
        <f>IF(ISBLANK(INDEX('Policy Characteristics'!E:E,MATCH($C1949,'Policy Characteristics'!$C:$C,0))),"",INDEX('Policy Characteristics'!E:E,MATCH($C1949,'Policy Characteristics'!$C:$C,0)))</f>
        <v>RnD industry fuel use reduction</v>
      </c>
      <c r="L1949" s="233">
        <f>IF(ISBLANK(INDEX('Policy Characteristics'!F:F,MATCH($C1949,'Policy Characteristics'!$C:$C,0))),"",INDEX('Policy Characteristics'!F:F,MATCH($C1949,'Policy Characteristics'!$C:$C,0)))</f>
        <v>0</v>
      </c>
      <c r="M1949" s="233">
        <f>IF(ISBLANK(INDEX('Policy Characteristics'!G:G,MATCH($C1949,'Policy Characteristics'!$C:$C,0))),"",INDEX('Policy Characteristics'!G:G,MATCH($C1949,'Policy Characteristics'!$C:$C,0)))</f>
        <v>0.4</v>
      </c>
      <c r="N1949" s="233">
        <f>IF(ISBLANK(INDEX('Policy Characteristics'!H:H,MATCH($C1949,'Policy Characteristics'!$C:$C,0))),"",INDEX('Policy Characteristics'!H:H,MATCH($C1949,'Policy Characteristics'!$C:$C,0)))</f>
        <v>0.01</v>
      </c>
      <c r="O1949" s="226" t="str">
        <f>IF(ISBLANK(INDEX('Policy Characteristics'!I:I,MATCH($C1949,'Policy Characteristics'!$C:$C,0))),"",INDEX('Policy Characteristics'!I:I,MATCH($C1949,'Policy Characteristics'!$C:$C,0)))</f>
        <v>% reduction in fuel use</v>
      </c>
      <c r="P1949" s="22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26" t="str">
        <f>IF(ISBLANK(INDEX('Policy Characteristics'!K:K,MATCH($C1949,'Policy Characteristics'!$C:$C,0))),"",INDEX('Policy Characteristics'!K:K,MATCH($C1949,'Policy Characteristics'!$C:$C,0)))</f>
        <v>architectural-design.html#rnd</v>
      </c>
      <c r="R1949" s="226" t="str">
        <f>IF(ISBLANK(INDEX('Policy Characteristics'!L:L,MATCH($C1949,'Policy Characteristics'!$C:$C,0))),"",INDEX('Policy Characteristics'!L:L,MATCH($C1949,'Policy Characteristics'!$C:$C,0)))</f>
        <v>research-and-development.html</v>
      </c>
    </row>
    <row r="1950" spans="1:18">
      <c r="A1950" s="226" t="str">
        <f>IF(ISBLANK(INDEX('Policy Characteristics'!A:A,MATCH($C1950,'Policy Characteristics'!$C:$C,0))),"",INDEX('Policy Characteristics'!A:A,MATCH($C1950,'Policy Characteristics'!$C:$C,0)))</f>
        <v>Research and Development</v>
      </c>
      <c r="B1950" s="234" t="str">
        <f>IF(ISBLANK(INDEX('Policy Characteristics'!B:B,MATCH($C1950,'Policy Characteristics'!$C:$C,0))),"",INDEX('Policy Characteristics'!B:B,MATCH($C1950,'Policy Characteristics'!$C:$C,0)))</f>
        <v>Fuel Use Reduction</v>
      </c>
      <c r="C1950" s="226" t="str">
        <f t="shared" si="78"/>
        <v>RnD Industry Fuel Use Perc Reduction</v>
      </c>
      <c r="D1950" t="s">
        <v>868</v>
      </c>
      <c r="E1950" s="45"/>
      <c r="F1950" s="6" t="s">
        <v>1062</v>
      </c>
      <c r="G1950" s="45"/>
      <c r="H1950" s="43">
        <v>1500</v>
      </c>
      <c r="I1950" s="261" t="s">
        <v>728</v>
      </c>
      <c r="J1950" s="227" t="str">
        <f>IF(ISBLANK(INDEX('Policy Characteristics'!D:D,MATCH($C1950,'Policy Characteristics'!$C:$C,0))),"",INDEX('Policy Characteristics'!D:D,MATCH($C1950,'Policy Characteristics'!$C:$C,0)))</f>
        <v>R&amp;D Fuel Use Reductions</v>
      </c>
      <c r="K1950" s="226" t="str">
        <f>IF(ISBLANK(INDEX('Policy Characteristics'!E:E,MATCH($C1950,'Policy Characteristics'!$C:$C,0))),"",INDEX('Policy Characteristics'!E:E,MATCH($C1950,'Policy Characteristics'!$C:$C,0)))</f>
        <v>RnD industry fuel use reduction</v>
      </c>
      <c r="L1950" s="233">
        <f>IF(ISBLANK(INDEX('Policy Characteristics'!F:F,MATCH($C1950,'Policy Characteristics'!$C:$C,0))),"",INDEX('Policy Characteristics'!F:F,MATCH($C1950,'Policy Characteristics'!$C:$C,0)))</f>
        <v>0</v>
      </c>
      <c r="M1950" s="233">
        <f>IF(ISBLANK(INDEX('Policy Characteristics'!G:G,MATCH($C1950,'Policy Characteristics'!$C:$C,0))),"",INDEX('Policy Characteristics'!G:G,MATCH($C1950,'Policy Characteristics'!$C:$C,0)))</f>
        <v>0.4</v>
      </c>
      <c r="N1950" s="233">
        <f>IF(ISBLANK(INDEX('Policy Characteristics'!H:H,MATCH($C1950,'Policy Characteristics'!$C:$C,0))),"",INDEX('Policy Characteristics'!H:H,MATCH($C1950,'Policy Characteristics'!$C:$C,0)))</f>
        <v>0.01</v>
      </c>
      <c r="O1950" s="226" t="str">
        <f>IF(ISBLANK(INDEX('Policy Characteristics'!I:I,MATCH($C1950,'Policy Characteristics'!$C:$C,0))),"",INDEX('Policy Characteristics'!I:I,MATCH($C1950,'Policy Characteristics'!$C:$C,0)))</f>
        <v>% reduction in fuel use</v>
      </c>
      <c r="P1950" s="22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26" t="str">
        <f>IF(ISBLANK(INDEX('Policy Characteristics'!K:K,MATCH($C1950,'Policy Characteristics'!$C:$C,0))),"",INDEX('Policy Characteristics'!K:K,MATCH($C1950,'Policy Characteristics'!$C:$C,0)))</f>
        <v>architectural-design.html#rnd</v>
      </c>
      <c r="R1950" s="226" t="str">
        <f>IF(ISBLANK(INDEX('Policy Characteristics'!L:L,MATCH($C1950,'Policy Characteristics'!$C:$C,0))),"",INDEX('Policy Characteristics'!L:L,MATCH($C1950,'Policy Characteristics'!$C:$C,0)))</f>
        <v>research-and-development.html</v>
      </c>
    </row>
    <row r="1951" spans="1:18">
      <c r="A1951" s="226" t="str">
        <f>IF(ISBLANK(INDEX('Policy Characteristics'!A:A,MATCH($C1951,'Policy Characteristics'!$C:$C,0))),"",INDEX('Policy Characteristics'!A:A,MATCH($C1951,'Policy Characteristics'!$C:$C,0)))</f>
        <v>Research and Development</v>
      </c>
      <c r="B1951" s="234" t="str">
        <f>IF(ISBLANK(INDEX('Policy Characteristics'!B:B,MATCH($C1951,'Policy Characteristics'!$C:$C,0))),"",INDEX('Policy Characteristics'!B:B,MATCH($C1951,'Policy Characteristics'!$C:$C,0)))</f>
        <v>Fuel Use Reduction</v>
      </c>
      <c r="C1951" s="226" t="str">
        <f t="shared" si="78"/>
        <v>RnD Industry Fuel Use Perc Reduction</v>
      </c>
      <c r="D1951" t="s">
        <v>870</v>
      </c>
      <c r="E1951" s="45"/>
      <c r="F1951" s="6" t="s">
        <v>1063</v>
      </c>
      <c r="G1951" s="45"/>
      <c r="H1951" s="43">
        <v>1501</v>
      </c>
      <c r="I1951" s="261" t="s">
        <v>728</v>
      </c>
      <c r="J1951" s="227" t="str">
        <f>IF(ISBLANK(INDEX('Policy Characteristics'!D:D,MATCH($C1951,'Policy Characteristics'!$C:$C,0))),"",INDEX('Policy Characteristics'!D:D,MATCH($C1951,'Policy Characteristics'!$C:$C,0)))</f>
        <v>R&amp;D Fuel Use Reductions</v>
      </c>
      <c r="K1951" s="226" t="str">
        <f>IF(ISBLANK(INDEX('Policy Characteristics'!E:E,MATCH($C1951,'Policy Characteristics'!$C:$C,0))),"",INDEX('Policy Characteristics'!E:E,MATCH($C1951,'Policy Characteristics'!$C:$C,0)))</f>
        <v>RnD industry fuel use reduction</v>
      </c>
      <c r="L1951" s="233">
        <f>IF(ISBLANK(INDEX('Policy Characteristics'!F:F,MATCH($C1951,'Policy Characteristics'!$C:$C,0))),"",INDEX('Policy Characteristics'!F:F,MATCH($C1951,'Policy Characteristics'!$C:$C,0)))</f>
        <v>0</v>
      </c>
      <c r="M1951" s="233">
        <f>IF(ISBLANK(INDEX('Policy Characteristics'!G:G,MATCH($C1951,'Policy Characteristics'!$C:$C,0))),"",INDEX('Policy Characteristics'!G:G,MATCH($C1951,'Policy Characteristics'!$C:$C,0)))</f>
        <v>0.4</v>
      </c>
      <c r="N1951" s="233">
        <f>IF(ISBLANK(INDEX('Policy Characteristics'!H:H,MATCH($C1951,'Policy Characteristics'!$C:$C,0))),"",INDEX('Policy Characteristics'!H:H,MATCH($C1951,'Policy Characteristics'!$C:$C,0)))</f>
        <v>0.01</v>
      </c>
      <c r="O1951" s="226" t="str">
        <f>IF(ISBLANK(INDEX('Policy Characteristics'!I:I,MATCH($C1951,'Policy Characteristics'!$C:$C,0))),"",INDEX('Policy Characteristics'!I:I,MATCH($C1951,'Policy Characteristics'!$C:$C,0)))</f>
        <v>% reduction in fuel use</v>
      </c>
      <c r="P1951" s="22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26" t="str">
        <f>IF(ISBLANK(INDEX('Policy Characteristics'!K:K,MATCH($C1951,'Policy Characteristics'!$C:$C,0))),"",INDEX('Policy Characteristics'!K:K,MATCH($C1951,'Policy Characteristics'!$C:$C,0)))</f>
        <v>architectural-design.html#rnd</v>
      </c>
      <c r="R1951" s="226" t="str">
        <f>IF(ISBLANK(INDEX('Policy Characteristics'!L:L,MATCH($C1951,'Policy Characteristics'!$C:$C,0))),"",INDEX('Policy Characteristics'!L:L,MATCH($C1951,'Policy Characteristics'!$C:$C,0)))</f>
        <v>research-and-development.html</v>
      </c>
    </row>
    <row r="1952" spans="1:18">
      <c r="A1952" s="226" t="str">
        <f>IF(ISBLANK(INDEX('Policy Characteristics'!A:A,MATCH($C1952,'Policy Characteristics'!$C:$C,0))),"",INDEX('Policy Characteristics'!A:A,MATCH($C1952,'Policy Characteristics'!$C:$C,0)))</f>
        <v>Research and Development</v>
      </c>
      <c r="B1952" s="234" t="str">
        <f>IF(ISBLANK(INDEX('Policy Characteristics'!B:B,MATCH($C1952,'Policy Characteristics'!$C:$C,0))),"",INDEX('Policy Characteristics'!B:B,MATCH($C1952,'Policy Characteristics'!$C:$C,0)))</f>
        <v>Fuel Use Reduction</v>
      </c>
      <c r="C1952" s="226" t="str">
        <f t="shared" si="78"/>
        <v>RnD Industry Fuel Use Perc Reduction</v>
      </c>
      <c r="D1952" t="s">
        <v>872</v>
      </c>
      <c r="E1952" s="45"/>
      <c r="F1952" s="6" t="s">
        <v>1064</v>
      </c>
      <c r="G1952" s="45"/>
      <c r="H1952" s="43">
        <v>1502</v>
      </c>
      <c r="I1952" s="261" t="s">
        <v>728</v>
      </c>
      <c r="J1952" s="227" t="str">
        <f>IF(ISBLANK(INDEX('Policy Characteristics'!D:D,MATCH($C1952,'Policy Characteristics'!$C:$C,0))),"",INDEX('Policy Characteristics'!D:D,MATCH($C1952,'Policy Characteristics'!$C:$C,0)))</f>
        <v>R&amp;D Fuel Use Reductions</v>
      </c>
      <c r="K1952" s="226" t="str">
        <f>IF(ISBLANK(INDEX('Policy Characteristics'!E:E,MATCH($C1952,'Policy Characteristics'!$C:$C,0))),"",INDEX('Policy Characteristics'!E:E,MATCH($C1952,'Policy Characteristics'!$C:$C,0)))</f>
        <v>RnD industry fuel use reduction</v>
      </c>
      <c r="L1952" s="233">
        <f>IF(ISBLANK(INDEX('Policy Characteristics'!F:F,MATCH($C1952,'Policy Characteristics'!$C:$C,0))),"",INDEX('Policy Characteristics'!F:F,MATCH($C1952,'Policy Characteristics'!$C:$C,0)))</f>
        <v>0</v>
      </c>
      <c r="M1952" s="233">
        <f>IF(ISBLANK(INDEX('Policy Characteristics'!G:G,MATCH($C1952,'Policy Characteristics'!$C:$C,0))),"",INDEX('Policy Characteristics'!G:G,MATCH($C1952,'Policy Characteristics'!$C:$C,0)))</f>
        <v>0.4</v>
      </c>
      <c r="N1952" s="233">
        <f>IF(ISBLANK(INDEX('Policy Characteristics'!H:H,MATCH($C1952,'Policy Characteristics'!$C:$C,0))),"",INDEX('Policy Characteristics'!H:H,MATCH($C1952,'Policy Characteristics'!$C:$C,0)))</f>
        <v>0.01</v>
      </c>
      <c r="O1952" s="226" t="str">
        <f>IF(ISBLANK(INDEX('Policy Characteristics'!I:I,MATCH($C1952,'Policy Characteristics'!$C:$C,0))),"",INDEX('Policy Characteristics'!I:I,MATCH($C1952,'Policy Characteristics'!$C:$C,0)))</f>
        <v>% reduction in fuel use</v>
      </c>
      <c r="P1952" s="22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26" t="str">
        <f>IF(ISBLANK(INDEX('Policy Characteristics'!K:K,MATCH($C1952,'Policy Characteristics'!$C:$C,0))),"",INDEX('Policy Characteristics'!K:K,MATCH($C1952,'Policy Characteristics'!$C:$C,0)))</f>
        <v>architectural-design.html#rnd</v>
      </c>
      <c r="R1952" s="226" t="str">
        <f>IF(ISBLANK(INDEX('Policy Characteristics'!L:L,MATCH($C1952,'Policy Characteristics'!$C:$C,0))),"",INDEX('Policy Characteristics'!L:L,MATCH($C1952,'Policy Characteristics'!$C:$C,0)))</f>
        <v>research-and-development.html</v>
      </c>
    </row>
    <row r="1953" spans="1:18">
      <c r="A1953" s="226" t="str">
        <f>IF(ISBLANK(INDEX('Policy Characteristics'!A:A,MATCH($C1953,'Policy Characteristics'!$C:$C,0))),"",INDEX('Policy Characteristics'!A:A,MATCH($C1953,'Policy Characteristics'!$C:$C,0)))</f>
        <v>Research and Development</v>
      </c>
      <c r="B1953" s="234" t="str">
        <f>IF(ISBLANK(INDEX('Policy Characteristics'!B:B,MATCH($C1953,'Policy Characteristics'!$C:$C,0))),"",INDEX('Policy Characteristics'!B:B,MATCH($C1953,'Policy Characteristics'!$C:$C,0)))</f>
        <v>Fuel Use Reduction</v>
      </c>
      <c r="C1953" s="226" t="str">
        <f t="shared" si="78"/>
        <v>RnD Industry Fuel Use Perc Reduction</v>
      </c>
      <c r="D1953" t="s">
        <v>874</v>
      </c>
      <c r="E1953" s="45"/>
      <c r="F1953" s="6" t="s">
        <v>1065</v>
      </c>
      <c r="G1953" s="45"/>
      <c r="H1953" s="43">
        <v>1503</v>
      </c>
      <c r="I1953" s="261" t="s">
        <v>728</v>
      </c>
      <c r="J1953" s="227" t="str">
        <f>IF(ISBLANK(INDEX('Policy Characteristics'!D:D,MATCH($C1953,'Policy Characteristics'!$C:$C,0))),"",INDEX('Policy Characteristics'!D:D,MATCH($C1953,'Policy Characteristics'!$C:$C,0)))</f>
        <v>R&amp;D Fuel Use Reductions</v>
      </c>
      <c r="K1953" s="226" t="str">
        <f>IF(ISBLANK(INDEX('Policy Characteristics'!E:E,MATCH($C1953,'Policy Characteristics'!$C:$C,0))),"",INDEX('Policy Characteristics'!E:E,MATCH($C1953,'Policy Characteristics'!$C:$C,0)))</f>
        <v>RnD industry fuel use reduction</v>
      </c>
      <c r="L1953" s="233">
        <f>IF(ISBLANK(INDEX('Policy Characteristics'!F:F,MATCH($C1953,'Policy Characteristics'!$C:$C,0))),"",INDEX('Policy Characteristics'!F:F,MATCH($C1953,'Policy Characteristics'!$C:$C,0)))</f>
        <v>0</v>
      </c>
      <c r="M1953" s="233">
        <f>IF(ISBLANK(INDEX('Policy Characteristics'!G:G,MATCH($C1953,'Policy Characteristics'!$C:$C,0))),"",INDEX('Policy Characteristics'!G:G,MATCH($C1953,'Policy Characteristics'!$C:$C,0)))</f>
        <v>0.4</v>
      </c>
      <c r="N1953" s="233">
        <f>IF(ISBLANK(INDEX('Policy Characteristics'!H:H,MATCH($C1953,'Policy Characteristics'!$C:$C,0))),"",INDEX('Policy Characteristics'!H:H,MATCH($C1953,'Policy Characteristics'!$C:$C,0)))</f>
        <v>0.01</v>
      </c>
      <c r="O1953" s="226" t="str">
        <f>IF(ISBLANK(INDEX('Policy Characteristics'!I:I,MATCH($C1953,'Policy Characteristics'!$C:$C,0))),"",INDEX('Policy Characteristics'!I:I,MATCH($C1953,'Policy Characteristics'!$C:$C,0)))</f>
        <v>% reduction in fuel use</v>
      </c>
      <c r="P1953" s="22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26" t="str">
        <f>IF(ISBLANK(INDEX('Policy Characteristics'!K:K,MATCH($C1953,'Policy Characteristics'!$C:$C,0))),"",INDEX('Policy Characteristics'!K:K,MATCH($C1953,'Policy Characteristics'!$C:$C,0)))</f>
        <v>architectural-design.html#rnd</v>
      </c>
      <c r="R1953" s="226" t="str">
        <f>IF(ISBLANK(INDEX('Policy Characteristics'!L:L,MATCH($C1953,'Policy Characteristics'!$C:$C,0))),"",INDEX('Policy Characteristics'!L:L,MATCH($C1953,'Policy Characteristics'!$C:$C,0)))</f>
        <v>research-and-development.html</v>
      </c>
    </row>
    <row r="1954" spans="1:18">
      <c r="A1954" s="226" t="str">
        <f>IF(ISBLANK(INDEX('Policy Characteristics'!A:A,MATCH($C1954,'Policy Characteristics'!$C:$C,0))),"",INDEX('Policy Characteristics'!A:A,MATCH($C1954,'Policy Characteristics'!$C:$C,0)))</f>
        <v>Research and Development</v>
      </c>
      <c r="B1954" s="234" t="str">
        <f>IF(ISBLANK(INDEX('Policy Characteristics'!B:B,MATCH($C1954,'Policy Characteristics'!$C:$C,0))),"",INDEX('Policy Characteristics'!B:B,MATCH($C1954,'Policy Characteristics'!$C:$C,0)))</f>
        <v>Fuel Use Reduction</v>
      </c>
      <c r="C1954" s="226" t="str">
        <f t="shared" si="78"/>
        <v>RnD Industry Fuel Use Perc Reduction</v>
      </c>
      <c r="D1954" t="s">
        <v>876</v>
      </c>
      <c r="E1954" s="45"/>
      <c r="F1954" s="6" t="s">
        <v>1066</v>
      </c>
      <c r="G1954" s="45"/>
      <c r="H1954" s="43">
        <v>1504</v>
      </c>
      <c r="I1954" s="261" t="s">
        <v>728</v>
      </c>
      <c r="J1954" s="227" t="str">
        <f>IF(ISBLANK(INDEX('Policy Characteristics'!D:D,MATCH($C1954,'Policy Characteristics'!$C:$C,0))),"",INDEX('Policy Characteristics'!D:D,MATCH($C1954,'Policy Characteristics'!$C:$C,0)))</f>
        <v>R&amp;D Fuel Use Reductions</v>
      </c>
      <c r="K1954" s="226" t="str">
        <f>IF(ISBLANK(INDEX('Policy Characteristics'!E:E,MATCH($C1954,'Policy Characteristics'!$C:$C,0))),"",INDEX('Policy Characteristics'!E:E,MATCH($C1954,'Policy Characteristics'!$C:$C,0)))</f>
        <v>RnD industry fuel use reduction</v>
      </c>
      <c r="L1954" s="233">
        <f>IF(ISBLANK(INDEX('Policy Characteristics'!F:F,MATCH($C1954,'Policy Characteristics'!$C:$C,0))),"",INDEX('Policy Characteristics'!F:F,MATCH($C1954,'Policy Characteristics'!$C:$C,0)))</f>
        <v>0</v>
      </c>
      <c r="M1954" s="233">
        <f>IF(ISBLANK(INDEX('Policy Characteristics'!G:G,MATCH($C1954,'Policy Characteristics'!$C:$C,0))),"",INDEX('Policy Characteristics'!G:G,MATCH($C1954,'Policy Characteristics'!$C:$C,0)))</f>
        <v>0.4</v>
      </c>
      <c r="N1954" s="233">
        <f>IF(ISBLANK(INDEX('Policy Characteristics'!H:H,MATCH($C1954,'Policy Characteristics'!$C:$C,0))),"",INDEX('Policy Characteristics'!H:H,MATCH($C1954,'Policy Characteristics'!$C:$C,0)))</f>
        <v>0.01</v>
      </c>
      <c r="O1954" s="226" t="str">
        <f>IF(ISBLANK(INDEX('Policy Characteristics'!I:I,MATCH($C1954,'Policy Characteristics'!$C:$C,0))),"",INDEX('Policy Characteristics'!I:I,MATCH($C1954,'Policy Characteristics'!$C:$C,0)))</f>
        <v>% reduction in fuel use</v>
      </c>
      <c r="P1954" s="22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26" t="str">
        <f>IF(ISBLANK(INDEX('Policy Characteristics'!K:K,MATCH($C1954,'Policy Characteristics'!$C:$C,0))),"",INDEX('Policy Characteristics'!K:K,MATCH($C1954,'Policy Characteristics'!$C:$C,0)))</f>
        <v>architectural-design.html#rnd</v>
      </c>
      <c r="R1954" s="226" t="str">
        <f>IF(ISBLANK(INDEX('Policy Characteristics'!L:L,MATCH($C1954,'Policy Characteristics'!$C:$C,0))),"",INDEX('Policy Characteristics'!L:L,MATCH($C1954,'Policy Characteristics'!$C:$C,0)))</f>
        <v>research-and-development.html</v>
      </c>
    </row>
    <row r="1955" spans="1:18">
      <c r="A1955" s="226" t="str">
        <f>IF(ISBLANK(INDEX('Policy Characteristics'!A:A,MATCH($C1955,'Policy Characteristics'!$C:$C,0))),"",INDEX('Policy Characteristics'!A:A,MATCH($C1955,'Policy Characteristics'!$C:$C,0)))</f>
        <v>Research and Development</v>
      </c>
      <c r="B1955" s="234" t="str">
        <f>IF(ISBLANK(INDEX('Policy Characteristics'!B:B,MATCH($C1955,'Policy Characteristics'!$C:$C,0))),"",INDEX('Policy Characteristics'!B:B,MATCH($C1955,'Policy Characteristics'!$C:$C,0)))</f>
        <v>Fuel Use Reduction</v>
      </c>
      <c r="C1955" s="226" t="str">
        <f t="shared" si="78"/>
        <v>RnD Industry Fuel Use Perc Reduction</v>
      </c>
      <c r="D1955" t="s">
        <v>878</v>
      </c>
      <c r="E1955" s="45"/>
      <c r="F1955" s="6" t="s">
        <v>1067</v>
      </c>
      <c r="G1955" s="45"/>
      <c r="H1955" s="43">
        <v>1505</v>
      </c>
      <c r="I1955" s="261" t="s">
        <v>728</v>
      </c>
      <c r="J1955" s="227" t="str">
        <f>IF(ISBLANK(INDEX('Policy Characteristics'!D:D,MATCH($C1955,'Policy Characteristics'!$C:$C,0))),"",INDEX('Policy Characteristics'!D:D,MATCH($C1955,'Policy Characteristics'!$C:$C,0)))</f>
        <v>R&amp;D Fuel Use Reductions</v>
      </c>
      <c r="K1955" s="226" t="str">
        <f>IF(ISBLANK(INDEX('Policy Characteristics'!E:E,MATCH($C1955,'Policy Characteristics'!$C:$C,0))),"",INDEX('Policy Characteristics'!E:E,MATCH($C1955,'Policy Characteristics'!$C:$C,0)))</f>
        <v>RnD industry fuel use reduction</v>
      </c>
      <c r="L1955" s="233">
        <f>IF(ISBLANK(INDEX('Policy Characteristics'!F:F,MATCH($C1955,'Policy Characteristics'!$C:$C,0))),"",INDEX('Policy Characteristics'!F:F,MATCH($C1955,'Policy Characteristics'!$C:$C,0)))</f>
        <v>0</v>
      </c>
      <c r="M1955" s="233">
        <f>IF(ISBLANK(INDEX('Policy Characteristics'!G:G,MATCH($C1955,'Policy Characteristics'!$C:$C,0))),"",INDEX('Policy Characteristics'!G:G,MATCH($C1955,'Policy Characteristics'!$C:$C,0)))</f>
        <v>0.4</v>
      </c>
      <c r="N1955" s="233">
        <f>IF(ISBLANK(INDEX('Policy Characteristics'!H:H,MATCH($C1955,'Policy Characteristics'!$C:$C,0))),"",INDEX('Policy Characteristics'!H:H,MATCH($C1955,'Policy Characteristics'!$C:$C,0)))</f>
        <v>0.01</v>
      </c>
      <c r="O1955" s="226" t="str">
        <f>IF(ISBLANK(INDEX('Policy Characteristics'!I:I,MATCH($C1955,'Policy Characteristics'!$C:$C,0))),"",INDEX('Policy Characteristics'!I:I,MATCH($C1955,'Policy Characteristics'!$C:$C,0)))</f>
        <v>% reduction in fuel use</v>
      </c>
      <c r="P1955" s="22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26" t="str">
        <f>IF(ISBLANK(INDEX('Policy Characteristics'!K:K,MATCH($C1955,'Policy Characteristics'!$C:$C,0))),"",INDEX('Policy Characteristics'!K:K,MATCH($C1955,'Policy Characteristics'!$C:$C,0)))</f>
        <v>architectural-design.html#rnd</v>
      </c>
      <c r="R1955" s="226" t="str">
        <f>IF(ISBLANK(INDEX('Policy Characteristics'!L:L,MATCH($C1955,'Policy Characteristics'!$C:$C,0))),"",INDEX('Policy Characteristics'!L:L,MATCH($C1955,'Policy Characteristics'!$C:$C,0)))</f>
        <v>research-and-development.html</v>
      </c>
    </row>
    <row r="1956" spans="1:18">
      <c r="A1956" s="226" t="str">
        <f>IF(ISBLANK(INDEX('Policy Characteristics'!A:A,MATCH($C1956,'Policy Characteristics'!$C:$C,0))),"",INDEX('Policy Characteristics'!A:A,MATCH($C1956,'Policy Characteristics'!$C:$C,0)))</f>
        <v>Research and Development</v>
      </c>
      <c r="B1956" s="234" t="str">
        <f>IF(ISBLANK(INDEX('Policy Characteristics'!B:B,MATCH($C1956,'Policy Characteristics'!$C:$C,0))),"",INDEX('Policy Characteristics'!B:B,MATCH($C1956,'Policy Characteristics'!$C:$C,0)))</f>
        <v>Fuel Use Reduction</v>
      </c>
      <c r="C1956" s="226" t="str">
        <f t="shared" si="78"/>
        <v>RnD Industry Fuel Use Perc Reduction</v>
      </c>
      <c r="D1956" t="s">
        <v>880</v>
      </c>
      <c r="E1956" s="45"/>
      <c r="F1956" s="6" t="s">
        <v>1068</v>
      </c>
      <c r="G1956" s="45"/>
      <c r="H1956" s="43">
        <v>1506</v>
      </c>
      <c r="I1956" s="261" t="s">
        <v>728</v>
      </c>
      <c r="J1956" s="227" t="str">
        <f>IF(ISBLANK(INDEX('Policy Characteristics'!D:D,MATCH($C1956,'Policy Characteristics'!$C:$C,0))),"",INDEX('Policy Characteristics'!D:D,MATCH($C1956,'Policy Characteristics'!$C:$C,0)))</f>
        <v>R&amp;D Fuel Use Reductions</v>
      </c>
      <c r="K1956" s="226" t="str">
        <f>IF(ISBLANK(INDEX('Policy Characteristics'!E:E,MATCH($C1956,'Policy Characteristics'!$C:$C,0))),"",INDEX('Policy Characteristics'!E:E,MATCH($C1956,'Policy Characteristics'!$C:$C,0)))</f>
        <v>RnD industry fuel use reduction</v>
      </c>
      <c r="L1956" s="233">
        <f>IF(ISBLANK(INDEX('Policy Characteristics'!F:F,MATCH($C1956,'Policy Characteristics'!$C:$C,0))),"",INDEX('Policy Characteristics'!F:F,MATCH($C1956,'Policy Characteristics'!$C:$C,0)))</f>
        <v>0</v>
      </c>
      <c r="M1956" s="233">
        <f>IF(ISBLANK(INDEX('Policy Characteristics'!G:G,MATCH($C1956,'Policy Characteristics'!$C:$C,0))),"",INDEX('Policy Characteristics'!G:G,MATCH($C1956,'Policy Characteristics'!$C:$C,0)))</f>
        <v>0.4</v>
      </c>
      <c r="N1956" s="233">
        <f>IF(ISBLANK(INDEX('Policy Characteristics'!H:H,MATCH($C1956,'Policy Characteristics'!$C:$C,0))),"",INDEX('Policy Characteristics'!H:H,MATCH($C1956,'Policy Characteristics'!$C:$C,0)))</f>
        <v>0.01</v>
      </c>
      <c r="O1956" s="226" t="str">
        <f>IF(ISBLANK(INDEX('Policy Characteristics'!I:I,MATCH($C1956,'Policy Characteristics'!$C:$C,0))),"",INDEX('Policy Characteristics'!I:I,MATCH($C1956,'Policy Characteristics'!$C:$C,0)))</f>
        <v>% reduction in fuel use</v>
      </c>
      <c r="P1956" s="22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26" t="str">
        <f>IF(ISBLANK(INDEX('Policy Characteristics'!K:K,MATCH($C1956,'Policy Characteristics'!$C:$C,0))),"",INDEX('Policy Characteristics'!K:K,MATCH($C1956,'Policy Characteristics'!$C:$C,0)))</f>
        <v>architectural-design.html#rnd</v>
      </c>
      <c r="R1956" s="226" t="str">
        <f>IF(ISBLANK(INDEX('Policy Characteristics'!L:L,MATCH($C1956,'Policy Characteristics'!$C:$C,0))),"",INDEX('Policy Characteristics'!L:L,MATCH($C1956,'Policy Characteristics'!$C:$C,0)))</f>
        <v>research-and-development.html</v>
      </c>
    </row>
    <row r="1957" spans="1:18">
      <c r="A1957" s="226" t="str">
        <f>IF(ISBLANK(INDEX('Policy Characteristics'!A:A,MATCH($C1957,'Policy Characteristics'!$C:$C,0))),"",INDEX('Policy Characteristics'!A:A,MATCH($C1957,'Policy Characteristics'!$C:$C,0)))</f>
        <v>Research and Development</v>
      </c>
      <c r="B1957" s="234" t="str">
        <f>IF(ISBLANK(INDEX('Policy Characteristics'!B:B,MATCH($C1957,'Policy Characteristics'!$C:$C,0))),"",INDEX('Policy Characteristics'!B:B,MATCH($C1957,'Policy Characteristics'!$C:$C,0)))</f>
        <v>Fuel Use Reduction</v>
      </c>
      <c r="C1957" s="226" t="str">
        <f t="shared" si="78"/>
        <v>RnD Industry Fuel Use Perc Reduction</v>
      </c>
      <c r="D1957" t="s">
        <v>882</v>
      </c>
      <c r="E1957" s="45"/>
      <c r="F1957" s="6" t="s">
        <v>1069</v>
      </c>
      <c r="G1957" s="45"/>
      <c r="H1957" s="43">
        <v>1507</v>
      </c>
      <c r="I1957" s="261" t="s">
        <v>728</v>
      </c>
      <c r="J1957" s="227" t="str">
        <f>IF(ISBLANK(INDEX('Policy Characteristics'!D:D,MATCH($C1957,'Policy Characteristics'!$C:$C,0))),"",INDEX('Policy Characteristics'!D:D,MATCH($C1957,'Policy Characteristics'!$C:$C,0)))</f>
        <v>R&amp;D Fuel Use Reductions</v>
      </c>
      <c r="K1957" s="226" t="str">
        <f>IF(ISBLANK(INDEX('Policy Characteristics'!E:E,MATCH($C1957,'Policy Characteristics'!$C:$C,0))),"",INDEX('Policy Characteristics'!E:E,MATCH($C1957,'Policy Characteristics'!$C:$C,0)))</f>
        <v>RnD industry fuel use reduction</v>
      </c>
      <c r="L1957" s="233">
        <f>IF(ISBLANK(INDEX('Policy Characteristics'!F:F,MATCH($C1957,'Policy Characteristics'!$C:$C,0))),"",INDEX('Policy Characteristics'!F:F,MATCH($C1957,'Policy Characteristics'!$C:$C,0)))</f>
        <v>0</v>
      </c>
      <c r="M1957" s="233">
        <f>IF(ISBLANK(INDEX('Policy Characteristics'!G:G,MATCH($C1957,'Policy Characteristics'!$C:$C,0))),"",INDEX('Policy Characteristics'!G:G,MATCH($C1957,'Policy Characteristics'!$C:$C,0)))</f>
        <v>0.4</v>
      </c>
      <c r="N1957" s="233">
        <f>IF(ISBLANK(INDEX('Policy Characteristics'!H:H,MATCH($C1957,'Policy Characteristics'!$C:$C,0))),"",INDEX('Policy Characteristics'!H:H,MATCH($C1957,'Policy Characteristics'!$C:$C,0)))</f>
        <v>0.01</v>
      </c>
      <c r="O1957" s="226" t="str">
        <f>IF(ISBLANK(INDEX('Policy Characteristics'!I:I,MATCH($C1957,'Policy Characteristics'!$C:$C,0))),"",INDEX('Policy Characteristics'!I:I,MATCH($C1957,'Policy Characteristics'!$C:$C,0)))</f>
        <v>% reduction in fuel use</v>
      </c>
      <c r="P1957" s="22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26" t="str">
        <f>IF(ISBLANK(INDEX('Policy Characteristics'!K:K,MATCH($C1957,'Policy Characteristics'!$C:$C,0))),"",INDEX('Policy Characteristics'!K:K,MATCH($C1957,'Policy Characteristics'!$C:$C,0)))</f>
        <v>architectural-design.html#rnd</v>
      </c>
      <c r="R1957" s="226" t="str">
        <f>IF(ISBLANK(INDEX('Policy Characteristics'!L:L,MATCH($C1957,'Policy Characteristics'!$C:$C,0))),"",INDEX('Policy Characteristics'!L:L,MATCH($C1957,'Policy Characteristics'!$C:$C,0)))</f>
        <v>research-and-development.html</v>
      </c>
    </row>
    <row r="1958" spans="1:18">
      <c r="A1958" s="226" t="str">
        <f>IF(ISBLANK(INDEX('Policy Characteristics'!A:A,MATCH($C1958,'Policy Characteristics'!$C:$C,0))),"",INDEX('Policy Characteristics'!A:A,MATCH($C1958,'Policy Characteristics'!$C:$C,0)))</f>
        <v>Research and Development</v>
      </c>
      <c r="B1958" s="234" t="str">
        <f>IF(ISBLANK(INDEX('Policy Characteristics'!B:B,MATCH($C1958,'Policy Characteristics'!$C:$C,0))),"",INDEX('Policy Characteristics'!B:B,MATCH($C1958,'Policy Characteristics'!$C:$C,0)))</f>
        <v>Fuel Use Reduction</v>
      </c>
      <c r="C1958" s="226" t="str">
        <f t="shared" si="78"/>
        <v>RnD Industry Fuel Use Perc Reduction</v>
      </c>
      <c r="D1958" t="s">
        <v>884</v>
      </c>
      <c r="E1958" s="45"/>
      <c r="F1958" s="6" t="s">
        <v>1070</v>
      </c>
      <c r="G1958" s="45"/>
      <c r="H1958" s="43">
        <v>1508</v>
      </c>
      <c r="I1958" s="261" t="s">
        <v>728</v>
      </c>
      <c r="J1958" s="227" t="str">
        <f>IF(ISBLANK(INDEX('Policy Characteristics'!D:D,MATCH($C1958,'Policy Characteristics'!$C:$C,0))),"",INDEX('Policy Characteristics'!D:D,MATCH($C1958,'Policy Characteristics'!$C:$C,0)))</f>
        <v>R&amp;D Fuel Use Reductions</v>
      </c>
      <c r="K1958" s="226" t="str">
        <f>IF(ISBLANK(INDEX('Policy Characteristics'!E:E,MATCH($C1958,'Policy Characteristics'!$C:$C,0))),"",INDEX('Policy Characteristics'!E:E,MATCH($C1958,'Policy Characteristics'!$C:$C,0)))</f>
        <v>RnD industry fuel use reduction</v>
      </c>
      <c r="L1958" s="233">
        <f>IF(ISBLANK(INDEX('Policy Characteristics'!F:F,MATCH($C1958,'Policy Characteristics'!$C:$C,0))),"",INDEX('Policy Characteristics'!F:F,MATCH($C1958,'Policy Characteristics'!$C:$C,0)))</f>
        <v>0</v>
      </c>
      <c r="M1958" s="233">
        <f>IF(ISBLANK(INDEX('Policy Characteristics'!G:G,MATCH($C1958,'Policy Characteristics'!$C:$C,0))),"",INDEX('Policy Characteristics'!G:G,MATCH($C1958,'Policy Characteristics'!$C:$C,0)))</f>
        <v>0.4</v>
      </c>
      <c r="N1958" s="233">
        <f>IF(ISBLANK(INDEX('Policy Characteristics'!H:H,MATCH($C1958,'Policy Characteristics'!$C:$C,0))),"",INDEX('Policy Characteristics'!H:H,MATCH($C1958,'Policy Characteristics'!$C:$C,0)))</f>
        <v>0.01</v>
      </c>
      <c r="O1958" s="226" t="str">
        <f>IF(ISBLANK(INDEX('Policy Characteristics'!I:I,MATCH($C1958,'Policy Characteristics'!$C:$C,0))),"",INDEX('Policy Characteristics'!I:I,MATCH($C1958,'Policy Characteristics'!$C:$C,0)))</f>
        <v>% reduction in fuel use</v>
      </c>
      <c r="P1958" s="22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26" t="str">
        <f>IF(ISBLANK(INDEX('Policy Characteristics'!K:K,MATCH($C1958,'Policy Characteristics'!$C:$C,0))),"",INDEX('Policy Characteristics'!K:K,MATCH($C1958,'Policy Characteristics'!$C:$C,0)))</f>
        <v>architectural-design.html#rnd</v>
      </c>
      <c r="R1958" s="226" t="str">
        <f>IF(ISBLANK(INDEX('Policy Characteristics'!L:L,MATCH($C1958,'Policy Characteristics'!$C:$C,0))),"",INDEX('Policy Characteristics'!L:L,MATCH($C1958,'Policy Characteristics'!$C:$C,0)))</f>
        <v>research-and-development.html</v>
      </c>
    </row>
    <row r="1959" spans="1:18">
      <c r="A1959" s="226" t="str">
        <f>IF(ISBLANK(INDEX('Policy Characteristics'!A:A,MATCH($C1959,'Policy Characteristics'!$C:$C,0))),"",INDEX('Policy Characteristics'!A:A,MATCH($C1959,'Policy Characteristics'!$C:$C,0)))</f>
        <v>Research and Development</v>
      </c>
      <c r="B1959" s="234" t="str">
        <f>IF(ISBLANK(INDEX('Policy Characteristics'!B:B,MATCH($C1959,'Policy Characteristics'!$C:$C,0))),"",INDEX('Policy Characteristics'!B:B,MATCH($C1959,'Policy Characteristics'!$C:$C,0)))</f>
        <v>Fuel Use Reduction</v>
      </c>
      <c r="C1959" s="226" t="str">
        <f t="shared" si="78"/>
        <v>RnD Industry Fuel Use Perc Reduction</v>
      </c>
      <c r="D1959" t="s">
        <v>886</v>
      </c>
      <c r="E1959" s="45"/>
      <c r="F1959" s="6" t="s">
        <v>1071</v>
      </c>
      <c r="G1959" s="45"/>
      <c r="H1959" s="43">
        <v>1509</v>
      </c>
      <c r="I1959" s="261" t="s">
        <v>728</v>
      </c>
      <c r="J1959" s="227" t="str">
        <f>IF(ISBLANK(INDEX('Policy Characteristics'!D:D,MATCH($C1959,'Policy Characteristics'!$C:$C,0))),"",INDEX('Policy Characteristics'!D:D,MATCH($C1959,'Policy Characteristics'!$C:$C,0)))</f>
        <v>R&amp;D Fuel Use Reductions</v>
      </c>
      <c r="K1959" s="226" t="str">
        <f>IF(ISBLANK(INDEX('Policy Characteristics'!E:E,MATCH($C1959,'Policy Characteristics'!$C:$C,0))),"",INDEX('Policy Characteristics'!E:E,MATCH($C1959,'Policy Characteristics'!$C:$C,0)))</f>
        <v>RnD industry fuel use reduction</v>
      </c>
      <c r="L1959" s="233">
        <f>IF(ISBLANK(INDEX('Policy Characteristics'!F:F,MATCH($C1959,'Policy Characteristics'!$C:$C,0))),"",INDEX('Policy Characteristics'!F:F,MATCH($C1959,'Policy Characteristics'!$C:$C,0)))</f>
        <v>0</v>
      </c>
      <c r="M1959" s="233">
        <f>IF(ISBLANK(INDEX('Policy Characteristics'!G:G,MATCH($C1959,'Policy Characteristics'!$C:$C,0))),"",INDEX('Policy Characteristics'!G:G,MATCH($C1959,'Policy Characteristics'!$C:$C,0)))</f>
        <v>0.4</v>
      </c>
      <c r="N1959" s="233">
        <f>IF(ISBLANK(INDEX('Policy Characteristics'!H:H,MATCH($C1959,'Policy Characteristics'!$C:$C,0))),"",INDEX('Policy Characteristics'!H:H,MATCH($C1959,'Policy Characteristics'!$C:$C,0)))</f>
        <v>0.01</v>
      </c>
      <c r="O1959" s="226" t="str">
        <f>IF(ISBLANK(INDEX('Policy Characteristics'!I:I,MATCH($C1959,'Policy Characteristics'!$C:$C,0))),"",INDEX('Policy Characteristics'!I:I,MATCH($C1959,'Policy Characteristics'!$C:$C,0)))</f>
        <v>% reduction in fuel use</v>
      </c>
      <c r="P1959" s="22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26" t="str">
        <f>IF(ISBLANK(INDEX('Policy Characteristics'!K:K,MATCH($C1959,'Policy Characteristics'!$C:$C,0))),"",INDEX('Policy Characteristics'!K:K,MATCH($C1959,'Policy Characteristics'!$C:$C,0)))</f>
        <v>architectural-design.html#rnd</v>
      </c>
      <c r="R1959" s="226" t="str">
        <f>IF(ISBLANK(INDEX('Policy Characteristics'!L:L,MATCH($C1959,'Policy Characteristics'!$C:$C,0))),"",INDEX('Policy Characteristics'!L:L,MATCH($C1959,'Policy Characteristics'!$C:$C,0)))</f>
        <v>research-and-development.html</v>
      </c>
    </row>
    <row r="1960" spans="1:18">
      <c r="A1960" s="226" t="str">
        <f>IF(ISBLANK(INDEX('Policy Characteristics'!A:A,MATCH($C1960,'Policy Characteristics'!$C:$C,0))),"",INDEX('Policy Characteristics'!A:A,MATCH($C1960,'Policy Characteristics'!$C:$C,0)))</f>
        <v>Research and Development</v>
      </c>
      <c r="B1960" s="234" t="str">
        <f>IF(ISBLANK(INDEX('Policy Characteristics'!B:B,MATCH($C1960,'Policy Characteristics'!$C:$C,0))),"",INDEX('Policy Characteristics'!B:B,MATCH($C1960,'Policy Characteristics'!$C:$C,0)))</f>
        <v>Fuel Use Reduction</v>
      </c>
      <c r="C1960" s="226" t="str">
        <f t="shared" si="78"/>
        <v>RnD Industry Fuel Use Perc Reduction</v>
      </c>
      <c r="D1960" t="s">
        <v>888</v>
      </c>
      <c r="E1960" s="45"/>
      <c r="F1960" s="6" t="s">
        <v>1072</v>
      </c>
      <c r="G1960" s="45"/>
      <c r="H1960" s="43">
        <v>1510</v>
      </c>
      <c r="I1960" s="261" t="s">
        <v>728</v>
      </c>
      <c r="J1960" s="227" t="str">
        <f>IF(ISBLANK(INDEX('Policy Characteristics'!D:D,MATCH($C1960,'Policy Characteristics'!$C:$C,0))),"",INDEX('Policy Characteristics'!D:D,MATCH($C1960,'Policy Characteristics'!$C:$C,0)))</f>
        <v>R&amp;D Fuel Use Reductions</v>
      </c>
      <c r="K1960" s="226" t="str">
        <f>IF(ISBLANK(INDEX('Policy Characteristics'!E:E,MATCH($C1960,'Policy Characteristics'!$C:$C,0))),"",INDEX('Policy Characteristics'!E:E,MATCH($C1960,'Policy Characteristics'!$C:$C,0)))</f>
        <v>RnD industry fuel use reduction</v>
      </c>
      <c r="L1960" s="233">
        <f>IF(ISBLANK(INDEX('Policy Characteristics'!F:F,MATCH($C1960,'Policy Characteristics'!$C:$C,0))),"",INDEX('Policy Characteristics'!F:F,MATCH($C1960,'Policy Characteristics'!$C:$C,0)))</f>
        <v>0</v>
      </c>
      <c r="M1960" s="233">
        <f>IF(ISBLANK(INDEX('Policy Characteristics'!G:G,MATCH($C1960,'Policy Characteristics'!$C:$C,0))),"",INDEX('Policy Characteristics'!G:G,MATCH($C1960,'Policy Characteristics'!$C:$C,0)))</f>
        <v>0.4</v>
      </c>
      <c r="N1960" s="233">
        <f>IF(ISBLANK(INDEX('Policy Characteristics'!H:H,MATCH($C1960,'Policy Characteristics'!$C:$C,0))),"",INDEX('Policy Characteristics'!H:H,MATCH($C1960,'Policy Characteristics'!$C:$C,0)))</f>
        <v>0.01</v>
      </c>
      <c r="O1960" s="226" t="str">
        <f>IF(ISBLANK(INDEX('Policy Characteristics'!I:I,MATCH($C1960,'Policy Characteristics'!$C:$C,0))),"",INDEX('Policy Characteristics'!I:I,MATCH($C1960,'Policy Characteristics'!$C:$C,0)))</f>
        <v>% reduction in fuel use</v>
      </c>
      <c r="P1960" s="22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26" t="str">
        <f>IF(ISBLANK(INDEX('Policy Characteristics'!K:K,MATCH($C1960,'Policy Characteristics'!$C:$C,0))),"",INDEX('Policy Characteristics'!K:K,MATCH($C1960,'Policy Characteristics'!$C:$C,0)))</f>
        <v>architectural-design.html#rnd</v>
      </c>
      <c r="R1960" s="226" t="str">
        <f>IF(ISBLANK(INDEX('Policy Characteristics'!L:L,MATCH($C1960,'Policy Characteristics'!$C:$C,0))),"",INDEX('Policy Characteristics'!L:L,MATCH($C1960,'Policy Characteristics'!$C:$C,0)))</f>
        <v>research-and-development.html</v>
      </c>
    </row>
    <row r="1961" spans="1:18">
      <c r="A1961" s="226" t="str">
        <f>IF(ISBLANK(INDEX('Policy Characteristics'!A:A,MATCH($C1961,'Policy Characteristics'!$C:$C,0))),"",INDEX('Policy Characteristics'!A:A,MATCH($C1961,'Policy Characteristics'!$C:$C,0)))</f>
        <v>Research and Development</v>
      </c>
      <c r="B1961" s="234" t="str">
        <f>IF(ISBLANK(INDEX('Policy Characteristics'!B:B,MATCH($C1961,'Policy Characteristics'!$C:$C,0))),"",INDEX('Policy Characteristics'!B:B,MATCH($C1961,'Policy Characteristics'!$C:$C,0)))</f>
        <v>Fuel Use Reduction</v>
      </c>
      <c r="C1961" s="226" t="str">
        <f t="shared" si="78"/>
        <v>RnD Industry Fuel Use Perc Reduction</v>
      </c>
      <c r="D1961" t="s">
        <v>890</v>
      </c>
      <c r="E1961" s="45"/>
      <c r="F1961" s="6" t="s">
        <v>1073</v>
      </c>
      <c r="G1961" s="45"/>
      <c r="H1961" s="43">
        <v>1511</v>
      </c>
      <c r="I1961" s="261" t="s">
        <v>728</v>
      </c>
      <c r="J1961" s="227" t="str">
        <f>IF(ISBLANK(INDEX('Policy Characteristics'!D:D,MATCH($C1961,'Policy Characteristics'!$C:$C,0))),"",INDEX('Policy Characteristics'!D:D,MATCH($C1961,'Policy Characteristics'!$C:$C,0)))</f>
        <v>R&amp;D Fuel Use Reductions</v>
      </c>
      <c r="K1961" s="226" t="str">
        <f>IF(ISBLANK(INDEX('Policy Characteristics'!E:E,MATCH($C1961,'Policy Characteristics'!$C:$C,0))),"",INDEX('Policy Characteristics'!E:E,MATCH($C1961,'Policy Characteristics'!$C:$C,0)))</f>
        <v>RnD industry fuel use reduction</v>
      </c>
      <c r="L1961" s="233">
        <f>IF(ISBLANK(INDEX('Policy Characteristics'!F:F,MATCH($C1961,'Policy Characteristics'!$C:$C,0))),"",INDEX('Policy Characteristics'!F:F,MATCH($C1961,'Policy Characteristics'!$C:$C,0)))</f>
        <v>0</v>
      </c>
      <c r="M1961" s="233">
        <f>IF(ISBLANK(INDEX('Policy Characteristics'!G:G,MATCH($C1961,'Policy Characteristics'!$C:$C,0))),"",INDEX('Policy Characteristics'!G:G,MATCH($C1961,'Policy Characteristics'!$C:$C,0)))</f>
        <v>0.4</v>
      </c>
      <c r="N1961" s="233">
        <f>IF(ISBLANK(INDEX('Policy Characteristics'!H:H,MATCH($C1961,'Policy Characteristics'!$C:$C,0))),"",INDEX('Policy Characteristics'!H:H,MATCH($C1961,'Policy Characteristics'!$C:$C,0)))</f>
        <v>0.01</v>
      </c>
      <c r="O1961" s="226" t="str">
        <f>IF(ISBLANK(INDEX('Policy Characteristics'!I:I,MATCH($C1961,'Policy Characteristics'!$C:$C,0))),"",INDEX('Policy Characteristics'!I:I,MATCH($C1961,'Policy Characteristics'!$C:$C,0)))</f>
        <v>% reduction in fuel use</v>
      </c>
      <c r="P1961" s="22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26" t="str">
        <f>IF(ISBLANK(INDEX('Policy Characteristics'!K:K,MATCH($C1961,'Policy Characteristics'!$C:$C,0))),"",INDEX('Policy Characteristics'!K:K,MATCH($C1961,'Policy Characteristics'!$C:$C,0)))</f>
        <v>architectural-design.html#rnd</v>
      </c>
      <c r="R1961" s="226" t="str">
        <f>IF(ISBLANK(INDEX('Policy Characteristics'!L:L,MATCH($C1961,'Policy Characteristics'!$C:$C,0))),"",INDEX('Policy Characteristics'!L:L,MATCH($C1961,'Policy Characteristics'!$C:$C,0)))</f>
        <v>research-and-development.html</v>
      </c>
    </row>
    <row r="1962" spans="1:18">
      <c r="A1962" s="226" t="str">
        <f>IF(ISBLANK(INDEX('Policy Characteristics'!A:A,MATCH($C1962,'Policy Characteristics'!$C:$C,0))),"",INDEX('Policy Characteristics'!A:A,MATCH($C1962,'Policy Characteristics'!$C:$C,0)))</f>
        <v>Research and Development</v>
      </c>
      <c r="B1962" s="234" t="str">
        <f>IF(ISBLANK(INDEX('Policy Characteristics'!B:B,MATCH($C1962,'Policy Characteristics'!$C:$C,0))),"",INDEX('Policy Characteristics'!B:B,MATCH($C1962,'Policy Characteristics'!$C:$C,0)))</f>
        <v>Fuel Use Reduction</v>
      </c>
      <c r="C1962" t="s">
        <v>673</v>
      </c>
      <c r="D1962" s="45" t="s">
        <v>750</v>
      </c>
      <c r="E1962" s="45"/>
      <c r="F1962" s="45" t="s">
        <v>1074</v>
      </c>
      <c r="G1962" s="45"/>
      <c r="H1962" s="43">
        <v>133</v>
      </c>
      <c r="I1962" s="261" t="s">
        <v>728</v>
      </c>
      <c r="J1962" s="227" t="str">
        <f>IF(ISBLANK(INDEX('Policy Characteristics'!D:D,MATCH($C1962,'Policy Characteristics'!$C:$C,0))),"",INDEX('Policy Characteristics'!D:D,MATCH($C1962,'Policy Characteristics'!$C:$C,0)))</f>
        <v>R&amp;D Fuel Use Reductions</v>
      </c>
      <c r="K1962" s="226" t="str">
        <f>IF(ISBLANK(INDEX('Policy Characteristics'!E:E,MATCH($C1962,'Policy Characteristics'!$C:$C,0))),"",INDEX('Policy Characteristics'!E:E,MATCH($C1962,'Policy Characteristics'!$C:$C,0)))</f>
        <v>RnD transportation fuel use reduction</v>
      </c>
      <c r="L1962" s="233">
        <f>IF(ISBLANK(INDEX('Policy Characteristics'!F:F,MATCH($C1962,'Policy Characteristics'!$C:$C,0))),"",INDEX('Policy Characteristics'!F:F,MATCH($C1962,'Policy Characteristics'!$C:$C,0)))</f>
        <v>0</v>
      </c>
      <c r="M1962" s="233">
        <f>IF(ISBLANK(INDEX('Policy Characteristics'!G:G,MATCH($C1962,'Policy Characteristics'!$C:$C,0))),"",INDEX('Policy Characteristics'!G:G,MATCH($C1962,'Policy Characteristics'!$C:$C,0)))</f>
        <v>0.4</v>
      </c>
      <c r="N1962" s="233">
        <f>IF(ISBLANK(INDEX('Policy Characteristics'!H:H,MATCH($C1962,'Policy Characteristics'!$C:$C,0))),"",INDEX('Policy Characteristics'!H:H,MATCH($C1962,'Policy Characteristics'!$C:$C,0)))</f>
        <v>0.01</v>
      </c>
      <c r="O1962" s="226" t="str">
        <f>IF(ISBLANK(INDEX('Policy Characteristics'!I:I,MATCH($C1962,'Policy Characteristics'!$C:$C,0))),"",INDEX('Policy Characteristics'!I:I,MATCH($C1962,'Policy Characteristics'!$C:$C,0)))</f>
        <v>% reduction in fuel use</v>
      </c>
      <c r="P1962" s="22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26" t="str">
        <f>IF(ISBLANK(INDEX('Policy Characteristics'!K:K,MATCH($C1962,'Policy Characteristics'!$C:$C,0))),"",INDEX('Policy Characteristics'!K:K,MATCH($C1962,'Policy Characteristics'!$C:$C,0)))</f>
        <v>architectural-design.html#rnd</v>
      </c>
      <c r="R1962" s="226" t="str">
        <f>IF(ISBLANK(INDEX('Policy Characteristics'!L:L,MATCH($C1962,'Policy Characteristics'!$C:$C,0))),"",INDEX('Policy Characteristics'!L:L,MATCH($C1962,'Policy Characteristics'!$C:$C,0)))</f>
        <v>research-and-development.html</v>
      </c>
    </row>
    <row r="1963" spans="1:18">
      <c r="A1963" s="226" t="str">
        <f>IF(ISBLANK(INDEX('Policy Characteristics'!A:A,MATCH($C1963,'Policy Characteristics'!$C:$C,0))),"",INDEX('Policy Characteristics'!A:A,MATCH($C1963,'Policy Characteristics'!$C:$C,0)))</f>
        <v>Research and Development</v>
      </c>
      <c r="B1963" s="234" t="str">
        <f>IF(ISBLANK(INDEX('Policy Characteristics'!B:B,MATCH($C1963,'Policy Characteristics'!$C:$C,0))),"",INDEX('Policy Characteristics'!B:B,MATCH($C1963,'Policy Characteristics'!$C:$C,0)))</f>
        <v>Fuel Use Reduction</v>
      </c>
      <c r="C1963" s="226" t="str">
        <f t="shared" ref="C1963:C1968" si="79">C$1962</f>
        <v>RnD Transportation Fuel Use Perc Reduction</v>
      </c>
      <c r="D1963" s="45" t="s">
        <v>753</v>
      </c>
      <c r="E1963" s="45"/>
      <c r="F1963" s="45" t="s">
        <v>1075</v>
      </c>
      <c r="G1963" s="45"/>
      <c r="H1963" s="43">
        <v>134</v>
      </c>
      <c r="I1963" s="261" t="s">
        <v>728</v>
      </c>
      <c r="J1963" s="227" t="str">
        <f>IF(ISBLANK(INDEX('Policy Characteristics'!D:D,MATCH($C1963,'Policy Characteristics'!$C:$C,0))),"",INDEX('Policy Characteristics'!D:D,MATCH($C1963,'Policy Characteristics'!$C:$C,0)))</f>
        <v>R&amp;D Fuel Use Reductions</v>
      </c>
      <c r="K1963" s="226" t="str">
        <f>IF(ISBLANK(INDEX('Policy Characteristics'!E:E,MATCH($C1963,'Policy Characteristics'!$C:$C,0))),"",INDEX('Policy Characteristics'!E:E,MATCH($C1963,'Policy Characteristics'!$C:$C,0)))</f>
        <v>RnD transportation fuel use reduction</v>
      </c>
      <c r="L1963" s="233">
        <f>IF(ISBLANK(INDEX('Policy Characteristics'!F:F,MATCH($C1963,'Policy Characteristics'!$C:$C,0))),"",INDEX('Policy Characteristics'!F:F,MATCH($C1963,'Policy Characteristics'!$C:$C,0)))</f>
        <v>0</v>
      </c>
      <c r="M1963" s="233">
        <f>IF(ISBLANK(INDEX('Policy Characteristics'!G:G,MATCH($C1963,'Policy Characteristics'!$C:$C,0))),"",INDEX('Policy Characteristics'!G:G,MATCH($C1963,'Policy Characteristics'!$C:$C,0)))</f>
        <v>0.4</v>
      </c>
      <c r="N1963" s="233">
        <f>IF(ISBLANK(INDEX('Policy Characteristics'!H:H,MATCH($C1963,'Policy Characteristics'!$C:$C,0))),"",INDEX('Policy Characteristics'!H:H,MATCH($C1963,'Policy Characteristics'!$C:$C,0)))</f>
        <v>0.01</v>
      </c>
      <c r="O1963" s="226" t="str">
        <f>IF(ISBLANK(INDEX('Policy Characteristics'!I:I,MATCH($C1963,'Policy Characteristics'!$C:$C,0))),"",INDEX('Policy Characteristics'!I:I,MATCH($C1963,'Policy Characteristics'!$C:$C,0)))</f>
        <v>% reduction in fuel use</v>
      </c>
      <c r="P1963" s="22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26" t="str">
        <f>IF(ISBLANK(INDEX('Policy Characteristics'!K:K,MATCH($C1963,'Policy Characteristics'!$C:$C,0))),"",INDEX('Policy Characteristics'!K:K,MATCH($C1963,'Policy Characteristics'!$C:$C,0)))</f>
        <v>architectural-design.html#rnd</v>
      </c>
      <c r="R1963" s="226" t="str">
        <f>IF(ISBLANK(INDEX('Policy Characteristics'!L:L,MATCH($C1963,'Policy Characteristics'!$C:$C,0))),"",INDEX('Policy Characteristics'!L:L,MATCH($C1963,'Policy Characteristics'!$C:$C,0)))</f>
        <v>research-and-development.html</v>
      </c>
    </row>
    <row r="1964" spans="1:18">
      <c r="A1964" s="226" t="str">
        <f>IF(ISBLANK(INDEX('Policy Characteristics'!A:A,MATCH($C1964,'Policy Characteristics'!$C:$C,0))),"",INDEX('Policy Characteristics'!A:A,MATCH($C1964,'Policy Characteristics'!$C:$C,0)))</f>
        <v>Research and Development</v>
      </c>
      <c r="B1964" s="234" t="str">
        <f>IF(ISBLANK(INDEX('Policy Characteristics'!B:B,MATCH($C1964,'Policy Characteristics'!$C:$C,0))),"",INDEX('Policy Characteristics'!B:B,MATCH($C1964,'Policy Characteristics'!$C:$C,0)))</f>
        <v>Fuel Use Reduction</v>
      </c>
      <c r="C1964" s="226" t="str">
        <f t="shared" si="79"/>
        <v>RnD Transportation Fuel Use Perc Reduction</v>
      </c>
      <c r="D1964" s="45" t="s">
        <v>755</v>
      </c>
      <c r="E1964" s="45"/>
      <c r="F1964" s="45" t="s">
        <v>1076</v>
      </c>
      <c r="G1964" s="45"/>
      <c r="H1964" s="43">
        <v>135</v>
      </c>
      <c r="I1964" s="261" t="s">
        <v>728</v>
      </c>
      <c r="J1964" s="227" t="str">
        <f>IF(ISBLANK(INDEX('Policy Characteristics'!D:D,MATCH($C1964,'Policy Characteristics'!$C:$C,0))),"",INDEX('Policy Characteristics'!D:D,MATCH($C1964,'Policy Characteristics'!$C:$C,0)))</f>
        <v>R&amp;D Fuel Use Reductions</v>
      </c>
      <c r="K1964" s="226" t="str">
        <f>IF(ISBLANK(INDEX('Policy Characteristics'!E:E,MATCH($C1964,'Policy Characteristics'!$C:$C,0))),"",INDEX('Policy Characteristics'!E:E,MATCH($C1964,'Policy Characteristics'!$C:$C,0)))</f>
        <v>RnD transportation fuel use reduction</v>
      </c>
      <c r="L1964" s="233">
        <f>IF(ISBLANK(INDEX('Policy Characteristics'!F:F,MATCH($C1964,'Policy Characteristics'!$C:$C,0))),"",INDEX('Policy Characteristics'!F:F,MATCH($C1964,'Policy Characteristics'!$C:$C,0)))</f>
        <v>0</v>
      </c>
      <c r="M1964" s="233">
        <f>IF(ISBLANK(INDEX('Policy Characteristics'!G:G,MATCH($C1964,'Policy Characteristics'!$C:$C,0))),"",INDEX('Policy Characteristics'!G:G,MATCH($C1964,'Policy Characteristics'!$C:$C,0)))</f>
        <v>0.4</v>
      </c>
      <c r="N1964" s="233">
        <f>IF(ISBLANK(INDEX('Policy Characteristics'!H:H,MATCH($C1964,'Policy Characteristics'!$C:$C,0))),"",INDEX('Policy Characteristics'!H:H,MATCH($C1964,'Policy Characteristics'!$C:$C,0)))</f>
        <v>0.01</v>
      </c>
      <c r="O1964" s="226" t="str">
        <f>IF(ISBLANK(INDEX('Policy Characteristics'!I:I,MATCH($C1964,'Policy Characteristics'!$C:$C,0))),"",INDEX('Policy Characteristics'!I:I,MATCH($C1964,'Policy Characteristics'!$C:$C,0)))</f>
        <v>% reduction in fuel use</v>
      </c>
      <c r="P1964" s="22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26" t="str">
        <f>IF(ISBLANK(INDEX('Policy Characteristics'!K:K,MATCH($C1964,'Policy Characteristics'!$C:$C,0))),"",INDEX('Policy Characteristics'!K:K,MATCH($C1964,'Policy Characteristics'!$C:$C,0)))</f>
        <v>architectural-design.html#rnd</v>
      </c>
      <c r="R1964" s="226" t="str">
        <f>IF(ISBLANK(INDEX('Policy Characteristics'!L:L,MATCH($C1964,'Policy Characteristics'!$C:$C,0))),"",INDEX('Policy Characteristics'!L:L,MATCH($C1964,'Policy Characteristics'!$C:$C,0)))</f>
        <v>research-and-development.html</v>
      </c>
    </row>
    <row r="1965" spans="1:18">
      <c r="A1965" s="226" t="str">
        <f>IF(ISBLANK(INDEX('Policy Characteristics'!A:A,MATCH($C1965,'Policy Characteristics'!$C:$C,0))),"",INDEX('Policy Characteristics'!A:A,MATCH($C1965,'Policy Characteristics'!$C:$C,0)))</f>
        <v>Research and Development</v>
      </c>
      <c r="B1965" s="234" t="str">
        <f>IF(ISBLANK(INDEX('Policy Characteristics'!B:B,MATCH($C1965,'Policy Characteristics'!$C:$C,0))),"",INDEX('Policy Characteristics'!B:B,MATCH($C1965,'Policy Characteristics'!$C:$C,0)))</f>
        <v>Fuel Use Reduction</v>
      </c>
      <c r="C1965" s="226" t="str">
        <f t="shared" si="79"/>
        <v>RnD Transportation Fuel Use Perc Reduction</v>
      </c>
      <c r="D1965" s="45" t="s">
        <v>757</v>
      </c>
      <c r="E1965" s="45"/>
      <c r="F1965" s="45" t="s">
        <v>1077</v>
      </c>
      <c r="G1965" s="45"/>
      <c r="H1965" s="43">
        <v>136</v>
      </c>
      <c r="I1965" s="261" t="s">
        <v>728</v>
      </c>
      <c r="J1965" s="227" t="str">
        <f>IF(ISBLANK(INDEX('Policy Characteristics'!D:D,MATCH($C1965,'Policy Characteristics'!$C:$C,0))),"",INDEX('Policy Characteristics'!D:D,MATCH($C1965,'Policy Characteristics'!$C:$C,0)))</f>
        <v>R&amp;D Fuel Use Reductions</v>
      </c>
      <c r="K1965" s="226" t="str">
        <f>IF(ISBLANK(INDEX('Policy Characteristics'!E:E,MATCH($C1965,'Policy Characteristics'!$C:$C,0))),"",INDEX('Policy Characteristics'!E:E,MATCH($C1965,'Policy Characteristics'!$C:$C,0)))</f>
        <v>RnD transportation fuel use reduction</v>
      </c>
      <c r="L1965" s="233">
        <f>IF(ISBLANK(INDEX('Policy Characteristics'!F:F,MATCH($C1965,'Policy Characteristics'!$C:$C,0))),"",INDEX('Policy Characteristics'!F:F,MATCH($C1965,'Policy Characteristics'!$C:$C,0)))</f>
        <v>0</v>
      </c>
      <c r="M1965" s="233">
        <f>IF(ISBLANK(INDEX('Policy Characteristics'!G:G,MATCH($C1965,'Policy Characteristics'!$C:$C,0))),"",INDEX('Policy Characteristics'!G:G,MATCH($C1965,'Policy Characteristics'!$C:$C,0)))</f>
        <v>0.4</v>
      </c>
      <c r="N1965" s="233">
        <f>IF(ISBLANK(INDEX('Policy Characteristics'!H:H,MATCH($C1965,'Policy Characteristics'!$C:$C,0))),"",INDEX('Policy Characteristics'!H:H,MATCH($C1965,'Policy Characteristics'!$C:$C,0)))</f>
        <v>0.01</v>
      </c>
      <c r="O1965" s="226" t="str">
        <f>IF(ISBLANK(INDEX('Policy Characteristics'!I:I,MATCH($C1965,'Policy Characteristics'!$C:$C,0))),"",INDEX('Policy Characteristics'!I:I,MATCH($C1965,'Policy Characteristics'!$C:$C,0)))</f>
        <v>% reduction in fuel use</v>
      </c>
      <c r="P1965" s="22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26" t="str">
        <f>IF(ISBLANK(INDEX('Policy Characteristics'!K:K,MATCH($C1965,'Policy Characteristics'!$C:$C,0))),"",INDEX('Policy Characteristics'!K:K,MATCH($C1965,'Policy Characteristics'!$C:$C,0)))</f>
        <v>architectural-design.html#rnd</v>
      </c>
      <c r="R1965" s="226" t="str">
        <f>IF(ISBLANK(INDEX('Policy Characteristics'!L:L,MATCH($C1965,'Policy Characteristics'!$C:$C,0))),"",INDEX('Policy Characteristics'!L:L,MATCH($C1965,'Policy Characteristics'!$C:$C,0)))</f>
        <v>research-and-development.html</v>
      </c>
    </row>
    <row r="1966" spans="1:18">
      <c r="A1966" s="226" t="str">
        <f>IF(ISBLANK(INDEX('Policy Characteristics'!A:A,MATCH($C1966,'Policy Characteristics'!$C:$C,0))),"",INDEX('Policy Characteristics'!A:A,MATCH($C1966,'Policy Characteristics'!$C:$C,0)))</f>
        <v>Research and Development</v>
      </c>
      <c r="B1966" s="234" t="str">
        <f>IF(ISBLANK(INDEX('Policy Characteristics'!B:B,MATCH($C1966,'Policy Characteristics'!$C:$C,0))),"",INDEX('Policy Characteristics'!B:B,MATCH($C1966,'Policy Characteristics'!$C:$C,0)))</f>
        <v>Fuel Use Reduction</v>
      </c>
      <c r="C1966" s="226" t="str">
        <f t="shared" si="79"/>
        <v>RnD Transportation Fuel Use Perc Reduction</v>
      </c>
      <c r="D1966" s="45" t="s">
        <v>759</v>
      </c>
      <c r="E1966" s="45"/>
      <c r="F1966" s="45" t="s">
        <v>1078</v>
      </c>
      <c r="G1966" s="45"/>
      <c r="H1966" s="43">
        <v>137</v>
      </c>
      <c r="I1966" s="261" t="s">
        <v>728</v>
      </c>
      <c r="J1966" s="227" t="str">
        <f>IF(ISBLANK(INDEX('Policy Characteristics'!D:D,MATCH($C1966,'Policy Characteristics'!$C:$C,0))),"",INDEX('Policy Characteristics'!D:D,MATCH($C1966,'Policy Characteristics'!$C:$C,0)))</f>
        <v>R&amp;D Fuel Use Reductions</v>
      </c>
      <c r="K1966" s="226" t="str">
        <f>IF(ISBLANK(INDEX('Policy Characteristics'!E:E,MATCH($C1966,'Policy Characteristics'!$C:$C,0))),"",INDEX('Policy Characteristics'!E:E,MATCH($C1966,'Policy Characteristics'!$C:$C,0)))</f>
        <v>RnD transportation fuel use reduction</v>
      </c>
      <c r="L1966" s="233">
        <f>IF(ISBLANK(INDEX('Policy Characteristics'!F:F,MATCH($C1966,'Policy Characteristics'!$C:$C,0))),"",INDEX('Policy Characteristics'!F:F,MATCH($C1966,'Policy Characteristics'!$C:$C,0)))</f>
        <v>0</v>
      </c>
      <c r="M1966" s="233">
        <f>IF(ISBLANK(INDEX('Policy Characteristics'!G:G,MATCH($C1966,'Policy Characteristics'!$C:$C,0))),"",INDEX('Policy Characteristics'!G:G,MATCH($C1966,'Policy Characteristics'!$C:$C,0)))</f>
        <v>0.4</v>
      </c>
      <c r="N1966" s="233">
        <f>IF(ISBLANK(INDEX('Policy Characteristics'!H:H,MATCH($C1966,'Policy Characteristics'!$C:$C,0))),"",INDEX('Policy Characteristics'!H:H,MATCH($C1966,'Policy Characteristics'!$C:$C,0)))</f>
        <v>0.01</v>
      </c>
      <c r="O1966" s="226" t="str">
        <f>IF(ISBLANK(INDEX('Policy Characteristics'!I:I,MATCH($C1966,'Policy Characteristics'!$C:$C,0))),"",INDEX('Policy Characteristics'!I:I,MATCH($C1966,'Policy Characteristics'!$C:$C,0)))</f>
        <v>% reduction in fuel use</v>
      </c>
      <c r="P1966" s="22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26" t="str">
        <f>IF(ISBLANK(INDEX('Policy Characteristics'!K:K,MATCH($C1966,'Policy Characteristics'!$C:$C,0))),"",INDEX('Policy Characteristics'!K:K,MATCH($C1966,'Policy Characteristics'!$C:$C,0)))</f>
        <v>architectural-design.html#rnd</v>
      </c>
      <c r="R1966" s="226" t="str">
        <f>IF(ISBLANK(INDEX('Policy Characteristics'!L:L,MATCH($C1966,'Policy Characteristics'!$C:$C,0))),"",INDEX('Policy Characteristics'!L:L,MATCH($C1966,'Policy Characteristics'!$C:$C,0)))</f>
        <v>research-and-development.html</v>
      </c>
    </row>
    <row r="1967" spans="1:18">
      <c r="A1967" s="226" t="str">
        <f>IF(ISBLANK(INDEX('Policy Characteristics'!A:A,MATCH($C1967,'Policy Characteristics'!$C:$C,0))),"",INDEX('Policy Characteristics'!A:A,MATCH($C1967,'Policy Characteristics'!$C:$C,0)))</f>
        <v>Research and Development</v>
      </c>
      <c r="B1967" s="234" t="str">
        <f>IF(ISBLANK(INDEX('Policy Characteristics'!B:B,MATCH($C1967,'Policy Characteristics'!$C:$C,0))),"",INDEX('Policy Characteristics'!B:B,MATCH($C1967,'Policy Characteristics'!$C:$C,0)))</f>
        <v>Fuel Use Reduction</v>
      </c>
      <c r="C1967" s="226" t="str">
        <f t="shared" si="79"/>
        <v>RnD Transportation Fuel Use Perc Reduction</v>
      </c>
      <c r="D1967" s="45" t="s">
        <v>761</v>
      </c>
      <c r="E1967" s="45"/>
      <c r="F1967" s="45" t="s">
        <v>1079</v>
      </c>
      <c r="G1967" s="45"/>
      <c r="H1967" s="43">
        <v>138</v>
      </c>
      <c r="I1967" s="261" t="s">
        <v>728</v>
      </c>
      <c r="J1967" s="227" t="str">
        <f>IF(ISBLANK(INDEX('Policy Characteristics'!D:D,MATCH($C1967,'Policy Characteristics'!$C:$C,0))),"",INDEX('Policy Characteristics'!D:D,MATCH($C1967,'Policy Characteristics'!$C:$C,0)))</f>
        <v>R&amp;D Fuel Use Reductions</v>
      </c>
      <c r="K1967" s="226" t="str">
        <f>IF(ISBLANK(INDEX('Policy Characteristics'!E:E,MATCH($C1967,'Policy Characteristics'!$C:$C,0))),"",INDEX('Policy Characteristics'!E:E,MATCH($C1967,'Policy Characteristics'!$C:$C,0)))</f>
        <v>RnD transportation fuel use reduction</v>
      </c>
      <c r="L1967" s="233">
        <f>IF(ISBLANK(INDEX('Policy Characteristics'!F:F,MATCH($C1967,'Policy Characteristics'!$C:$C,0))),"",INDEX('Policy Characteristics'!F:F,MATCH($C1967,'Policy Characteristics'!$C:$C,0)))</f>
        <v>0</v>
      </c>
      <c r="M1967" s="233">
        <f>IF(ISBLANK(INDEX('Policy Characteristics'!G:G,MATCH($C1967,'Policy Characteristics'!$C:$C,0))),"",INDEX('Policy Characteristics'!G:G,MATCH($C1967,'Policy Characteristics'!$C:$C,0)))</f>
        <v>0.4</v>
      </c>
      <c r="N1967" s="233">
        <f>IF(ISBLANK(INDEX('Policy Characteristics'!H:H,MATCH($C1967,'Policy Characteristics'!$C:$C,0))),"",INDEX('Policy Characteristics'!H:H,MATCH($C1967,'Policy Characteristics'!$C:$C,0)))</f>
        <v>0.01</v>
      </c>
      <c r="O1967" s="226" t="str">
        <f>IF(ISBLANK(INDEX('Policy Characteristics'!I:I,MATCH($C1967,'Policy Characteristics'!$C:$C,0))),"",INDEX('Policy Characteristics'!I:I,MATCH($C1967,'Policy Characteristics'!$C:$C,0)))</f>
        <v>% reduction in fuel use</v>
      </c>
      <c r="P1967" s="22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26" t="str">
        <f>IF(ISBLANK(INDEX('Policy Characteristics'!K:K,MATCH($C1967,'Policy Characteristics'!$C:$C,0))),"",INDEX('Policy Characteristics'!K:K,MATCH($C1967,'Policy Characteristics'!$C:$C,0)))</f>
        <v>architectural-design.html#rnd</v>
      </c>
      <c r="R1967" s="226" t="str">
        <f>IF(ISBLANK(INDEX('Policy Characteristics'!L:L,MATCH($C1967,'Policy Characteristics'!$C:$C,0))),"",INDEX('Policy Characteristics'!L:L,MATCH($C1967,'Policy Characteristics'!$C:$C,0)))</f>
        <v>research-and-development.html</v>
      </c>
    </row>
    <row r="1968" spans="1:18">
      <c r="A1968" s="226" t="str">
        <f>IF(ISBLANK(INDEX('Policy Characteristics'!A:A,MATCH($C1968,'Policy Characteristics'!$C:$C,0))),"",INDEX('Policy Characteristics'!A:A,MATCH($C1968,'Policy Characteristics'!$C:$C,0)))</f>
        <v>Research and Development</v>
      </c>
      <c r="B1968" s="234" t="str">
        <f>IF(ISBLANK(INDEX('Policy Characteristics'!B:B,MATCH($C1968,'Policy Characteristics'!$C:$C,0))),"",INDEX('Policy Characteristics'!B:B,MATCH($C1968,'Policy Characteristics'!$C:$C,0)))</f>
        <v>Fuel Use Reduction</v>
      </c>
      <c r="C1968" s="226" t="str">
        <f t="shared" si="79"/>
        <v>RnD Transportation Fuel Use Perc Reduction</v>
      </c>
      <c r="D1968" s="45" t="s">
        <v>762</v>
      </c>
      <c r="E1968" s="45"/>
      <c r="F1968" s="45" t="s">
        <v>1080</v>
      </c>
      <c r="G1968" s="45"/>
      <c r="H1968" s="43">
        <v>524</v>
      </c>
      <c r="I1968" s="261" t="s">
        <v>728</v>
      </c>
      <c r="J1968" s="227" t="str">
        <f>IF(ISBLANK(INDEX('Policy Characteristics'!D:D,MATCH($C1968,'Policy Characteristics'!$C:$C,0))),"",INDEX('Policy Characteristics'!D:D,MATCH($C1968,'Policy Characteristics'!$C:$C,0)))</f>
        <v>R&amp;D Fuel Use Reductions</v>
      </c>
      <c r="K1968" s="226" t="str">
        <f>IF(ISBLANK(INDEX('Policy Characteristics'!E:E,MATCH($C1968,'Policy Characteristics'!$C:$C,0))),"",INDEX('Policy Characteristics'!E:E,MATCH($C1968,'Policy Characteristics'!$C:$C,0)))</f>
        <v>RnD transportation fuel use reduction</v>
      </c>
      <c r="L1968" s="233">
        <f>IF(ISBLANK(INDEX('Policy Characteristics'!F:F,MATCH($C1968,'Policy Characteristics'!$C:$C,0))),"",INDEX('Policy Characteristics'!F:F,MATCH($C1968,'Policy Characteristics'!$C:$C,0)))</f>
        <v>0</v>
      </c>
      <c r="M1968" s="233">
        <f>IF(ISBLANK(INDEX('Policy Characteristics'!G:G,MATCH($C1968,'Policy Characteristics'!$C:$C,0))),"",INDEX('Policy Characteristics'!G:G,MATCH($C1968,'Policy Characteristics'!$C:$C,0)))</f>
        <v>0.4</v>
      </c>
      <c r="N1968" s="233">
        <f>IF(ISBLANK(INDEX('Policy Characteristics'!H:H,MATCH($C1968,'Policy Characteristics'!$C:$C,0))),"",INDEX('Policy Characteristics'!H:H,MATCH($C1968,'Policy Characteristics'!$C:$C,0)))</f>
        <v>0.01</v>
      </c>
      <c r="O1968" s="226" t="str">
        <f>IF(ISBLANK(INDEX('Policy Characteristics'!I:I,MATCH($C1968,'Policy Characteristics'!$C:$C,0))),"",INDEX('Policy Characteristics'!I:I,MATCH($C1968,'Policy Characteristics'!$C:$C,0)))</f>
        <v>% reduction in fuel use</v>
      </c>
      <c r="P1968" s="22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26" t="str">
        <f>IF(ISBLANK(INDEX('Policy Characteristics'!K:K,MATCH($C1968,'Policy Characteristics'!$C:$C,0))),"",INDEX('Policy Characteristics'!K:K,MATCH($C1968,'Policy Characteristics'!$C:$C,0)))</f>
        <v>architectural-design.html#rnd</v>
      </c>
      <c r="R1968" s="226" t="str">
        <f>IF(ISBLANK(INDEX('Policy Characteristics'!L:L,MATCH($C1968,'Policy Characteristics'!$C:$C,0))),"",INDEX('Policy Characteristics'!L:L,MATCH($C1968,'Policy Characteristics'!$C:$C,0)))</f>
        <v>research-and-development.html</v>
      </c>
    </row>
    <row r="1969" spans="1:18">
      <c r="A1969" s="226" t="str">
        <f>IF(ISBLANK(INDEX('Policy Characteristics'!A:A,MATCH($C1969,'Policy Characteristics'!$C:$C,0))),"",INDEX('Policy Characteristics'!A:A,MATCH($C1969,'Policy Characteristics'!$C:$C,0)))</f>
        <v>Government Revenue Accounting</v>
      </c>
      <c r="B1969" s="234" t="str">
        <f>IF(ISBLANK(INDEX('Policy Characteristics'!B:B,MATCH($C1969,'Policy Characteristics'!$C:$C,0))),"",INDEX('Policy Characteristics'!B:B,MATCH($C1969,'Policy Characteristics'!$C:$C,0)))</f>
        <v>Carbon Tax Revenue</v>
      </c>
      <c r="C1969" t="s">
        <v>677</v>
      </c>
      <c r="D1969" s="1" t="s">
        <v>1081</v>
      </c>
      <c r="F1969" s="1" t="s">
        <v>1082</v>
      </c>
      <c r="H1969" s="43">
        <v>545</v>
      </c>
      <c r="I1969" s="259" t="s">
        <v>728</v>
      </c>
      <c r="J1969" s="227" t="str">
        <f>IF(ISBLANK(INDEX('Policy Characteristics'!D:D,MATCH($C1969,'Policy Characteristics'!$C:$C,0))),"",INDEX('Policy Characteristics'!D:D,MATCH($C1969,'Policy Characteristics'!$C:$C,0)))</f>
        <v/>
      </c>
      <c r="K1969" s="226" t="str">
        <f>IF(ISBLANK(INDEX('Policy Characteristics'!E:E,MATCH($C1969,'Policy Characteristics'!$C:$C,0))),"",INDEX('Policy Characteristics'!E:E,MATCH($C1969,'Policy Characteristics'!$C:$C,0)))</f>
        <v>GRA carbon tax revenue</v>
      </c>
      <c r="L1969" s="226">
        <f>IF(ISBLANK(INDEX('Policy Characteristics'!F:F,MATCH($C1969,'Policy Characteristics'!$C:$C,0))),"",INDEX('Policy Characteristics'!F:F,MATCH($C1969,'Policy Characteristics'!$C:$C,0)))</f>
        <v>0</v>
      </c>
      <c r="M1969" s="226">
        <f>IF(ISBLANK(INDEX('Policy Characteristics'!G:G,MATCH($C1969,'Policy Characteristics'!$C:$C,0))),"",INDEX('Policy Characteristics'!G:G,MATCH($C1969,'Policy Characteristics'!$C:$C,0)))</f>
        <v>10</v>
      </c>
      <c r="N1969" s="226">
        <f>IF(ISBLANK(INDEX('Policy Characteristics'!H:H,MATCH($C1969,'Policy Characteristics'!$C:$C,0))),"",INDEX('Policy Characteristics'!H:H,MATCH($C1969,'Policy Characteristics'!$C:$C,0)))</f>
        <v>1</v>
      </c>
      <c r="O1969" s="226" t="str">
        <f>IF(ISBLANK(INDEX('Policy Characteristics'!I:I,MATCH($C1969,'Policy Characteristics'!$C:$C,0))),"",INDEX('Policy Characteristics'!I:I,MATCH($C1969,'Policy Characteristics'!$C:$C,0)))</f>
        <v>weight</v>
      </c>
      <c r="P1969" s="226" t="str">
        <f>IF(ISBLANK(INDEX('Policy Characteristics'!J:J,MATCH($C1969,'Policy Characteristics'!$C:$C,0))),"",INDEX('Policy Characteristics'!J:J,MATCH($C1969,'Policy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69" s="226" t="str">
        <f>IF(ISBLANK(INDEX('Policy Characteristics'!K:K,MATCH($C1969,'Policy Characteristics'!$C:$C,0))),"",INDEX('Policy Characteristics'!K:K,MATCH($C1969,'Policy Characteristics'!$C:$C,0)))</f>
        <v>io-model.html</v>
      </c>
      <c r="R1969" s="226" t="str">
        <f>IF(ISBLANK(INDEX('Policy Characteristics'!L:L,MATCH($C1969,'Policy Characteristics'!$C:$C,0))),"",INDEX('Policy Characteristics'!L:L,MATCH($C1969,'Policy Characteristics'!$C:$C,0)))</f>
        <v/>
      </c>
    </row>
    <row r="1970" spans="1:18">
      <c r="A1970" s="226" t="str">
        <f>IF(ISBLANK(INDEX('Policy Characteristics'!A:A,MATCH($C1970,'Policy Characteristics'!$C:$C,0))),"",INDEX('Policy Characteristics'!A:A,MATCH($C1970,'Policy Characteristics'!$C:$C,0)))</f>
        <v>Government Revenue Accounting</v>
      </c>
      <c r="B1970" s="234" t="str">
        <f>IF(ISBLANK(INDEX('Policy Characteristics'!B:B,MATCH($C1970,'Policy Characteristics'!$C:$C,0))),"",INDEX('Policy Characteristics'!B:B,MATCH($C1970,'Policy Characteristics'!$C:$C,0)))</f>
        <v>Carbon Tax Revenue</v>
      </c>
      <c r="C1970" s="226" t="str">
        <f t="shared" ref="C1970" si="80">C$1969</f>
        <v>GRA for Carbon Tax Revenue</v>
      </c>
      <c r="D1970" s="1" t="s">
        <v>1083</v>
      </c>
      <c r="F1970" s="1" t="s">
        <v>1084</v>
      </c>
      <c r="H1970" s="43">
        <v>546</v>
      </c>
      <c r="I1970" s="263" t="str">
        <f t="shared" ref="I1970:I1973" si="81">I$1969</f>
        <v>Yes</v>
      </c>
      <c r="J1970" s="227" t="str">
        <f>IF(ISBLANK(INDEX('Policy Characteristics'!D:D,MATCH($C1970,'Policy Characteristics'!$C:$C,0))),"",INDEX('Policy Characteristics'!D:D,MATCH($C1970,'Policy Characteristics'!$C:$C,0)))</f>
        <v/>
      </c>
      <c r="K1970" s="226" t="str">
        <f>IF(ISBLANK(INDEX('Policy Characteristics'!E:E,MATCH($C1970,'Policy Characteristics'!$C:$C,0))),"",INDEX('Policy Characteristics'!E:E,MATCH($C1970,'Policy Characteristics'!$C:$C,0)))</f>
        <v>GRA carbon tax revenue</v>
      </c>
      <c r="L1970" s="226">
        <f>IF(ISBLANK(INDEX('Policy Characteristics'!F:F,MATCH($C1970,'Policy Characteristics'!$C:$C,0))),"",INDEX('Policy Characteristics'!F:F,MATCH($C1970,'Policy Characteristics'!$C:$C,0)))</f>
        <v>0</v>
      </c>
      <c r="M1970" s="226">
        <f>IF(ISBLANK(INDEX('Policy Characteristics'!G:G,MATCH($C1970,'Policy Characteristics'!$C:$C,0))),"",INDEX('Policy Characteristics'!G:G,MATCH($C1970,'Policy Characteristics'!$C:$C,0)))</f>
        <v>10</v>
      </c>
      <c r="N1970" s="226">
        <f>IF(ISBLANK(INDEX('Policy Characteristics'!H:H,MATCH($C1970,'Policy Characteristics'!$C:$C,0))),"",INDEX('Policy Characteristics'!H:H,MATCH($C1970,'Policy Characteristics'!$C:$C,0)))</f>
        <v>1</v>
      </c>
      <c r="O1970" s="226" t="str">
        <f>IF(ISBLANK(INDEX('Policy Characteristics'!I:I,MATCH($C1970,'Policy Characteristics'!$C:$C,0))),"",INDEX('Policy Characteristics'!I:I,MATCH($C1970,'Policy Characteristics'!$C:$C,0)))</f>
        <v>weight</v>
      </c>
      <c r="P1970" s="226" t="str">
        <f>IF(ISBLANK(INDEX('Policy Characteristics'!J:J,MATCH($C1970,'Policy Characteristics'!$C:$C,0))),"",INDEX('Policy Characteristics'!J:J,MATCH($C1970,'Policy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0" s="226" t="str">
        <f>IF(ISBLANK(INDEX('Policy Characteristics'!K:K,MATCH($C1970,'Policy Characteristics'!$C:$C,0))),"",INDEX('Policy Characteristics'!K:K,MATCH($C1970,'Policy Characteristics'!$C:$C,0)))</f>
        <v>io-model.html</v>
      </c>
      <c r="R1970" s="226" t="str">
        <f>IF(ISBLANK(INDEX('Policy Characteristics'!L:L,MATCH($C1970,'Policy Characteristics'!$C:$C,0))),"",INDEX('Policy Characteristics'!L:L,MATCH($C1970,'Policy Characteristics'!$C:$C,0)))</f>
        <v/>
      </c>
    </row>
    <row r="1971" spans="1:18">
      <c r="A1971" s="226" t="str">
        <f>IF(ISBLANK(INDEX('Policy Characteristics'!A:A,MATCH($C1971,'Policy Characteristics'!$C:$C,0))),"",INDEX('Policy Characteristics'!A:A,MATCH($C1971,'Policy Characteristics'!$C:$C,0)))</f>
        <v>Government Revenue Accounting</v>
      </c>
      <c r="B1971" s="234" t="str">
        <f>IF(ISBLANK(INDEX('Policy Characteristics'!B:B,MATCH($C1971,'Policy Characteristics'!$C:$C,0))),"",INDEX('Policy Characteristics'!B:B,MATCH($C1971,'Policy Characteristics'!$C:$C,0)))</f>
        <v>Carbon Tax Revenue</v>
      </c>
      <c r="C1971" s="226" t="str">
        <f t="shared" ref="C1971:C1973" si="82">C$1969</f>
        <v>GRA for Carbon Tax Revenue</v>
      </c>
      <c r="D1971" s="1" t="s">
        <v>1085</v>
      </c>
      <c r="F1971" s="1" t="s">
        <v>1086</v>
      </c>
      <c r="H1971" s="43">
        <v>547</v>
      </c>
      <c r="I1971" s="263" t="str">
        <f t="shared" si="81"/>
        <v>Yes</v>
      </c>
      <c r="J1971" s="227" t="str">
        <f>IF(ISBLANK(INDEX('Policy Characteristics'!D:D,MATCH($C1971,'Policy Characteristics'!$C:$C,0))),"",INDEX('Policy Characteristics'!D:D,MATCH($C1971,'Policy Characteristics'!$C:$C,0)))</f>
        <v/>
      </c>
      <c r="K1971" s="226" t="str">
        <f>IF(ISBLANK(INDEX('Policy Characteristics'!E:E,MATCH($C1971,'Policy Characteristics'!$C:$C,0))),"",INDEX('Policy Characteristics'!E:E,MATCH($C1971,'Policy Characteristics'!$C:$C,0)))</f>
        <v>GRA carbon tax revenue</v>
      </c>
      <c r="L1971" s="226">
        <f>IF(ISBLANK(INDEX('Policy Characteristics'!F:F,MATCH($C1971,'Policy Characteristics'!$C:$C,0))),"",INDEX('Policy Characteristics'!F:F,MATCH($C1971,'Policy Characteristics'!$C:$C,0)))</f>
        <v>0</v>
      </c>
      <c r="M1971" s="226">
        <f>IF(ISBLANK(INDEX('Policy Characteristics'!G:G,MATCH($C1971,'Policy Characteristics'!$C:$C,0))),"",INDEX('Policy Characteristics'!G:G,MATCH($C1971,'Policy Characteristics'!$C:$C,0)))</f>
        <v>10</v>
      </c>
      <c r="N1971" s="226">
        <f>IF(ISBLANK(INDEX('Policy Characteristics'!H:H,MATCH($C1971,'Policy Characteristics'!$C:$C,0))),"",INDEX('Policy Characteristics'!H:H,MATCH($C1971,'Policy Characteristics'!$C:$C,0)))</f>
        <v>1</v>
      </c>
      <c r="O1971" s="226" t="str">
        <f>IF(ISBLANK(INDEX('Policy Characteristics'!I:I,MATCH($C1971,'Policy Characteristics'!$C:$C,0))),"",INDEX('Policy Characteristics'!I:I,MATCH($C1971,'Policy Characteristics'!$C:$C,0)))</f>
        <v>weight</v>
      </c>
      <c r="P1971" s="226" t="str">
        <f>IF(ISBLANK(INDEX('Policy Characteristics'!J:J,MATCH($C1971,'Policy Characteristics'!$C:$C,0))),"",INDEX('Policy Characteristics'!J:J,MATCH($C1971,'Policy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1" s="226" t="str">
        <f>IF(ISBLANK(INDEX('Policy Characteristics'!K:K,MATCH($C1971,'Policy Characteristics'!$C:$C,0))),"",INDEX('Policy Characteristics'!K:K,MATCH($C1971,'Policy Characteristics'!$C:$C,0)))</f>
        <v>io-model.html</v>
      </c>
      <c r="R1971" s="226" t="str">
        <f>IF(ISBLANK(INDEX('Policy Characteristics'!L:L,MATCH($C1971,'Policy Characteristics'!$C:$C,0))),"",INDEX('Policy Characteristics'!L:L,MATCH($C1971,'Policy Characteristics'!$C:$C,0)))</f>
        <v/>
      </c>
    </row>
    <row r="1972" spans="1:18">
      <c r="A1972" s="226" t="str">
        <f>IF(ISBLANK(INDEX('Policy Characteristics'!A:A,MATCH($C1972,'Policy Characteristics'!$C:$C,0))),"",INDEX('Policy Characteristics'!A:A,MATCH($C1972,'Policy Characteristics'!$C:$C,0)))</f>
        <v>Government Revenue Accounting</v>
      </c>
      <c r="B1972" s="234" t="str">
        <f>IF(ISBLANK(INDEX('Policy Characteristics'!B:B,MATCH($C1972,'Policy Characteristics'!$C:$C,0))),"",INDEX('Policy Characteristics'!B:B,MATCH($C1972,'Policy Characteristics'!$C:$C,0)))</f>
        <v>Carbon Tax Revenue</v>
      </c>
      <c r="C1972" s="226" t="str">
        <f t="shared" si="82"/>
        <v>GRA for Carbon Tax Revenue</v>
      </c>
      <c r="D1972" s="1" t="s">
        <v>1087</v>
      </c>
      <c r="F1972" s="1" t="s">
        <v>1088</v>
      </c>
      <c r="H1972" s="43">
        <v>548</v>
      </c>
      <c r="I1972" s="263" t="str">
        <f t="shared" si="81"/>
        <v>Yes</v>
      </c>
      <c r="J1972" s="227" t="str">
        <f>IF(ISBLANK(INDEX('Policy Characteristics'!D:D,MATCH($C1972,'Policy Characteristics'!$C:$C,0))),"",INDEX('Policy Characteristics'!D:D,MATCH($C1972,'Policy Characteristics'!$C:$C,0)))</f>
        <v/>
      </c>
      <c r="K1972" s="226" t="str">
        <f>IF(ISBLANK(INDEX('Policy Characteristics'!E:E,MATCH($C1972,'Policy Characteristics'!$C:$C,0))),"",INDEX('Policy Characteristics'!E:E,MATCH($C1972,'Policy Characteristics'!$C:$C,0)))</f>
        <v>GRA carbon tax revenue</v>
      </c>
      <c r="L1972" s="226">
        <f>IF(ISBLANK(INDEX('Policy Characteristics'!F:F,MATCH($C1972,'Policy Characteristics'!$C:$C,0))),"",INDEX('Policy Characteristics'!F:F,MATCH($C1972,'Policy Characteristics'!$C:$C,0)))</f>
        <v>0</v>
      </c>
      <c r="M1972" s="226">
        <f>IF(ISBLANK(INDEX('Policy Characteristics'!G:G,MATCH($C1972,'Policy Characteristics'!$C:$C,0))),"",INDEX('Policy Characteristics'!G:G,MATCH($C1972,'Policy Characteristics'!$C:$C,0)))</f>
        <v>10</v>
      </c>
      <c r="N1972" s="226">
        <f>IF(ISBLANK(INDEX('Policy Characteristics'!H:H,MATCH($C1972,'Policy Characteristics'!$C:$C,0))),"",INDEX('Policy Characteristics'!H:H,MATCH($C1972,'Policy Characteristics'!$C:$C,0)))</f>
        <v>1</v>
      </c>
      <c r="O1972" s="226" t="str">
        <f>IF(ISBLANK(INDEX('Policy Characteristics'!I:I,MATCH($C1972,'Policy Characteristics'!$C:$C,0))),"",INDEX('Policy Characteristics'!I:I,MATCH($C1972,'Policy Characteristics'!$C:$C,0)))</f>
        <v>weight</v>
      </c>
      <c r="P1972" s="226" t="str">
        <f>IF(ISBLANK(INDEX('Policy Characteristics'!J:J,MATCH($C1972,'Policy Characteristics'!$C:$C,0))),"",INDEX('Policy Characteristics'!J:J,MATCH($C1972,'Policy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2" s="226" t="str">
        <f>IF(ISBLANK(INDEX('Policy Characteristics'!K:K,MATCH($C1972,'Policy Characteristics'!$C:$C,0))),"",INDEX('Policy Characteristics'!K:K,MATCH($C1972,'Policy Characteristics'!$C:$C,0)))</f>
        <v>io-model.html</v>
      </c>
      <c r="R1972" s="226" t="str">
        <f>IF(ISBLANK(INDEX('Policy Characteristics'!L:L,MATCH($C1972,'Policy Characteristics'!$C:$C,0))),"",INDEX('Policy Characteristics'!L:L,MATCH($C1972,'Policy Characteristics'!$C:$C,0)))</f>
        <v/>
      </c>
    </row>
    <row r="1973" spans="1:18">
      <c r="A1973" s="226" t="str">
        <f>IF(ISBLANK(INDEX('Policy Characteristics'!A:A,MATCH($C1973,'Policy Characteristics'!$C:$C,0))),"",INDEX('Policy Characteristics'!A:A,MATCH($C1973,'Policy Characteristics'!$C:$C,0)))</f>
        <v>Government Revenue Accounting</v>
      </c>
      <c r="B1973" s="234" t="str">
        <f>IF(ISBLANK(INDEX('Policy Characteristics'!B:B,MATCH($C1973,'Policy Characteristics'!$C:$C,0))),"",INDEX('Policy Characteristics'!B:B,MATCH($C1973,'Policy Characteristics'!$C:$C,0)))</f>
        <v>Carbon Tax Revenue</v>
      </c>
      <c r="C1973" s="226" t="str">
        <f t="shared" si="82"/>
        <v>GRA for Carbon Tax Revenue</v>
      </c>
      <c r="D1973" s="1" t="s">
        <v>1089</v>
      </c>
      <c r="F1973" s="1" t="s">
        <v>1090</v>
      </c>
      <c r="H1973" s="43">
        <v>549</v>
      </c>
      <c r="I1973" s="263" t="str">
        <f t="shared" si="81"/>
        <v>Yes</v>
      </c>
      <c r="J1973" s="227" t="str">
        <f>IF(ISBLANK(INDEX('Policy Characteristics'!D:D,MATCH($C1973,'Policy Characteristics'!$C:$C,0))),"",INDEX('Policy Characteristics'!D:D,MATCH($C1973,'Policy Characteristics'!$C:$C,0)))</f>
        <v/>
      </c>
      <c r="K1973" s="226" t="str">
        <f>IF(ISBLANK(INDEX('Policy Characteristics'!E:E,MATCH($C1973,'Policy Characteristics'!$C:$C,0))),"",INDEX('Policy Characteristics'!E:E,MATCH($C1973,'Policy Characteristics'!$C:$C,0)))</f>
        <v>GRA carbon tax revenue</v>
      </c>
      <c r="L1973" s="226">
        <f>IF(ISBLANK(INDEX('Policy Characteristics'!F:F,MATCH($C1973,'Policy Characteristics'!$C:$C,0))),"",INDEX('Policy Characteristics'!F:F,MATCH($C1973,'Policy Characteristics'!$C:$C,0)))</f>
        <v>0</v>
      </c>
      <c r="M1973" s="226">
        <f>IF(ISBLANK(INDEX('Policy Characteristics'!G:G,MATCH($C1973,'Policy Characteristics'!$C:$C,0))),"",INDEX('Policy Characteristics'!G:G,MATCH($C1973,'Policy Characteristics'!$C:$C,0)))</f>
        <v>10</v>
      </c>
      <c r="N1973" s="226">
        <f>IF(ISBLANK(INDEX('Policy Characteristics'!H:H,MATCH($C1973,'Policy Characteristics'!$C:$C,0))),"",INDEX('Policy Characteristics'!H:H,MATCH($C1973,'Policy Characteristics'!$C:$C,0)))</f>
        <v>1</v>
      </c>
      <c r="O1973" s="226" t="str">
        <f>IF(ISBLANK(INDEX('Policy Characteristics'!I:I,MATCH($C1973,'Policy Characteristics'!$C:$C,0))),"",INDEX('Policy Characteristics'!I:I,MATCH($C1973,'Policy Characteristics'!$C:$C,0)))</f>
        <v>weight</v>
      </c>
      <c r="P1973" s="226" t="str">
        <f>IF(ISBLANK(INDEX('Policy Characteristics'!J:J,MATCH($C1973,'Policy Characteristics'!$C:$C,0))),"",INDEX('Policy Characteristics'!J:J,MATCH($C1973,'Policy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3" s="226" t="str">
        <f>IF(ISBLANK(INDEX('Policy Characteristics'!K:K,MATCH($C1973,'Policy Characteristics'!$C:$C,0))),"",INDEX('Policy Characteristics'!K:K,MATCH($C1973,'Policy Characteristics'!$C:$C,0)))</f>
        <v>io-model.html</v>
      </c>
      <c r="R1973" s="226" t="str">
        <f>IF(ISBLANK(INDEX('Policy Characteristics'!L:L,MATCH($C1973,'Policy Characteristics'!$C:$C,0))),"",INDEX('Policy Characteristics'!L:L,MATCH($C1973,'Policy Characteristics'!$C:$C,0)))</f>
        <v/>
      </c>
    </row>
    <row r="1974" spans="1:18">
      <c r="A1974" s="226" t="str">
        <f>IF(ISBLANK(INDEX('Policy Characteristics'!A:A,MATCH($C1974,'Policy Characteristics'!$C:$C,0))),"",INDEX('Policy Characteristics'!A:A,MATCH($C1974,'Policy Characteristics'!$C:$C,0)))</f>
        <v>Government Revenue Accounting</v>
      </c>
      <c r="B1974" s="234" t="str">
        <f>IF(ISBLANK(INDEX('Policy Characteristics'!B:B,MATCH($C1974,'Policy Characteristics'!$C:$C,0))),"",INDEX('Policy Characteristics'!B:B,MATCH($C1974,'Policy Characteristics'!$C:$C,0)))</f>
        <v>Fuel Tax Revenue</v>
      </c>
      <c r="C1974" t="s">
        <v>683</v>
      </c>
      <c r="D1974" s="1" t="s">
        <v>1081</v>
      </c>
      <c r="F1974" s="1" t="s">
        <v>1082</v>
      </c>
      <c r="H1974" s="43">
        <v>550</v>
      </c>
      <c r="I1974" s="259" t="s">
        <v>728</v>
      </c>
      <c r="J1974" s="227" t="str">
        <f>IF(ISBLANK(INDEX('Policy Characteristics'!D:D,MATCH($C1974,'Policy Characteristics'!$C:$C,0))),"",INDEX('Policy Characteristics'!D:D,MATCH($C1974,'Policy Characteristics'!$C:$C,0)))</f>
        <v/>
      </c>
      <c r="K1974" s="226" t="str">
        <f>IF(ISBLANK(INDEX('Policy Characteristics'!E:E,MATCH($C1974,'Policy Characteristics'!$C:$C,0))),"",INDEX('Policy Characteristics'!E:E,MATCH($C1974,'Policy Characteristics'!$C:$C,0)))</f>
        <v>GRA fuel tax revenue</v>
      </c>
      <c r="L1974" s="226">
        <f>IF(ISBLANK(INDEX('Policy Characteristics'!F:F,MATCH($C1974,'Policy Characteristics'!$C:$C,0))),"",INDEX('Policy Characteristics'!F:F,MATCH($C1974,'Policy Characteristics'!$C:$C,0)))</f>
        <v>0</v>
      </c>
      <c r="M1974" s="226">
        <f>IF(ISBLANK(INDEX('Policy Characteristics'!G:G,MATCH($C1974,'Policy Characteristics'!$C:$C,0))),"",INDEX('Policy Characteristics'!G:G,MATCH($C1974,'Policy Characteristics'!$C:$C,0)))</f>
        <v>10</v>
      </c>
      <c r="N1974" s="226">
        <f>IF(ISBLANK(INDEX('Policy Characteristics'!H:H,MATCH($C1974,'Policy Characteristics'!$C:$C,0))),"",INDEX('Policy Characteristics'!H:H,MATCH($C1974,'Policy Characteristics'!$C:$C,0)))</f>
        <v>1</v>
      </c>
      <c r="O1974" s="226" t="str">
        <f>IF(ISBLANK(INDEX('Policy Characteristics'!I:I,MATCH($C1974,'Policy Characteristics'!$C:$C,0))),"",INDEX('Policy Characteristics'!I:I,MATCH($C1974,'Policy Characteristics'!$C:$C,0)))</f>
        <v>weight</v>
      </c>
      <c r="P1974" s="226" t="str">
        <f>IF(ISBLANK(INDEX('Policy Characteristics'!J:J,MATCH($C1974,'Policy Characteristics'!$C:$C,0))),"",INDEX('Policy Characteristics'!J:J,MATCH($C1974,'Policy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4" s="226" t="str">
        <f>IF(ISBLANK(INDEX('Policy Characteristics'!K:K,MATCH($C1974,'Policy Characteristics'!$C:$C,0))),"",INDEX('Policy Characteristics'!K:K,MATCH($C1974,'Policy Characteristics'!$C:$C,0)))</f>
        <v>io-model.html</v>
      </c>
      <c r="R1974" s="226" t="str">
        <f>IF(ISBLANK(INDEX('Policy Characteristics'!L:L,MATCH($C1974,'Policy Characteristics'!$C:$C,0))),"",INDEX('Policy Characteristics'!L:L,MATCH($C1974,'Policy Characteristics'!$C:$C,0)))</f>
        <v/>
      </c>
    </row>
    <row r="1975" spans="1:18">
      <c r="A1975" s="226" t="str">
        <f>IF(ISBLANK(INDEX('Policy Characteristics'!A:A,MATCH($C1975,'Policy Characteristics'!$C:$C,0))),"",INDEX('Policy Characteristics'!A:A,MATCH($C1975,'Policy Characteristics'!$C:$C,0)))</f>
        <v>Government Revenue Accounting</v>
      </c>
      <c r="B1975" s="234" t="str">
        <f>IF(ISBLANK(INDEX('Policy Characteristics'!B:B,MATCH($C1975,'Policy Characteristics'!$C:$C,0))),"",INDEX('Policy Characteristics'!B:B,MATCH($C1975,'Policy Characteristics'!$C:$C,0)))</f>
        <v>Fuel Tax Revenue</v>
      </c>
      <c r="C1975" s="226" t="str">
        <f t="shared" ref="C1975:C1978" si="83">C$1974</f>
        <v>GRA for Fuel Tax Revenue</v>
      </c>
      <c r="D1975" s="1" t="s">
        <v>1083</v>
      </c>
      <c r="F1975" s="1" t="s">
        <v>1084</v>
      </c>
      <c r="H1975" s="43">
        <v>551</v>
      </c>
      <c r="I1975" s="263" t="str">
        <f t="shared" ref="I1975:I1978" si="84">I$1974</f>
        <v>Yes</v>
      </c>
      <c r="J1975" s="227" t="str">
        <f>IF(ISBLANK(INDEX('Policy Characteristics'!D:D,MATCH($C1975,'Policy Characteristics'!$C:$C,0))),"",INDEX('Policy Characteristics'!D:D,MATCH($C1975,'Policy Characteristics'!$C:$C,0)))</f>
        <v/>
      </c>
      <c r="K1975" s="226" t="str">
        <f>IF(ISBLANK(INDEX('Policy Characteristics'!E:E,MATCH($C1975,'Policy Characteristics'!$C:$C,0))),"",INDEX('Policy Characteristics'!E:E,MATCH($C1975,'Policy Characteristics'!$C:$C,0)))</f>
        <v>GRA fuel tax revenue</v>
      </c>
      <c r="L1975" s="226">
        <f>IF(ISBLANK(INDEX('Policy Characteristics'!F:F,MATCH($C1975,'Policy Characteristics'!$C:$C,0))),"",INDEX('Policy Characteristics'!F:F,MATCH($C1975,'Policy Characteristics'!$C:$C,0)))</f>
        <v>0</v>
      </c>
      <c r="M1975" s="226">
        <f>IF(ISBLANK(INDEX('Policy Characteristics'!G:G,MATCH($C1975,'Policy Characteristics'!$C:$C,0))),"",INDEX('Policy Characteristics'!G:G,MATCH($C1975,'Policy Characteristics'!$C:$C,0)))</f>
        <v>10</v>
      </c>
      <c r="N1975" s="226">
        <f>IF(ISBLANK(INDEX('Policy Characteristics'!H:H,MATCH($C1975,'Policy Characteristics'!$C:$C,0))),"",INDEX('Policy Characteristics'!H:H,MATCH($C1975,'Policy Characteristics'!$C:$C,0)))</f>
        <v>1</v>
      </c>
      <c r="O1975" s="226" t="str">
        <f>IF(ISBLANK(INDEX('Policy Characteristics'!I:I,MATCH($C1975,'Policy Characteristics'!$C:$C,0))),"",INDEX('Policy Characteristics'!I:I,MATCH($C1975,'Policy Characteristics'!$C:$C,0)))</f>
        <v>weight</v>
      </c>
      <c r="P1975" s="226" t="str">
        <f>IF(ISBLANK(INDEX('Policy Characteristics'!J:J,MATCH($C1975,'Policy Characteristics'!$C:$C,0))),"",INDEX('Policy Characteristics'!J:J,MATCH($C1975,'Policy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5" s="226" t="str">
        <f>IF(ISBLANK(INDEX('Policy Characteristics'!K:K,MATCH($C1975,'Policy Characteristics'!$C:$C,0))),"",INDEX('Policy Characteristics'!K:K,MATCH($C1975,'Policy Characteristics'!$C:$C,0)))</f>
        <v>io-model.html</v>
      </c>
      <c r="R1975" s="226" t="str">
        <f>IF(ISBLANK(INDEX('Policy Characteristics'!L:L,MATCH($C1975,'Policy Characteristics'!$C:$C,0))),"",INDEX('Policy Characteristics'!L:L,MATCH($C1975,'Policy Characteristics'!$C:$C,0)))</f>
        <v/>
      </c>
    </row>
    <row r="1976" spans="1:18">
      <c r="A1976" s="226" t="str">
        <f>IF(ISBLANK(INDEX('Policy Characteristics'!A:A,MATCH($C1976,'Policy Characteristics'!$C:$C,0))),"",INDEX('Policy Characteristics'!A:A,MATCH($C1976,'Policy Characteristics'!$C:$C,0)))</f>
        <v>Government Revenue Accounting</v>
      </c>
      <c r="B1976" s="234" t="str">
        <f>IF(ISBLANK(INDEX('Policy Characteristics'!B:B,MATCH($C1976,'Policy Characteristics'!$C:$C,0))),"",INDEX('Policy Characteristics'!B:B,MATCH($C1976,'Policy Characteristics'!$C:$C,0)))</f>
        <v>Fuel Tax Revenue</v>
      </c>
      <c r="C1976" s="226" t="str">
        <f t="shared" si="83"/>
        <v>GRA for Fuel Tax Revenue</v>
      </c>
      <c r="D1976" s="1" t="s">
        <v>1085</v>
      </c>
      <c r="F1976" s="1" t="s">
        <v>1086</v>
      </c>
      <c r="H1976" s="43">
        <v>552</v>
      </c>
      <c r="I1976" s="263" t="str">
        <f t="shared" si="84"/>
        <v>Yes</v>
      </c>
      <c r="J1976" s="227" t="str">
        <f>IF(ISBLANK(INDEX('Policy Characteristics'!D:D,MATCH($C1976,'Policy Characteristics'!$C:$C,0))),"",INDEX('Policy Characteristics'!D:D,MATCH($C1976,'Policy Characteristics'!$C:$C,0)))</f>
        <v/>
      </c>
      <c r="K1976" s="226" t="str">
        <f>IF(ISBLANK(INDEX('Policy Characteristics'!E:E,MATCH($C1976,'Policy Characteristics'!$C:$C,0))),"",INDEX('Policy Characteristics'!E:E,MATCH($C1976,'Policy Characteristics'!$C:$C,0)))</f>
        <v>GRA fuel tax revenue</v>
      </c>
      <c r="L1976" s="226">
        <f>IF(ISBLANK(INDEX('Policy Characteristics'!F:F,MATCH($C1976,'Policy Characteristics'!$C:$C,0))),"",INDEX('Policy Characteristics'!F:F,MATCH($C1976,'Policy Characteristics'!$C:$C,0)))</f>
        <v>0</v>
      </c>
      <c r="M1976" s="226">
        <f>IF(ISBLANK(INDEX('Policy Characteristics'!G:G,MATCH($C1976,'Policy Characteristics'!$C:$C,0))),"",INDEX('Policy Characteristics'!G:G,MATCH($C1976,'Policy Characteristics'!$C:$C,0)))</f>
        <v>10</v>
      </c>
      <c r="N1976" s="226">
        <f>IF(ISBLANK(INDEX('Policy Characteristics'!H:H,MATCH($C1976,'Policy Characteristics'!$C:$C,0))),"",INDEX('Policy Characteristics'!H:H,MATCH($C1976,'Policy Characteristics'!$C:$C,0)))</f>
        <v>1</v>
      </c>
      <c r="O1976" s="226" t="str">
        <f>IF(ISBLANK(INDEX('Policy Characteristics'!I:I,MATCH($C1976,'Policy Characteristics'!$C:$C,0))),"",INDEX('Policy Characteristics'!I:I,MATCH($C1976,'Policy Characteristics'!$C:$C,0)))</f>
        <v>weight</v>
      </c>
      <c r="P1976" s="226" t="str">
        <f>IF(ISBLANK(INDEX('Policy Characteristics'!J:J,MATCH($C1976,'Policy Characteristics'!$C:$C,0))),"",INDEX('Policy Characteristics'!J:J,MATCH($C1976,'Policy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6" s="226" t="str">
        <f>IF(ISBLANK(INDEX('Policy Characteristics'!K:K,MATCH($C1976,'Policy Characteristics'!$C:$C,0))),"",INDEX('Policy Characteristics'!K:K,MATCH($C1976,'Policy Characteristics'!$C:$C,0)))</f>
        <v>io-model.html</v>
      </c>
      <c r="R1976" s="226" t="str">
        <f>IF(ISBLANK(INDEX('Policy Characteristics'!L:L,MATCH($C1976,'Policy Characteristics'!$C:$C,0))),"",INDEX('Policy Characteristics'!L:L,MATCH($C1976,'Policy Characteristics'!$C:$C,0)))</f>
        <v/>
      </c>
    </row>
    <row r="1977" spans="1:18">
      <c r="A1977" s="226" t="str">
        <f>IF(ISBLANK(INDEX('Policy Characteristics'!A:A,MATCH($C1977,'Policy Characteristics'!$C:$C,0))),"",INDEX('Policy Characteristics'!A:A,MATCH($C1977,'Policy Characteristics'!$C:$C,0)))</f>
        <v>Government Revenue Accounting</v>
      </c>
      <c r="B1977" s="234" t="str">
        <f>IF(ISBLANK(INDEX('Policy Characteristics'!B:B,MATCH($C1977,'Policy Characteristics'!$C:$C,0))),"",INDEX('Policy Characteristics'!B:B,MATCH($C1977,'Policy Characteristics'!$C:$C,0)))</f>
        <v>Fuel Tax Revenue</v>
      </c>
      <c r="C1977" s="226" t="str">
        <f t="shared" si="83"/>
        <v>GRA for Fuel Tax Revenue</v>
      </c>
      <c r="D1977" s="1" t="s">
        <v>1087</v>
      </c>
      <c r="F1977" s="1" t="s">
        <v>1088</v>
      </c>
      <c r="H1977" s="43">
        <v>553</v>
      </c>
      <c r="I1977" s="263" t="str">
        <f t="shared" si="84"/>
        <v>Yes</v>
      </c>
      <c r="J1977" s="227" t="str">
        <f>IF(ISBLANK(INDEX('Policy Characteristics'!D:D,MATCH($C1977,'Policy Characteristics'!$C:$C,0))),"",INDEX('Policy Characteristics'!D:D,MATCH($C1977,'Policy Characteristics'!$C:$C,0)))</f>
        <v/>
      </c>
      <c r="K1977" s="226" t="str">
        <f>IF(ISBLANK(INDEX('Policy Characteristics'!E:E,MATCH($C1977,'Policy Characteristics'!$C:$C,0))),"",INDEX('Policy Characteristics'!E:E,MATCH($C1977,'Policy Characteristics'!$C:$C,0)))</f>
        <v>GRA fuel tax revenue</v>
      </c>
      <c r="L1977" s="226">
        <f>IF(ISBLANK(INDEX('Policy Characteristics'!F:F,MATCH($C1977,'Policy Characteristics'!$C:$C,0))),"",INDEX('Policy Characteristics'!F:F,MATCH($C1977,'Policy Characteristics'!$C:$C,0)))</f>
        <v>0</v>
      </c>
      <c r="M1977" s="226">
        <f>IF(ISBLANK(INDEX('Policy Characteristics'!G:G,MATCH($C1977,'Policy Characteristics'!$C:$C,0))),"",INDEX('Policy Characteristics'!G:G,MATCH($C1977,'Policy Characteristics'!$C:$C,0)))</f>
        <v>10</v>
      </c>
      <c r="N1977" s="226">
        <f>IF(ISBLANK(INDEX('Policy Characteristics'!H:H,MATCH($C1977,'Policy Characteristics'!$C:$C,0))),"",INDEX('Policy Characteristics'!H:H,MATCH($C1977,'Policy Characteristics'!$C:$C,0)))</f>
        <v>1</v>
      </c>
      <c r="O1977" s="226" t="str">
        <f>IF(ISBLANK(INDEX('Policy Characteristics'!I:I,MATCH($C1977,'Policy Characteristics'!$C:$C,0))),"",INDEX('Policy Characteristics'!I:I,MATCH($C1977,'Policy Characteristics'!$C:$C,0)))</f>
        <v>weight</v>
      </c>
      <c r="P1977" s="226" t="str">
        <f>IF(ISBLANK(INDEX('Policy Characteristics'!J:J,MATCH($C1977,'Policy Characteristics'!$C:$C,0))),"",INDEX('Policy Characteristics'!J:J,MATCH($C1977,'Policy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7" s="226" t="str">
        <f>IF(ISBLANK(INDEX('Policy Characteristics'!K:K,MATCH($C1977,'Policy Characteristics'!$C:$C,0))),"",INDEX('Policy Characteristics'!K:K,MATCH($C1977,'Policy Characteristics'!$C:$C,0)))</f>
        <v>io-model.html</v>
      </c>
      <c r="R1977" s="226" t="str">
        <f>IF(ISBLANK(INDEX('Policy Characteristics'!L:L,MATCH($C1977,'Policy Characteristics'!$C:$C,0))),"",INDEX('Policy Characteristics'!L:L,MATCH($C1977,'Policy Characteristics'!$C:$C,0)))</f>
        <v/>
      </c>
    </row>
    <row r="1978" spans="1:18">
      <c r="A1978" s="226" t="str">
        <f>IF(ISBLANK(INDEX('Policy Characteristics'!A:A,MATCH($C1978,'Policy Characteristics'!$C:$C,0))),"",INDEX('Policy Characteristics'!A:A,MATCH($C1978,'Policy Characteristics'!$C:$C,0)))</f>
        <v>Government Revenue Accounting</v>
      </c>
      <c r="B1978" s="234" t="str">
        <f>IF(ISBLANK(INDEX('Policy Characteristics'!B:B,MATCH($C1978,'Policy Characteristics'!$C:$C,0))),"",INDEX('Policy Characteristics'!B:B,MATCH($C1978,'Policy Characteristics'!$C:$C,0)))</f>
        <v>Fuel Tax Revenue</v>
      </c>
      <c r="C1978" s="226" t="str">
        <f t="shared" si="83"/>
        <v>GRA for Fuel Tax Revenue</v>
      </c>
      <c r="D1978" s="1" t="s">
        <v>1089</v>
      </c>
      <c r="F1978" s="1" t="s">
        <v>1090</v>
      </c>
      <c r="H1978" s="43">
        <v>554</v>
      </c>
      <c r="I1978" s="263" t="str">
        <f t="shared" si="84"/>
        <v>Yes</v>
      </c>
      <c r="J1978" s="227" t="str">
        <f>IF(ISBLANK(INDEX('Policy Characteristics'!D:D,MATCH($C1978,'Policy Characteristics'!$C:$C,0))),"",INDEX('Policy Characteristics'!D:D,MATCH($C1978,'Policy Characteristics'!$C:$C,0)))</f>
        <v/>
      </c>
      <c r="K1978" s="226" t="str">
        <f>IF(ISBLANK(INDEX('Policy Characteristics'!E:E,MATCH($C1978,'Policy Characteristics'!$C:$C,0))),"",INDEX('Policy Characteristics'!E:E,MATCH($C1978,'Policy Characteristics'!$C:$C,0)))</f>
        <v>GRA fuel tax revenue</v>
      </c>
      <c r="L1978" s="226">
        <f>IF(ISBLANK(INDEX('Policy Characteristics'!F:F,MATCH($C1978,'Policy Characteristics'!$C:$C,0))),"",INDEX('Policy Characteristics'!F:F,MATCH($C1978,'Policy Characteristics'!$C:$C,0)))</f>
        <v>0</v>
      </c>
      <c r="M1978" s="226">
        <f>IF(ISBLANK(INDEX('Policy Characteristics'!G:G,MATCH($C1978,'Policy Characteristics'!$C:$C,0))),"",INDEX('Policy Characteristics'!G:G,MATCH($C1978,'Policy Characteristics'!$C:$C,0)))</f>
        <v>10</v>
      </c>
      <c r="N1978" s="226">
        <f>IF(ISBLANK(INDEX('Policy Characteristics'!H:H,MATCH($C1978,'Policy Characteristics'!$C:$C,0))),"",INDEX('Policy Characteristics'!H:H,MATCH($C1978,'Policy Characteristics'!$C:$C,0)))</f>
        <v>1</v>
      </c>
      <c r="O1978" s="226" t="str">
        <f>IF(ISBLANK(INDEX('Policy Characteristics'!I:I,MATCH($C1978,'Policy Characteristics'!$C:$C,0))),"",INDEX('Policy Characteristics'!I:I,MATCH($C1978,'Policy Characteristics'!$C:$C,0)))</f>
        <v>weight</v>
      </c>
      <c r="P1978" s="226" t="str">
        <f>IF(ISBLANK(INDEX('Policy Characteristics'!J:J,MATCH($C1978,'Policy Characteristics'!$C:$C,0))),"",INDEX('Policy Characteristics'!J:J,MATCH($C1978,'Policy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8" s="226" t="str">
        <f>IF(ISBLANK(INDEX('Policy Characteristics'!K:K,MATCH($C1978,'Policy Characteristics'!$C:$C,0))),"",INDEX('Policy Characteristics'!K:K,MATCH($C1978,'Policy Characteristics'!$C:$C,0)))</f>
        <v>io-model.html</v>
      </c>
      <c r="R1978" s="226" t="str">
        <f>IF(ISBLANK(INDEX('Policy Characteristics'!L:L,MATCH($C1978,'Policy Characteristics'!$C:$C,0))),"",INDEX('Policy Characteristics'!L:L,MATCH($C1978,'Policy Characteristics'!$C:$C,0)))</f>
        <v/>
      </c>
    </row>
    <row r="1979" spans="1:18">
      <c r="A1979" s="226" t="str">
        <f>IF(ISBLANK(INDEX('Policy Characteristics'!A:A,MATCH($C1979,'Policy Characteristics'!$C:$C,0))),"",INDEX('Policy Characteristics'!A:A,MATCH($C1979,'Policy Characteristics'!$C:$C,0)))</f>
        <v>Government Revenue Accounting</v>
      </c>
      <c r="B1979" s="234" t="str">
        <f>IF(ISBLANK(INDEX('Policy Characteristics'!B:B,MATCH($C1979,'Policy Characteristics'!$C:$C,0))),"",INDEX('Policy Characteristics'!B:B,MATCH($C1979,'Policy Characteristics'!$C:$C,0)))</f>
        <v>Vehicle Subsidy</v>
      </c>
      <c r="C1979" t="s">
        <v>685</v>
      </c>
      <c r="D1979" s="1" t="s">
        <v>1081</v>
      </c>
      <c r="F1979" s="1" t="s">
        <v>1082</v>
      </c>
      <c r="H1979" s="43">
        <v>555</v>
      </c>
      <c r="I1979" s="259" t="s">
        <v>728</v>
      </c>
      <c r="J1979" s="227" t="str">
        <f>IF(ISBLANK(INDEX('Policy Characteristics'!D:D,MATCH($C1979,'Policy Characteristics'!$C:$C,0))),"",INDEX('Policy Characteristics'!D:D,MATCH($C1979,'Policy Characteristics'!$C:$C,0)))</f>
        <v/>
      </c>
      <c r="K1979" s="226" t="str">
        <f>IF(ISBLANK(INDEX('Policy Characteristics'!E:E,MATCH($C1979,'Policy Characteristics'!$C:$C,0))),"",INDEX('Policy Characteristics'!E:E,MATCH($C1979,'Policy Characteristics'!$C:$C,0)))</f>
        <v>GRA EV subsidy</v>
      </c>
      <c r="L1979" s="226">
        <f>IF(ISBLANK(INDEX('Policy Characteristics'!F:F,MATCH($C1979,'Policy Characteristics'!$C:$C,0))),"",INDEX('Policy Characteristics'!F:F,MATCH($C1979,'Policy Characteristics'!$C:$C,0)))</f>
        <v>0</v>
      </c>
      <c r="M1979" s="226">
        <f>IF(ISBLANK(INDEX('Policy Characteristics'!G:G,MATCH($C1979,'Policy Characteristics'!$C:$C,0))),"",INDEX('Policy Characteristics'!G:G,MATCH($C1979,'Policy Characteristics'!$C:$C,0)))</f>
        <v>10</v>
      </c>
      <c r="N1979" s="226">
        <f>IF(ISBLANK(INDEX('Policy Characteristics'!H:H,MATCH($C1979,'Policy Characteristics'!$C:$C,0))),"",INDEX('Policy Characteristics'!H:H,MATCH($C1979,'Policy Characteristics'!$C:$C,0)))</f>
        <v>1</v>
      </c>
      <c r="O1979" s="226" t="str">
        <f>IF(ISBLANK(INDEX('Policy Characteristics'!I:I,MATCH($C1979,'Policy Characteristics'!$C:$C,0))),"",INDEX('Policy Characteristics'!I:I,MATCH($C1979,'Policy Characteristics'!$C:$C,0)))</f>
        <v>weight</v>
      </c>
      <c r="P1979" s="226" t="str">
        <f>IF(ISBLANK(INDEX('Policy Characteristics'!J:J,MATCH($C1979,'Policy Characteristics'!$C:$C,0))),"",INDEX('Policy Characteristics'!J:J,MATCH($C1979,'Policy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9" s="226" t="str">
        <f>IF(ISBLANK(INDEX('Policy Characteristics'!K:K,MATCH($C1979,'Policy Characteristics'!$C:$C,0))),"",INDEX('Policy Characteristics'!K:K,MATCH($C1979,'Policy Characteristics'!$C:$C,0)))</f>
        <v>io-model.html</v>
      </c>
      <c r="R1979" s="226" t="str">
        <f>IF(ISBLANK(INDEX('Policy Characteristics'!L:L,MATCH($C1979,'Policy Characteristics'!$C:$C,0))),"",INDEX('Policy Characteristics'!L:L,MATCH($C1979,'Policy Characteristics'!$C:$C,0)))</f>
        <v/>
      </c>
    </row>
    <row r="1980" spans="1:18">
      <c r="A1980" s="226" t="str">
        <f>IF(ISBLANK(INDEX('Policy Characteristics'!A:A,MATCH($C1980,'Policy Characteristics'!$C:$C,0))),"",INDEX('Policy Characteristics'!A:A,MATCH($C1980,'Policy Characteristics'!$C:$C,0)))</f>
        <v>Government Revenue Accounting</v>
      </c>
      <c r="B1980" s="234" t="str">
        <f>IF(ISBLANK(INDEX('Policy Characteristics'!B:B,MATCH($C1980,'Policy Characteristics'!$C:$C,0))),"",INDEX('Policy Characteristics'!B:B,MATCH($C1980,'Policy Characteristics'!$C:$C,0)))</f>
        <v>Vehicle Subsidy</v>
      </c>
      <c r="C1980" s="226" t="str">
        <f t="shared" ref="C1980:C1983" si="85">C$1979</f>
        <v>GRA for Vehicle Subsidy</v>
      </c>
      <c r="D1980" s="1" t="s">
        <v>1083</v>
      </c>
      <c r="F1980" s="1" t="s">
        <v>1084</v>
      </c>
      <c r="H1980" s="43">
        <v>556</v>
      </c>
      <c r="I1980" s="263" t="str">
        <f t="shared" ref="I1980:I1988" si="86">I$1979</f>
        <v>Yes</v>
      </c>
      <c r="J1980" s="227" t="str">
        <f>IF(ISBLANK(INDEX('Policy Characteristics'!D:D,MATCH($C1980,'Policy Characteristics'!$C:$C,0))),"",INDEX('Policy Characteristics'!D:D,MATCH($C1980,'Policy Characteristics'!$C:$C,0)))</f>
        <v/>
      </c>
      <c r="K1980" s="226" t="str">
        <f>IF(ISBLANK(INDEX('Policy Characteristics'!E:E,MATCH($C1980,'Policy Characteristics'!$C:$C,0))),"",INDEX('Policy Characteristics'!E:E,MATCH($C1980,'Policy Characteristics'!$C:$C,0)))</f>
        <v>GRA EV subsidy</v>
      </c>
      <c r="L1980" s="226">
        <f>IF(ISBLANK(INDEX('Policy Characteristics'!F:F,MATCH($C1980,'Policy Characteristics'!$C:$C,0))),"",INDEX('Policy Characteristics'!F:F,MATCH($C1980,'Policy Characteristics'!$C:$C,0)))</f>
        <v>0</v>
      </c>
      <c r="M1980" s="226">
        <f>IF(ISBLANK(INDEX('Policy Characteristics'!G:G,MATCH($C1980,'Policy Characteristics'!$C:$C,0))),"",INDEX('Policy Characteristics'!G:G,MATCH($C1980,'Policy Characteristics'!$C:$C,0)))</f>
        <v>10</v>
      </c>
      <c r="N1980" s="226">
        <f>IF(ISBLANK(INDEX('Policy Characteristics'!H:H,MATCH($C1980,'Policy Characteristics'!$C:$C,0))),"",INDEX('Policy Characteristics'!H:H,MATCH($C1980,'Policy Characteristics'!$C:$C,0)))</f>
        <v>1</v>
      </c>
      <c r="O1980" s="226" t="str">
        <f>IF(ISBLANK(INDEX('Policy Characteristics'!I:I,MATCH($C1980,'Policy Characteristics'!$C:$C,0))),"",INDEX('Policy Characteristics'!I:I,MATCH($C1980,'Policy Characteristics'!$C:$C,0)))</f>
        <v>weight</v>
      </c>
      <c r="P1980" s="226" t="str">
        <f>IF(ISBLANK(INDEX('Policy Characteristics'!J:J,MATCH($C1980,'Policy Characteristics'!$C:$C,0))),"",INDEX('Policy Characteristics'!J:J,MATCH($C1980,'Policy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0" s="226" t="str">
        <f>IF(ISBLANK(INDEX('Policy Characteristics'!K:K,MATCH($C1980,'Policy Characteristics'!$C:$C,0))),"",INDEX('Policy Characteristics'!K:K,MATCH($C1980,'Policy Characteristics'!$C:$C,0)))</f>
        <v>io-model.html</v>
      </c>
      <c r="R1980" s="226" t="str">
        <f>IF(ISBLANK(INDEX('Policy Characteristics'!L:L,MATCH($C1980,'Policy Characteristics'!$C:$C,0))),"",INDEX('Policy Characteristics'!L:L,MATCH($C1980,'Policy Characteristics'!$C:$C,0)))</f>
        <v/>
      </c>
    </row>
    <row r="1981" spans="1:18">
      <c r="A1981" s="226" t="str">
        <f>IF(ISBLANK(INDEX('Policy Characteristics'!A:A,MATCH($C1981,'Policy Characteristics'!$C:$C,0))),"",INDEX('Policy Characteristics'!A:A,MATCH($C1981,'Policy Characteristics'!$C:$C,0)))</f>
        <v>Government Revenue Accounting</v>
      </c>
      <c r="B1981" s="234" t="str">
        <f>IF(ISBLANK(INDEX('Policy Characteristics'!B:B,MATCH($C1981,'Policy Characteristics'!$C:$C,0))),"",INDEX('Policy Characteristics'!B:B,MATCH($C1981,'Policy Characteristics'!$C:$C,0)))</f>
        <v>Vehicle Subsidy</v>
      </c>
      <c r="C1981" s="226" t="str">
        <f t="shared" si="85"/>
        <v>GRA for Vehicle Subsidy</v>
      </c>
      <c r="D1981" s="1" t="s">
        <v>1085</v>
      </c>
      <c r="F1981" s="1" t="s">
        <v>1086</v>
      </c>
      <c r="H1981" s="43">
        <v>557</v>
      </c>
      <c r="I1981" s="263" t="str">
        <f t="shared" si="86"/>
        <v>Yes</v>
      </c>
      <c r="J1981" s="227" t="str">
        <f>IF(ISBLANK(INDEX('Policy Characteristics'!D:D,MATCH($C1981,'Policy Characteristics'!$C:$C,0))),"",INDEX('Policy Characteristics'!D:D,MATCH($C1981,'Policy Characteristics'!$C:$C,0)))</f>
        <v/>
      </c>
      <c r="K1981" s="226" t="str">
        <f>IF(ISBLANK(INDEX('Policy Characteristics'!E:E,MATCH($C1981,'Policy Characteristics'!$C:$C,0))),"",INDEX('Policy Characteristics'!E:E,MATCH($C1981,'Policy Characteristics'!$C:$C,0)))</f>
        <v>GRA EV subsidy</v>
      </c>
      <c r="L1981" s="226">
        <f>IF(ISBLANK(INDEX('Policy Characteristics'!F:F,MATCH($C1981,'Policy Characteristics'!$C:$C,0))),"",INDEX('Policy Characteristics'!F:F,MATCH($C1981,'Policy Characteristics'!$C:$C,0)))</f>
        <v>0</v>
      </c>
      <c r="M1981" s="226">
        <f>IF(ISBLANK(INDEX('Policy Characteristics'!G:G,MATCH($C1981,'Policy Characteristics'!$C:$C,0))),"",INDEX('Policy Characteristics'!G:G,MATCH($C1981,'Policy Characteristics'!$C:$C,0)))</f>
        <v>10</v>
      </c>
      <c r="N1981" s="226">
        <f>IF(ISBLANK(INDEX('Policy Characteristics'!H:H,MATCH($C1981,'Policy Characteristics'!$C:$C,0))),"",INDEX('Policy Characteristics'!H:H,MATCH($C1981,'Policy Characteristics'!$C:$C,0)))</f>
        <v>1</v>
      </c>
      <c r="O1981" s="226" t="str">
        <f>IF(ISBLANK(INDEX('Policy Characteristics'!I:I,MATCH($C1981,'Policy Characteristics'!$C:$C,0))),"",INDEX('Policy Characteristics'!I:I,MATCH($C1981,'Policy Characteristics'!$C:$C,0)))</f>
        <v>weight</v>
      </c>
      <c r="P1981" s="226" t="str">
        <f>IF(ISBLANK(INDEX('Policy Characteristics'!J:J,MATCH($C1981,'Policy Characteristics'!$C:$C,0))),"",INDEX('Policy Characteristics'!J:J,MATCH($C1981,'Policy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1" s="226" t="str">
        <f>IF(ISBLANK(INDEX('Policy Characteristics'!K:K,MATCH($C1981,'Policy Characteristics'!$C:$C,0))),"",INDEX('Policy Characteristics'!K:K,MATCH($C1981,'Policy Characteristics'!$C:$C,0)))</f>
        <v>io-model.html</v>
      </c>
      <c r="R1981" s="226" t="str">
        <f>IF(ISBLANK(INDEX('Policy Characteristics'!L:L,MATCH($C1981,'Policy Characteristics'!$C:$C,0))),"",INDEX('Policy Characteristics'!L:L,MATCH($C1981,'Policy Characteristics'!$C:$C,0)))</f>
        <v/>
      </c>
    </row>
    <row r="1982" spans="1:18">
      <c r="A1982" s="226" t="str">
        <f>IF(ISBLANK(INDEX('Policy Characteristics'!A:A,MATCH($C1982,'Policy Characteristics'!$C:$C,0))),"",INDEX('Policy Characteristics'!A:A,MATCH($C1982,'Policy Characteristics'!$C:$C,0)))</f>
        <v>Government Revenue Accounting</v>
      </c>
      <c r="B1982" s="234" t="str">
        <f>IF(ISBLANK(INDEX('Policy Characteristics'!B:B,MATCH($C1982,'Policy Characteristics'!$C:$C,0))),"",INDEX('Policy Characteristics'!B:B,MATCH($C1982,'Policy Characteristics'!$C:$C,0)))</f>
        <v>Vehicle Subsidy</v>
      </c>
      <c r="C1982" s="226" t="str">
        <f t="shared" si="85"/>
        <v>GRA for Vehicle Subsidy</v>
      </c>
      <c r="D1982" s="1" t="s">
        <v>1087</v>
      </c>
      <c r="F1982" s="1" t="s">
        <v>1088</v>
      </c>
      <c r="H1982" s="43">
        <v>558</v>
      </c>
      <c r="I1982" s="263" t="str">
        <f t="shared" si="86"/>
        <v>Yes</v>
      </c>
      <c r="J1982" s="227" t="str">
        <f>IF(ISBLANK(INDEX('Policy Characteristics'!D:D,MATCH($C1982,'Policy Characteristics'!$C:$C,0))),"",INDEX('Policy Characteristics'!D:D,MATCH($C1982,'Policy Characteristics'!$C:$C,0)))</f>
        <v/>
      </c>
      <c r="K1982" s="226" t="str">
        <f>IF(ISBLANK(INDEX('Policy Characteristics'!E:E,MATCH($C1982,'Policy Characteristics'!$C:$C,0))),"",INDEX('Policy Characteristics'!E:E,MATCH($C1982,'Policy Characteristics'!$C:$C,0)))</f>
        <v>GRA EV subsidy</v>
      </c>
      <c r="L1982" s="226">
        <f>IF(ISBLANK(INDEX('Policy Characteristics'!F:F,MATCH($C1982,'Policy Characteristics'!$C:$C,0))),"",INDEX('Policy Characteristics'!F:F,MATCH($C1982,'Policy Characteristics'!$C:$C,0)))</f>
        <v>0</v>
      </c>
      <c r="M1982" s="226">
        <f>IF(ISBLANK(INDEX('Policy Characteristics'!G:G,MATCH($C1982,'Policy Characteristics'!$C:$C,0))),"",INDEX('Policy Characteristics'!G:G,MATCH($C1982,'Policy Characteristics'!$C:$C,0)))</f>
        <v>10</v>
      </c>
      <c r="N1982" s="226">
        <f>IF(ISBLANK(INDEX('Policy Characteristics'!H:H,MATCH($C1982,'Policy Characteristics'!$C:$C,0))),"",INDEX('Policy Characteristics'!H:H,MATCH($C1982,'Policy Characteristics'!$C:$C,0)))</f>
        <v>1</v>
      </c>
      <c r="O1982" s="226" t="str">
        <f>IF(ISBLANK(INDEX('Policy Characteristics'!I:I,MATCH($C1982,'Policy Characteristics'!$C:$C,0))),"",INDEX('Policy Characteristics'!I:I,MATCH($C1982,'Policy Characteristics'!$C:$C,0)))</f>
        <v>weight</v>
      </c>
      <c r="P1982" s="226" t="str">
        <f>IF(ISBLANK(INDEX('Policy Characteristics'!J:J,MATCH($C1982,'Policy Characteristics'!$C:$C,0))),"",INDEX('Policy Characteristics'!J:J,MATCH($C1982,'Policy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2" s="226" t="str">
        <f>IF(ISBLANK(INDEX('Policy Characteristics'!K:K,MATCH($C1982,'Policy Characteristics'!$C:$C,0))),"",INDEX('Policy Characteristics'!K:K,MATCH($C1982,'Policy Characteristics'!$C:$C,0)))</f>
        <v>io-model.html</v>
      </c>
      <c r="R1982" s="226" t="str">
        <f>IF(ISBLANK(INDEX('Policy Characteristics'!L:L,MATCH($C1982,'Policy Characteristics'!$C:$C,0))),"",INDEX('Policy Characteristics'!L:L,MATCH($C1982,'Policy Characteristics'!$C:$C,0)))</f>
        <v/>
      </c>
    </row>
    <row r="1983" spans="1:18">
      <c r="A1983" s="226" t="str">
        <f>IF(ISBLANK(INDEX('Policy Characteristics'!A:A,MATCH($C1983,'Policy Characteristics'!$C:$C,0))),"",INDEX('Policy Characteristics'!A:A,MATCH($C1983,'Policy Characteristics'!$C:$C,0)))</f>
        <v>Government Revenue Accounting</v>
      </c>
      <c r="B1983" s="234" t="str">
        <f>IF(ISBLANK(INDEX('Policy Characteristics'!B:B,MATCH($C1983,'Policy Characteristics'!$C:$C,0))),"",INDEX('Policy Characteristics'!B:B,MATCH($C1983,'Policy Characteristics'!$C:$C,0)))</f>
        <v>Vehicle Subsidy</v>
      </c>
      <c r="C1983" s="226" t="str">
        <f t="shared" si="85"/>
        <v>GRA for Vehicle Subsidy</v>
      </c>
      <c r="D1983" s="1" t="s">
        <v>1089</v>
      </c>
      <c r="F1983" s="1" t="s">
        <v>1090</v>
      </c>
      <c r="H1983" s="43">
        <v>559</v>
      </c>
      <c r="I1983" s="263" t="str">
        <f t="shared" si="86"/>
        <v>Yes</v>
      </c>
      <c r="J1983" s="227" t="str">
        <f>IF(ISBLANK(INDEX('Policy Characteristics'!D:D,MATCH($C1983,'Policy Characteristics'!$C:$C,0))),"",INDEX('Policy Characteristics'!D:D,MATCH($C1983,'Policy Characteristics'!$C:$C,0)))</f>
        <v/>
      </c>
      <c r="K1983" s="226" t="str">
        <f>IF(ISBLANK(INDEX('Policy Characteristics'!E:E,MATCH($C1983,'Policy Characteristics'!$C:$C,0))),"",INDEX('Policy Characteristics'!E:E,MATCH($C1983,'Policy Characteristics'!$C:$C,0)))</f>
        <v>GRA EV subsidy</v>
      </c>
      <c r="L1983" s="226">
        <f>IF(ISBLANK(INDEX('Policy Characteristics'!F:F,MATCH($C1983,'Policy Characteristics'!$C:$C,0))),"",INDEX('Policy Characteristics'!F:F,MATCH($C1983,'Policy Characteristics'!$C:$C,0)))</f>
        <v>0</v>
      </c>
      <c r="M1983" s="226">
        <f>IF(ISBLANK(INDEX('Policy Characteristics'!G:G,MATCH($C1983,'Policy Characteristics'!$C:$C,0))),"",INDEX('Policy Characteristics'!G:G,MATCH($C1983,'Policy Characteristics'!$C:$C,0)))</f>
        <v>10</v>
      </c>
      <c r="N1983" s="226">
        <f>IF(ISBLANK(INDEX('Policy Characteristics'!H:H,MATCH($C1983,'Policy Characteristics'!$C:$C,0))),"",INDEX('Policy Characteristics'!H:H,MATCH($C1983,'Policy Characteristics'!$C:$C,0)))</f>
        <v>1</v>
      </c>
      <c r="O1983" s="226" t="str">
        <f>IF(ISBLANK(INDEX('Policy Characteristics'!I:I,MATCH($C1983,'Policy Characteristics'!$C:$C,0))),"",INDEX('Policy Characteristics'!I:I,MATCH($C1983,'Policy Characteristics'!$C:$C,0)))</f>
        <v>weight</v>
      </c>
      <c r="P1983" s="226" t="str">
        <f>IF(ISBLANK(INDEX('Policy Characteristics'!J:J,MATCH($C1983,'Policy Characteristics'!$C:$C,0))),"",INDEX('Policy Characteristics'!J:J,MATCH($C1983,'Policy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3" s="226" t="str">
        <f>IF(ISBLANK(INDEX('Policy Characteristics'!K:K,MATCH($C1983,'Policy Characteristics'!$C:$C,0))),"",INDEX('Policy Characteristics'!K:K,MATCH($C1983,'Policy Characteristics'!$C:$C,0)))</f>
        <v>io-model.html</v>
      </c>
      <c r="R1983" s="226" t="str">
        <f>IF(ISBLANK(INDEX('Policy Characteristics'!L:L,MATCH($C1983,'Policy Characteristics'!$C:$C,0))),"",INDEX('Policy Characteristics'!L:L,MATCH($C1983,'Policy Characteristics'!$C:$C,0)))</f>
        <v/>
      </c>
    </row>
    <row r="1984" spans="1:18">
      <c r="A1984" s="226" t="str">
        <f>IF(ISBLANK(INDEX('Policy Characteristics'!A:A,MATCH($C1984,'Policy Characteristics'!$C:$C,0))),"",INDEX('Policy Characteristics'!A:A,MATCH($C1984,'Policy Characteristics'!$C:$C,0)))</f>
        <v>Government Revenue Accounting</v>
      </c>
      <c r="B1984" s="234" t="str">
        <f>IF(ISBLANK(INDEX('Policy Characteristics'!B:B,MATCH($C1984,'Policy Characteristics'!$C:$C,0))),"",INDEX('Policy Characteristics'!B:B,MATCH($C1984,'Policy Characteristics'!$C:$C,0)))</f>
        <v>Battery Production Subsidy</v>
      </c>
      <c r="C1984" t="s">
        <v>688</v>
      </c>
      <c r="D1984" s="1" t="s">
        <v>1081</v>
      </c>
      <c r="F1984" s="1" t="s">
        <v>1082</v>
      </c>
      <c r="H1984" s="43">
        <v>2247</v>
      </c>
      <c r="I1984" s="259" t="s">
        <v>728</v>
      </c>
      <c r="J1984" s="227" t="str">
        <f>IF(ISBLANK(INDEX('Policy Characteristics'!D:D,MATCH($C1984,'Policy Characteristics'!$C:$C,0))),"",INDEX('Policy Characteristics'!D:D,MATCH($C1984,'Policy Characteristics'!$C:$C,0)))</f>
        <v/>
      </c>
      <c r="K1984" s="226" t="str">
        <f>IF(ISBLANK(INDEX('Policy Characteristics'!E:E,MATCH($C1984,'Policy Characteristics'!$C:$C,0))),"",INDEX('Policy Characteristics'!E:E,MATCH($C1984,'Policy Characteristics'!$C:$C,0)))</f>
        <v>GRA battery production subsidy</v>
      </c>
      <c r="L1984" s="226">
        <f>IF(ISBLANK(INDEX('Policy Characteristics'!F:F,MATCH($C1984,'Policy Characteristics'!$C:$C,0))),"",INDEX('Policy Characteristics'!F:F,MATCH($C1984,'Policy Characteristics'!$C:$C,0)))</f>
        <v>0</v>
      </c>
      <c r="M1984" s="226">
        <f>IF(ISBLANK(INDEX('Policy Characteristics'!G:G,MATCH($C1984,'Policy Characteristics'!$C:$C,0))),"",INDEX('Policy Characteristics'!G:G,MATCH($C1984,'Policy Characteristics'!$C:$C,0)))</f>
        <v>10</v>
      </c>
      <c r="N1984" s="226">
        <f>IF(ISBLANK(INDEX('Policy Characteristics'!H:H,MATCH($C1984,'Policy Characteristics'!$C:$C,0))),"",INDEX('Policy Characteristics'!H:H,MATCH($C1984,'Policy Characteristics'!$C:$C,0)))</f>
        <v>1</v>
      </c>
      <c r="O1984" s="226" t="str">
        <f>IF(ISBLANK(INDEX('Policy Characteristics'!I:I,MATCH($C1984,'Policy Characteristics'!$C:$C,0))),"",INDEX('Policy Characteristics'!I:I,MATCH($C1984,'Policy Characteristics'!$C:$C,0)))</f>
        <v>weight</v>
      </c>
      <c r="P1984" s="226" t="str">
        <f>IF(ISBLANK(INDEX('Policy Characteristics'!J:J,MATCH($C1984,'Policy Characteristics'!$C:$C,0))),"",INDEX('Policy Characteristics'!J:J,MATCH($C1984,'Policy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4" s="226" t="str">
        <f>IF(ISBLANK(INDEX('Policy Characteristics'!K:K,MATCH($C1984,'Policy Characteristics'!$C:$C,0))),"",INDEX('Policy Characteristics'!K:K,MATCH($C1984,'Policy Characteristics'!$C:$C,0)))</f>
        <v>io-model.html</v>
      </c>
      <c r="R1984" s="226"/>
    </row>
    <row r="1985" spans="1:18">
      <c r="A1985" s="226" t="str">
        <f>IF(ISBLANK(INDEX('Policy Characteristics'!A:A,MATCH($C1985,'Policy Characteristics'!$C:$C,0))),"",INDEX('Policy Characteristics'!A:A,MATCH($C1985,'Policy Characteristics'!$C:$C,0)))</f>
        <v>Government Revenue Accounting</v>
      </c>
      <c r="B1985" s="234" t="str">
        <f>IF(ISBLANK(INDEX('Policy Characteristics'!B:B,MATCH($C1985,'Policy Characteristics'!$C:$C,0))),"",INDEX('Policy Characteristics'!B:B,MATCH($C1985,'Policy Characteristics'!$C:$C,0)))</f>
        <v>Battery Production Subsidy</v>
      </c>
      <c r="C1985" s="226" t="str">
        <f>C$1984</f>
        <v>GRA for Battery Production Subsidy</v>
      </c>
      <c r="D1985" s="1" t="s">
        <v>1083</v>
      </c>
      <c r="F1985" s="1" t="s">
        <v>1084</v>
      </c>
      <c r="H1985" s="43">
        <v>2248</v>
      </c>
      <c r="I1985" s="263" t="str">
        <f t="shared" si="86"/>
        <v>Yes</v>
      </c>
      <c r="J1985" s="227" t="str">
        <f>IF(ISBLANK(INDEX('Policy Characteristics'!D:D,MATCH($C1985,'Policy Characteristics'!$C:$C,0))),"",INDEX('Policy Characteristics'!D:D,MATCH($C1985,'Policy Characteristics'!$C:$C,0)))</f>
        <v/>
      </c>
      <c r="K1985" s="226" t="str">
        <f>IF(ISBLANK(INDEX('Policy Characteristics'!E:E,MATCH($C1985,'Policy Characteristics'!$C:$C,0))),"",INDEX('Policy Characteristics'!E:E,MATCH($C1985,'Policy Characteristics'!$C:$C,0)))</f>
        <v>GRA battery production subsidy</v>
      </c>
      <c r="L1985" s="226">
        <f>IF(ISBLANK(INDEX('Policy Characteristics'!F:F,MATCH($C1985,'Policy Characteristics'!$C:$C,0))),"",INDEX('Policy Characteristics'!F:F,MATCH($C1985,'Policy Characteristics'!$C:$C,0)))</f>
        <v>0</v>
      </c>
      <c r="M1985" s="226">
        <f>IF(ISBLANK(INDEX('Policy Characteristics'!G:G,MATCH($C1985,'Policy Characteristics'!$C:$C,0))),"",INDEX('Policy Characteristics'!G:G,MATCH($C1985,'Policy Characteristics'!$C:$C,0)))</f>
        <v>10</v>
      </c>
      <c r="N1985" s="226">
        <f>IF(ISBLANK(INDEX('Policy Characteristics'!H:H,MATCH($C1985,'Policy Characteristics'!$C:$C,0))),"",INDEX('Policy Characteristics'!H:H,MATCH($C1985,'Policy Characteristics'!$C:$C,0)))</f>
        <v>1</v>
      </c>
      <c r="O1985" s="226" t="str">
        <f>IF(ISBLANK(INDEX('Policy Characteristics'!I:I,MATCH($C1985,'Policy Characteristics'!$C:$C,0))),"",INDEX('Policy Characteristics'!I:I,MATCH($C1985,'Policy Characteristics'!$C:$C,0)))</f>
        <v>weight</v>
      </c>
      <c r="P1985" s="226" t="str">
        <f>IF(ISBLANK(INDEX('Policy Characteristics'!J:J,MATCH($C1985,'Policy Characteristics'!$C:$C,0))),"",INDEX('Policy Characteristics'!J:J,MATCH($C1985,'Policy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5" s="226" t="str">
        <f>IF(ISBLANK(INDEX('Policy Characteristics'!K:K,MATCH($C1985,'Policy Characteristics'!$C:$C,0))),"",INDEX('Policy Characteristics'!K:K,MATCH($C1985,'Policy Characteristics'!$C:$C,0)))</f>
        <v>io-model.html</v>
      </c>
      <c r="R1985" s="226"/>
    </row>
    <row r="1986" spans="1:18">
      <c r="A1986" s="226" t="str">
        <f>IF(ISBLANK(INDEX('Policy Characteristics'!A:A,MATCH($C1986,'Policy Characteristics'!$C:$C,0))),"",INDEX('Policy Characteristics'!A:A,MATCH($C1986,'Policy Characteristics'!$C:$C,0)))</f>
        <v>Government Revenue Accounting</v>
      </c>
      <c r="B1986" s="234" t="str">
        <f>IF(ISBLANK(INDEX('Policy Characteristics'!B:B,MATCH($C1986,'Policy Characteristics'!$C:$C,0))),"",INDEX('Policy Characteristics'!B:B,MATCH($C1986,'Policy Characteristics'!$C:$C,0)))</f>
        <v>Battery Production Subsidy</v>
      </c>
      <c r="C1986" s="226" t="str">
        <f t="shared" ref="C1986:C1988" si="87">C$1984</f>
        <v>GRA for Battery Production Subsidy</v>
      </c>
      <c r="D1986" s="1" t="s">
        <v>1085</v>
      </c>
      <c r="F1986" s="1" t="s">
        <v>1086</v>
      </c>
      <c r="H1986" s="43">
        <v>2249</v>
      </c>
      <c r="I1986" s="263" t="str">
        <f t="shared" si="86"/>
        <v>Yes</v>
      </c>
      <c r="J1986" s="227" t="str">
        <f>IF(ISBLANK(INDEX('Policy Characteristics'!D:D,MATCH($C1986,'Policy Characteristics'!$C:$C,0))),"",INDEX('Policy Characteristics'!D:D,MATCH($C1986,'Policy Characteristics'!$C:$C,0)))</f>
        <v/>
      </c>
      <c r="K1986" s="226" t="str">
        <f>IF(ISBLANK(INDEX('Policy Characteristics'!E:E,MATCH($C1986,'Policy Characteristics'!$C:$C,0))),"",INDEX('Policy Characteristics'!E:E,MATCH($C1986,'Policy Characteristics'!$C:$C,0)))</f>
        <v>GRA battery production subsidy</v>
      </c>
      <c r="L1986" s="226">
        <f>IF(ISBLANK(INDEX('Policy Characteristics'!F:F,MATCH($C1986,'Policy Characteristics'!$C:$C,0))),"",INDEX('Policy Characteristics'!F:F,MATCH($C1986,'Policy Characteristics'!$C:$C,0)))</f>
        <v>0</v>
      </c>
      <c r="M1986" s="226">
        <f>IF(ISBLANK(INDEX('Policy Characteristics'!G:G,MATCH($C1986,'Policy Characteristics'!$C:$C,0))),"",INDEX('Policy Characteristics'!G:G,MATCH($C1986,'Policy Characteristics'!$C:$C,0)))</f>
        <v>10</v>
      </c>
      <c r="N1986" s="226">
        <f>IF(ISBLANK(INDEX('Policy Characteristics'!H:H,MATCH($C1986,'Policy Characteristics'!$C:$C,0))),"",INDEX('Policy Characteristics'!H:H,MATCH($C1986,'Policy Characteristics'!$C:$C,0)))</f>
        <v>1</v>
      </c>
      <c r="O1986" s="226" t="str">
        <f>IF(ISBLANK(INDEX('Policy Characteristics'!I:I,MATCH($C1986,'Policy Characteristics'!$C:$C,0))),"",INDEX('Policy Characteristics'!I:I,MATCH($C1986,'Policy Characteristics'!$C:$C,0)))</f>
        <v>weight</v>
      </c>
      <c r="P1986" s="226" t="str">
        <f>IF(ISBLANK(INDEX('Policy Characteristics'!J:J,MATCH($C1986,'Policy Characteristics'!$C:$C,0))),"",INDEX('Policy Characteristics'!J:J,MATCH($C1986,'Policy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6" s="226" t="str">
        <f>IF(ISBLANK(INDEX('Policy Characteristics'!K:K,MATCH($C1986,'Policy Characteristics'!$C:$C,0))),"",INDEX('Policy Characteristics'!K:K,MATCH($C1986,'Policy Characteristics'!$C:$C,0)))</f>
        <v>io-model.html</v>
      </c>
      <c r="R1986" s="226"/>
    </row>
    <row r="1987" spans="1:18">
      <c r="A1987" s="226" t="str">
        <f>IF(ISBLANK(INDEX('Policy Characteristics'!A:A,MATCH($C1987,'Policy Characteristics'!$C:$C,0))),"",INDEX('Policy Characteristics'!A:A,MATCH($C1987,'Policy Characteristics'!$C:$C,0)))</f>
        <v>Government Revenue Accounting</v>
      </c>
      <c r="B1987" s="234" t="str">
        <f>IF(ISBLANK(INDEX('Policy Characteristics'!B:B,MATCH($C1987,'Policy Characteristics'!$C:$C,0))),"",INDEX('Policy Characteristics'!B:B,MATCH($C1987,'Policy Characteristics'!$C:$C,0)))</f>
        <v>Battery Production Subsidy</v>
      </c>
      <c r="C1987" s="226" t="str">
        <f t="shared" si="87"/>
        <v>GRA for Battery Production Subsidy</v>
      </c>
      <c r="D1987" s="1" t="s">
        <v>1087</v>
      </c>
      <c r="F1987" s="1" t="s">
        <v>1088</v>
      </c>
      <c r="H1987" s="43">
        <v>2250</v>
      </c>
      <c r="I1987" s="263" t="str">
        <f t="shared" si="86"/>
        <v>Yes</v>
      </c>
      <c r="J1987" s="227" t="str">
        <f>IF(ISBLANK(INDEX('Policy Characteristics'!D:D,MATCH($C1987,'Policy Characteristics'!$C:$C,0))),"",INDEX('Policy Characteristics'!D:D,MATCH($C1987,'Policy Characteristics'!$C:$C,0)))</f>
        <v/>
      </c>
      <c r="K1987" s="226" t="str">
        <f>IF(ISBLANK(INDEX('Policy Characteristics'!E:E,MATCH($C1987,'Policy Characteristics'!$C:$C,0))),"",INDEX('Policy Characteristics'!E:E,MATCH($C1987,'Policy Characteristics'!$C:$C,0)))</f>
        <v>GRA battery production subsidy</v>
      </c>
      <c r="L1987" s="226">
        <f>IF(ISBLANK(INDEX('Policy Characteristics'!F:F,MATCH($C1987,'Policy Characteristics'!$C:$C,0))),"",INDEX('Policy Characteristics'!F:F,MATCH($C1987,'Policy Characteristics'!$C:$C,0)))</f>
        <v>0</v>
      </c>
      <c r="M1987" s="226">
        <f>IF(ISBLANK(INDEX('Policy Characteristics'!G:G,MATCH($C1987,'Policy Characteristics'!$C:$C,0))),"",INDEX('Policy Characteristics'!G:G,MATCH($C1987,'Policy Characteristics'!$C:$C,0)))</f>
        <v>10</v>
      </c>
      <c r="N1987" s="226">
        <f>IF(ISBLANK(INDEX('Policy Characteristics'!H:H,MATCH($C1987,'Policy Characteristics'!$C:$C,0))),"",INDEX('Policy Characteristics'!H:H,MATCH($C1987,'Policy Characteristics'!$C:$C,0)))</f>
        <v>1</v>
      </c>
      <c r="O1987" s="226" t="str">
        <f>IF(ISBLANK(INDEX('Policy Characteristics'!I:I,MATCH($C1987,'Policy Characteristics'!$C:$C,0))),"",INDEX('Policy Characteristics'!I:I,MATCH($C1987,'Policy Characteristics'!$C:$C,0)))</f>
        <v>weight</v>
      </c>
      <c r="P1987" s="226" t="str">
        <f>IF(ISBLANK(INDEX('Policy Characteristics'!J:J,MATCH($C1987,'Policy Characteristics'!$C:$C,0))),"",INDEX('Policy Characteristics'!J:J,MATCH($C1987,'Policy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7" s="226" t="str">
        <f>IF(ISBLANK(INDEX('Policy Characteristics'!K:K,MATCH($C1987,'Policy Characteristics'!$C:$C,0))),"",INDEX('Policy Characteristics'!K:K,MATCH($C1987,'Policy Characteristics'!$C:$C,0)))</f>
        <v>io-model.html</v>
      </c>
      <c r="R1987" s="226"/>
    </row>
    <row r="1988" spans="1:18">
      <c r="A1988" s="226" t="str">
        <f>IF(ISBLANK(INDEX('Policy Characteristics'!A:A,MATCH($C1988,'Policy Characteristics'!$C:$C,0))),"",INDEX('Policy Characteristics'!A:A,MATCH($C1988,'Policy Characteristics'!$C:$C,0)))</f>
        <v>Government Revenue Accounting</v>
      </c>
      <c r="B1988" s="234" t="str">
        <f>IF(ISBLANK(INDEX('Policy Characteristics'!B:B,MATCH($C1988,'Policy Characteristics'!$C:$C,0))),"",INDEX('Policy Characteristics'!B:B,MATCH($C1988,'Policy Characteristics'!$C:$C,0)))</f>
        <v>Battery Production Subsidy</v>
      </c>
      <c r="C1988" s="226" t="str">
        <f t="shared" si="87"/>
        <v>GRA for Battery Production Subsidy</v>
      </c>
      <c r="D1988" s="1" t="s">
        <v>1089</v>
      </c>
      <c r="F1988" s="1" t="s">
        <v>1090</v>
      </c>
      <c r="H1988" s="43">
        <v>2251</v>
      </c>
      <c r="I1988" s="263" t="str">
        <f t="shared" si="86"/>
        <v>Yes</v>
      </c>
      <c r="J1988" s="227" t="str">
        <f>IF(ISBLANK(INDEX('Policy Characteristics'!D:D,MATCH($C1988,'Policy Characteristics'!$C:$C,0))),"",INDEX('Policy Characteristics'!D:D,MATCH($C1988,'Policy Characteristics'!$C:$C,0)))</f>
        <v/>
      </c>
      <c r="K1988" s="226" t="str">
        <f>IF(ISBLANK(INDEX('Policy Characteristics'!E:E,MATCH($C1988,'Policy Characteristics'!$C:$C,0))),"",INDEX('Policy Characteristics'!E:E,MATCH($C1988,'Policy Characteristics'!$C:$C,0)))</f>
        <v>GRA battery production subsidy</v>
      </c>
      <c r="L1988" s="226">
        <f>IF(ISBLANK(INDEX('Policy Characteristics'!F:F,MATCH($C1988,'Policy Characteristics'!$C:$C,0))),"",INDEX('Policy Characteristics'!F:F,MATCH($C1988,'Policy Characteristics'!$C:$C,0)))</f>
        <v>0</v>
      </c>
      <c r="M1988" s="226">
        <f>IF(ISBLANK(INDEX('Policy Characteristics'!G:G,MATCH($C1988,'Policy Characteristics'!$C:$C,0))),"",INDEX('Policy Characteristics'!G:G,MATCH($C1988,'Policy Characteristics'!$C:$C,0)))</f>
        <v>10</v>
      </c>
      <c r="N1988" s="226">
        <f>IF(ISBLANK(INDEX('Policy Characteristics'!H:H,MATCH($C1988,'Policy Characteristics'!$C:$C,0))),"",INDEX('Policy Characteristics'!H:H,MATCH($C1988,'Policy Characteristics'!$C:$C,0)))</f>
        <v>1</v>
      </c>
      <c r="O1988" s="226" t="str">
        <f>IF(ISBLANK(INDEX('Policy Characteristics'!I:I,MATCH($C1988,'Policy Characteristics'!$C:$C,0))),"",INDEX('Policy Characteristics'!I:I,MATCH($C1988,'Policy Characteristics'!$C:$C,0)))</f>
        <v>weight</v>
      </c>
      <c r="P1988" s="226" t="str">
        <f>IF(ISBLANK(INDEX('Policy Characteristics'!J:J,MATCH($C1988,'Policy Characteristics'!$C:$C,0))),"",INDEX('Policy Characteristics'!J:J,MATCH($C1988,'Policy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8" s="226" t="str">
        <f>IF(ISBLANK(INDEX('Policy Characteristics'!K:K,MATCH($C1988,'Policy Characteristics'!$C:$C,0))),"",INDEX('Policy Characteristics'!K:K,MATCH($C1988,'Policy Characteristics'!$C:$C,0)))</f>
        <v>io-model.html</v>
      </c>
      <c r="R1988" s="226"/>
    </row>
    <row r="1989" spans="1:18">
      <c r="A1989" s="226" t="str">
        <f>IF(ISBLANK(INDEX('Policy Characteristics'!A:A,MATCH($C1989,'Policy Characteristics'!$C:$C,0))),"",INDEX('Policy Characteristics'!A:A,MATCH($C1989,'Policy Characteristics'!$C:$C,0)))</f>
        <v>Government Revenue Accounting</v>
      </c>
      <c r="B1989" s="234" t="str">
        <f>IF(ISBLANK(INDEX('Policy Characteristics'!B:B,MATCH($C1989,'Policy Characteristics'!$C:$C,0))),"",INDEX('Policy Characteristics'!B:B,MATCH($C1989,'Policy Characteristics'!$C:$C,0)))</f>
        <v>Electricity Generation Subsidy</v>
      </c>
      <c r="C1989" t="s">
        <v>691</v>
      </c>
      <c r="D1989" s="1" t="s">
        <v>1081</v>
      </c>
      <c r="F1989" s="1" t="s">
        <v>1082</v>
      </c>
      <c r="H1989" s="43">
        <v>560</v>
      </c>
      <c r="I1989" s="259" t="s">
        <v>728</v>
      </c>
      <c r="J1989" s="227" t="str">
        <f>IF(ISBLANK(INDEX('Policy Characteristics'!D:D,MATCH($C1989,'Policy Characteristics'!$C:$C,0))),"",INDEX('Policy Characteristics'!D:D,MATCH($C1989,'Policy Characteristics'!$C:$C,0)))</f>
        <v/>
      </c>
      <c r="K1989" s="226" t="str">
        <f>IF(ISBLANK(INDEX('Policy Characteristics'!E:E,MATCH($C1989,'Policy Characteristics'!$C:$C,0))),"",INDEX('Policy Characteristics'!E:E,MATCH($C1989,'Policy Characteristics'!$C:$C,0)))</f>
        <v>GRA elec gen subsidy</v>
      </c>
      <c r="L1989" s="226">
        <f>IF(ISBLANK(INDEX('Policy Characteristics'!F:F,MATCH($C1989,'Policy Characteristics'!$C:$C,0))),"",INDEX('Policy Characteristics'!F:F,MATCH($C1989,'Policy Characteristics'!$C:$C,0)))</f>
        <v>0</v>
      </c>
      <c r="M1989" s="226">
        <f>IF(ISBLANK(INDEX('Policy Characteristics'!G:G,MATCH($C1989,'Policy Characteristics'!$C:$C,0))),"",INDEX('Policy Characteristics'!G:G,MATCH($C1989,'Policy Characteristics'!$C:$C,0)))</f>
        <v>10</v>
      </c>
      <c r="N1989" s="226">
        <f>IF(ISBLANK(INDEX('Policy Characteristics'!H:H,MATCH($C1989,'Policy Characteristics'!$C:$C,0))),"",INDEX('Policy Characteristics'!H:H,MATCH($C1989,'Policy Characteristics'!$C:$C,0)))</f>
        <v>1</v>
      </c>
      <c r="O1989" s="226" t="str">
        <f>IF(ISBLANK(INDEX('Policy Characteristics'!I:I,MATCH($C1989,'Policy Characteristics'!$C:$C,0))),"",INDEX('Policy Characteristics'!I:I,MATCH($C1989,'Policy Characteristics'!$C:$C,0)))</f>
        <v>weight</v>
      </c>
      <c r="P1989" s="226" t="str">
        <f>IF(ISBLANK(INDEX('Policy Characteristics'!J:J,MATCH($C1989,'Policy Characteristics'!$C:$C,0))),"",INDEX('Policy Characteristics'!J:J,MATCH($C1989,'Policy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9" s="226" t="str">
        <f>IF(ISBLANK(INDEX('Policy Characteristics'!K:K,MATCH($C1989,'Policy Characteristics'!$C:$C,0))),"",INDEX('Policy Characteristics'!K:K,MATCH($C1989,'Policy Characteristics'!$C:$C,0)))</f>
        <v>io-model.html</v>
      </c>
      <c r="R1989" s="226" t="str">
        <f>IF(ISBLANK(INDEX('Policy Characteristics'!L:L,MATCH($C1989,'Policy Characteristics'!$C:$C,0))),"",INDEX('Policy Characteristics'!L:L,MATCH($C1989,'Policy Characteristics'!$C:$C,0)))</f>
        <v/>
      </c>
    </row>
    <row r="1990" spans="1:18">
      <c r="A1990" s="226" t="str">
        <f>IF(ISBLANK(INDEX('Policy Characteristics'!A:A,MATCH($C1990,'Policy Characteristics'!$C:$C,0))),"",INDEX('Policy Characteristics'!A:A,MATCH($C1990,'Policy Characteristics'!$C:$C,0)))</f>
        <v>Government Revenue Accounting</v>
      </c>
      <c r="B1990" s="234" t="str">
        <f>IF(ISBLANK(INDEX('Policy Characteristics'!B:B,MATCH($C1990,'Policy Characteristics'!$C:$C,0))),"",INDEX('Policy Characteristics'!B:B,MATCH($C1990,'Policy Characteristics'!$C:$C,0)))</f>
        <v>Electricity Generation Subsidy</v>
      </c>
      <c r="C1990" s="226" t="str">
        <f t="shared" ref="C1990:C1993" si="88">C$1989</f>
        <v>GRA for Electricity Generation Subsidies</v>
      </c>
      <c r="D1990" s="1" t="s">
        <v>1083</v>
      </c>
      <c r="F1990" s="1" t="s">
        <v>1084</v>
      </c>
      <c r="H1990" s="43">
        <v>561</v>
      </c>
      <c r="I1990" s="263" t="str">
        <f t="shared" ref="I1990:I1993" si="89">I$1989</f>
        <v>Yes</v>
      </c>
      <c r="J1990" s="227" t="str">
        <f>IF(ISBLANK(INDEX('Policy Characteristics'!D:D,MATCH($C1990,'Policy Characteristics'!$C:$C,0))),"",INDEX('Policy Characteristics'!D:D,MATCH($C1990,'Policy Characteristics'!$C:$C,0)))</f>
        <v/>
      </c>
      <c r="K1990" s="226" t="str">
        <f>IF(ISBLANK(INDEX('Policy Characteristics'!E:E,MATCH($C1990,'Policy Characteristics'!$C:$C,0))),"",INDEX('Policy Characteristics'!E:E,MATCH($C1990,'Policy Characteristics'!$C:$C,0)))</f>
        <v>GRA elec gen subsidy</v>
      </c>
      <c r="L1990" s="226">
        <f>IF(ISBLANK(INDEX('Policy Characteristics'!F:F,MATCH($C1990,'Policy Characteristics'!$C:$C,0))),"",INDEX('Policy Characteristics'!F:F,MATCH($C1990,'Policy Characteristics'!$C:$C,0)))</f>
        <v>0</v>
      </c>
      <c r="M1990" s="226">
        <f>IF(ISBLANK(INDEX('Policy Characteristics'!G:G,MATCH($C1990,'Policy Characteristics'!$C:$C,0))),"",INDEX('Policy Characteristics'!G:G,MATCH($C1990,'Policy Characteristics'!$C:$C,0)))</f>
        <v>10</v>
      </c>
      <c r="N1990" s="226">
        <f>IF(ISBLANK(INDEX('Policy Characteristics'!H:H,MATCH($C1990,'Policy Characteristics'!$C:$C,0))),"",INDEX('Policy Characteristics'!H:H,MATCH($C1990,'Policy Characteristics'!$C:$C,0)))</f>
        <v>1</v>
      </c>
      <c r="O1990" s="226" t="str">
        <f>IF(ISBLANK(INDEX('Policy Characteristics'!I:I,MATCH($C1990,'Policy Characteristics'!$C:$C,0))),"",INDEX('Policy Characteristics'!I:I,MATCH($C1990,'Policy Characteristics'!$C:$C,0)))</f>
        <v>weight</v>
      </c>
      <c r="P1990" s="226" t="str">
        <f>IF(ISBLANK(INDEX('Policy Characteristics'!J:J,MATCH($C1990,'Policy Characteristics'!$C:$C,0))),"",INDEX('Policy Characteristics'!J:J,MATCH($C1990,'Policy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0" s="226" t="str">
        <f>IF(ISBLANK(INDEX('Policy Characteristics'!K:K,MATCH($C1990,'Policy Characteristics'!$C:$C,0))),"",INDEX('Policy Characteristics'!K:K,MATCH($C1990,'Policy Characteristics'!$C:$C,0)))</f>
        <v>io-model.html</v>
      </c>
      <c r="R1990" s="226" t="str">
        <f>IF(ISBLANK(INDEX('Policy Characteristics'!L:L,MATCH($C1990,'Policy Characteristics'!$C:$C,0))),"",INDEX('Policy Characteristics'!L:L,MATCH($C1990,'Policy Characteristics'!$C:$C,0)))</f>
        <v/>
      </c>
    </row>
    <row r="1991" spans="1:18">
      <c r="A1991" s="226" t="str">
        <f>IF(ISBLANK(INDEX('Policy Characteristics'!A:A,MATCH($C1991,'Policy Characteristics'!$C:$C,0))),"",INDEX('Policy Characteristics'!A:A,MATCH($C1991,'Policy Characteristics'!$C:$C,0)))</f>
        <v>Government Revenue Accounting</v>
      </c>
      <c r="B1991" s="234" t="str">
        <f>IF(ISBLANK(INDEX('Policy Characteristics'!B:B,MATCH($C1991,'Policy Characteristics'!$C:$C,0))),"",INDEX('Policy Characteristics'!B:B,MATCH($C1991,'Policy Characteristics'!$C:$C,0)))</f>
        <v>Electricity Generation Subsidy</v>
      </c>
      <c r="C1991" s="226" t="str">
        <f t="shared" si="88"/>
        <v>GRA for Electricity Generation Subsidies</v>
      </c>
      <c r="D1991" s="1" t="s">
        <v>1085</v>
      </c>
      <c r="F1991" s="1" t="s">
        <v>1086</v>
      </c>
      <c r="H1991" s="43">
        <v>562</v>
      </c>
      <c r="I1991" s="263" t="str">
        <f t="shared" si="89"/>
        <v>Yes</v>
      </c>
      <c r="J1991" s="227" t="str">
        <f>IF(ISBLANK(INDEX('Policy Characteristics'!D:D,MATCH($C1991,'Policy Characteristics'!$C:$C,0))),"",INDEX('Policy Characteristics'!D:D,MATCH($C1991,'Policy Characteristics'!$C:$C,0)))</f>
        <v/>
      </c>
      <c r="K1991" s="226" t="str">
        <f>IF(ISBLANK(INDEX('Policy Characteristics'!E:E,MATCH($C1991,'Policy Characteristics'!$C:$C,0))),"",INDEX('Policy Characteristics'!E:E,MATCH($C1991,'Policy Characteristics'!$C:$C,0)))</f>
        <v>GRA elec gen subsidy</v>
      </c>
      <c r="L1991" s="226">
        <f>IF(ISBLANK(INDEX('Policy Characteristics'!F:F,MATCH($C1991,'Policy Characteristics'!$C:$C,0))),"",INDEX('Policy Characteristics'!F:F,MATCH($C1991,'Policy Characteristics'!$C:$C,0)))</f>
        <v>0</v>
      </c>
      <c r="M1991" s="226">
        <f>IF(ISBLANK(INDEX('Policy Characteristics'!G:G,MATCH($C1991,'Policy Characteristics'!$C:$C,0))),"",INDEX('Policy Characteristics'!G:G,MATCH($C1991,'Policy Characteristics'!$C:$C,0)))</f>
        <v>10</v>
      </c>
      <c r="N1991" s="226">
        <f>IF(ISBLANK(INDEX('Policy Characteristics'!H:H,MATCH($C1991,'Policy Characteristics'!$C:$C,0))),"",INDEX('Policy Characteristics'!H:H,MATCH($C1991,'Policy Characteristics'!$C:$C,0)))</f>
        <v>1</v>
      </c>
      <c r="O1991" s="226" t="str">
        <f>IF(ISBLANK(INDEX('Policy Characteristics'!I:I,MATCH($C1991,'Policy Characteristics'!$C:$C,0))),"",INDEX('Policy Characteristics'!I:I,MATCH($C1991,'Policy Characteristics'!$C:$C,0)))</f>
        <v>weight</v>
      </c>
      <c r="P1991" s="226" t="str">
        <f>IF(ISBLANK(INDEX('Policy Characteristics'!J:J,MATCH($C1991,'Policy Characteristics'!$C:$C,0))),"",INDEX('Policy Characteristics'!J:J,MATCH($C1991,'Policy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1" s="226" t="str">
        <f>IF(ISBLANK(INDEX('Policy Characteristics'!K:K,MATCH($C1991,'Policy Characteristics'!$C:$C,0))),"",INDEX('Policy Characteristics'!K:K,MATCH($C1991,'Policy Characteristics'!$C:$C,0)))</f>
        <v>io-model.html</v>
      </c>
      <c r="R1991" s="226" t="str">
        <f>IF(ISBLANK(INDEX('Policy Characteristics'!L:L,MATCH($C1991,'Policy Characteristics'!$C:$C,0))),"",INDEX('Policy Characteristics'!L:L,MATCH($C1991,'Policy Characteristics'!$C:$C,0)))</f>
        <v/>
      </c>
    </row>
    <row r="1992" spans="1:18">
      <c r="A1992" s="226" t="str">
        <f>IF(ISBLANK(INDEX('Policy Characteristics'!A:A,MATCH($C1992,'Policy Characteristics'!$C:$C,0))),"",INDEX('Policy Characteristics'!A:A,MATCH($C1992,'Policy Characteristics'!$C:$C,0)))</f>
        <v>Government Revenue Accounting</v>
      </c>
      <c r="B1992" s="234" t="str">
        <f>IF(ISBLANK(INDEX('Policy Characteristics'!B:B,MATCH($C1992,'Policy Characteristics'!$C:$C,0))),"",INDEX('Policy Characteristics'!B:B,MATCH($C1992,'Policy Characteristics'!$C:$C,0)))</f>
        <v>Electricity Generation Subsidy</v>
      </c>
      <c r="C1992" s="226" t="str">
        <f t="shared" si="88"/>
        <v>GRA for Electricity Generation Subsidies</v>
      </c>
      <c r="D1992" s="1" t="s">
        <v>1087</v>
      </c>
      <c r="F1992" s="1" t="s">
        <v>1088</v>
      </c>
      <c r="H1992" s="43">
        <v>563</v>
      </c>
      <c r="I1992" s="263" t="str">
        <f t="shared" si="89"/>
        <v>Yes</v>
      </c>
      <c r="J1992" s="227" t="str">
        <f>IF(ISBLANK(INDEX('Policy Characteristics'!D:D,MATCH($C1992,'Policy Characteristics'!$C:$C,0))),"",INDEX('Policy Characteristics'!D:D,MATCH($C1992,'Policy Characteristics'!$C:$C,0)))</f>
        <v/>
      </c>
      <c r="K1992" s="226" t="str">
        <f>IF(ISBLANK(INDEX('Policy Characteristics'!E:E,MATCH($C1992,'Policy Characteristics'!$C:$C,0))),"",INDEX('Policy Characteristics'!E:E,MATCH($C1992,'Policy Characteristics'!$C:$C,0)))</f>
        <v>GRA elec gen subsidy</v>
      </c>
      <c r="L1992" s="226">
        <f>IF(ISBLANK(INDEX('Policy Characteristics'!F:F,MATCH($C1992,'Policy Characteristics'!$C:$C,0))),"",INDEX('Policy Characteristics'!F:F,MATCH($C1992,'Policy Characteristics'!$C:$C,0)))</f>
        <v>0</v>
      </c>
      <c r="M1992" s="226">
        <f>IF(ISBLANK(INDEX('Policy Characteristics'!G:G,MATCH($C1992,'Policy Characteristics'!$C:$C,0))),"",INDEX('Policy Characteristics'!G:G,MATCH($C1992,'Policy Characteristics'!$C:$C,0)))</f>
        <v>10</v>
      </c>
      <c r="N1992" s="226">
        <f>IF(ISBLANK(INDEX('Policy Characteristics'!H:H,MATCH($C1992,'Policy Characteristics'!$C:$C,0))),"",INDEX('Policy Characteristics'!H:H,MATCH($C1992,'Policy Characteristics'!$C:$C,0)))</f>
        <v>1</v>
      </c>
      <c r="O1992" s="226" t="str">
        <f>IF(ISBLANK(INDEX('Policy Characteristics'!I:I,MATCH($C1992,'Policy Characteristics'!$C:$C,0))),"",INDEX('Policy Characteristics'!I:I,MATCH($C1992,'Policy Characteristics'!$C:$C,0)))</f>
        <v>weight</v>
      </c>
      <c r="P1992" s="226" t="str">
        <f>IF(ISBLANK(INDEX('Policy Characteristics'!J:J,MATCH($C1992,'Policy Characteristics'!$C:$C,0))),"",INDEX('Policy Characteristics'!J:J,MATCH($C1992,'Policy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2" s="226" t="str">
        <f>IF(ISBLANK(INDEX('Policy Characteristics'!K:K,MATCH($C1992,'Policy Characteristics'!$C:$C,0))),"",INDEX('Policy Characteristics'!K:K,MATCH($C1992,'Policy Characteristics'!$C:$C,0)))</f>
        <v>io-model.html</v>
      </c>
      <c r="R1992" s="226" t="str">
        <f>IF(ISBLANK(INDEX('Policy Characteristics'!L:L,MATCH($C1992,'Policy Characteristics'!$C:$C,0))),"",INDEX('Policy Characteristics'!L:L,MATCH($C1992,'Policy Characteristics'!$C:$C,0)))</f>
        <v/>
      </c>
    </row>
    <row r="1993" spans="1:18">
      <c r="A1993" s="226" t="str">
        <f>IF(ISBLANK(INDEX('Policy Characteristics'!A:A,MATCH($C1993,'Policy Characteristics'!$C:$C,0))),"",INDEX('Policy Characteristics'!A:A,MATCH($C1993,'Policy Characteristics'!$C:$C,0)))</f>
        <v>Government Revenue Accounting</v>
      </c>
      <c r="B1993" s="234" t="str">
        <f>IF(ISBLANK(INDEX('Policy Characteristics'!B:B,MATCH($C1993,'Policy Characteristics'!$C:$C,0))),"",INDEX('Policy Characteristics'!B:B,MATCH($C1993,'Policy Characteristics'!$C:$C,0)))</f>
        <v>Electricity Generation Subsidy</v>
      </c>
      <c r="C1993" s="226" t="str">
        <f t="shared" si="88"/>
        <v>GRA for Electricity Generation Subsidies</v>
      </c>
      <c r="D1993" s="1" t="s">
        <v>1089</v>
      </c>
      <c r="F1993" s="1" t="s">
        <v>1090</v>
      </c>
      <c r="H1993" s="43">
        <v>564</v>
      </c>
      <c r="I1993" s="263" t="str">
        <f t="shared" si="89"/>
        <v>Yes</v>
      </c>
      <c r="J1993" s="227" t="str">
        <f>IF(ISBLANK(INDEX('Policy Characteristics'!D:D,MATCH($C1993,'Policy Characteristics'!$C:$C,0))),"",INDEX('Policy Characteristics'!D:D,MATCH($C1993,'Policy Characteristics'!$C:$C,0)))</f>
        <v/>
      </c>
      <c r="K1993" s="226" t="str">
        <f>IF(ISBLANK(INDEX('Policy Characteristics'!E:E,MATCH($C1993,'Policy Characteristics'!$C:$C,0))),"",INDEX('Policy Characteristics'!E:E,MATCH($C1993,'Policy Characteristics'!$C:$C,0)))</f>
        <v>GRA elec gen subsidy</v>
      </c>
      <c r="L1993" s="226">
        <f>IF(ISBLANK(INDEX('Policy Characteristics'!F:F,MATCH($C1993,'Policy Characteristics'!$C:$C,0))),"",INDEX('Policy Characteristics'!F:F,MATCH($C1993,'Policy Characteristics'!$C:$C,0)))</f>
        <v>0</v>
      </c>
      <c r="M1993" s="226">
        <f>IF(ISBLANK(INDEX('Policy Characteristics'!G:G,MATCH($C1993,'Policy Characteristics'!$C:$C,0))),"",INDEX('Policy Characteristics'!G:G,MATCH($C1993,'Policy Characteristics'!$C:$C,0)))</f>
        <v>10</v>
      </c>
      <c r="N1993" s="226">
        <f>IF(ISBLANK(INDEX('Policy Characteristics'!H:H,MATCH($C1993,'Policy Characteristics'!$C:$C,0))),"",INDEX('Policy Characteristics'!H:H,MATCH($C1993,'Policy Characteristics'!$C:$C,0)))</f>
        <v>1</v>
      </c>
      <c r="O1993" s="226" t="str">
        <f>IF(ISBLANK(INDEX('Policy Characteristics'!I:I,MATCH($C1993,'Policy Characteristics'!$C:$C,0))),"",INDEX('Policy Characteristics'!I:I,MATCH($C1993,'Policy Characteristics'!$C:$C,0)))</f>
        <v>weight</v>
      </c>
      <c r="P1993" s="226" t="str">
        <f>IF(ISBLANK(INDEX('Policy Characteristics'!J:J,MATCH($C1993,'Policy Characteristics'!$C:$C,0))),"",INDEX('Policy Characteristics'!J:J,MATCH($C1993,'Policy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3" s="226" t="str">
        <f>IF(ISBLANK(INDEX('Policy Characteristics'!K:K,MATCH($C1993,'Policy Characteristics'!$C:$C,0))),"",INDEX('Policy Characteristics'!K:K,MATCH($C1993,'Policy Characteristics'!$C:$C,0)))</f>
        <v>io-model.html</v>
      </c>
      <c r="R1993" s="226" t="str">
        <f>IF(ISBLANK(INDEX('Policy Characteristics'!L:L,MATCH($C1993,'Policy Characteristics'!$C:$C,0))),"",INDEX('Policy Characteristics'!L:L,MATCH($C1993,'Policy Characteristics'!$C:$C,0)))</f>
        <v/>
      </c>
    </row>
    <row r="1994" spans="1:18">
      <c r="A1994" s="226" t="str">
        <f>IF(ISBLANK(INDEX('Policy Characteristics'!A:A,MATCH($C1994,'Policy Characteristics'!$C:$C,0))),"",INDEX('Policy Characteristics'!A:A,MATCH($C1994,'Policy Characteristics'!$C:$C,0)))</f>
        <v>Government Revenue Accounting</v>
      </c>
      <c r="B1994" s="234" t="str">
        <f>IF(ISBLANK(INDEX('Policy Characteristics'!B:B,MATCH($C1994,'Policy Characteristics'!$C:$C,0))),"",INDEX('Policy Characteristics'!B:B,MATCH($C1994,'Policy Characteristics'!$C:$C,0)))</f>
        <v>Electricity Capacity Construction Subsidy</v>
      </c>
      <c r="C1994" t="s">
        <v>694</v>
      </c>
      <c r="D1994" s="1" t="s">
        <v>1081</v>
      </c>
      <c r="F1994" s="1" t="s">
        <v>1082</v>
      </c>
      <c r="H1994" s="43">
        <v>565</v>
      </c>
      <c r="I1994" s="259" t="s">
        <v>728</v>
      </c>
      <c r="J1994" s="227" t="str">
        <f>IF(ISBLANK(INDEX('Policy Characteristics'!D:D,MATCH($C1994,'Policy Characteristics'!$C:$C,0))),"",INDEX('Policy Characteristics'!D:D,MATCH($C1994,'Policy Characteristics'!$C:$C,0)))</f>
        <v/>
      </c>
      <c r="K1994" s="226" t="str">
        <f>IF(ISBLANK(INDEX('Policy Characteristics'!E:E,MATCH($C1994,'Policy Characteristics'!$C:$C,0))),"",INDEX('Policy Characteristics'!E:E,MATCH($C1994,'Policy Characteristics'!$C:$C,0)))</f>
        <v>GRA elec cap const subsidy</v>
      </c>
      <c r="L1994" s="226">
        <f>IF(ISBLANK(INDEX('Policy Characteristics'!F:F,MATCH($C1994,'Policy Characteristics'!$C:$C,0))),"",INDEX('Policy Characteristics'!F:F,MATCH($C1994,'Policy Characteristics'!$C:$C,0)))</f>
        <v>0</v>
      </c>
      <c r="M1994" s="226">
        <f>IF(ISBLANK(INDEX('Policy Characteristics'!G:G,MATCH($C1994,'Policy Characteristics'!$C:$C,0))),"",INDEX('Policy Characteristics'!G:G,MATCH($C1994,'Policy Characteristics'!$C:$C,0)))</f>
        <v>10</v>
      </c>
      <c r="N1994" s="226">
        <f>IF(ISBLANK(INDEX('Policy Characteristics'!H:H,MATCH($C1994,'Policy Characteristics'!$C:$C,0))),"",INDEX('Policy Characteristics'!H:H,MATCH($C1994,'Policy Characteristics'!$C:$C,0)))</f>
        <v>1</v>
      </c>
      <c r="O1994" s="226" t="str">
        <f>IF(ISBLANK(INDEX('Policy Characteristics'!I:I,MATCH($C1994,'Policy Characteristics'!$C:$C,0))),"",INDEX('Policy Characteristics'!I:I,MATCH($C1994,'Policy Characteristics'!$C:$C,0)))</f>
        <v>weight</v>
      </c>
      <c r="P1994" s="226" t="str">
        <f>IF(ISBLANK(INDEX('Policy Characteristics'!J:J,MATCH($C1994,'Policy Characteristics'!$C:$C,0))),"",INDEX('Policy Characteristics'!J:J,MATCH($C1994,'Policy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4" s="226" t="str">
        <f>IF(ISBLANK(INDEX('Policy Characteristics'!K:K,MATCH($C1994,'Policy Characteristics'!$C:$C,0))),"",INDEX('Policy Characteristics'!K:K,MATCH($C1994,'Policy Characteristics'!$C:$C,0)))</f>
        <v>io-model.html</v>
      </c>
      <c r="R1994" s="226" t="str">
        <f>IF(ISBLANK(INDEX('Policy Characteristics'!L:L,MATCH($C1994,'Policy Characteristics'!$C:$C,0))),"",INDEX('Policy Characteristics'!L:L,MATCH($C1994,'Policy Characteristics'!$C:$C,0)))</f>
        <v/>
      </c>
    </row>
    <row r="1995" spans="1:18">
      <c r="A1995" s="226" t="str">
        <f>IF(ISBLANK(INDEX('Policy Characteristics'!A:A,MATCH($C1995,'Policy Characteristics'!$C:$C,0))),"",INDEX('Policy Characteristics'!A:A,MATCH($C1995,'Policy Characteristics'!$C:$C,0)))</f>
        <v>Government Revenue Accounting</v>
      </c>
      <c r="B1995" s="234" t="str">
        <f>IF(ISBLANK(INDEX('Policy Characteristics'!B:B,MATCH($C1995,'Policy Characteristics'!$C:$C,0))),"",INDEX('Policy Characteristics'!B:B,MATCH($C1995,'Policy Characteristics'!$C:$C,0)))</f>
        <v>Electricity Capacity Construction Subsidy</v>
      </c>
      <c r="C1995" s="226" t="str">
        <f t="shared" ref="C1995:C1998" si="90">C$1994</f>
        <v>GRA for Electricity Capacity Construction Subsidies</v>
      </c>
      <c r="D1995" s="1" t="s">
        <v>1083</v>
      </c>
      <c r="F1995" s="1" t="s">
        <v>1084</v>
      </c>
      <c r="H1995" s="43">
        <v>566</v>
      </c>
      <c r="I1995" s="263" t="str">
        <f t="shared" ref="I1995:I1998" si="91">I$1994</f>
        <v>Yes</v>
      </c>
      <c r="J1995" s="227" t="str">
        <f>IF(ISBLANK(INDEX('Policy Characteristics'!D:D,MATCH($C1995,'Policy Characteristics'!$C:$C,0))),"",INDEX('Policy Characteristics'!D:D,MATCH($C1995,'Policy Characteristics'!$C:$C,0)))</f>
        <v/>
      </c>
      <c r="K1995" s="226" t="str">
        <f>IF(ISBLANK(INDEX('Policy Characteristics'!E:E,MATCH($C1995,'Policy Characteristics'!$C:$C,0))),"",INDEX('Policy Characteristics'!E:E,MATCH($C1995,'Policy Characteristics'!$C:$C,0)))</f>
        <v>GRA elec cap const subsidy</v>
      </c>
      <c r="L1995" s="226">
        <f>IF(ISBLANK(INDEX('Policy Characteristics'!F:F,MATCH($C1995,'Policy Characteristics'!$C:$C,0))),"",INDEX('Policy Characteristics'!F:F,MATCH($C1995,'Policy Characteristics'!$C:$C,0)))</f>
        <v>0</v>
      </c>
      <c r="M1995" s="226">
        <f>IF(ISBLANK(INDEX('Policy Characteristics'!G:G,MATCH($C1995,'Policy Characteristics'!$C:$C,0))),"",INDEX('Policy Characteristics'!G:G,MATCH($C1995,'Policy Characteristics'!$C:$C,0)))</f>
        <v>10</v>
      </c>
      <c r="N1995" s="226">
        <f>IF(ISBLANK(INDEX('Policy Characteristics'!H:H,MATCH($C1995,'Policy Characteristics'!$C:$C,0))),"",INDEX('Policy Characteristics'!H:H,MATCH($C1995,'Policy Characteristics'!$C:$C,0)))</f>
        <v>1</v>
      </c>
      <c r="O1995" s="226" t="str">
        <f>IF(ISBLANK(INDEX('Policy Characteristics'!I:I,MATCH($C1995,'Policy Characteristics'!$C:$C,0))),"",INDEX('Policy Characteristics'!I:I,MATCH($C1995,'Policy Characteristics'!$C:$C,0)))</f>
        <v>weight</v>
      </c>
      <c r="P1995" s="226" t="str">
        <f>IF(ISBLANK(INDEX('Policy Characteristics'!J:J,MATCH($C1995,'Policy Characteristics'!$C:$C,0))),"",INDEX('Policy Characteristics'!J:J,MATCH($C1995,'Policy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5" s="226" t="str">
        <f>IF(ISBLANK(INDEX('Policy Characteristics'!K:K,MATCH($C1995,'Policy Characteristics'!$C:$C,0))),"",INDEX('Policy Characteristics'!K:K,MATCH($C1995,'Policy Characteristics'!$C:$C,0)))</f>
        <v>io-model.html</v>
      </c>
      <c r="R1995" s="226" t="str">
        <f>IF(ISBLANK(INDEX('Policy Characteristics'!L:L,MATCH($C1995,'Policy Characteristics'!$C:$C,0))),"",INDEX('Policy Characteristics'!L:L,MATCH($C1995,'Policy Characteristics'!$C:$C,0)))</f>
        <v/>
      </c>
    </row>
    <row r="1996" spans="1:18">
      <c r="A1996" s="226" t="str">
        <f>IF(ISBLANK(INDEX('Policy Characteristics'!A:A,MATCH($C1996,'Policy Characteristics'!$C:$C,0))),"",INDEX('Policy Characteristics'!A:A,MATCH($C1996,'Policy Characteristics'!$C:$C,0)))</f>
        <v>Government Revenue Accounting</v>
      </c>
      <c r="B1996" s="234" t="str">
        <f>IF(ISBLANK(INDEX('Policy Characteristics'!B:B,MATCH($C1996,'Policy Characteristics'!$C:$C,0))),"",INDEX('Policy Characteristics'!B:B,MATCH($C1996,'Policy Characteristics'!$C:$C,0)))</f>
        <v>Electricity Capacity Construction Subsidy</v>
      </c>
      <c r="C1996" s="226" t="str">
        <f t="shared" si="90"/>
        <v>GRA for Electricity Capacity Construction Subsidies</v>
      </c>
      <c r="D1996" s="1" t="s">
        <v>1085</v>
      </c>
      <c r="F1996" s="1" t="s">
        <v>1086</v>
      </c>
      <c r="H1996" s="43">
        <v>567</v>
      </c>
      <c r="I1996" s="263" t="str">
        <f t="shared" si="91"/>
        <v>Yes</v>
      </c>
      <c r="J1996" s="227" t="str">
        <f>IF(ISBLANK(INDEX('Policy Characteristics'!D:D,MATCH($C1996,'Policy Characteristics'!$C:$C,0))),"",INDEX('Policy Characteristics'!D:D,MATCH($C1996,'Policy Characteristics'!$C:$C,0)))</f>
        <v/>
      </c>
      <c r="K1996" s="226" t="str">
        <f>IF(ISBLANK(INDEX('Policy Characteristics'!E:E,MATCH($C1996,'Policy Characteristics'!$C:$C,0))),"",INDEX('Policy Characteristics'!E:E,MATCH($C1996,'Policy Characteristics'!$C:$C,0)))</f>
        <v>GRA elec cap const subsidy</v>
      </c>
      <c r="L1996" s="226">
        <f>IF(ISBLANK(INDEX('Policy Characteristics'!F:F,MATCH($C1996,'Policy Characteristics'!$C:$C,0))),"",INDEX('Policy Characteristics'!F:F,MATCH($C1996,'Policy Characteristics'!$C:$C,0)))</f>
        <v>0</v>
      </c>
      <c r="M1996" s="226">
        <f>IF(ISBLANK(INDEX('Policy Characteristics'!G:G,MATCH($C1996,'Policy Characteristics'!$C:$C,0))),"",INDEX('Policy Characteristics'!G:G,MATCH($C1996,'Policy Characteristics'!$C:$C,0)))</f>
        <v>10</v>
      </c>
      <c r="N1996" s="226">
        <f>IF(ISBLANK(INDEX('Policy Characteristics'!H:H,MATCH($C1996,'Policy Characteristics'!$C:$C,0))),"",INDEX('Policy Characteristics'!H:H,MATCH($C1996,'Policy Characteristics'!$C:$C,0)))</f>
        <v>1</v>
      </c>
      <c r="O1996" s="226" t="str">
        <f>IF(ISBLANK(INDEX('Policy Characteristics'!I:I,MATCH($C1996,'Policy Characteristics'!$C:$C,0))),"",INDEX('Policy Characteristics'!I:I,MATCH($C1996,'Policy Characteristics'!$C:$C,0)))</f>
        <v>weight</v>
      </c>
      <c r="P1996" s="226" t="str">
        <f>IF(ISBLANK(INDEX('Policy Characteristics'!J:J,MATCH($C1996,'Policy Characteristics'!$C:$C,0))),"",INDEX('Policy Characteristics'!J:J,MATCH($C1996,'Policy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6" s="226" t="str">
        <f>IF(ISBLANK(INDEX('Policy Characteristics'!K:K,MATCH($C1996,'Policy Characteristics'!$C:$C,0))),"",INDEX('Policy Characteristics'!K:K,MATCH($C1996,'Policy Characteristics'!$C:$C,0)))</f>
        <v>io-model.html</v>
      </c>
      <c r="R1996" s="226" t="str">
        <f>IF(ISBLANK(INDEX('Policy Characteristics'!L:L,MATCH($C1996,'Policy Characteristics'!$C:$C,0))),"",INDEX('Policy Characteristics'!L:L,MATCH($C1996,'Policy Characteristics'!$C:$C,0)))</f>
        <v/>
      </c>
    </row>
    <row r="1997" spans="1:18">
      <c r="A1997" s="226" t="str">
        <f>IF(ISBLANK(INDEX('Policy Characteristics'!A:A,MATCH($C1997,'Policy Characteristics'!$C:$C,0))),"",INDEX('Policy Characteristics'!A:A,MATCH($C1997,'Policy Characteristics'!$C:$C,0)))</f>
        <v>Government Revenue Accounting</v>
      </c>
      <c r="B1997" s="234" t="str">
        <f>IF(ISBLANK(INDEX('Policy Characteristics'!B:B,MATCH($C1997,'Policy Characteristics'!$C:$C,0))),"",INDEX('Policy Characteristics'!B:B,MATCH($C1997,'Policy Characteristics'!$C:$C,0)))</f>
        <v>Electricity Capacity Construction Subsidy</v>
      </c>
      <c r="C1997" s="226" t="str">
        <f t="shared" si="90"/>
        <v>GRA for Electricity Capacity Construction Subsidies</v>
      </c>
      <c r="D1997" s="1" t="s">
        <v>1087</v>
      </c>
      <c r="F1997" s="1" t="s">
        <v>1088</v>
      </c>
      <c r="H1997" s="43">
        <v>568</v>
      </c>
      <c r="I1997" s="263" t="str">
        <f t="shared" si="91"/>
        <v>Yes</v>
      </c>
      <c r="J1997" s="227" t="str">
        <f>IF(ISBLANK(INDEX('Policy Characteristics'!D:D,MATCH($C1997,'Policy Characteristics'!$C:$C,0))),"",INDEX('Policy Characteristics'!D:D,MATCH($C1997,'Policy Characteristics'!$C:$C,0)))</f>
        <v/>
      </c>
      <c r="K1997" s="226" t="str">
        <f>IF(ISBLANK(INDEX('Policy Characteristics'!E:E,MATCH($C1997,'Policy Characteristics'!$C:$C,0))),"",INDEX('Policy Characteristics'!E:E,MATCH($C1997,'Policy Characteristics'!$C:$C,0)))</f>
        <v>GRA elec cap const subsidy</v>
      </c>
      <c r="L1997" s="226">
        <f>IF(ISBLANK(INDEX('Policy Characteristics'!F:F,MATCH($C1997,'Policy Characteristics'!$C:$C,0))),"",INDEX('Policy Characteristics'!F:F,MATCH($C1997,'Policy Characteristics'!$C:$C,0)))</f>
        <v>0</v>
      </c>
      <c r="M1997" s="226">
        <f>IF(ISBLANK(INDEX('Policy Characteristics'!G:G,MATCH($C1997,'Policy Characteristics'!$C:$C,0))),"",INDEX('Policy Characteristics'!G:G,MATCH($C1997,'Policy Characteristics'!$C:$C,0)))</f>
        <v>10</v>
      </c>
      <c r="N1997" s="226">
        <f>IF(ISBLANK(INDEX('Policy Characteristics'!H:H,MATCH($C1997,'Policy Characteristics'!$C:$C,0))),"",INDEX('Policy Characteristics'!H:H,MATCH($C1997,'Policy Characteristics'!$C:$C,0)))</f>
        <v>1</v>
      </c>
      <c r="O1997" s="226" t="str">
        <f>IF(ISBLANK(INDEX('Policy Characteristics'!I:I,MATCH($C1997,'Policy Characteristics'!$C:$C,0))),"",INDEX('Policy Characteristics'!I:I,MATCH($C1997,'Policy Characteristics'!$C:$C,0)))</f>
        <v>weight</v>
      </c>
      <c r="P1997" s="226" t="str">
        <f>IF(ISBLANK(INDEX('Policy Characteristics'!J:J,MATCH($C1997,'Policy Characteristics'!$C:$C,0))),"",INDEX('Policy Characteristics'!J:J,MATCH($C1997,'Policy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7" s="226" t="str">
        <f>IF(ISBLANK(INDEX('Policy Characteristics'!K:K,MATCH($C1997,'Policy Characteristics'!$C:$C,0))),"",INDEX('Policy Characteristics'!K:K,MATCH($C1997,'Policy Characteristics'!$C:$C,0)))</f>
        <v>io-model.html</v>
      </c>
      <c r="R1997" s="226" t="str">
        <f>IF(ISBLANK(INDEX('Policy Characteristics'!L:L,MATCH($C1997,'Policy Characteristics'!$C:$C,0))),"",INDEX('Policy Characteristics'!L:L,MATCH($C1997,'Policy Characteristics'!$C:$C,0)))</f>
        <v/>
      </c>
    </row>
    <row r="1998" spans="1:18">
      <c r="A1998" s="226" t="str">
        <f>IF(ISBLANK(INDEX('Policy Characteristics'!A:A,MATCH($C1998,'Policy Characteristics'!$C:$C,0))),"",INDEX('Policy Characteristics'!A:A,MATCH($C1998,'Policy Characteristics'!$C:$C,0)))</f>
        <v>Government Revenue Accounting</v>
      </c>
      <c r="B1998" s="234" t="str">
        <f>IF(ISBLANK(INDEX('Policy Characteristics'!B:B,MATCH($C1998,'Policy Characteristics'!$C:$C,0))),"",INDEX('Policy Characteristics'!B:B,MATCH($C1998,'Policy Characteristics'!$C:$C,0)))</f>
        <v>Electricity Capacity Construction Subsidy</v>
      </c>
      <c r="C1998" s="226" t="str">
        <f t="shared" si="90"/>
        <v>GRA for Electricity Capacity Construction Subsidies</v>
      </c>
      <c r="D1998" s="1" t="s">
        <v>1089</v>
      </c>
      <c r="F1998" s="1" t="s">
        <v>1090</v>
      </c>
      <c r="H1998" s="43">
        <v>569</v>
      </c>
      <c r="I1998" s="263" t="str">
        <f t="shared" si="91"/>
        <v>Yes</v>
      </c>
      <c r="J1998" s="227" t="str">
        <f>IF(ISBLANK(INDEX('Policy Characteristics'!D:D,MATCH($C1998,'Policy Characteristics'!$C:$C,0))),"",INDEX('Policy Characteristics'!D:D,MATCH($C1998,'Policy Characteristics'!$C:$C,0)))</f>
        <v/>
      </c>
      <c r="K1998" s="226" t="str">
        <f>IF(ISBLANK(INDEX('Policy Characteristics'!E:E,MATCH($C1998,'Policy Characteristics'!$C:$C,0))),"",INDEX('Policy Characteristics'!E:E,MATCH($C1998,'Policy Characteristics'!$C:$C,0)))</f>
        <v>GRA elec cap const subsidy</v>
      </c>
      <c r="L1998" s="226">
        <f>IF(ISBLANK(INDEX('Policy Characteristics'!F:F,MATCH($C1998,'Policy Characteristics'!$C:$C,0))),"",INDEX('Policy Characteristics'!F:F,MATCH($C1998,'Policy Characteristics'!$C:$C,0)))</f>
        <v>0</v>
      </c>
      <c r="M1998" s="226">
        <f>IF(ISBLANK(INDEX('Policy Characteristics'!G:G,MATCH($C1998,'Policy Characteristics'!$C:$C,0))),"",INDEX('Policy Characteristics'!G:G,MATCH($C1998,'Policy Characteristics'!$C:$C,0)))</f>
        <v>10</v>
      </c>
      <c r="N1998" s="226">
        <f>IF(ISBLANK(INDEX('Policy Characteristics'!H:H,MATCH($C1998,'Policy Characteristics'!$C:$C,0))),"",INDEX('Policy Characteristics'!H:H,MATCH($C1998,'Policy Characteristics'!$C:$C,0)))</f>
        <v>1</v>
      </c>
      <c r="O1998" s="226" t="str">
        <f>IF(ISBLANK(INDEX('Policy Characteristics'!I:I,MATCH($C1998,'Policy Characteristics'!$C:$C,0))),"",INDEX('Policy Characteristics'!I:I,MATCH($C1998,'Policy Characteristics'!$C:$C,0)))</f>
        <v>weight</v>
      </c>
      <c r="P1998" s="226" t="str">
        <f>IF(ISBLANK(INDEX('Policy Characteristics'!J:J,MATCH($C1998,'Policy Characteristics'!$C:$C,0))),"",INDEX('Policy Characteristics'!J:J,MATCH($C1998,'Policy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8" s="226" t="str">
        <f>IF(ISBLANK(INDEX('Policy Characteristics'!K:K,MATCH($C1998,'Policy Characteristics'!$C:$C,0))),"",INDEX('Policy Characteristics'!K:K,MATCH($C1998,'Policy Characteristics'!$C:$C,0)))</f>
        <v>io-model.html</v>
      </c>
      <c r="R1998" s="226" t="str">
        <f>IF(ISBLANK(INDEX('Policy Characteristics'!L:L,MATCH($C1998,'Policy Characteristics'!$C:$C,0))),"",INDEX('Policy Characteristics'!L:L,MATCH($C1998,'Policy Characteristics'!$C:$C,0)))</f>
        <v/>
      </c>
    </row>
    <row r="1999" spans="1:18">
      <c r="A1999" s="226" t="str">
        <f>IF(ISBLANK(INDEX('Policy Characteristics'!A:A,MATCH($C1999,'Policy Characteristics'!$C:$C,0))),"",INDEX('Policy Characteristics'!A:A,MATCH($C1999,'Policy Characteristics'!$C:$C,0)))</f>
        <v>Government Revenue Accounting</v>
      </c>
      <c r="B1999" s="234" t="str">
        <f>IF(ISBLANK(INDEX('Policy Characteristics'!B:B,MATCH($C1999,'Policy Characteristics'!$C:$C,0))),"",INDEX('Policy Characteristics'!B:B,MATCH($C1999,'Policy Characteristics'!$C:$C,0)))</f>
        <v>Distributed Solar Subsidy</v>
      </c>
      <c r="C1999" t="s">
        <v>696</v>
      </c>
      <c r="D1999" s="1" t="s">
        <v>1081</v>
      </c>
      <c r="F1999" s="1" t="s">
        <v>1082</v>
      </c>
      <c r="H1999" s="43">
        <v>570</v>
      </c>
      <c r="I1999" s="259" t="s">
        <v>728</v>
      </c>
      <c r="J1999" s="227" t="str">
        <f>IF(ISBLANK(INDEX('Policy Characteristics'!D:D,MATCH($C1999,'Policy Characteristics'!$C:$C,0))),"",INDEX('Policy Characteristics'!D:D,MATCH($C1999,'Policy Characteristics'!$C:$C,0)))</f>
        <v/>
      </c>
      <c r="K1999" s="226" t="str">
        <f>IF(ISBLANK(INDEX('Policy Characteristics'!E:E,MATCH($C1999,'Policy Characteristics'!$C:$C,0))),"",INDEX('Policy Characteristics'!E:E,MATCH($C1999,'Policy Characteristics'!$C:$C,0)))</f>
        <v>GRA dist solar subsidy</v>
      </c>
      <c r="L1999" s="226">
        <f>IF(ISBLANK(INDEX('Policy Characteristics'!F:F,MATCH($C1999,'Policy Characteristics'!$C:$C,0))),"",INDEX('Policy Characteristics'!F:F,MATCH($C1999,'Policy Characteristics'!$C:$C,0)))</f>
        <v>0</v>
      </c>
      <c r="M1999" s="226">
        <f>IF(ISBLANK(INDEX('Policy Characteristics'!G:G,MATCH($C1999,'Policy Characteristics'!$C:$C,0))),"",INDEX('Policy Characteristics'!G:G,MATCH($C1999,'Policy Characteristics'!$C:$C,0)))</f>
        <v>10</v>
      </c>
      <c r="N1999" s="226">
        <f>IF(ISBLANK(INDEX('Policy Characteristics'!H:H,MATCH($C1999,'Policy Characteristics'!$C:$C,0))),"",INDEX('Policy Characteristics'!H:H,MATCH($C1999,'Policy Characteristics'!$C:$C,0)))</f>
        <v>1</v>
      </c>
      <c r="O1999" s="226" t="str">
        <f>IF(ISBLANK(INDEX('Policy Characteristics'!I:I,MATCH($C1999,'Policy Characteristics'!$C:$C,0))),"",INDEX('Policy Characteristics'!I:I,MATCH($C1999,'Policy Characteristics'!$C:$C,0)))</f>
        <v>weight</v>
      </c>
      <c r="P1999" s="226" t="str">
        <f>IF(ISBLANK(INDEX('Policy Characteristics'!J:J,MATCH($C1999,'Policy Characteristics'!$C:$C,0))),"",INDEX('Policy Characteristics'!J:J,MATCH($C1999,'Policy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9" s="226" t="str">
        <f>IF(ISBLANK(INDEX('Policy Characteristics'!K:K,MATCH($C1999,'Policy Characteristics'!$C:$C,0))),"",INDEX('Policy Characteristics'!K:K,MATCH($C1999,'Policy Characteristics'!$C:$C,0)))</f>
        <v>io-model.html</v>
      </c>
      <c r="R1999" s="226" t="str">
        <f>IF(ISBLANK(INDEX('Policy Characteristics'!L:L,MATCH($C1999,'Policy Characteristics'!$C:$C,0))),"",INDEX('Policy Characteristics'!L:L,MATCH($C1999,'Policy Characteristics'!$C:$C,0)))</f>
        <v/>
      </c>
    </row>
    <row r="2000" spans="1:18">
      <c r="A2000" s="226" t="str">
        <f>IF(ISBLANK(INDEX('Policy Characteristics'!A:A,MATCH($C2000,'Policy Characteristics'!$C:$C,0))),"",INDEX('Policy Characteristics'!A:A,MATCH($C2000,'Policy Characteristics'!$C:$C,0)))</f>
        <v>Government Revenue Accounting</v>
      </c>
      <c r="B2000" s="234" t="str">
        <f>IF(ISBLANK(INDEX('Policy Characteristics'!B:B,MATCH($C2000,'Policy Characteristics'!$C:$C,0))),"",INDEX('Policy Characteristics'!B:B,MATCH($C2000,'Policy Characteristics'!$C:$C,0)))</f>
        <v>Distributed Solar Subsidy</v>
      </c>
      <c r="C2000" s="226" t="str">
        <f t="shared" ref="C2000:C2003" si="92">C$1999</f>
        <v>GRA for Distributed Solar Subsidy</v>
      </c>
      <c r="D2000" s="1" t="s">
        <v>1083</v>
      </c>
      <c r="F2000" s="1" t="s">
        <v>1084</v>
      </c>
      <c r="H2000" s="43">
        <v>571</v>
      </c>
      <c r="I2000" s="263" t="str">
        <f t="shared" ref="I2000:I2003" si="93">I$1999</f>
        <v>Yes</v>
      </c>
      <c r="J2000" s="227" t="str">
        <f>IF(ISBLANK(INDEX('Policy Characteristics'!D:D,MATCH($C2000,'Policy Characteristics'!$C:$C,0))),"",INDEX('Policy Characteristics'!D:D,MATCH($C2000,'Policy Characteristics'!$C:$C,0)))</f>
        <v/>
      </c>
      <c r="K2000" s="226" t="str">
        <f>IF(ISBLANK(INDEX('Policy Characteristics'!E:E,MATCH($C2000,'Policy Characteristics'!$C:$C,0))),"",INDEX('Policy Characteristics'!E:E,MATCH($C2000,'Policy Characteristics'!$C:$C,0)))</f>
        <v>GRA dist solar subsidy</v>
      </c>
      <c r="L2000" s="226">
        <f>IF(ISBLANK(INDEX('Policy Characteristics'!F:F,MATCH($C2000,'Policy Characteristics'!$C:$C,0))),"",INDEX('Policy Characteristics'!F:F,MATCH($C2000,'Policy Characteristics'!$C:$C,0)))</f>
        <v>0</v>
      </c>
      <c r="M2000" s="226">
        <f>IF(ISBLANK(INDEX('Policy Characteristics'!G:G,MATCH($C2000,'Policy Characteristics'!$C:$C,0))),"",INDEX('Policy Characteristics'!G:G,MATCH($C2000,'Policy Characteristics'!$C:$C,0)))</f>
        <v>10</v>
      </c>
      <c r="N2000" s="226">
        <f>IF(ISBLANK(INDEX('Policy Characteristics'!H:H,MATCH($C2000,'Policy Characteristics'!$C:$C,0))),"",INDEX('Policy Characteristics'!H:H,MATCH($C2000,'Policy Characteristics'!$C:$C,0)))</f>
        <v>1</v>
      </c>
      <c r="O2000" s="226" t="str">
        <f>IF(ISBLANK(INDEX('Policy Characteristics'!I:I,MATCH($C2000,'Policy Characteristics'!$C:$C,0))),"",INDEX('Policy Characteristics'!I:I,MATCH($C2000,'Policy Characteristics'!$C:$C,0)))</f>
        <v>weight</v>
      </c>
      <c r="P2000" s="226" t="str">
        <f>IF(ISBLANK(INDEX('Policy Characteristics'!J:J,MATCH($C2000,'Policy Characteristics'!$C:$C,0))),"",INDEX('Policy Characteristics'!J:J,MATCH($C2000,'Policy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0" s="226" t="str">
        <f>IF(ISBLANK(INDEX('Policy Characteristics'!K:K,MATCH($C2000,'Policy Characteristics'!$C:$C,0))),"",INDEX('Policy Characteristics'!K:K,MATCH($C2000,'Policy Characteristics'!$C:$C,0)))</f>
        <v>io-model.html</v>
      </c>
      <c r="R2000" s="226" t="str">
        <f>IF(ISBLANK(INDEX('Policy Characteristics'!L:L,MATCH($C2000,'Policy Characteristics'!$C:$C,0))),"",INDEX('Policy Characteristics'!L:L,MATCH($C2000,'Policy Characteristics'!$C:$C,0)))</f>
        <v/>
      </c>
    </row>
    <row r="2001" spans="1:18">
      <c r="A2001" s="226" t="str">
        <f>IF(ISBLANK(INDEX('Policy Characteristics'!A:A,MATCH($C2001,'Policy Characteristics'!$C:$C,0))),"",INDEX('Policy Characteristics'!A:A,MATCH($C2001,'Policy Characteristics'!$C:$C,0)))</f>
        <v>Government Revenue Accounting</v>
      </c>
      <c r="B2001" s="234" t="str">
        <f>IF(ISBLANK(INDEX('Policy Characteristics'!B:B,MATCH($C2001,'Policy Characteristics'!$C:$C,0))),"",INDEX('Policy Characteristics'!B:B,MATCH($C2001,'Policy Characteristics'!$C:$C,0)))</f>
        <v>Distributed Solar Subsidy</v>
      </c>
      <c r="C2001" s="226" t="str">
        <f t="shared" si="92"/>
        <v>GRA for Distributed Solar Subsidy</v>
      </c>
      <c r="D2001" s="1" t="s">
        <v>1085</v>
      </c>
      <c r="F2001" s="1" t="s">
        <v>1086</v>
      </c>
      <c r="H2001" s="43">
        <v>572</v>
      </c>
      <c r="I2001" s="263" t="str">
        <f t="shared" si="93"/>
        <v>Yes</v>
      </c>
      <c r="J2001" s="227" t="str">
        <f>IF(ISBLANK(INDEX('Policy Characteristics'!D:D,MATCH($C2001,'Policy Characteristics'!$C:$C,0))),"",INDEX('Policy Characteristics'!D:D,MATCH($C2001,'Policy Characteristics'!$C:$C,0)))</f>
        <v/>
      </c>
      <c r="K2001" s="226" t="str">
        <f>IF(ISBLANK(INDEX('Policy Characteristics'!E:E,MATCH($C2001,'Policy Characteristics'!$C:$C,0))),"",INDEX('Policy Characteristics'!E:E,MATCH($C2001,'Policy Characteristics'!$C:$C,0)))</f>
        <v>GRA dist solar subsidy</v>
      </c>
      <c r="L2001" s="226">
        <f>IF(ISBLANK(INDEX('Policy Characteristics'!F:F,MATCH($C2001,'Policy Characteristics'!$C:$C,0))),"",INDEX('Policy Characteristics'!F:F,MATCH($C2001,'Policy Characteristics'!$C:$C,0)))</f>
        <v>0</v>
      </c>
      <c r="M2001" s="226">
        <f>IF(ISBLANK(INDEX('Policy Characteristics'!G:G,MATCH($C2001,'Policy Characteristics'!$C:$C,0))),"",INDEX('Policy Characteristics'!G:G,MATCH($C2001,'Policy Characteristics'!$C:$C,0)))</f>
        <v>10</v>
      </c>
      <c r="N2001" s="226">
        <f>IF(ISBLANK(INDEX('Policy Characteristics'!H:H,MATCH($C2001,'Policy Characteristics'!$C:$C,0))),"",INDEX('Policy Characteristics'!H:H,MATCH($C2001,'Policy Characteristics'!$C:$C,0)))</f>
        <v>1</v>
      </c>
      <c r="O2001" s="226" t="str">
        <f>IF(ISBLANK(INDEX('Policy Characteristics'!I:I,MATCH($C2001,'Policy Characteristics'!$C:$C,0))),"",INDEX('Policy Characteristics'!I:I,MATCH($C2001,'Policy Characteristics'!$C:$C,0)))</f>
        <v>weight</v>
      </c>
      <c r="P2001" s="22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26" t="str">
        <f>IF(ISBLANK(INDEX('Policy Characteristics'!K:K,MATCH($C2001,'Policy Characteristics'!$C:$C,0))),"",INDEX('Policy Characteristics'!K:K,MATCH($C2001,'Policy Characteristics'!$C:$C,0)))</f>
        <v>io-model.html</v>
      </c>
      <c r="R2001" s="226" t="str">
        <f>IF(ISBLANK(INDEX('Policy Characteristics'!L:L,MATCH($C2001,'Policy Characteristics'!$C:$C,0))),"",INDEX('Policy Characteristics'!L:L,MATCH($C2001,'Policy Characteristics'!$C:$C,0)))</f>
        <v/>
      </c>
    </row>
    <row r="2002" spans="1:18">
      <c r="A2002" s="226" t="str">
        <f>IF(ISBLANK(INDEX('Policy Characteristics'!A:A,MATCH($C2002,'Policy Characteristics'!$C:$C,0))),"",INDEX('Policy Characteristics'!A:A,MATCH($C2002,'Policy Characteristics'!$C:$C,0)))</f>
        <v>Government Revenue Accounting</v>
      </c>
      <c r="B2002" s="234" t="str">
        <f>IF(ISBLANK(INDEX('Policy Characteristics'!B:B,MATCH($C2002,'Policy Characteristics'!$C:$C,0))),"",INDEX('Policy Characteristics'!B:B,MATCH($C2002,'Policy Characteristics'!$C:$C,0)))</f>
        <v>Distributed Solar Subsidy</v>
      </c>
      <c r="C2002" s="226" t="str">
        <f t="shared" si="92"/>
        <v>GRA for Distributed Solar Subsidy</v>
      </c>
      <c r="D2002" s="1" t="s">
        <v>1087</v>
      </c>
      <c r="F2002" s="1" t="s">
        <v>1088</v>
      </c>
      <c r="H2002" s="43">
        <v>573</v>
      </c>
      <c r="I2002" s="263" t="str">
        <f t="shared" si="93"/>
        <v>Yes</v>
      </c>
      <c r="J2002" s="227" t="str">
        <f>IF(ISBLANK(INDEX('Policy Characteristics'!D:D,MATCH($C2002,'Policy Characteristics'!$C:$C,0))),"",INDEX('Policy Characteristics'!D:D,MATCH($C2002,'Policy Characteristics'!$C:$C,0)))</f>
        <v/>
      </c>
      <c r="K2002" s="226" t="str">
        <f>IF(ISBLANK(INDEX('Policy Characteristics'!E:E,MATCH($C2002,'Policy Characteristics'!$C:$C,0))),"",INDEX('Policy Characteristics'!E:E,MATCH($C2002,'Policy Characteristics'!$C:$C,0)))</f>
        <v>GRA dist solar subsidy</v>
      </c>
      <c r="L2002" s="226">
        <f>IF(ISBLANK(INDEX('Policy Characteristics'!F:F,MATCH($C2002,'Policy Characteristics'!$C:$C,0))),"",INDEX('Policy Characteristics'!F:F,MATCH($C2002,'Policy Characteristics'!$C:$C,0)))</f>
        <v>0</v>
      </c>
      <c r="M2002" s="226">
        <f>IF(ISBLANK(INDEX('Policy Characteristics'!G:G,MATCH($C2002,'Policy Characteristics'!$C:$C,0))),"",INDEX('Policy Characteristics'!G:G,MATCH($C2002,'Policy Characteristics'!$C:$C,0)))</f>
        <v>10</v>
      </c>
      <c r="N2002" s="226">
        <f>IF(ISBLANK(INDEX('Policy Characteristics'!H:H,MATCH($C2002,'Policy Characteristics'!$C:$C,0))),"",INDEX('Policy Characteristics'!H:H,MATCH($C2002,'Policy Characteristics'!$C:$C,0)))</f>
        <v>1</v>
      </c>
      <c r="O2002" s="226" t="str">
        <f>IF(ISBLANK(INDEX('Policy Characteristics'!I:I,MATCH($C2002,'Policy Characteristics'!$C:$C,0))),"",INDEX('Policy Characteristics'!I:I,MATCH($C2002,'Policy Characteristics'!$C:$C,0)))</f>
        <v>weight</v>
      </c>
      <c r="P2002" s="22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26" t="str">
        <f>IF(ISBLANK(INDEX('Policy Characteristics'!K:K,MATCH($C2002,'Policy Characteristics'!$C:$C,0))),"",INDEX('Policy Characteristics'!K:K,MATCH($C2002,'Policy Characteristics'!$C:$C,0)))</f>
        <v>io-model.html</v>
      </c>
      <c r="R2002" s="226" t="str">
        <f>IF(ISBLANK(INDEX('Policy Characteristics'!L:L,MATCH($C2002,'Policy Characteristics'!$C:$C,0))),"",INDEX('Policy Characteristics'!L:L,MATCH($C2002,'Policy Characteristics'!$C:$C,0)))</f>
        <v/>
      </c>
    </row>
    <row r="2003" spans="1:18">
      <c r="A2003" s="226" t="str">
        <f>IF(ISBLANK(INDEX('Policy Characteristics'!A:A,MATCH($C2003,'Policy Characteristics'!$C:$C,0))),"",INDEX('Policy Characteristics'!A:A,MATCH($C2003,'Policy Characteristics'!$C:$C,0)))</f>
        <v>Government Revenue Accounting</v>
      </c>
      <c r="B2003" s="234" t="str">
        <f>IF(ISBLANK(INDEX('Policy Characteristics'!B:B,MATCH($C2003,'Policy Characteristics'!$C:$C,0))),"",INDEX('Policy Characteristics'!B:B,MATCH($C2003,'Policy Characteristics'!$C:$C,0)))</f>
        <v>Distributed Solar Subsidy</v>
      </c>
      <c r="C2003" s="226" t="str">
        <f t="shared" si="92"/>
        <v>GRA for Distributed Solar Subsidy</v>
      </c>
      <c r="D2003" s="1" t="s">
        <v>1089</v>
      </c>
      <c r="F2003" s="1" t="s">
        <v>1090</v>
      </c>
      <c r="H2003" s="43">
        <v>574</v>
      </c>
      <c r="I2003" s="263" t="str">
        <f t="shared" si="93"/>
        <v>Yes</v>
      </c>
      <c r="J2003" s="227" t="str">
        <f>IF(ISBLANK(INDEX('Policy Characteristics'!D:D,MATCH($C2003,'Policy Characteristics'!$C:$C,0))),"",INDEX('Policy Characteristics'!D:D,MATCH($C2003,'Policy Characteristics'!$C:$C,0)))</f>
        <v/>
      </c>
      <c r="K2003" s="226" t="str">
        <f>IF(ISBLANK(INDEX('Policy Characteristics'!E:E,MATCH($C2003,'Policy Characteristics'!$C:$C,0))),"",INDEX('Policy Characteristics'!E:E,MATCH($C2003,'Policy Characteristics'!$C:$C,0)))</f>
        <v>GRA dist solar subsidy</v>
      </c>
      <c r="L2003" s="226">
        <f>IF(ISBLANK(INDEX('Policy Characteristics'!F:F,MATCH($C2003,'Policy Characteristics'!$C:$C,0))),"",INDEX('Policy Characteristics'!F:F,MATCH($C2003,'Policy Characteristics'!$C:$C,0)))</f>
        <v>0</v>
      </c>
      <c r="M2003" s="226">
        <f>IF(ISBLANK(INDEX('Policy Characteristics'!G:G,MATCH($C2003,'Policy Characteristics'!$C:$C,0))),"",INDEX('Policy Characteristics'!G:G,MATCH($C2003,'Policy Characteristics'!$C:$C,0)))</f>
        <v>10</v>
      </c>
      <c r="N2003" s="226">
        <f>IF(ISBLANK(INDEX('Policy Characteristics'!H:H,MATCH($C2003,'Policy Characteristics'!$C:$C,0))),"",INDEX('Policy Characteristics'!H:H,MATCH($C2003,'Policy Characteristics'!$C:$C,0)))</f>
        <v>1</v>
      </c>
      <c r="O2003" s="226" t="str">
        <f>IF(ISBLANK(INDEX('Policy Characteristics'!I:I,MATCH($C2003,'Policy Characteristics'!$C:$C,0))),"",INDEX('Policy Characteristics'!I:I,MATCH($C2003,'Policy Characteristics'!$C:$C,0)))</f>
        <v>weight</v>
      </c>
      <c r="P2003" s="22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26" t="str">
        <f>IF(ISBLANK(INDEX('Policy Characteristics'!K:K,MATCH($C2003,'Policy Characteristics'!$C:$C,0))),"",INDEX('Policy Characteristics'!K:K,MATCH($C2003,'Policy Characteristics'!$C:$C,0)))</f>
        <v>io-model.html</v>
      </c>
      <c r="R2003" s="226" t="str">
        <f>IF(ISBLANK(INDEX('Policy Characteristics'!L:L,MATCH($C2003,'Policy Characteristics'!$C:$C,0))),"",INDEX('Policy Characteristics'!L:L,MATCH($C2003,'Policy Characteristics'!$C:$C,0)))</f>
        <v/>
      </c>
    </row>
    <row r="2004" spans="1:18">
      <c r="A2004" s="226" t="str">
        <f>IF(ISBLANK(INDEX('Policy Characteristics'!A:A,MATCH($C2004,'Policy Characteristics'!$C:$C,0))),"",INDEX('Policy Characteristics'!A:A,MATCH($C2004,'Policy Characteristics'!$C:$C,0)))</f>
        <v>Government Revenue Accounting</v>
      </c>
      <c r="B2004" s="234" t="str">
        <f>IF(ISBLANK(INDEX('Policy Characteristics'!B:B,MATCH($C2004,'Policy Characteristics'!$C:$C,0))),"",INDEX('Policy Characteristics'!B:B,MATCH($C2004,'Policy Characteristics'!$C:$C,0)))</f>
        <v>Fuel Subsidy</v>
      </c>
      <c r="C2004" t="s">
        <v>699</v>
      </c>
      <c r="D2004" s="1" t="s">
        <v>1081</v>
      </c>
      <c r="F2004" s="1" t="s">
        <v>1082</v>
      </c>
      <c r="H2004" s="43">
        <v>575</v>
      </c>
      <c r="I2004" s="259" t="s">
        <v>728</v>
      </c>
      <c r="J2004" s="227" t="str">
        <f>IF(ISBLANK(INDEX('Policy Characteristics'!D:D,MATCH($C2004,'Policy Characteristics'!$C:$C,0))),"",INDEX('Policy Characteristics'!D:D,MATCH($C2004,'Policy Characteristics'!$C:$C,0)))</f>
        <v/>
      </c>
      <c r="K2004" s="226" t="str">
        <f>IF(ISBLANK(INDEX('Policy Characteristics'!E:E,MATCH($C2004,'Policy Characteristics'!$C:$C,0))),"",INDEX('Policy Characteristics'!E:E,MATCH($C2004,'Policy Characteristics'!$C:$C,0)))</f>
        <v>GRA fuel subsidy</v>
      </c>
      <c r="L2004" s="226">
        <f>IF(ISBLANK(INDEX('Policy Characteristics'!F:F,MATCH($C2004,'Policy Characteristics'!$C:$C,0))),"",INDEX('Policy Characteristics'!F:F,MATCH($C2004,'Policy Characteristics'!$C:$C,0)))</f>
        <v>0</v>
      </c>
      <c r="M2004" s="226">
        <f>IF(ISBLANK(INDEX('Policy Characteristics'!G:G,MATCH($C2004,'Policy Characteristics'!$C:$C,0))),"",INDEX('Policy Characteristics'!G:G,MATCH($C2004,'Policy Characteristics'!$C:$C,0)))</f>
        <v>10</v>
      </c>
      <c r="N2004" s="226">
        <f>IF(ISBLANK(INDEX('Policy Characteristics'!H:H,MATCH($C2004,'Policy Characteristics'!$C:$C,0))),"",INDEX('Policy Characteristics'!H:H,MATCH($C2004,'Policy Characteristics'!$C:$C,0)))</f>
        <v>1</v>
      </c>
      <c r="O2004" s="226" t="str">
        <f>IF(ISBLANK(INDEX('Policy Characteristics'!I:I,MATCH($C2004,'Policy Characteristics'!$C:$C,0))),"",INDEX('Policy Characteristics'!I:I,MATCH($C2004,'Policy Characteristics'!$C:$C,0)))</f>
        <v>weight</v>
      </c>
      <c r="P2004" s="22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26" t="str">
        <f>IF(ISBLANK(INDEX('Policy Characteristics'!K:K,MATCH($C2004,'Policy Characteristics'!$C:$C,0))),"",INDEX('Policy Characteristics'!K:K,MATCH($C2004,'Policy Characteristics'!$C:$C,0)))</f>
        <v>io-model.html</v>
      </c>
      <c r="R2004" s="226" t="str">
        <f>IF(ISBLANK(INDEX('Policy Characteristics'!L:L,MATCH($C2004,'Policy Characteristics'!$C:$C,0))),"",INDEX('Policy Characteristics'!L:L,MATCH($C2004,'Policy Characteristics'!$C:$C,0)))</f>
        <v/>
      </c>
    </row>
    <row r="2005" spans="1:18">
      <c r="A2005" s="226" t="str">
        <f>IF(ISBLANK(INDEX('Policy Characteristics'!A:A,MATCH($C2005,'Policy Characteristics'!$C:$C,0))),"",INDEX('Policy Characteristics'!A:A,MATCH($C2005,'Policy Characteristics'!$C:$C,0)))</f>
        <v>Government Revenue Accounting</v>
      </c>
      <c r="B2005" s="234" t="str">
        <f>IF(ISBLANK(INDEX('Policy Characteristics'!B:B,MATCH($C2005,'Policy Characteristics'!$C:$C,0))),"",INDEX('Policy Characteristics'!B:B,MATCH($C2005,'Policy Characteristics'!$C:$C,0)))</f>
        <v>Fuel Subsidy</v>
      </c>
      <c r="C2005" s="226" t="str">
        <f t="shared" ref="C2005:C2008" si="94">C$2004</f>
        <v>GRA for Fuel Subsidies</v>
      </c>
      <c r="D2005" s="1" t="s">
        <v>1083</v>
      </c>
      <c r="F2005" s="1" t="s">
        <v>1084</v>
      </c>
      <c r="H2005" s="43">
        <v>576</v>
      </c>
      <c r="I2005" s="263" t="str">
        <f t="shared" ref="I2005:I2013" si="95">I$2004</f>
        <v>Yes</v>
      </c>
      <c r="J2005" s="227" t="str">
        <f>IF(ISBLANK(INDEX('Policy Characteristics'!D:D,MATCH($C2005,'Policy Characteristics'!$C:$C,0))),"",INDEX('Policy Characteristics'!D:D,MATCH($C2005,'Policy Characteristics'!$C:$C,0)))</f>
        <v/>
      </c>
      <c r="K2005" s="226" t="str">
        <f>IF(ISBLANK(INDEX('Policy Characteristics'!E:E,MATCH($C2005,'Policy Characteristics'!$C:$C,0))),"",INDEX('Policy Characteristics'!E:E,MATCH($C2005,'Policy Characteristics'!$C:$C,0)))</f>
        <v>GRA fuel subsidy</v>
      </c>
      <c r="L2005" s="226">
        <f>IF(ISBLANK(INDEX('Policy Characteristics'!F:F,MATCH($C2005,'Policy Characteristics'!$C:$C,0))),"",INDEX('Policy Characteristics'!F:F,MATCH($C2005,'Policy Characteristics'!$C:$C,0)))</f>
        <v>0</v>
      </c>
      <c r="M2005" s="226">
        <f>IF(ISBLANK(INDEX('Policy Characteristics'!G:G,MATCH($C2005,'Policy Characteristics'!$C:$C,0))),"",INDEX('Policy Characteristics'!G:G,MATCH($C2005,'Policy Characteristics'!$C:$C,0)))</f>
        <v>10</v>
      </c>
      <c r="N2005" s="226">
        <f>IF(ISBLANK(INDEX('Policy Characteristics'!H:H,MATCH($C2005,'Policy Characteristics'!$C:$C,0))),"",INDEX('Policy Characteristics'!H:H,MATCH($C2005,'Policy Characteristics'!$C:$C,0)))</f>
        <v>1</v>
      </c>
      <c r="O2005" s="226" t="str">
        <f>IF(ISBLANK(INDEX('Policy Characteristics'!I:I,MATCH($C2005,'Policy Characteristics'!$C:$C,0))),"",INDEX('Policy Characteristics'!I:I,MATCH($C2005,'Policy Characteristics'!$C:$C,0)))</f>
        <v>weight</v>
      </c>
      <c r="P2005" s="22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26" t="str">
        <f>IF(ISBLANK(INDEX('Policy Characteristics'!K:K,MATCH($C2005,'Policy Characteristics'!$C:$C,0))),"",INDEX('Policy Characteristics'!K:K,MATCH($C2005,'Policy Characteristics'!$C:$C,0)))</f>
        <v>io-model.html</v>
      </c>
      <c r="R2005" s="226" t="str">
        <f>IF(ISBLANK(INDEX('Policy Characteristics'!L:L,MATCH($C2005,'Policy Characteristics'!$C:$C,0))),"",INDEX('Policy Characteristics'!L:L,MATCH($C2005,'Policy Characteristics'!$C:$C,0)))</f>
        <v/>
      </c>
    </row>
    <row r="2006" spans="1:18">
      <c r="A2006" s="226" t="str">
        <f>IF(ISBLANK(INDEX('Policy Characteristics'!A:A,MATCH($C2006,'Policy Characteristics'!$C:$C,0))),"",INDEX('Policy Characteristics'!A:A,MATCH($C2006,'Policy Characteristics'!$C:$C,0)))</f>
        <v>Government Revenue Accounting</v>
      </c>
      <c r="B2006" s="234" t="str">
        <f>IF(ISBLANK(INDEX('Policy Characteristics'!B:B,MATCH($C2006,'Policy Characteristics'!$C:$C,0))),"",INDEX('Policy Characteristics'!B:B,MATCH($C2006,'Policy Characteristics'!$C:$C,0)))</f>
        <v>Fuel Subsidy</v>
      </c>
      <c r="C2006" s="226" t="str">
        <f t="shared" si="94"/>
        <v>GRA for Fuel Subsidies</v>
      </c>
      <c r="D2006" s="1" t="s">
        <v>1085</v>
      </c>
      <c r="F2006" s="1" t="s">
        <v>1086</v>
      </c>
      <c r="H2006" s="43">
        <v>577</v>
      </c>
      <c r="I2006" s="263" t="str">
        <f t="shared" si="95"/>
        <v>Yes</v>
      </c>
      <c r="J2006" s="227" t="str">
        <f>IF(ISBLANK(INDEX('Policy Characteristics'!D:D,MATCH($C2006,'Policy Characteristics'!$C:$C,0))),"",INDEX('Policy Characteristics'!D:D,MATCH($C2006,'Policy Characteristics'!$C:$C,0)))</f>
        <v/>
      </c>
      <c r="K2006" s="226" t="str">
        <f>IF(ISBLANK(INDEX('Policy Characteristics'!E:E,MATCH($C2006,'Policy Characteristics'!$C:$C,0))),"",INDEX('Policy Characteristics'!E:E,MATCH($C2006,'Policy Characteristics'!$C:$C,0)))</f>
        <v>GRA fuel subsidy</v>
      </c>
      <c r="L2006" s="226">
        <f>IF(ISBLANK(INDEX('Policy Characteristics'!F:F,MATCH($C2006,'Policy Characteristics'!$C:$C,0))),"",INDEX('Policy Characteristics'!F:F,MATCH($C2006,'Policy Characteristics'!$C:$C,0)))</f>
        <v>0</v>
      </c>
      <c r="M2006" s="226">
        <f>IF(ISBLANK(INDEX('Policy Characteristics'!G:G,MATCH($C2006,'Policy Characteristics'!$C:$C,0))),"",INDEX('Policy Characteristics'!G:G,MATCH($C2006,'Policy Characteristics'!$C:$C,0)))</f>
        <v>10</v>
      </c>
      <c r="N2006" s="226">
        <f>IF(ISBLANK(INDEX('Policy Characteristics'!H:H,MATCH($C2006,'Policy Characteristics'!$C:$C,0))),"",INDEX('Policy Characteristics'!H:H,MATCH($C2006,'Policy Characteristics'!$C:$C,0)))</f>
        <v>1</v>
      </c>
      <c r="O2006" s="226" t="str">
        <f>IF(ISBLANK(INDEX('Policy Characteristics'!I:I,MATCH($C2006,'Policy Characteristics'!$C:$C,0))),"",INDEX('Policy Characteristics'!I:I,MATCH($C2006,'Policy Characteristics'!$C:$C,0)))</f>
        <v>weight</v>
      </c>
      <c r="P2006" s="22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26" t="str">
        <f>IF(ISBLANK(INDEX('Policy Characteristics'!K:K,MATCH($C2006,'Policy Characteristics'!$C:$C,0))),"",INDEX('Policy Characteristics'!K:K,MATCH($C2006,'Policy Characteristics'!$C:$C,0)))</f>
        <v>io-model.html</v>
      </c>
      <c r="R2006" s="226" t="str">
        <f>IF(ISBLANK(INDEX('Policy Characteristics'!L:L,MATCH($C2006,'Policy Characteristics'!$C:$C,0))),"",INDEX('Policy Characteristics'!L:L,MATCH($C2006,'Policy Characteristics'!$C:$C,0)))</f>
        <v/>
      </c>
    </row>
    <row r="2007" spans="1:18">
      <c r="A2007" s="226" t="str">
        <f>IF(ISBLANK(INDEX('Policy Characteristics'!A:A,MATCH($C2007,'Policy Characteristics'!$C:$C,0))),"",INDEX('Policy Characteristics'!A:A,MATCH($C2007,'Policy Characteristics'!$C:$C,0)))</f>
        <v>Government Revenue Accounting</v>
      </c>
      <c r="B2007" s="234" t="str">
        <f>IF(ISBLANK(INDEX('Policy Characteristics'!B:B,MATCH($C2007,'Policy Characteristics'!$C:$C,0))),"",INDEX('Policy Characteristics'!B:B,MATCH($C2007,'Policy Characteristics'!$C:$C,0)))</f>
        <v>Fuel Subsidy</v>
      </c>
      <c r="C2007" s="226" t="str">
        <f t="shared" si="94"/>
        <v>GRA for Fuel Subsidies</v>
      </c>
      <c r="D2007" s="1" t="s">
        <v>1087</v>
      </c>
      <c r="F2007" s="1" t="s">
        <v>1088</v>
      </c>
      <c r="H2007" s="43">
        <v>578</v>
      </c>
      <c r="I2007" s="263" t="str">
        <f t="shared" si="95"/>
        <v>Yes</v>
      </c>
      <c r="J2007" s="227" t="str">
        <f>IF(ISBLANK(INDEX('Policy Characteristics'!D:D,MATCH($C2007,'Policy Characteristics'!$C:$C,0))),"",INDEX('Policy Characteristics'!D:D,MATCH($C2007,'Policy Characteristics'!$C:$C,0)))</f>
        <v/>
      </c>
      <c r="K2007" s="226" t="str">
        <f>IF(ISBLANK(INDEX('Policy Characteristics'!E:E,MATCH($C2007,'Policy Characteristics'!$C:$C,0))),"",INDEX('Policy Characteristics'!E:E,MATCH($C2007,'Policy Characteristics'!$C:$C,0)))</f>
        <v>GRA fuel subsidy</v>
      </c>
      <c r="L2007" s="226">
        <f>IF(ISBLANK(INDEX('Policy Characteristics'!F:F,MATCH($C2007,'Policy Characteristics'!$C:$C,0))),"",INDEX('Policy Characteristics'!F:F,MATCH($C2007,'Policy Characteristics'!$C:$C,0)))</f>
        <v>0</v>
      </c>
      <c r="M2007" s="226">
        <f>IF(ISBLANK(INDEX('Policy Characteristics'!G:G,MATCH($C2007,'Policy Characteristics'!$C:$C,0))),"",INDEX('Policy Characteristics'!G:G,MATCH($C2007,'Policy Characteristics'!$C:$C,0)))</f>
        <v>10</v>
      </c>
      <c r="N2007" s="226">
        <f>IF(ISBLANK(INDEX('Policy Characteristics'!H:H,MATCH($C2007,'Policy Characteristics'!$C:$C,0))),"",INDEX('Policy Characteristics'!H:H,MATCH($C2007,'Policy Characteristics'!$C:$C,0)))</f>
        <v>1</v>
      </c>
      <c r="O2007" s="226" t="str">
        <f>IF(ISBLANK(INDEX('Policy Characteristics'!I:I,MATCH($C2007,'Policy Characteristics'!$C:$C,0))),"",INDEX('Policy Characteristics'!I:I,MATCH($C2007,'Policy Characteristics'!$C:$C,0)))</f>
        <v>weight</v>
      </c>
      <c r="P2007" s="22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26" t="str">
        <f>IF(ISBLANK(INDEX('Policy Characteristics'!K:K,MATCH($C2007,'Policy Characteristics'!$C:$C,0))),"",INDEX('Policy Characteristics'!K:K,MATCH($C2007,'Policy Characteristics'!$C:$C,0)))</f>
        <v>io-model.html</v>
      </c>
      <c r="R2007" s="226" t="str">
        <f>IF(ISBLANK(INDEX('Policy Characteristics'!L:L,MATCH($C2007,'Policy Characteristics'!$C:$C,0))),"",INDEX('Policy Characteristics'!L:L,MATCH($C2007,'Policy Characteristics'!$C:$C,0)))</f>
        <v/>
      </c>
    </row>
    <row r="2008" spans="1:18">
      <c r="A2008" s="226" t="str">
        <f>IF(ISBLANK(INDEX('Policy Characteristics'!A:A,MATCH($C2008,'Policy Characteristics'!$C:$C,0))),"",INDEX('Policy Characteristics'!A:A,MATCH($C2008,'Policy Characteristics'!$C:$C,0)))</f>
        <v>Government Revenue Accounting</v>
      </c>
      <c r="B2008" s="234" t="str">
        <f>IF(ISBLANK(INDEX('Policy Characteristics'!B:B,MATCH($C2008,'Policy Characteristics'!$C:$C,0))),"",INDEX('Policy Characteristics'!B:B,MATCH($C2008,'Policy Characteristics'!$C:$C,0)))</f>
        <v>Fuel Subsidy</v>
      </c>
      <c r="C2008" s="226" t="str">
        <f t="shared" si="94"/>
        <v>GRA for Fuel Subsidies</v>
      </c>
      <c r="D2008" s="1" t="s">
        <v>1089</v>
      </c>
      <c r="F2008" s="1" t="s">
        <v>1090</v>
      </c>
      <c r="H2008" s="43">
        <v>579</v>
      </c>
      <c r="I2008" s="263" t="str">
        <f t="shared" si="95"/>
        <v>Yes</v>
      </c>
      <c r="J2008" s="227" t="str">
        <f>IF(ISBLANK(INDEX('Policy Characteristics'!D:D,MATCH($C2008,'Policy Characteristics'!$C:$C,0))),"",INDEX('Policy Characteristics'!D:D,MATCH($C2008,'Policy Characteristics'!$C:$C,0)))</f>
        <v/>
      </c>
      <c r="K2008" s="226" t="str">
        <f>IF(ISBLANK(INDEX('Policy Characteristics'!E:E,MATCH($C2008,'Policy Characteristics'!$C:$C,0))),"",INDEX('Policy Characteristics'!E:E,MATCH($C2008,'Policy Characteristics'!$C:$C,0)))</f>
        <v>GRA fuel subsidy</v>
      </c>
      <c r="L2008" s="226">
        <f>IF(ISBLANK(INDEX('Policy Characteristics'!F:F,MATCH($C2008,'Policy Characteristics'!$C:$C,0))),"",INDEX('Policy Characteristics'!F:F,MATCH($C2008,'Policy Characteristics'!$C:$C,0)))</f>
        <v>0</v>
      </c>
      <c r="M2008" s="226">
        <f>IF(ISBLANK(INDEX('Policy Characteristics'!G:G,MATCH($C2008,'Policy Characteristics'!$C:$C,0))),"",INDEX('Policy Characteristics'!G:G,MATCH($C2008,'Policy Characteristics'!$C:$C,0)))</f>
        <v>10</v>
      </c>
      <c r="N2008" s="226">
        <f>IF(ISBLANK(INDEX('Policy Characteristics'!H:H,MATCH($C2008,'Policy Characteristics'!$C:$C,0))),"",INDEX('Policy Characteristics'!H:H,MATCH($C2008,'Policy Characteristics'!$C:$C,0)))</f>
        <v>1</v>
      </c>
      <c r="O2008" s="226" t="str">
        <f>IF(ISBLANK(INDEX('Policy Characteristics'!I:I,MATCH($C2008,'Policy Characteristics'!$C:$C,0))),"",INDEX('Policy Characteristics'!I:I,MATCH($C2008,'Policy Characteristics'!$C:$C,0)))</f>
        <v>weight</v>
      </c>
      <c r="P2008" s="22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26" t="str">
        <f>IF(ISBLANK(INDEX('Policy Characteristics'!K:K,MATCH($C2008,'Policy Characteristics'!$C:$C,0))),"",INDEX('Policy Characteristics'!K:K,MATCH($C2008,'Policy Characteristics'!$C:$C,0)))</f>
        <v>io-model.html</v>
      </c>
      <c r="R2008" s="226" t="str">
        <f>IF(ISBLANK(INDEX('Policy Characteristics'!L:L,MATCH($C2008,'Policy Characteristics'!$C:$C,0))),"",INDEX('Policy Characteristics'!L:L,MATCH($C2008,'Policy Characteristics'!$C:$C,0)))</f>
        <v/>
      </c>
    </row>
    <row r="2009" spans="1:18">
      <c r="A2009" s="226" t="str">
        <f>IF(ISBLANK(INDEX('Policy Characteristics'!A:A,MATCH($C2009,'Policy Characteristics'!$C:$C,0))),"",INDEX('Policy Characteristics'!A:A,MATCH($C2009,'Policy Characteristics'!$C:$C,0)))</f>
        <v>Government Revenue Accounting</v>
      </c>
      <c r="B2009" s="234" t="str">
        <f>IF(ISBLANK(INDEX('Policy Characteristics'!B:B,MATCH($C2009,'Policy Characteristics'!$C:$C,0))),"",INDEX('Policy Characteristics'!B:B,MATCH($C2009,'Policy Characteristics'!$C:$C,0)))</f>
        <v>CCS Subsidy</v>
      </c>
      <c r="C2009" t="s">
        <v>702</v>
      </c>
      <c r="D2009" s="1" t="s">
        <v>1081</v>
      </c>
      <c r="F2009" s="1" t="s">
        <v>1082</v>
      </c>
      <c r="H2009" s="43">
        <v>2252</v>
      </c>
      <c r="I2009" s="259" t="s">
        <v>728</v>
      </c>
      <c r="J2009" s="227" t="str">
        <f>IF(ISBLANK(INDEX('Policy Characteristics'!D:D,MATCH($C2009,'Policy Characteristics'!$C:$C,0))),"",INDEX('Policy Characteristics'!D:D,MATCH($C2009,'Policy Characteristics'!$C:$C,0)))</f>
        <v/>
      </c>
      <c r="K2009" s="226" t="str">
        <f>IF(ISBLANK(INDEX('Policy Characteristics'!E:E,MATCH($C2009,'Policy Characteristics'!$C:$C,0))),"",INDEX('Policy Characteristics'!E:E,MATCH($C2009,'Policy Characteristics'!$C:$C,0)))</f>
        <v>GRA CCS subsidy</v>
      </c>
      <c r="L2009" s="226">
        <f>IF(ISBLANK(INDEX('Policy Characteristics'!F:F,MATCH($C2009,'Policy Characteristics'!$C:$C,0))),"",INDEX('Policy Characteristics'!F:F,MATCH($C2009,'Policy Characteristics'!$C:$C,0)))</f>
        <v>0</v>
      </c>
      <c r="M2009" s="226">
        <f>IF(ISBLANK(INDEX('Policy Characteristics'!G:G,MATCH($C2009,'Policy Characteristics'!$C:$C,0))),"",INDEX('Policy Characteristics'!G:G,MATCH($C2009,'Policy Characteristics'!$C:$C,0)))</f>
        <v>10</v>
      </c>
      <c r="N2009" s="226">
        <f>IF(ISBLANK(INDEX('Policy Characteristics'!H:H,MATCH($C2009,'Policy Characteristics'!$C:$C,0))),"",INDEX('Policy Characteristics'!H:H,MATCH($C2009,'Policy Characteristics'!$C:$C,0)))</f>
        <v>1</v>
      </c>
      <c r="O2009" s="226" t="str">
        <f>IF(ISBLANK(INDEX('Policy Characteristics'!I:I,MATCH($C2009,'Policy Characteristics'!$C:$C,0))),"",INDEX('Policy Characteristics'!I:I,MATCH($C2009,'Policy Characteristics'!$C:$C,0)))</f>
        <v>weight</v>
      </c>
      <c r="P2009" s="22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26" t="str">
        <f>IF(ISBLANK(INDEX('Policy Characteristics'!K:K,MATCH($C2009,'Policy Characteristics'!$C:$C,0))),"",INDEX('Policy Characteristics'!K:K,MATCH($C2009,'Policy Characteristics'!$C:$C,0)))</f>
        <v>io-model.html</v>
      </c>
      <c r="R2009" s="226" t="str">
        <f>IF(ISBLANK(INDEX('Policy Characteristics'!L:L,MATCH($C2009,'Policy Characteristics'!$C:$C,0))),"",INDEX('Policy Characteristics'!L:L,MATCH($C2009,'Policy Characteristics'!$C:$C,0)))</f>
        <v/>
      </c>
    </row>
    <row r="2010" spans="1:18">
      <c r="A2010" s="226" t="str">
        <f>IF(ISBLANK(INDEX('Policy Characteristics'!A:A,MATCH($C2010,'Policy Characteristics'!$C:$C,0))),"",INDEX('Policy Characteristics'!A:A,MATCH($C2010,'Policy Characteristics'!$C:$C,0)))</f>
        <v>Government Revenue Accounting</v>
      </c>
      <c r="B2010" s="234" t="str">
        <f>IF(ISBLANK(INDEX('Policy Characteristics'!B:B,MATCH($C2010,'Policy Characteristics'!$C:$C,0))),"",INDEX('Policy Characteristics'!B:B,MATCH($C2010,'Policy Characteristics'!$C:$C,0)))</f>
        <v>CCS Subsidy</v>
      </c>
      <c r="C2010" s="226" t="str">
        <f>C$2009</f>
        <v>GRA for CCS Subsidies</v>
      </c>
      <c r="D2010" s="1" t="s">
        <v>1083</v>
      </c>
      <c r="F2010" s="1" t="s">
        <v>1084</v>
      </c>
      <c r="H2010" s="43">
        <v>2253</v>
      </c>
      <c r="I2010" s="263" t="str">
        <f t="shared" si="95"/>
        <v>Yes</v>
      </c>
      <c r="J2010" s="227" t="str">
        <f>IF(ISBLANK(INDEX('Policy Characteristics'!D:D,MATCH($C2010,'Policy Characteristics'!$C:$C,0))),"",INDEX('Policy Characteristics'!D:D,MATCH($C2010,'Policy Characteristics'!$C:$C,0)))</f>
        <v/>
      </c>
      <c r="K2010" s="226" t="str">
        <f>IF(ISBLANK(INDEX('Policy Characteristics'!E:E,MATCH($C2010,'Policy Characteristics'!$C:$C,0))),"",INDEX('Policy Characteristics'!E:E,MATCH($C2010,'Policy Characteristics'!$C:$C,0)))</f>
        <v>GRA CCS subsidy</v>
      </c>
      <c r="L2010" s="226">
        <f>IF(ISBLANK(INDEX('Policy Characteristics'!F:F,MATCH($C2010,'Policy Characteristics'!$C:$C,0))),"",INDEX('Policy Characteristics'!F:F,MATCH($C2010,'Policy Characteristics'!$C:$C,0)))</f>
        <v>0</v>
      </c>
      <c r="M2010" s="226">
        <f>IF(ISBLANK(INDEX('Policy Characteristics'!G:G,MATCH($C2010,'Policy Characteristics'!$C:$C,0))),"",INDEX('Policy Characteristics'!G:G,MATCH($C2010,'Policy Characteristics'!$C:$C,0)))</f>
        <v>10</v>
      </c>
      <c r="N2010" s="226">
        <f>IF(ISBLANK(INDEX('Policy Characteristics'!H:H,MATCH($C2010,'Policy Characteristics'!$C:$C,0))),"",INDEX('Policy Characteristics'!H:H,MATCH($C2010,'Policy Characteristics'!$C:$C,0)))</f>
        <v>1</v>
      </c>
      <c r="O2010" s="226" t="str">
        <f>IF(ISBLANK(INDEX('Policy Characteristics'!I:I,MATCH($C2010,'Policy Characteristics'!$C:$C,0))),"",INDEX('Policy Characteristics'!I:I,MATCH($C2010,'Policy Characteristics'!$C:$C,0)))</f>
        <v>weight</v>
      </c>
      <c r="P2010" s="22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26" t="str">
        <f>IF(ISBLANK(INDEX('Policy Characteristics'!K:K,MATCH($C2010,'Policy Characteristics'!$C:$C,0))),"",INDEX('Policy Characteristics'!K:K,MATCH($C2010,'Policy Characteristics'!$C:$C,0)))</f>
        <v>io-model.html</v>
      </c>
      <c r="R2010" s="226" t="str">
        <f>IF(ISBLANK(INDEX('Policy Characteristics'!L:L,MATCH($C2010,'Policy Characteristics'!$C:$C,0))),"",INDEX('Policy Characteristics'!L:L,MATCH($C2010,'Policy Characteristics'!$C:$C,0)))</f>
        <v/>
      </c>
    </row>
    <row r="2011" spans="1:18">
      <c r="A2011" s="226" t="str">
        <f>IF(ISBLANK(INDEX('Policy Characteristics'!A:A,MATCH($C2011,'Policy Characteristics'!$C:$C,0))),"",INDEX('Policy Characteristics'!A:A,MATCH($C2011,'Policy Characteristics'!$C:$C,0)))</f>
        <v>Government Revenue Accounting</v>
      </c>
      <c r="B2011" s="234" t="str">
        <f>IF(ISBLANK(INDEX('Policy Characteristics'!B:B,MATCH($C2011,'Policy Characteristics'!$C:$C,0))),"",INDEX('Policy Characteristics'!B:B,MATCH($C2011,'Policy Characteristics'!$C:$C,0)))</f>
        <v>CCS Subsidy</v>
      </c>
      <c r="C2011" s="226" t="str">
        <f t="shared" ref="C2011:C2013" si="96">C$2009</f>
        <v>GRA for CCS Subsidies</v>
      </c>
      <c r="D2011" s="1" t="s">
        <v>1085</v>
      </c>
      <c r="F2011" s="1" t="s">
        <v>1086</v>
      </c>
      <c r="H2011" s="43">
        <v>2254</v>
      </c>
      <c r="I2011" s="263" t="str">
        <f t="shared" si="95"/>
        <v>Yes</v>
      </c>
      <c r="J2011" s="227" t="str">
        <f>IF(ISBLANK(INDEX('Policy Characteristics'!D:D,MATCH($C2011,'Policy Characteristics'!$C:$C,0))),"",INDEX('Policy Characteristics'!D:D,MATCH($C2011,'Policy Characteristics'!$C:$C,0)))</f>
        <v/>
      </c>
      <c r="K2011" s="226" t="str">
        <f>IF(ISBLANK(INDEX('Policy Characteristics'!E:E,MATCH($C2011,'Policy Characteristics'!$C:$C,0))),"",INDEX('Policy Characteristics'!E:E,MATCH($C2011,'Policy Characteristics'!$C:$C,0)))</f>
        <v>GRA CCS subsidy</v>
      </c>
      <c r="L2011" s="226">
        <f>IF(ISBLANK(INDEX('Policy Characteristics'!F:F,MATCH($C2011,'Policy Characteristics'!$C:$C,0))),"",INDEX('Policy Characteristics'!F:F,MATCH($C2011,'Policy Characteristics'!$C:$C,0)))</f>
        <v>0</v>
      </c>
      <c r="M2011" s="226">
        <f>IF(ISBLANK(INDEX('Policy Characteristics'!G:G,MATCH($C2011,'Policy Characteristics'!$C:$C,0))),"",INDEX('Policy Characteristics'!G:G,MATCH($C2011,'Policy Characteristics'!$C:$C,0)))</f>
        <v>10</v>
      </c>
      <c r="N2011" s="226">
        <f>IF(ISBLANK(INDEX('Policy Characteristics'!H:H,MATCH($C2011,'Policy Characteristics'!$C:$C,0))),"",INDEX('Policy Characteristics'!H:H,MATCH($C2011,'Policy Characteristics'!$C:$C,0)))</f>
        <v>1</v>
      </c>
      <c r="O2011" s="226" t="str">
        <f>IF(ISBLANK(INDEX('Policy Characteristics'!I:I,MATCH($C2011,'Policy Characteristics'!$C:$C,0))),"",INDEX('Policy Characteristics'!I:I,MATCH($C2011,'Policy Characteristics'!$C:$C,0)))</f>
        <v>weight</v>
      </c>
      <c r="P2011" s="22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26" t="str">
        <f>IF(ISBLANK(INDEX('Policy Characteristics'!K:K,MATCH($C2011,'Policy Characteristics'!$C:$C,0))),"",INDEX('Policy Characteristics'!K:K,MATCH($C2011,'Policy Characteristics'!$C:$C,0)))</f>
        <v>io-model.html</v>
      </c>
      <c r="R2011" s="226" t="str">
        <f>IF(ISBLANK(INDEX('Policy Characteristics'!L:L,MATCH($C2011,'Policy Characteristics'!$C:$C,0))),"",INDEX('Policy Characteristics'!L:L,MATCH($C2011,'Policy Characteristics'!$C:$C,0)))</f>
        <v/>
      </c>
    </row>
    <row r="2012" spans="1:18">
      <c r="A2012" s="226" t="str">
        <f>IF(ISBLANK(INDEX('Policy Characteristics'!A:A,MATCH($C2012,'Policy Characteristics'!$C:$C,0))),"",INDEX('Policy Characteristics'!A:A,MATCH($C2012,'Policy Characteristics'!$C:$C,0)))</f>
        <v>Government Revenue Accounting</v>
      </c>
      <c r="B2012" s="234" t="str">
        <f>IF(ISBLANK(INDEX('Policy Characteristics'!B:B,MATCH($C2012,'Policy Characteristics'!$C:$C,0))),"",INDEX('Policy Characteristics'!B:B,MATCH($C2012,'Policy Characteristics'!$C:$C,0)))</f>
        <v>CCS Subsidy</v>
      </c>
      <c r="C2012" s="226" t="str">
        <f t="shared" si="96"/>
        <v>GRA for CCS Subsidies</v>
      </c>
      <c r="D2012" s="1" t="s">
        <v>1087</v>
      </c>
      <c r="F2012" s="1" t="s">
        <v>1088</v>
      </c>
      <c r="H2012" s="43">
        <v>2255</v>
      </c>
      <c r="I2012" s="263" t="str">
        <f t="shared" si="95"/>
        <v>Yes</v>
      </c>
      <c r="J2012" s="227" t="str">
        <f>IF(ISBLANK(INDEX('Policy Characteristics'!D:D,MATCH($C2012,'Policy Characteristics'!$C:$C,0))),"",INDEX('Policy Characteristics'!D:D,MATCH($C2012,'Policy Characteristics'!$C:$C,0)))</f>
        <v/>
      </c>
      <c r="K2012" s="226" t="str">
        <f>IF(ISBLANK(INDEX('Policy Characteristics'!E:E,MATCH($C2012,'Policy Characteristics'!$C:$C,0))),"",INDEX('Policy Characteristics'!E:E,MATCH($C2012,'Policy Characteristics'!$C:$C,0)))</f>
        <v>GRA CCS subsidy</v>
      </c>
      <c r="L2012" s="226">
        <f>IF(ISBLANK(INDEX('Policy Characteristics'!F:F,MATCH($C2012,'Policy Characteristics'!$C:$C,0))),"",INDEX('Policy Characteristics'!F:F,MATCH($C2012,'Policy Characteristics'!$C:$C,0)))</f>
        <v>0</v>
      </c>
      <c r="M2012" s="226">
        <f>IF(ISBLANK(INDEX('Policy Characteristics'!G:G,MATCH($C2012,'Policy Characteristics'!$C:$C,0))),"",INDEX('Policy Characteristics'!G:G,MATCH($C2012,'Policy Characteristics'!$C:$C,0)))</f>
        <v>10</v>
      </c>
      <c r="N2012" s="226">
        <f>IF(ISBLANK(INDEX('Policy Characteristics'!H:H,MATCH($C2012,'Policy Characteristics'!$C:$C,0))),"",INDEX('Policy Characteristics'!H:H,MATCH($C2012,'Policy Characteristics'!$C:$C,0)))</f>
        <v>1</v>
      </c>
      <c r="O2012" s="226" t="str">
        <f>IF(ISBLANK(INDEX('Policy Characteristics'!I:I,MATCH($C2012,'Policy Characteristics'!$C:$C,0))),"",INDEX('Policy Characteristics'!I:I,MATCH($C2012,'Policy Characteristics'!$C:$C,0)))</f>
        <v>weight</v>
      </c>
      <c r="P2012" s="22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26" t="str">
        <f>IF(ISBLANK(INDEX('Policy Characteristics'!K:K,MATCH($C2012,'Policy Characteristics'!$C:$C,0))),"",INDEX('Policy Characteristics'!K:K,MATCH($C2012,'Policy Characteristics'!$C:$C,0)))</f>
        <v>io-model.html</v>
      </c>
      <c r="R2012" s="226" t="str">
        <f>IF(ISBLANK(INDEX('Policy Characteristics'!L:L,MATCH($C2012,'Policy Characteristics'!$C:$C,0))),"",INDEX('Policy Characteristics'!L:L,MATCH($C2012,'Policy Characteristics'!$C:$C,0)))</f>
        <v/>
      </c>
    </row>
    <row r="2013" spans="1:18">
      <c r="A2013" s="226" t="str">
        <f>IF(ISBLANK(INDEX('Policy Characteristics'!A:A,MATCH($C2013,'Policy Characteristics'!$C:$C,0))),"",INDEX('Policy Characteristics'!A:A,MATCH($C2013,'Policy Characteristics'!$C:$C,0)))</f>
        <v>Government Revenue Accounting</v>
      </c>
      <c r="B2013" s="234" t="str">
        <f>IF(ISBLANK(INDEX('Policy Characteristics'!B:B,MATCH($C2013,'Policy Characteristics'!$C:$C,0))),"",INDEX('Policy Characteristics'!B:B,MATCH($C2013,'Policy Characteristics'!$C:$C,0)))</f>
        <v>CCS Subsidy</v>
      </c>
      <c r="C2013" s="226" t="str">
        <f t="shared" si="96"/>
        <v>GRA for CCS Subsidies</v>
      </c>
      <c r="D2013" s="1" t="s">
        <v>1089</v>
      </c>
      <c r="F2013" s="1" t="s">
        <v>1090</v>
      </c>
      <c r="H2013" s="43">
        <v>2256</v>
      </c>
      <c r="I2013" s="263" t="str">
        <f t="shared" si="95"/>
        <v>Yes</v>
      </c>
      <c r="J2013" s="227" t="str">
        <f>IF(ISBLANK(INDEX('Policy Characteristics'!D:D,MATCH($C2013,'Policy Characteristics'!$C:$C,0))),"",INDEX('Policy Characteristics'!D:D,MATCH($C2013,'Policy Characteristics'!$C:$C,0)))</f>
        <v/>
      </c>
      <c r="K2013" s="226" t="str">
        <f>IF(ISBLANK(INDEX('Policy Characteristics'!E:E,MATCH($C2013,'Policy Characteristics'!$C:$C,0))),"",INDEX('Policy Characteristics'!E:E,MATCH($C2013,'Policy Characteristics'!$C:$C,0)))</f>
        <v>GRA CCS subsidy</v>
      </c>
      <c r="L2013" s="226">
        <f>IF(ISBLANK(INDEX('Policy Characteristics'!F:F,MATCH($C2013,'Policy Characteristics'!$C:$C,0))),"",INDEX('Policy Characteristics'!F:F,MATCH($C2013,'Policy Characteristics'!$C:$C,0)))</f>
        <v>0</v>
      </c>
      <c r="M2013" s="226">
        <f>IF(ISBLANK(INDEX('Policy Characteristics'!G:G,MATCH($C2013,'Policy Characteristics'!$C:$C,0))),"",INDEX('Policy Characteristics'!G:G,MATCH($C2013,'Policy Characteristics'!$C:$C,0)))</f>
        <v>10</v>
      </c>
      <c r="N2013" s="226">
        <f>IF(ISBLANK(INDEX('Policy Characteristics'!H:H,MATCH($C2013,'Policy Characteristics'!$C:$C,0))),"",INDEX('Policy Characteristics'!H:H,MATCH($C2013,'Policy Characteristics'!$C:$C,0)))</f>
        <v>1</v>
      </c>
      <c r="O2013" s="226" t="str">
        <f>IF(ISBLANK(INDEX('Policy Characteristics'!I:I,MATCH($C2013,'Policy Characteristics'!$C:$C,0))),"",INDEX('Policy Characteristics'!I:I,MATCH($C2013,'Policy Characteristics'!$C:$C,0)))</f>
        <v>weight</v>
      </c>
      <c r="P2013" s="22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26" t="str">
        <f>IF(ISBLANK(INDEX('Policy Characteristics'!K:K,MATCH($C2013,'Policy Characteristics'!$C:$C,0))),"",INDEX('Policy Characteristics'!K:K,MATCH($C2013,'Policy Characteristics'!$C:$C,0)))</f>
        <v>io-model.html</v>
      </c>
      <c r="R2013" s="226" t="str">
        <f>IF(ISBLANK(INDEX('Policy Characteristics'!L:L,MATCH($C2013,'Policy Characteristics'!$C:$C,0))),"",INDEX('Policy Characteristics'!L:L,MATCH($C2013,'Policy Characteristics'!$C:$C,0)))</f>
        <v/>
      </c>
    </row>
    <row r="2014" spans="1:18">
      <c r="A2014" s="226" t="str">
        <f>IF(ISBLANK(INDEX('Policy Characteristics'!A:A,MATCH($C2014,'Policy Characteristics'!$C:$C,0))),"",INDEX('Policy Characteristics'!A:A,MATCH($C2014,'Policy Characteristics'!$C:$C,0)))</f>
        <v>Government Revenue Accounting</v>
      </c>
      <c r="B2014" s="234" t="str">
        <f>IF(ISBLANK(INDEX('Policy Characteristics'!B:B,MATCH($C2014,'Policy Characteristics'!$C:$C,0))),"",INDEX('Policy Characteristics'!B:B,MATCH($C2014,'Policy Characteristics'!$C:$C,0)))</f>
        <v>National Debt Interest</v>
      </c>
      <c r="C2014" t="s">
        <v>705</v>
      </c>
      <c r="D2014" s="1" t="s">
        <v>1081</v>
      </c>
      <c r="F2014" s="1" t="s">
        <v>1082</v>
      </c>
      <c r="H2014" s="43">
        <v>580</v>
      </c>
      <c r="I2014" s="259" t="s">
        <v>728</v>
      </c>
      <c r="J2014" s="227" t="str">
        <f>IF(ISBLANK(INDEX('Policy Characteristics'!D:D,MATCH($C2014,'Policy Characteristics'!$C:$C,0))),"",INDEX('Policy Characteristics'!D:D,MATCH($C2014,'Policy Characteristics'!$C:$C,0)))</f>
        <v/>
      </c>
      <c r="K2014" s="226" t="str">
        <f>IF(ISBLANK(INDEX('Policy Characteristics'!E:E,MATCH($C2014,'Policy Characteristics'!$C:$C,0))),"",INDEX('Policy Characteristics'!E:E,MATCH($C2014,'Policy Characteristics'!$C:$C,0)))</f>
        <v>GRA national debt interest</v>
      </c>
      <c r="L2014" s="226">
        <f>IF(ISBLANK(INDEX('Policy Characteristics'!F:F,MATCH($C2014,'Policy Characteristics'!$C:$C,0))),"",INDEX('Policy Characteristics'!F:F,MATCH($C2014,'Policy Characteristics'!$C:$C,0)))</f>
        <v>0</v>
      </c>
      <c r="M2014" s="226">
        <f>IF(ISBLANK(INDEX('Policy Characteristics'!G:G,MATCH($C2014,'Policy Characteristics'!$C:$C,0))),"",INDEX('Policy Characteristics'!G:G,MATCH($C2014,'Policy Characteristics'!$C:$C,0)))</f>
        <v>10</v>
      </c>
      <c r="N2014" s="226">
        <f>IF(ISBLANK(INDEX('Policy Characteristics'!H:H,MATCH($C2014,'Policy Characteristics'!$C:$C,0))),"",INDEX('Policy Characteristics'!H:H,MATCH($C2014,'Policy Characteristics'!$C:$C,0)))</f>
        <v>1</v>
      </c>
      <c r="O2014" s="226" t="str">
        <f>IF(ISBLANK(INDEX('Policy Characteristics'!I:I,MATCH($C2014,'Policy Characteristics'!$C:$C,0))),"",INDEX('Policy Characteristics'!I:I,MATCH($C2014,'Policy Characteristics'!$C:$C,0)))</f>
        <v>weight</v>
      </c>
      <c r="P2014" s="22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26" t="str">
        <f>IF(ISBLANK(INDEX('Policy Characteristics'!K:K,MATCH($C2014,'Policy Characteristics'!$C:$C,0))),"",INDEX('Policy Characteristics'!K:K,MATCH($C2014,'Policy Characteristics'!$C:$C,0)))</f>
        <v>io-model.html</v>
      </c>
      <c r="R2014" s="226" t="str">
        <f>IF(ISBLANK(INDEX('Policy Characteristics'!L:L,MATCH($C2014,'Policy Characteristics'!$C:$C,0))),"",INDEX('Policy Characteristics'!L:L,MATCH($C2014,'Policy Characteristics'!$C:$C,0)))</f>
        <v/>
      </c>
    </row>
    <row r="2015" spans="1:18">
      <c r="A2015" s="226" t="str">
        <f>IF(ISBLANK(INDEX('Policy Characteristics'!A:A,MATCH($C2015,'Policy Characteristics'!$C:$C,0))),"",INDEX('Policy Characteristics'!A:A,MATCH($C2015,'Policy Characteristics'!$C:$C,0)))</f>
        <v>Government Revenue Accounting</v>
      </c>
      <c r="B2015" s="234" t="str">
        <f>IF(ISBLANK(INDEX('Policy Characteristics'!B:B,MATCH($C2015,'Policy Characteristics'!$C:$C,0))),"",INDEX('Policy Characteristics'!B:B,MATCH($C2015,'Policy Characteristics'!$C:$C,0)))</f>
        <v>National Debt Interest</v>
      </c>
      <c r="C2015" s="226" t="str">
        <f t="shared" ref="C2015:C2018" si="97">C$2014</f>
        <v>GRA for National Debt Interest</v>
      </c>
      <c r="D2015" s="1" t="s">
        <v>1083</v>
      </c>
      <c r="F2015" s="1" t="s">
        <v>1084</v>
      </c>
      <c r="H2015" s="43">
        <v>581</v>
      </c>
      <c r="I2015" s="263" t="str">
        <f t="shared" ref="I2015:I2018" si="98">I$2014</f>
        <v>Yes</v>
      </c>
      <c r="J2015" s="227" t="str">
        <f>IF(ISBLANK(INDEX('Policy Characteristics'!D:D,MATCH($C2015,'Policy Characteristics'!$C:$C,0))),"",INDEX('Policy Characteristics'!D:D,MATCH($C2015,'Policy Characteristics'!$C:$C,0)))</f>
        <v/>
      </c>
      <c r="K2015" s="226" t="str">
        <f>IF(ISBLANK(INDEX('Policy Characteristics'!E:E,MATCH($C2015,'Policy Characteristics'!$C:$C,0))),"",INDEX('Policy Characteristics'!E:E,MATCH($C2015,'Policy Characteristics'!$C:$C,0)))</f>
        <v>GRA national debt interest</v>
      </c>
      <c r="L2015" s="226">
        <f>IF(ISBLANK(INDEX('Policy Characteristics'!F:F,MATCH($C2015,'Policy Characteristics'!$C:$C,0))),"",INDEX('Policy Characteristics'!F:F,MATCH($C2015,'Policy Characteristics'!$C:$C,0)))</f>
        <v>0</v>
      </c>
      <c r="M2015" s="226">
        <f>IF(ISBLANK(INDEX('Policy Characteristics'!G:G,MATCH($C2015,'Policy Characteristics'!$C:$C,0))),"",INDEX('Policy Characteristics'!G:G,MATCH($C2015,'Policy Characteristics'!$C:$C,0)))</f>
        <v>10</v>
      </c>
      <c r="N2015" s="226">
        <f>IF(ISBLANK(INDEX('Policy Characteristics'!H:H,MATCH($C2015,'Policy Characteristics'!$C:$C,0))),"",INDEX('Policy Characteristics'!H:H,MATCH($C2015,'Policy Characteristics'!$C:$C,0)))</f>
        <v>1</v>
      </c>
      <c r="O2015" s="226" t="str">
        <f>IF(ISBLANK(INDEX('Policy Characteristics'!I:I,MATCH($C2015,'Policy Characteristics'!$C:$C,0))),"",INDEX('Policy Characteristics'!I:I,MATCH($C2015,'Policy Characteristics'!$C:$C,0)))</f>
        <v>weight</v>
      </c>
      <c r="P2015" s="22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26" t="str">
        <f>IF(ISBLANK(INDEX('Policy Characteristics'!K:K,MATCH($C2015,'Policy Characteristics'!$C:$C,0))),"",INDEX('Policy Characteristics'!K:K,MATCH($C2015,'Policy Characteristics'!$C:$C,0)))</f>
        <v>io-model.html</v>
      </c>
      <c r="R2015" s="226" t="str">
        <f>IF(ISBLANK(INDEX('Policy Characteristics'!L:L,MATCH($C2015,'Policy Characteristics'!$C:$C,0))),"",INDEX('Policy Characteristics'!L:L,MATCH($C2015,'Policy Characteristics'!$C:$C,0)))</f>
        <v/>
      </c>
    </row>
    <row r="2016" spans="1:18">
      <c r="A2016" s="226" t="str">
        <f>IF(ISBLANK(INDEX('Policy Characteristics'!A:A,MATCH($C2016,'Policy Characteristics'!$C:$C,0))),"",INDEX('Policy Characteristics'!A:A,MATCH($C2016,'Policy Characteristics'!$C:$C,0)))</f>
        <v>Government Revenue Accounting</v>
      </c>
      <c r="B2016" s="234" t="str">
        <f>IF(ISBLANK(INDEX('Policy Characteristics'!B:B,MATCH($C2016,'Policy Characteristics'!$C:$C,0))),"",INDEX('Policy Characteristics'!B:B,MATCH($C2016,'Policy Characteristics'!$C:$C,0)))</f>
        <v>National Debt Interest</v>
      </c>
      <c r="C2016" s="226" t="str">
        <f t="shared" si="97"/>
        <v>GRA for National Debt Interest</v>
      </c>
      <c r="D2016" s="1" t="s">
        <v>1085</v>
      </c>
      <c r="F2016" s="1" t="s">
        <v>1086</v>
      </c>
      <c r="H2016" s="43">
        <v>582</v>
      </c>
      <c r="I2016" s="263" t="str">
        <f t="shared" si="98"/>
        <v>Yes</v>
      </c>
      <c r="J2016" s="227" t="str">
        <f>IF(ISBLANK(INDEX('Policy Characteristics'!D:D,MATCH($C2016,'Policy Characteristics'!$C:$C,0))),"",INDEX('Policy Characteristics'!D:D,MATCH($C2016,'Policy Characteristics'!$C:$C,0)))</f>
        <v/>
      </c>
      <c r="K2016" s="226" t="str">
        <f>IF(ISBLANK(INDEX('Policy Characteristics'!E:E,MATCH($C2016,'Policy Characteristics'!$C:$C,0))),"",INDEX('Policy Characteristics'!E:E,MATCH($C2016,'Policy Characteristics'!$C:$C,0)))</f>
        <v>GRA national debt interest</v>
      </c>
      <c r="L2016" s="226">
        <f>IF(ISBLANK(INDEX('Policy Characteristics'!F:F,MATCH($C2016,'Policy Characteristics'!$C:$C,0))),"",INDEX('Policy Characteristics'!F:F,MATCH($C2016,'Policy Characteristics'!$C:$C,0)))</f>
        <v>0</v>
      </c>
      <c r="M2016" s="226">
        <f>IF(ISBLANK(INDEX('Policy Characteristics'!G:G,MATCH($C2016,'Policy Characteristics'!$C:$C,0))),"",INDEX('Policy Characteristics'!G:G,MATCH($C2016,'Policy Characteristics'!$C:$C,0)))</f>
        <v>10</v>
      </c>
      <c r="N2016" s="226">
        <f>IF(ISBLANK(INDEX('Policy Characteristics'!H:H,MATCH($C2016,'Policy Characteristics'!$C:$C,0))),"",INDEX('Policy Characteristics'!H:H,MATCH($C2016,'Policy Characteristics'!$C:$C,0)))</f>
        <v>1</v>
      </c>
      <c r="O2016" s="226" t="str">
        <f>IF(ISBLANK(INDEX('Policy Characteristics'!I:I,MATCH($C2016,'Policy Characteristics'!$C:$C,0))),"",INDEX('Policy Characteristics'!I:I,MATCH($C2016,'Policy Characteristics'!$C:$C,0)))</f>
        <v>weight</v>
      </c>
      <c r="P2016" s="22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26" t="str">
        <f>IF(ISBLANK(INDEX('Policy Characteristics'!K:K,MATCH($C2016,'Policy Characteristics'!$C:$C,0))),"",INDEX('Policy Characteristics'!K:K,MATCH($C2016,'Policy Characteristics'!$C:$C,0)))</f>
        <v>io-model.html</v>
      </c>
      <c r="R2016" s="226" t="str">
        <f>IF(ISBLANK(INDEX('Policy Characteristics'!L:L,MATCH($C2016,'Policy Characteristics'!$C:$C,0))),"",INDEX('Policy Characteristics'!L:L,MATCH($C2016,'Policy Characteristics'!$C:$C,0)))</f>
        <v/>
      </c>
    </row>
    <row r="2017" spans="1:18">
      <c r="A2017" s="226" t="str">
        <f>IF(ISBLANK(INDEX('Policy Characteristics'!A:A,MATCH($C2017,'Policy Characteristics'!$C:$C,0))),"",INDEX('Policy Characteristics'!A:A,MATCH($C2017,'Policy Characteristics'!$C:$C,0)))</f>
        <v>Government Revenue Accounting</v>
      </c>
      <c r="B2017" s="234" t="str">
        <f>IF(ISBLANK(INDEX('Policy Characteristics'!B:B,MATCH($C2017,'Policy Characteristics'!$C:$C,0))),"",INDEX('Policy Characteristics'!B:B,MATCH($C2017,'Policy Characteristics'!$C:$C,0)))</f>
        <v>National Debt Interest</v>
      </c>
      <c r="C2017" s="226" t="str">
        <f t="shared" si="97"/>
        <v>GRA for National Debt Interest</v>
      </c>
      <c r="D2017" s="1" t="s">
        <v>1087</v>
      </c>
      <c r="F2017" s="1" t="s">
        <v>1088</v>
      </c>
      <c r="H2017" s="43">
        <v>583</v>
      </c>
      <c r="I2017" s="263" t="str">
        <f t="shared" si="98"/>
        <v>Yes</v>
      </c>
      <c r="J2017" s="227" t="str">
        <f>IF(ISBLANK(INDEX('Policy Characteristics'!D:D,MATCH($C2017,'Policy Characteristics'!$C:$C,0))),"",INDEX('Policy Characteristics'!D:D,MATCH($C2017,'Policy Characteristics'!$C:$C,0)))</f>
        <v/>
      </c>
      <c r="K2017" s="226" t="str">
        <f>IF(ISBLANK(INDEX('Policy Characteristics'!E:E,MATCH($C2017,'Policy Characteristics'!$C:$C,0))),"",INDEX('Policy Characteristics'!E:E,MATCH($C2017,'Policy Characteristics'!$C:$C,0)))</f>
        <v>GRA national debt interest</v>
      </c>
      <c r="L2017" s="226">
        <f>IF(ISBLANK(INDEX('Policy Characteristics'!F:F,MATCH($C2017,'Policy Characteristics'!$C:$C,0))),"",INDEX('Policy Characteristics'!F:F,MATCH($C2017,'Policy Characteristics'!$C:$C,0)))</f>
        <v>0</v>
      </c>
      <c r="M2017" s="226">
        <f>IF(ISBLANK(INDEX('Policy Characteristics'!G:G,MATCH($C2017,'Policy Characteristics'!$C:$C,0))),"",INDEX('Policy Characteristics'!G:G,MATCH($C2017,'Policy Characteristics'!$C:$C,0)))</f>
        <v>10</v>
      </c>
      <c r="N2017" s="226">
        <f>IF(ISBLANK(INDEX('Policy Characteristics'!H:H,MATCH($C2017,'Policy Characteristics'!$C:$C,0))),"",INDEX('Policy Characteristics'!H:H,MATCH($C2017,'Policy Characteristics'!$C:$C,0)))</f>
        <v>1</v>
      </c>
      <c r="O2017" s="226" t="str">
        <f>IF(ISBLANK(INDEX('Policy Characteristics'!I:I,MATCH($C2017,'Policy Characteristics'!$C:$C,0))),"",INDEX('Policy Characteristics'!I:I,MATCH($C2017,'Policy Characteristics'!$C:$C,0)))</f>
        <v>weight</v>
      </c>
      <c r="P2017" s="22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26" t="str">
        <f>IF(ISBLANK(INDEX('Policy Characteristics'!K:K,MATCH($C2017,'Policy Characteristics'!$C:$C,0))),"",INDEX('Policy Characteristics'!K:K,MATCH($C2017,'Policy Characteristics'!$C:$C,0)))</f>
        <v>io-model.html</v>
      </c>
      <c r="R2017" s="226" t="str">
        <f>IF(ISBLANK(INDEX('Policy Characteristics'!L:L,MATCH($C2017,'Policy Characteristics'!$C:$C,0))),"",INDEX('Policy Characteristics'!L:L,MATCH($C2017,'Policy Characteristics'!$C:$C,0)))</f>
        <v/>
      </c>
    </row>
    <row r="2018" spans="1:18">
      <c r="A2018" s="226" t="str">
        <f>IF(ISBLANK(INDEX('Policy Characteristics'!A:A,MATCH($C2018,'Policy Characteristics'!$C:$C,0))),"",INDEX('Policy Characteristics'!A:A,MATCH($C2018,'Policy Characteristics'!$C:$C,0)))</f>
        <v>Government Revenue Accounting</v>
      </c>
      <c r="B2018" s="234" t="str">
        <f>IF(ISBLANK(INDEX('Policy Characteristics'!B:B,MATCH($C2018,'Policy Characteristics'!$C:$C,0))),"",INDEX('Policy Characteristics'!B:B,MATCH($C2018,'Policy Characteristics'!$C:$C,0)))</f>
        <v>National Debt Interest</v>
      </c>
      <c r="C2018" s="226" t="str">
        <f t="shared" si="97"/>
        <v>GRA for National Debt Interest</v>
      </c>
      <c r="D2018" s="1" t="s">
        <v>1089</v>
      </c>
      <c r="F2018" s="1" t="s">
        <v>1090</v>
      </c>
      <c r="H2018" s="43">
        <v>584</v>
      </c>
      <c r="I2018" s="263" t="str">
        <f t="shared" si="98"/>
        <v>Yes</v>
      </c>
      <c r="J2018" s="227" t="str">
        <f>IF(ISBLANK(INDEX('Policy Characteristics'!D:D,MATCH($C2018,'Policy Characteristics'!$C:$C,0))),"",INDEX('Policy Characteristics'!D:D,MATCH($C2018,'Policy Characteristics'!$C:$C,0)))</f>
        <v/>
      </c>
      <c r="K2018" s="226" t="str">
        <f>IF(ISBLANK(INDEX('Policy Characteristics'!E:E,MATCH($C2018,'Policy Characteristics'!$C:$C,0))),"",INDEX('Policy Characteristics'!E:E,MATCH($C2018,'Policy Characteristics'!$C:$C,0)))</f>
        <v>GRA national debt interest</v>
      </c>
      <c r="L2018" s="226">
        <f>IF(ISBLANK(INDEX('Policy Characteristics'!F:F,MATCH($C2018,'Policy Characteristics'!$C:$C,0))),"",INDEX('Policy Characteristics'!F:F,MATCH($C2018,'Policy Characteristics'!$C:$C,0)))</f>
        <v>0</v>
      </c>
      <c r="M2018" s="226">
        <f>IF(ISBLANK(INDEX('Policy Characteristics'!G:G,MATCH($C2018,'Policy Characteristics'!$C:$C,0))),"",INDEX('Policy Characteristics'!G:G,MATCH($C2018,'Policy Characteristics'!$C:$C,0)))</f>
        <v>10</v>
      </c>
      <c r="N2018" s="226">
        <f>IF(ISBLANK(INDEX('Policy Characteristics'!H:H,MATCH($C2018,'Policy Characteristics'!$C:$C,0))),"",INDEX('Policy Characteristics'!H:H,MATCH($C2018,'Policy Characteristics'!$C:$C,0)))</f>
        <v>1</v>
      </c>
      <c r="O2018" s="226" t="str">
        <f>IF(ISBLANK(INDEX('Policy Characteristics'!I:I,MATCH($C2018,'Policy Characteristics'!$C:$C,0))),"",INDEX('Policy Characteristics'!I:I,MATCH($C2018,'Policy Characteristics'!$C:$C,0)))</f>
        <v>weight</v>
      </c>
      <c r="P2018" s="22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26" t="str">
        <f>IF(ISBLANK(INDEX('Policy Characteristics'!K:K,MATCH($C2018,'Policy Characteristics'!$C:$C,0))),"",INDEX('Policy Characteristics'!K:K,MATCH($C2018,'Policy Characteristics'!$C:$C,0)))</f>
        <v>io-model.html</v>
      </c>
      <c r="R2018" s="226" t="str">
        <f>IF(ISBLANK(INDEX('Policy Characteristics'!L:L,MATCH($C2018,'Policy Characteristics'!$C:$C,0))),"",INDEX('Policy Characteristics'!L:L,MATCH($C2018,'Policy Characteristics'!$C:$C,0)))</f>
        <v/>
      </c>
    </row>
    <row r="2019" spans="1:18">
      <c r="A2019" s="226" t="str">
        <f>IF(ISBLANK(INDEX('Policy Characteristics'!A:A,MATCH($C2019,'Policy Characteristics'!$C:$C,0))),"",INDEX('Policy Characteristics'!A:A,MATCH($C2019,'Policy Characteristics'!$C:$C,0)))</f>
        <v>Government Revenue Accounting</v>
      </c>
      <c r="B2019" s="234" t="str">
        <f>IF(ISBLANK(INDEX('Policy Characteristics'!B:B,MATCH($C2019,'Policy Characteristics'!$C:$C,0))),"",INDEX('Policy Characteristics'!B:B,MATCH($C2019,'Policy Characteristics'!$C:$C,0)))</f>
        <v>Remaining Government Cash Flows</v>
      </c>
      <c r="C2019" t="s">
        <v>708</v>
      </c>
      <c r="D2019" s="1" t="s">
        <v>1081</v>
      </c>
      <c r="F2019" s="1" t="s">
        <v>1082</v>
      </c>
      <c r="H2019" s="43">
        <v>585</v>
      </c>
      <c r="I2019" s="259" t="s">
        <v>728</v>
      </c>
      <c r="J2019" s="227" t="str">
        <f>IF(ISBLANK(INDEX('Policy Characteristics'!D:D,MATCH($C2019,'Policy Characteristics'!$C:$C,0))),"",INDEX('Policy Characteristics'!D:D,MATCH($C2019,'Policy Characteristics'!$C:$C,0)))</f>
        <v/>
      </c>
      <c r="K2019" s="226" t="str">
        <f>IF(ISBLANK(INDEX('Policy Characteristics'!E:E,MATCH($C2019,'Policy Characteristics'!$C:$C,0))),"",INDEX('Policy Characteristics'!E:E,MATCH($C2019,'Policy Characteristics'!$C:$C,0)))</f>
        <v>GRA remaining cash flow changes</v>
      </c>
      <c r="L2019" s="226">
        <f>IF(ISBLANK(INDEX('Policy Characteristics'!F:F,MATCH($C2019,'Policy Characteristics'!$C:$C,0))),"",INDEX('Policy Characteristics'!F:F,MATCH($C2019,'Policy Characteristics'!$C:$C,0)))</f>
        <v>0</v>
      </c>
      <c r="M2019" s="226">
        <f>IF(ISBLANK(INDEX('Policy Characteristics'!G:G,MATCH($C2019,'Policy Characteristics'!$C:$C,0))),"",INDEX('Policy Characteristics'!G:G,MATCH($C2019,'Policy Characteristics'!$C:$C,0)))</f>
        <v>10</v>
      </c>
      <c r="N2019" s="226">
        <f>IF(ISBLANK(INDEX('Policy Characteristics'!H:H,MATCH($C2019,'Policy Characteristics'!$C:$C,0))),"",INDEX('Policy Characteristics'!H:H,MATCH($C2019,'Policy Characteristics'!$C:$C,0)))</f>
        <v>1</v>
      </c>
      <c r="O2019" s="226" t="str">
        <f>IF(ISBLANK(INDEX('Policy Characteristics'!I:I,MATCH($C2019,'Policy Characteristics'!$C:$C,0))),"",INDEX('Policy Characteristics'!I:I,MATCH($C2019,'Policy Characteristics'!$C:$C,0)))</f>
        <v>weight</v>
      </c>
      <c r="P2019" s="22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26" t="str">
        <f>IF(ISBLANK(INDEX('Policy Characteristics'!K:K,MATCH($C2019,'Policy Characteristics'!$C:$C,0))),"",INDEX('Policy Characteristics'!K:K,MATCH($C2019,'Policy Characteristics'!$C:$C,0)))</f>
        <v>io-model.html</v>
      </c>
      <c r="R2019" s="226" t="str">
        <f>IF(ISBLANK(INDEX('Policy Characteristics'!L:L,MATCH($C2019,'Policy Characteristics'!$C:$C,0))),"",INDEX('Policy Characteristics'!L:L,MATCH($C2019,'Policy Characteristics'!$C:$C,0)))</f>
        <v/>
      </c>
    </row>
    <row r="2020" spans="1:18">
      <c r="A2020" s="226" t="str">
        <f>IF(ISBLANK(INDEX('Policy Characteristics'!A:A,MATCH($C2020,'Policy Characteristics'!$C:$C,0))),"",INDEX('Policy Characteristics'!A:A,MATCH($C2020,'Policy Characteristics'!$C:$C,0)))</f>
        <v>Government Revenue Accounting</v>
      </c>
      <c r="B2020" s="234" t="str">
        <f>IF(ISBLANK(INDEX('Policy Characteristics'!B:B,MATCH($C2020,'Policy Characteristics'!$C:$C,0))),"",INDEX('Policy Characteristics'!B:B,MATCH($C2020,'Policy Characteristics'!$C:$C,0)))</f>
        <v>Remaining Government Cash Flows</v>
      </c>
      <c r="C2020" s="226" t="str">
        <f t="shared" ref="C2020" si="99">C$2019</f>
        <v>GRA for Remaining Government Cash Flow Changes</v>
      </c>
      <c r="D2020" s="1" t="s">
        <v>1083</v>
      </c>
      <c r="F2020" s="1" t="s">
        <v>1084</v>
      </c>
      <c r="H2020" s="43">
        <v>586</v>
      </c>
      <c r="I2020" s="263" t="str">
        <f t="shared" ref="I2020:I2023" si="100">I$2019</f>
        <v>Yes</v>
      </c>
      <c r="J2020" s="227" t="str">
        <f>IF(ISBLANK(INDEX('Policy Characteristics'!D:D,MATCH($C2020,'Policy Characteristics'!$C:$C,0))),"",INDEX('Policy Characteristics'!D:D,MATCH($C2020,'Policy Characteristics'!$C:$C,0)))</f>
        <v/>
      </c>
      <c r="K2020" s="226" t="str">
        <f>IF(ISBLANK(INDEX('Policy Characteristics'!E:E,MATCH($C2020,'Policy Characteristics'!$C:$C,0))),"",INDEX('Policy Characteristics'!E:E,MATCH($C2020,'Policy Characteristics'!$C:$C,0)))</f>
        <v>GRA remaining cash flow changes</v>
      </c>
      <c r="L2020" s="226">
        <f>IF(ISBLANK(INDEX('Policy Characteristics'!F:F,MATCH($C2020,'Policy Characteristics'!$C:$C,0))),"",INDEX('Policy Characteristics'!F:F,MATCH($C2020,'Policy Characteristics'!$C:$C,0)))</f>
        <v>0</v>
      </c>
      <c r="M2020" s="226">
        <f>IF(ISBLANK(INDEX('Policy Characteristics'!G:G,MATCH($C2020,'Policy Characteristics'!$C:$C,0))),"",INDEX('Policy Characteristics'!G:G,MATCH($C2020,'Policy Characteristics'!$C:$C,0)))</f>
        <v>10</v>
      </c>
      <c r="N2020" s="226">
        <f>IF(ISBLANK(INDEX('Policy Characteristics'!H:H,MATCH($C2020,'Policy Characteristics'!$C:$C,0))),"",INDEX('Policy Characteristics'!H:H,MATCH($C2020,'Policy Characteristics'!$C:$C,0)))</f>
        <v>1</v>
      </c>
      <c r="O2020" s="226" t="str">
        <f>IF(ISBLANK(INDEX('Policy Characteristics'!I:I,MATCH($C2020,'Policy Characteristics'!$C:$C,0))),"",INDEX('Policy Characteristics'!I:I,MATCH($C2020,'Policy Characteristics'!$C:$C,0)))</f>
        <v>weight</v>
      </c>
      <c r="P2020" s="22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26" t="str">
        <f>IF(ISBLANK(INDEX('Policy Characteristics'!K:K,MATCH($C2020,'Policy Characteristics'!$C:$C,0))),"",INDEX('Policy Characteristics'!K:K,MATCH($C2020,'Policy Characteristics'!$C:$C,0)))</f>
        <v>io-model.html</v>
      </c>
      <c r="R2020" s="226" t="str">
        <f>IF(ISBLANK(INDEX('Policy Characteristics'!L:L,MATCH($C2020,'Policy Characteristics'!$C:$C,0))),"",INDEX('Policy Characteristics'!L:L,MATCH($C2020,'Policy Characteristics'!$C:$C,0)))</f>
        <v/>
      </c>
    </row>
    <row r="2021" spans="1:18">
      <c r="A2021" s="226" t="str">
        <f>IF(ISBLANK(INDEX('Policy Characteristics'!A:A,MATCH($C2021,'Policy Characteristics'!$C:$C,0))),"",INDEX('Policy Characteristics'!A:A,MATCH($C2021,'Policy Characteristics'!$C:$C,0)))</f>
        <v>Government Revenue Accounting</v>
      </c>
      <c r="B2021" s="234" t="str">
        <f>IF(ISBLANK(INDEX('Policy Characteristics'!B:B,MATCH($C2021,'Policy Characteristics'!$C:$C,0))),"",INDEX('Policy Characteristics'!B:B,MATCH($C2021,'Policy Characteristics'!$C:$C,0)))</f>
        <v>Remaining Government Cash Flows</v>
      </c>
      <c r="C2021" s="226" t="str">
        <f t="shared" ref="C2021:C2023" si="101">C$2019</f>
        <v>GRA for Remaining Government Cash Flow Changes</v>
      </c>
      <c r="D2021" s="1" t="s">
        <v>1085</v>
      </c>
      <c r="F2021" s="1" t="s">
        <v>1086</v>
      </c>
      <c r="H2021" s="43">
        <v>587</v>
      </c>
      <c r="I2021" s="263" t="str">
        <f t="shared" si="100"/>
        <v>Yes</v>
      </c>
      <c r="J2021" s="227" t="str">
        <f>IF(ISBLANK(INDEX('Policy Characteristics'!D:D,MATCH($C2021,'Policy Characteristics'!$C:$C,0))),"",INDEX('Policy Characteristics'!D:D,MATCH($C2021,'Policy Characteristics'!$C:$C,0)))</f>
        <v/>
      </c>
      <c r="K2021" s="226" t="str">
        <f>IF(ISBLANK(INDEX('Policy Characteristics'!E:E,MATCH($C2021,'Policy Characteristics'!$C:$C,0))),"",INDEX('Policy Characteristics'!E:E,MATCH($C2021,'Policy Characteristics'!$C:$C,0)))</f>
        <v>GRA remaining cash flow changes</v>
      </c>
      <c r="L2021" s="226">
        <f>IF(ISBLANK(INDEX('Policy Characteristics'!F:F,MATCH($C2021,'Policy Characteristics'!$C:$C,0))),"",INDEX('Policy Characteristics'!F:F,MATCH($C2021,'Policy Characteristics'!$C:$C,0)))</f>
        <v>0</v>
      </c>
      <c r="M2021" s="226">
        <f>IF(ISBLANK(INDEX('Policy Characteristics'!G:G,MATCH($C2021,'Policy Characteristics'!$C:$C,0))),"",INDEX('Policy Characteristics'!G:G,MATCH($C2021,'Policy Characteristics'!$C:$C,0)))</f>
        <v>10</v>
      </c>
      <c r="N2021" s="226">
        <f>IF(ISBLANK(INDEX('Policy Characteristics'!H:H,MATCH($C2021,'Policy Characteristics'!$C:$C,0))),"",INDEX('Policy Characteristics'!H:H,MATCH($C2021,'Policy Characteristics'!$C:$C,0)))</f>
        <v>1</v>
      </c>
      <c r="O2021" s="226" t="str">
        <f>IF(ISBLANK(INDEX('Policy Characteristics'!I:I,MATCH($C2021,'Policy Characteristics'!$C:$C,0))),"",INDEX('Policy Characteristics'!I:I,MATCH($C2021,'Policy Characteristics'!$C:$C,0)))</f>
        <v>weight</v>
      </c>
      <c r="P2021" s="22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26" t="str">
        <f>IF(ISBLANK(INDEX('Policy Characteristics'!K:K,MATCH($C2021,'Policy Characteristics'!$C:$C,0))),"",INDEX('Policy Characteristics'!K:K,MATCH($C2021,'Policy Characteristics'!$C:$C,0)))</f>
        <v>io-model.html</v>
      </c>
      <c r="R2021" s="226" t="str">
        <f>IF(ISBLANK(INDEX('Policy Characteristics'!L:L,MATCH($C2021,'Policy Characteristics'!$C:$C,0))),"",INDEX('Policy Characteristics'!L:L,MATCH($C2021,'Policy Characteristics'!$C:$C,0)))</f>
        <v/>
      </c>
    </row>
    <row r="2022" spans="1:18">
      <c r="A2022" s="226" t="str">
        <f>IF(ISBLANK(INDEX('Policy Characteristics'!A:A,MATCH($C2022,'Policy Characteristics'!$C:$C,0))),"",INDEX('Policy Characteristics'!A:A,MATCH($C2022,'Policy Characteristics'!$C:$C,0)))</f>
        <v>Government Revenue Accounting</v>
      </c>
      <c r="B2022" s="234" t="str">
        <f>IF(ISBLANK(INDEX('Policy Characteristics'!B:B,MATCH($C2022,'Policy Characteristics'!$C:$C,0))),"",INDEX('Policy Characteristics'!B:B,MATCH($C2022,'Policy Characteristics'!$C:$C,0)))</f>
        <v>Remaining Government Cash Flows</v>
      </c>
      <c r="C2022" s="226" t="str">
        <f t="shared" si="101"/>
        <v>GRA for Remaining Government Cash Flow Changes</v>
      </c>
      <c r="D2022" s="1" t="s">
        <v>1087</v>
      </c>
      <c r="F2022" s="1" t="s">
        <v>1088</v>
      </c>
      <c r="H2022" s="43">
        <v>588</v>
      </c>
      <c r="I2022" s="263" t="str">
        <f t="shared" si="100"/>
        <v>Yes</v>
      </c>
      <c r="J2022" s="227" t="str">
        <f>IF(ISBLANK(INDEX('Policy Characteristics'!D:D,MATCH($C2022,'Policy Characteristics'!$C:$C,0))),"",INDEX('Policy Characteristics'!D:D,MATCH($C2022,'Policy Characteristics'!$C:$C,0)))</f>
        <v/>
      </c>
      <c r="K2022" s="226" t="str">
        <f>IF(ISBLANK(INDEX('Policy Characteristics'!E:E,MATCH($C2022,'Policy Characteristics'!$C:$C,0))),"",INDEX('Policy Characteristics'!E:E,MATCH($C2022,'Policy Characteristics'!$C:$C,0)))</f>
        <v>GRA remaining cash flow changes</v>
      </c>
      <c r="L2022" s="226">
        <f>IF(ISBLANK(INDEX('Policy Characteristics'!F:F,MATCH($C2022,'Policy Characteristics'!$C:$C,0))),"",INDEX('Policy Characteristics'!F:F,MATCH($C2022,'Policy Characteristics'!$C:$C,0)))</f>
        <v>0</v>
      </c>
      <c r="M2022" s="226">
        <f>IF(ISBLANK(INDEX('Policy Characteristics'!G:G,MATCH($C2022,'Policy Characteristics'!$C:$C,0))),"",INDEX('Policy Characteristics'!G:G,MATCH($C2022,'Policy Characteristics'!$C:$C,0)))</f>
        <v>10</v>
      </c>
      <c r="N2022" s="226">
        <f>IF(ISBLANK(INDEX('Policy Characteristics'!H:H,MATCH($C2022,'Policy Characteristics'!$C:$C,0))),"",INDEX('Policy Characteristics'!H:H,MATCH($C2022,'Policy Characteristics'!$C:$C,0)))</f>
        <v>1</v>
      </c>
      <c r="O2022" s="226" t="str">
        <f>IF(ISBLANK(INDEX('Policy Characteristics'!I:I,MATCH($C2022,'Policy Characteristics'!$C:$C,0))),"",INDEX('Policy Characteristics'!I:I,MATCH($C2022,'Policy Characteristics'!$C:$C,0)))</f>
        <v>weight</v>
      </c>
      <c r="P2022" s="22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26" t="str">
        <f>IF(ISBLANK(INDEX('Policy Characteristics'!K:K,MATCH($C2022,'Policy Characteristics'!$C:$C,0))),"",INDEX('Policy Characteristics'!K:K,MATCH($C2022,'Policy Characteristics'!$C:$C,0)))</f>
        <v>io-model.html</v>
      </c>
      <c r="R2022" s="226" t="str">
        <f>IF(ISBLANK(INDEX('Policy Characteristics'!L:L,MATCH($C2022,'Policy Characteristics'!$C:$C,0))),"",INDEX('Policy Characteristics'!L:L,MATCH($C2022,'Policy Characteristics'!$C:$C,0)))</f>
        <v/>
      </c>
    </row>
    <row r="2023" spans="1:18">
      <c r="A2023" s="226" t="str">
        <f>IF(ISBLANK(INDEX('Policy Characteristics'!A:A,MATCH($C2023,'Policy Characteristics'!$C:$C,0))),"",INDEX('Policy Characteristics'!A:A,MATCH($C2023,'Policy Characteristics'!$C:$C,0)))</f>
        <v>Government Revenue Accounting</v>
      </c>
      <c r="B2023" s="234" t="str">
        <f>IF(ISBLANK(INDEX('Policy Characteristics'!B:B,MATCH($C2023,'Policy Characteristics'!$C:$C,0))),"",INDEX('Policy Characteristics'!B:B,MATCH($C2023,'Policy Characteristics'!$C:$C,0)))</f>
        <v>Remaining Government Cash Flows</v>
      </c>
      <c r="C2023" s="226" t="str">
        <f t="shared" si="101"/>
        <v>GRA for Remaining Government Cash Flow Changes</v>
      </c>
      <c r="D2023" s="1" t="s">
        <v>1089</v>
      </c>
      <c r="F2023" s="1" t="s">
        <v>1090</v>
      </c>
      <c r="H2023" s="43">
        <v>589</v>
      </c>
      <c r="I2023" s="263" t="str">
        <f t="shared" si="100"/>
        <v>Yes</v>
      </c>
      <c r="J2023" s="227" t="str">
        <f>IF(ISBLANK(INDEX('Policy Characteristics'!D:D,MATCH($C2023,'Policy Characteristics'!$C:$C,0))),"",INDEX('Policy Characteristics'!D:D,MATCH($C2023,'Policy Characteristics'!$C:$C,0)))</f>
        <v/>
      </c>
      <c r="K2023" s="226" t="str">
        <f>IF(ISBLANK(INDEX('Policy Characteristics'!E:E,MATCH($C2023,'Policy Characteristics'!$C:$C,0))),"",INDEX('Policy Characteristics'!E:E,MATCH($C2023,'Policy Characteristics'!$C:$C,0)))</f>
        <v>GRA remaining cash flow changes</v>
      </c>
      <c r="L2023" s="226">
        <f>IF(ISBLANK(INDEX('Policy Characteristics'!F:F,MATCH($C2023,'Policy Characteristics'!$C:$C,0))),"",INDEX('Policy Characteristics'!F:F,MATCH($C2023,'Policy Characteristics'!$C:$C,0)))</f>
        <v>0</v>
      </c>
      <c r="M2023" s="226">
        <f>IF(ISBLANK(INDEX('Policy Characteristics'!G:G,MATCH($C2023,'Policy Characteristics'!$C:$C,0))),"",INDEX('Policy Characteristics'!G:G,MATCH($C2023,'Policy Characteristics'!$C:$C,0)))</f>
        <v>10</v>
      </c>
      <c r="N2023" s="226">
        <f>IF(ISBLANK(INDEX('Policy Characteristics'!H:H,MATCH($C2023,'Policy Characteristics'!$C:$C,0))),"",INDEX('Policy Characteristics'!H:H,MATCH($C2023,'Policy Characteristics'!$C:$C,0)))</f>
        <v>1</v>
      </c>
      <c r="O2023" s="226" t="str">
        <f>IF(ISBLANK(INDEX('Policy Characteristics'!I:I,MATCH($C2023,'Policy Characteristics'!$C:$C,0))),"",INDEX('Policy Characteristics'!I:I,MATCH($C2023,'Policy Characteristics'!$C:$C,0)))</f>
        <v>weight</v>
      </c>
      <c r="P2023" s="22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26" t="str">
        <f>IF(ISBLANK(INDEX('Policy Characteristics'!K:K,MATCH($C2023,'Policy Characteristics'!$C:$C,0))),"",INDEX('Policy Characteristics'!K:K,MATCH($C2023,'Policy Characteristics'!$C:$C,0)))</f>
        <v>io-model.html</v>
      </c>
      <c r="R2023" s="226" t="str">
        <f>IF(ISBLANK(INDEX('Policy Characteristics'!L:L,MATCH($C2023,'Policy Characteristics'!$C:$C,0))),"",INDEX('Policy Characteristics'!L:L,MATCH($C2023,'Policy Characteristics'!$C:$C,0)))</f>
        <v/>
      </c>
    </row>
    <row r="2024" spans="1:18">
      <c r="A2024" s="226" t="str">
        <f>IF(ISBLANK(INDEX('Policy Characteristics'!A:A,MATCH($C2024,'Policy Characteristics'!$C:$C,0))),"",INDEX('Policy Characteristics'!A:A,MATCH($C2024,'Policy Characteristics'!$C:$C,0)))</f>
        <v>Control Settings</v>
      </c>
      <c r="B2024" s="234" t="str">
        <f>IF(ISBLANK(INDEX('Policy Characteristics'!B:B,MATCH($C2024,'Policy Characteristics'!$C:$C,0))),"",INDEX('Policy Characteristics'!B:B,MATCH($C2024,'Policy Characteristics'!$C:$C,0)))</f>
        <v>COVID-19 Recession</v>
      </c>
      <c r="C2024" s="1" t="s">
        <v>712</v>
      </c>
      <c r="H2024" s="43">
        <v>543</v>
      </c>
      <c r="I2024" s="259" t="s">
        <v>738</v>
      </c>
      <c r="J2024" s="227" t="str">
        <f>IF(ISBLANK(INDEX('Policy Characteristics'!D:D,MATCH($C2024,'Policy Characteristics'!$C:$C,0))),"",INDEX('Policy Characteristics'!D:D,MATCH($C2024,'Policy Characteristics'!$C:$C,0)))</f>
        <v/>
      </c>
      <c r="K2024" s="226" t="str">
        <f>IF(ISBLANK(INDEX('Policy Characteristics'!E:E,MATCH($C2024,'Policy Characteristics'!$C:$C,0))),"",INDEX('Policy Characteristics'!E:E,MATCH($C2024,'Policy Characteristics'!$C:$C,0)))</f>
        <v>settings exogenous GDP adjustment</v>
      </c>
      <c r="L2024" s="266">
        <f>IF(ISBLANK(INDEX('Policy Characteristics'!F:F,MATCH($C2024,'Policy Characteristics'!$C:$C,0))),"",INDEX('Policy Characteristics'!F:F,MATCH($C2024,'Policy Characteristics'!$C:$C,0)))</f>
        <v>0</v>
      </c>
      <c r="M2024" s="266">
        <f>IF(ISBLANK(INDEX('Policy Characteristics'!G:G,MATCH($C2024,'Policy Characteristics'!$C:$C,0))),"",INDEX('Policy Characteristics'!G:G,MATCH($C2024,'Policy Characteristics'!$C:$C,0)))</f>
        <v>1</v>
      </c>
      <c r="N2024" s="266">
        <f>IF(ISBLANK(INDEX('Policy Characteristics'!H:H,MATCH($C2024,'Policy Characteristics'!$C:$C,0))),"",INDEX('Policy Characteristics'!H:H,MATCH($C2024,'Policy Characteristics'!$C:$C,0)))</f>
        <v>1</v>
      </c>
      <c r="O2024" s="226" t="str">
        <f>IF(ISBLANK(INDEX('Policy Characteristics'!I:I,MATCH($C2024,'Policy Characteristics'!$C:$C,0))),"",INDEX('Policy Characteristics'!I:I,MATCH($C2024,'Policy Characteristics'!$C:$C,0)))</f>
        <v>on/off</v>
      </c>
      <c r="P2024" s="226" t="str">
        <f>IF(ISBLANK(INDEX('Policy Characteristics'!J:J,MATCH($C2024,'Policy Characteristics'!$C:$C,0))),"",INDEX('Policy Characteristics'!J:J,MATCH($C2024,'Policy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2024" s="226" t="str">
        <f>IF(ISBLANK(INDEX('Policy Characteristics'!K:K,MATCH($C2024,'Policy Characteristics'!$C:$C,0))),"",INDEX('Policy Characteristics'!K:K,MATCH($C2024,'Policy Characteristics'!$C:$C,0)))</f>
        <v/>
      </c>
      <c r="R2024" s="226" t="str">
        <f>IF(ISBLANK(INDEX('Policy Characteristics'!L:L,MATCH($C2024,'Policy Characteristics'!$C:$C,0))),"",INDEX('Policy Characteristics'!L:L,MATCH($C2024,'Policy Characteristics'!$C:$C,0)))</f>
        <v/>
      </c>
    </row>
    <row r="2025" spans="1:18">
      <c r="A2025" s="226" t="str">
        <f>IF(ISBLANK(INDEX('Policy Characteristics'!A:A,MATCH($C2025,'Policy Characteristics'!$C:$C,0))),"",INDEX('Policy Characteristics'!A:A,MATCH($C2025,'Policy Characteristics'!$C:$C,0)))</f>
        <v>Control Settings</v>
      </c>
      <c r="B2025" s="234" t="str">
        <f>IF(ISBLANK(INDEX('Policy Characteristics'!B:B,MATCH($C2025,'Policy Characteristics'!$C:$C,0))),"",INDEX('Policy Characteristics'!B:B,MATCH($C2025,'Policy Characteristics'!$C:$C,0)))</f>
        <v>Use 20-Year GWP Values</v>
      </c>
      <c r="C2025" t="s">
        <v>716</v>
      </c>
      <c r="H2025" s="43">
        <v>1601</v>
      </c>
      <c r="I2025" s="259" t="s">
        <v>738</v>
      </c>
      <c r="J2025" s="227" t="str">
        <f>IF(ISBLANK(INDEX('Policy Characteristics'!D:D,MATCH($C2025,'Policy Characteristics'!$C:$C,0))),"",INDEX('Policy Characteristics'!D:D,MATCH($C2025,'Policy Characteristics'!$C:$C,0)))</f>
        <v/>
      </c>
      <c r="K2025" s="226" t="str">
        <f>IF(ISBLANK(INDEX('Policy Characteristics'!E:E,MATCH($C2025,'Policy Characteristics'!$C:$C,0))),"",INDEX('Policy Characteristics'!E:E,MATCH($C2025,'Policy Characteristics'!$C:$C,0)))</f>
        <v/>
      </c>
      <c r="L2025" s="266">
        <f>IF(ISBLANK(INDEX('Policy Characteristics'!F:F,MATCH($C2025,'Policy Characteristics'!$C:$C,0))),"",INDEX('Policy Characteristics'!F:F,MATCH($C2025,'Policy Characteristics'!$C:$C,0)))</f>
        <v>0</v>
      </c>
      <c r="M2025" s="266">
        <f>IF(ISBLANK(INDEX('Policy Characteristics'!G:G,MATCH($C2025,'Policy Characteristics'!$C:$C,0))),"",INDEX('Policy Characteristics'!G:G,MATCH($C2025,'Policy Characteristics'!$C:$C,0)))</f>
        <v>1</v>
      </c>
      <c r="N2025" s="266">
        <f>IF(ISBLANK(INDEX('Policy Characteristics'!H:H,MATCH($C2025,'Policy Characteristics'!$C:$C,0))),"",INDEX('Policy Characteristics'!H:H,MATCH($C2025,'Policy Characteristics'!$C:$C,0)))</f>
        <v>1</v>
      </c>
      <c r="O2025" s="226" t="str">
        <f>IF(ISBLANK(INDEX('Policy Characteristics'!I:I,MATCH($C2025,'Policy Characteristics'!$C:$C,0))),"",INDEX('Policy Characteristics'!I:I,MATCH($C2025,'Policy Characteristics'!$C:$C,0)))</f>
        <v>on/off</v>
      </c>
      <c r="P2025" s="226" t="str">
        <f>IF(ISBLANK(INDEX('Policy Characteristics'!J:J,MATCH($C2025,'Policy Characteristics'!$C:$C,0))),"",INDEX('Policy Characteristics'!J:J,MATCH($C2025,'Policy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2025" s="226" t="str">
        <f>IF(ISBLANK(INDEX('Policy Characteristics'!K:K,MATCH($C2025,'Policy Characteristics'!$C:$C,0))),"",INDEX('Policy Characteristics'!K:K,MATCH($C2025,'Policy Characteristics'!$C:$C,0)))</f>
        <v/>
      </c>
      <c r="R2025" s="226" t="str">
        <f>IF(ISBLANK(INDEX('Policy Characteristics'!L:L,MATCH($C2025,'Policy Characteristics'!$C:$C,0))),"",INDEX('Policy Characteristics'!L:L,MATCH($C2025,'Policy Characteristics'!$C:$C,0)))</f>
        <v/>
      </c>
    </row>
  </sheetData>
  <sortState xmlns:xlrd2="http://schemas.microsoft.com/office/spreadsheetml/2017/richdata2" ref="A203:I223">
    <sortCondition ref="B203:B223"/>
  </sortState>
  <conditionalFormatting sqref="I1:I1969 I2024:I2025 I2029:I1048576">
    <cfRule type="containsText" dxfId="5" priority="3" operator="containsText" text="No">
      <formula>NOT(ISERROR(SEARCH("No",I1)))</formula>
    </cfRule>
  </conditionalFormatting>
  <conditionalFormatting sqref="I1974 I1979 I1989 I1994 I1999 I2004 I2014 I2019">
    <cfRule type="containsText" dxfId="4" priority="133" operator="containsText" text="No">
      <formula>NOT(ISERROR(SEARCH("No",I1974)))</formula>
    </cfRule>
  </conditionalFormatting>
  <conditionalFormatting sqref="I1984">
    <cfRule type="containsText" dxfId="3" priority="2" operator="containsText" text="No">
      <formula>NOT(ISERROR(SEARCH("No",I1984)))</formula>
    </cfRule>
  </conditionalFormatting>
  <conditionalFormatting sqref="I2009">
    <cfRule type="containsText" dxfId="2" priority="1" operator="containsText" text="No">
      <formula>NOT(ISERROR(SEARCH("No",I2009)))</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2"/>
  <sheetViews>
    <sheetView workbookViewId="0">
      <selection activeCell="B29" sqref="B29"/>
    </sheetView>
  </sheetViews>
  <sheetFormatPr defaultColWidth="9.109375" defaultRowHeight="14.4"/>
  <cols>
    <col min="1" max="2" width="76.88671875" customWidth="1"/>
  </cols>
  <sheetData>
    <row r="1" spans="1:2">
      <c r="A1" s="414" t="s">
        <v>1091</v>
      </c>
      <c r="B1" s="414"/>
    </row>
    <row r="2" spans="1:2">
      <c r="A2" s="187" t="s">
        <v>1092</v>
      </c>
      <c r="B2" s="187" t="s">
        <v>1093</v>
      </c>
    </row>
    <row r="3" spans="1:2">
      <c r="A3" s="188" t="s">
        <v>1094</v>
      </c>
      <c r="B3" t="str">
        <f>A3</f>
        <v>million metric tons / year</v>
      </c>
    </row>
    <row r="4" spans="1:2">
      <c r="A4" s="188" t="s">
        <v>1095</v>
      </c>
      <c r="B4" t="str">
        <f>A4</f>
        <v>million metric tons</v>
      </c>
    </row>
    <row r="5" spans="1:2">
      <c r="A5" s="188" t="s">
        <v>1096</v>
      </c>
      <c r="B5" t="str">
        <f>A5</f>
        <v>g CO2e / 2024 dollar</v>
      </c>
    </row>
    <row r="6" spans="1:2">
      <c r="A6" s="189" t="s">
        <v>1097</v>
      </c>
      <c r="B6" t="str">
        <f t="shared" ref="B6:B46" si="0">A6</f>
        <v>thousand metric tons / year</v>
      </c>
    </row>
    <row r="7" spans="1:2">
      <c r="A7" s="189" t="s">
        <v>1098</v>
      </c>
      <c r="B7" t="str">
        <f>A7</f>
        <v>g CO2 / 2024 dollar</v>
      </c>
    </row>
    <row r="8" spans="1:2" ht="28.8">
      <c r="A8" s="189" t="s">
        <v>1099</v>
      </c>
      <c r="B8" t="str">
        <f t="shared" si="0"/>
        <v>2024 dollars / metric ton CO2e abated, Annual average abatement (million metric tons CO2e)</v>
      </c>
    </row>
    <row r="9" spans="1:2">
      <c r="A9" s="189" t="s">
        <v>1100</v>
      </c>
      <c r="B9" t="str">
        <f t="shared" si="0"/>
        <v>billion 2024 dollars / year</v>
      </c>
    </row>
    <row r="10" spans="1:2">
      <c r="A10" s="189" t="s">
        <v>1101</v>
      </c>
      <c r="B10" t="str">
        <f t="shared" si="0"/>
        <v>billion 2024 dollars</v>
      </c>
    </row>
    <row r="11" spans="1:2">
      <c r="A11" s="189" t="s">
        <v>1102</v>
      </c>
      <c r="B11" t="str">
        <f t="shared" si="0"/>
        <v>jobs</v>
      </c>
    </row>
    <row r="12" spans="1:2">
      <c r="A12" s="189" t="s">
        <v>1103</v>
      </c>
      <c r="B12" t="str">
        <f t="shared" si="0"/>
        <v>incidents / year</v>
      </c>
    </row>
    <row r="13" spans="1:2">
      <c r="A13" s="189" t="s">
        <v>71</v>
      </c>
      <c r="B13" t="str">
        <f t="shared" si="0"/>
        <v>% change</v>
      </c>
    </row>
    <row r="14" spans="1:2">
      <c r="A14" s="189" t="s">
        <v>1104</v>
      </c>
      <c r="B14" t="str">
        <f t="shared" si="0"/>
        <v>2024 dollars / employee-year</v>
      </c>
    </row>
    <row r="15" spans="1:2">
      <c r="A15" s="189" t="s">
        <v>1105</v>
      </c>
      <c r="B15" t="str">
        <f t="shared" si="0"/>
        <v>lives / year</v>
      </c>
    </row>
    <row r="16" spans="1:2">
      <c r="A16" s="189" t="s">
        <v>1106</v>
      </c>
      <c r="B16" t="str">
        <f t="shared" si="0"/>
        <v>terawatt-hours (TWh) / year</v>
      </c>
    </row>
    <row r="17" spans="1:2">
      <c r="A17" s="189" t="s">
        <v>1107</v>
      </c>
      <c r="B17" t="str">
        <f t="shared" si="0"/>
        <v>terawatt-hours (TWh)</v>
      </c>
    </row>
    <row r="18" spans="1:2">
      <c r="A18" s="189" t="s">
        <v>1108</v>
      </c>
      <c r="B18" t="str">
        <f t="shared" si="0"/>
        <v>%</v>
      </c>
    </row>
    <row r="19" spans="1:2">
      <c r="A19" s="189" t="s">
        <v>1109</v>
      </c>
      <c r="B19" t="str">
        <f t="shared" si="0"/>
        <v>metric tons CO2e / megawatt-hour (MWh)</v>
      </c>
    </row>
    <row r="20" spans="1:2">
      <c r="A20" s="189" t="s">
        <v>1110</v>
      </c>
      <c r="B20" t="str">
        <f t="shared" si="0"/>
        <v>kilowatt-hour / 2024 dollar</v>
      </c>
    </row>
    <row r="21" spans="1:2">
      <c r="A21" s="189" t="s">
        <v>1111</v>
      </c>
      <c r="B21" t="str">
        <f t="shared" si="0"/>
        <v>gigawatts (GW) / year</v>
      </c>
    </row>
    <row r="22" spans="1:2">
      <c r="A22" s="189" t="s">
        <v>1112</v>
      </c>
      <c r="B22" t="str">
        <f t="shared" si="0"/>
        <v>2024 dollars / megawatt-hour (MWh)</v>
      </c>
    </row>
    <row r="23" spans="1:2">
      <c r="A23" s="189" t="s">
        <v>1113</v>
      </c>
      <c r="B23" t="str">
        <f t="shared" si="0"/>
        <v>cubic km / yr</v>
      </c>
    </row>
    <row r="24" spans="1:2">
      <c r="A24" s="189" t="s">
        <v>1114</v>
      </c>
      <c r="B24" t="str">
        <f t="shared" si="0"/>
        <v>trillion passenger-miles / year</v>
      </c>
    </row>
    <row r="25" spans="1:2">
      <c r="A25" s="189" t="s">
        <v>1115</v>
      </c>
      <c r="B25" t="str">
        <f t="shared" si="0"/>
        <v>trillion freight ton-miles / year</v>
      </c>
    </row>
    <row r="26" spans="1:2">
      <c r="A26" s="189" t="s">
        <v>1116</v>
      </c>
      <c r="B26" t="str">
        <f t="shared" si="0"/>
        <v>million vehicles / year</v>
      </c>
    </row>
    <row r="27" spans="1:2">
      <c r="A27" s="189" t="s">
        <v>1117</v>
      </c>
      <c r="B27" t="str">
        <f t="shared" si="0"/>
        <v>thousand vehicles / year</v>
      </c>
    </row>
    <row r="28" spans="1:2">
      <c r="A28" s="189" t="s">
        <v>1118</v>
      </c>
      <c r="B28" t="str">
        <f t="shared" si="0"/>
        <v>million vehicles</v>
      </c>
    </row>
    <row r="29" spans="1:2">
      <c r="A29" s="189" t="s">
        <v>1119</v>
      </c>
      <c r="B29" t="str">
        <f t="shared" si="0"/>
        <v>thousand vehicles</v>
      </c>
    </row>
    <row r="30" spans="1:2">
      <c r="A30" s="189" t="s">
        <v>1120</v>
      </c>
      <c r="B30" t="str">
        <f t="shared" si="0"/>
        <v>quads / year</v>
      </c>
    </row>
    <row r="31" spans="1:2">
      <c r="A31" s="189" t="s">
        <v>1121</v>
      </c>
      <c r="B31" t="str">
        <f>A31</f>
        <v>thousand BTU / 2024 dollar</v>
      </c>
    </row>
    <row r="32" spans="1:2">
      <c r="A32" s="189" t="s">
        <v>1122</v>
      </c>
      <c r="B32" t="str">
        <f t="shared" si="0"/>
        <v>millions of short tons / year</v>
      </c>
    </row>
    <row r="33" spans="1:2">
      <c r="A33" s="189" t="s">
        <v>1123</v>
      </c>
      <c r="B33" t="str">
        <f t="shared" si="0"/>
        <v>trillion cubic feet / year</v>
      </c>
    </row>
    <row r="34" spans="1:2">
      <c r="A34" s="189" t="s">
        <v>1124</v>
      </c>
      <c r="B34" t="str">
        <f t="shared" si="0"/>
        <v>million barrels of oil / year</v>
      </c>
    </row>
    <row r="35" spans="1:2">
      <c r="A35" s="189" t="s">
        <v>1125</v>
      </c>
      <c r="B35" t="str">
        <f t="shared" si="0"/>
        <v>million gallons / year</v>
      </c>
    </row>
    <row r="36" spans="1:2">
      <c r="A36" s="189" t="s">
        <v>1126</v>
      </c>
      <c r="B36" t="str">
        <f t="shared" si="0"/>
        <v>trillion BTU / year</v>
      </c>
    </row>
    <row r="37" spans="1:2">
      <c r="A37" s="189" t="s">
        <v>1127</v>
      </c>
      <c r="B37" t="str">
        <f t="shared" si="0"/>
        <v>2024 dollars / short ton</v>
      </c>
    </row>
    <row r="38" spans="1:2">
      <c r="A38" s="189" t="s">
        <v>1128</v>
      </c>
      <c r="B38" t="str">
        <f t="shared" si="0"/>
        <v>2024 dollars / thousand cubic feet</v>
      </c>
    </row>
    <row r="39" spans="1:2">
      <c r="A39" s="189" t="s">
        <v>1129</v>
      </c>
      <c r="B39" t="str">
        <f t="shared" si="0"/>
        <v>2024 dollars / gallon</v>
      </c>
    </row>
    <row r="40" spans="1:2">
      <c r="A40" s="189" t="s">
        <v>1130</v>
      </c>
      <c r="B40" t="str">
        <f t="shared" si="0"/>
        <v>2024 dollars / barrel of oil</v>
      </c>
    </row>
    <row r="41" spans="1:2">
      <c r="A41" s="189" t="s">
        <v>1131</v>
      </c>
      <c r="B41" t="str">
        <f t="shared" si="0"/>
        <v>2024 dollars / kg</v>
      </c>
    </row>
    <row r="42" spans="1:2">
      <c r="A42" s="189" t="s">
        <v>1132</v>
      </c>
      <c r="B42" t="str">
        <f t="shared" si="0"/>
        <v>2024 dollars / kilowatt-hour (kWh)</v>
      </c>
    </row>
    <row r="43" spans="1:2">
      <c r="A43" s="189" t="s">
        <v>1112</v>
      </c>
      <c r="B43" t="str">
        <f t="shared" ref="B43" si="1">A43</f>
        <v>2024 dollars / megawatt-hour (MWh)</v>
      </c>
    </row>
    <row r="44" spans="1:2">
      <c r="A44" s="189" t="s">
        <v>1133</v>
      </c>
      <c r="B44" t="str">
        <f t="shared" si="0"/>
        <v>cost of eqpt. to capture 1 metric ton CO2e/yr (2020 dollars)</v>
      </c>
    </row>
    <row r="45" spans="1:2">
      <c r="A45" s="189" t="s">
        <v>1134</v>
      </c>
      <c r="B45" t="str">
        <f t="shared" si="0"/>
        <v>million 2024 dollars / megawatt (MW)</v>
      </c>
    </row>
    <row r="46" spans="1:2">
      <c r="A46" s="189" t="s">
        <v>1135</v>
      </c>
      <c r="B46" t="str">
        <f t="shared" si="0"/>
        <v>cost of eqpt. to produce 1 kg H2/yr (2024 dollars)</v>
      </c>
    </row>
    <row r="48" spans="1:2">
      <c r="A48" s="414" t="s">
        <v>1136</v>
      </c>
      <c r="B48" s="414"/>
    </row>
    <row r="49" spans="1:2">
      <c r="A49" s="187" t="s">
        <v>1092</v>
      </c>
      <c r="B49" s="187" t="s">
        <v>1093</v>
      </c>
    </row>
    <row r="50" spans="1:2">
      <c r="A50" s="151" t="s">
        <v>1137</v>
      </c>
      <c r="B50" t="str">
        <f t="shared" ref="B50:B51" si="2">A50</f>
        <v>$/metric ton CO2e</v>
      </c>
    </row>
    <row r="51" spans="1:2">
      <c r="A51" s="151" t="s">
        <v>1138</v>
      </c>
      <c r="B51" t="str">
        <f t="shared" si="2"/>
        <v>$/MWh</v>
      </c>
    </row>
    <row r="62" spans="1:2">
      <c r="A62" s="1"/>
    </row>
  </sheetData>
  <mergeCells count="2">
    <mergeCell ref="A1:B1"/>
    <mergeCell ref="A48:B48"/>
  </mergeCells>
  <phoneticPr fontId="10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14"/>
  <sheetViews>
    <sheetView topLeftCell="A46" zoomScale="70" zoomScaleNormal="70" workbookViewId="0">
      <selection activeCell="I50" sqref="I50"/>
    </sheetView>
  </sheetViews>
  <sheetFormatPr defaultColWidth="9.109375" defaultRowHeight="14.4"/>
  <cols>
    <col min="1" max="1" width="37.44140625" style="1" customWidth="1"/>
    <col min="2" max="2" width="27.44140625" style="1" customWidth="1"/>
    <col min="3" max="3" width="9" style="1" customWidth="1"/>
    <col min="4" max="4" width="18.44140625" style="1" customWidth="1"/>
    <col min="5" max="5" width="18.109375" style="1" customWidth="1"/>
    <col min="6" max="6" width="34.109375" style="1" customWidth="1"/>
    <col min="7" max="7" width="95" style="1" customWidth="1"/>
    <col min="8" max="8" width="37.44140625" style="1" customWidth="1"/>
    <col min="9" max="10" width="34.44140625" style="1" customWidth="1"/>
    <col min="11" max="16384" width="9.109375" style="1"/>
  </cols>
  <sheetData>
    <row r="1" spans="1:10" s="3" customFormat="1" ht="28.8">
      <c r="A1" s="156" t="s">
        <v>1139</v>
      </c>
      <c r="B1" s="157" t="s">
        <v>1140</v>
      </c>
      <c r="C1" s="190" t="s">
        <v>1141</v>
      </c>
      <c r="D1" s="157" t="s">
        <v>1142</v>
      </c>
      <c r="E1" s="157" t="s">
        <v>1143</v>
      </c>
      <c r="F1" s="157" t="s">
        <v>1144</v>
      </c>
      <c r="G1" s="157" t="s">
        <v>1145</v>
      </c>
      <c r="H1" s="157" t="s">
        <v>1146</v>
      </c>
      <c r="I1" s="158" t="s">
        <v>1147</v>
      </c>
      <c r="J1" s="44" t="s">
        <v>1148</v>
      </c>
    </row>
    <row r="2" spans="1:10">
      <c r="A2" s="2" t="s">
        <v>1149</v>
      </c>
      <c r="B2" s="1" t="s">
        <v>1150</v>
      </c>
      <c r="C2" s="43">
        <v>1</v>
      </c>
      <c r="D2" s="1" t="s">
        <v>1151</v>
      </c>
      <c r="E2" s="1" t="s">
        <v>1152</v>
      </c>
      <c r="F2" s="1" t="str">
        <f>UnitControlCenter!$B$3</f>
        <v>million metric tons / year</v>
      </c>
      <c r="G2" s="1" t="s">
        <v>1153</v>
      </c>
      <c r="J2" s="1" t="s">
        <v>1154</v>
      </c>
    </row>
    <row r="3" spans="1:10">
      <c r="A3" s="2" t="s">
        <v>1149</v>
      </c>
      <c r="B3" s="1" t="s">
        <v>1155</v>
      </c>
      <c r="C3" s="47">
        <v>1</v>
      </c>
      <c r="D3" s="2" t="s">
        <v>1151</v>
      </c>
      <c r="E3" s="2" t="s">
        <v>1152</v>
      </c>
      <c r="F3" s="1" t="str">
        <f>UnitControlCenter!$B$3</f>
        <v>million metric tons / year</v>
      </c>
      <c r="G3" s="1" t="s">
        <v>1156</v>
      </c>
    </row>
    <row r="4" spans="1:10" ht="28.8">
      <c r="A4" s="2" t="s">
        <v>1149</v>
      </c>
      <c r="B4" s="1" t="s">
        <v>1157</v>
      </c>
      <c r="C4" s="43">
        <v>1</v>
      </c>
      <c r="D4" s="1" t="s">
        <v>1151</v>
      </c>
      <c r="E4" s="1" t="s">
        <v>1152</v>
      </c>
      <c r="F4" s="1" t="str">
        <f>UnitControlCenter!B4</f>
        <v>million metric tons</v>
      </c>
      <c r="G4" s="1" t="s">
        <v>1158</v>
      </c>
      <c r="J4" s="1" t="s">
        <v>1159</v>
      </c>
    </row>
    <row r="5" spans="1:10" ht="28.8">
      <c r="A5" s="2" t="s">
        <v>1149</v>
      </c>
      <c r="B5" s="1" t="s">
        <v>1160</v>
      </c>
      <c r="C5" s="47">
        <v>1</v>
      </c>
      <c r="D5" s="2" t="s">
        <v>1151</v>
      </c>
      <c r="E5" s="2" t="s">
        <v>1152</v>
      </c>
      <c r="F5" s="1" t="str">
        <f>UnitControlCenter!B4</f>
        <v>million metric tons</v>
      </c>
      <c r="G5" s="1" t="s">
        <v>1161</v>
      </c>
    </row>
    <row r="6" spans="1:10" ht="72">
      <c r="A6" s="2" t="s">
        <v>1149</v>
      </c>
      <c r="B6" s="2" t="s">
        <v>1162</v>
      </c>
      <c r="C6" s="43">
        <v>1</v>
      </c>
      <c r="D6" s="1" t="s">
        <v>1163</v>
      </c>
      <c r="E6" s="1" t="s">
        <v>1164</v>
      </c>
      <c r="F6" s="1" t="str">
        <f>UnitControlCenter!$B$3</f>
        <v>million metric tons / year</v>
      </c>
      <c r="G6" s="1" t="s">
        <v>1165</v>
      </c>
      <c r="H6" s="1" t="s">
        <v>1166</v>
      </c>
      <c r="I6" s="1" t="s">
        <v>1167</v>
      </c>
    </row>
    <row r="7" spans="1:10" ht="28.8">
      <c r="A7" s="2" t="s">
        <v>1149</v>
      </c>
      <c r="B7" s="2" t="s">
        <v>1168</v>
      </c>
      <c r="C7" s="43">
        <v>1</v>
      </c>
      <c r="D7" s="1" t="s">
        <v>1163</v>
      </c>
      <c r="E7" s="1" t="s">
        <v>1164</v>
      </c>
      <c r="F7" s="1" t="str">
        <f>UnitControlCenter!$B$3</f>
        <v>million metric tons / year</v>
      </c>
      <c r="G7" s="1" t="s">
        <v>1169</v>
      </c>
      <c r="H7" s="1" t="s">
        <v>1170</v>
      </c>
      <c r="I7" s="1" t="s">
        <v>1171</v>
      </c>
    </row>
    <row r="8" spans="1:10" ht="28.8">
      <c r="A8" s="2" t="s">
        <v>1149</v>
      </c>
      <c r="B8" s="2" t="s">
        <v>1172</v>
      </c>
      <c r="C8" s="43">
        <v>1</v>
      </c>
      <c r="D8" s="1" t="s">
        <v>1163</v>
      </c>
      <c r="E8" s="1" t="s">
        <v>1164</v>
      </c>
      <c r="F8" s="1" t="str">
        <f>UnitControlCenter!$B$3</f>
        <v>million metric tons / year</v>
      </c>
      <c r="G8" s="1" t="s">
        <v>1173</v>
      </c>
      <c r="H8" s="1" t="s">
        <v>1174</v>
      </c>
      <c r="I8" s="1" t="s">
        <v>1175</v>
      </c>
    </row>
    <row r="9" spans="1:10">
      <c r="A9" s="2" t="s">
        <v>1149</v>
      </c>
      <c r="B9" s="2" t="s">
        <v>1176</v>
      </c>
      <c r="C9" s="43">
        <v>0</v>
      </c>
      <c r="D9" s="1" t="s">
        <v>1151</v>
      </c>
      <c r="E9" s="1" t="s">
        <v>1152</v>
      </c>
      <c r="F9" s="1" t="str">
        <f>UnitControlCenter!$B$5</f>
        <v>g CO2e / 2024 dollar</v>
      </c>
      <c r="G9" s="1" t="s">
        <v>1177</v>
      </c>
    </row>
    <row r="10" spans="1:10">
      <c r="A10" s="2" t="s">
        <v>1149</v>
      </c>
      <c r="B10" s="2" t="s">
        <v>1178</v>
      </c>
      <c r="C10" s="43">
        <v>1</v>
      </c>
      <c r="D10" s="1" t="s">
        <v>1151</v>
      </c>
      <c r="E10" s="1" t="s">
        <v>1152</v>
      </c>
      <c r="F10" s="1" t="str">
        <f>UnitControlCenter!$B$3</f>
        <v>million metric tons / year</v>
      </c>
      <c r="G10" s="1" t="s">
        <v>1179</v>
      </c>
    </row>
    <row r="11" spans="1:10">
      <c r="A11" s="2" t="s">
        <v>1149</v>
      </c>
      <c r="B11" s="2" t="s">
        <v>1180</v>
      </c>
      <c r="C11" s="43">
        <v>1</v>
      </c>
      <c r="D11" s="1" t="s">
        <v>1151</v>
      </c>
      <c r="E11" s="1" t="s">
        <v>1152</v>
      </c>
      <c r="F11" s="1" t="str">
        <f>UnitControlCenter!$B$3</f>
        <v>million metric tons / year</v>
      </c>
      <c r="G11" s="1" t="s">
        <v>1181</v>
      </c>
    </row>
    <row r="12" spans="1:10">
      <c r="A12" s="2" t="s">
        <v>1149</v>
      </c>
      <c r="B12" s="2" t="s">
        <v>1014</v>
      </c>
      <c r="C12" s="43">
        <v>1</v>
      </c>
      <c r="D12" s="1" t="s">
        <v>1151</v>
      </c>
      <c r="E12" s="1" t="s">
        <v>1152</v>
      </c>
      <c r="F12" s="1" t="str">
        <f>UnitControlCenter!$B$3</f>
        <v>million metric tons / year</v>
      </c>
      <c r="G12" s="1" t="s">
        <v>1182</v>
      </c>
    </row>
    <row r="13" spans="1:10">
      <c r="A13" s="2" t="s">
        <v>1149</v>
      </c>
      <c r="B13" s="2" t="s">
        <v>993</v>
      </c>
      <c r="C13" s="43">
        <v>1</v>
      </c>
      <c r="D13" s="1" t="s">
        <v>1151</v>
      </c>
      <c r="E13" s="1" t="s">
        <v>1152</v>
      </c>
      <c r="F13" s="1" t="str">
        <f>UnitControlCenter!$B$3</f>
        <v>million metric tons / year</v>
      </c>
      <c r="G13" s="1" t="s">
        <v>1183</v>
      </c>
    </row>
    <row r="14" spans="1:10">
      <c r="A14" s="2" t="s">
        <v>1149</v>
      </c>
      <c r="B14" s="2" t="s">
        <v>371</v>
      </c>
      <c r="C14" s="43">
        <v>1</v>
      </c>
      <c r="D14" s="1" t="s">
        <v>1151</v>
      </c>
      <c r="E14" s="1" t="s">
        <v>1152</v>
      </c>
      <c r="F14" s="1" t="str">
        <f>UnitControlCenter!$B$3</f>
        <v>million metric tons / year</v>
      </c>
      <c r="G14" s="1" t="s">
        <v>1184</v>
      </c>
    </row>
    <row r="15" spans="1:10">
      <c r="A15" s="2" t="s">
        <v>1149</v>
      </c>
      <c r="B15" s="2" t="s">
        <v>1016</v>
      </c>
      <c r="C15" s="43">
        <v>1</v>
      </c>
      <c r="D15" s="1" t="s">
        <v>1151</v>
      </c>
      <c r="E15" s="1" t="s">
        <v>1152</v>
      </c>
      <c r="F15" s="1" t="str">
        <f>UnitControlCenter!$B$3</f>
        <v>million metric tons / year</v>
      </c>
      <c r="G15" s="1" t="s">
        <v>1185</v>
      </c>
    </row>
    <row r="16" spans="1:10">
      <c r="A16" s="2" t="s">
        <v>1149</v>
      </c>
      <c r="B16" s="2" t="s">
        <v>58</v>
      </c>
      <c r="C16" s="43">
        <v>1</v>
      </c>
      <c r="D16" s="1" t="s">
        <v>1151</v>
      </c>
      <c r="E16" s="1" t="s">
        <v>1152</v>
      </c>
      <c r="F16" s="1" t="str">
        <f>UnitControlCenter!$B$3</f>
        <v>million metric tons / year</v>
      </c>
      <c r="G16" s="1" t="s">
        <v>1186</v>
      </c>
    </row>
    <row r="17" spans="1:10">
      <c r="A17" s="2" t="s">
        <v>1149</v>
      </c>
      <c r="B17" s="2" t="s">
        <v>1187</v>
      </c>
      <c r="C17" s="43">
        <v>1</v>
      </c>
      <c r="D17" s="1" t="s">
        <v>1151</v>
      </c>
      <c r="E17" s="1" t="s">
        <v>1152</v>
      </c>
      <c r="F17" s="1" t="str">
        <f>UnitControlCenter!$B$3</f>
        <v>million metric tons / year</v>
      </c>
      <c r="G17" s="1" t="s">
        <v>1188</v>
      </c>
    </row>
    <row r="18" spans="1:10" ht="346.2" thickBot="1">
      <c r="A18" s="184" t="s">
        <v>1149</v>
      </c>
      <c r="B18" s="184" t="s">
        <v>1189</v>
      </c>
      <c r="C18" s="191">
        <v>1</v>
      </c>
      <c r="D18" s="185" t="s">
        <v>1163</v>
      </c>
      <c r="E18" s="185" t="s">
        <v>1164</v>
      </c>
      <c r="F18" s="185" t="s">
        <v>1094</v>
      </c>
      <c r="G18" s="185" t="s">
        <v>1190</v>
      </c>
      <c r="H18" s="185" t="s">
        <v>1191</v>
      </c>
      <c r="I18" s="185" t="s">
        <v>1192</v>
      </c>
      <c r="J18" s="185"/>
    </row>
    <row r="19" spans="1:10" ht="100.8">
      <c r="A19" s="2" t="s">
        <v>1193</v>
      </c>
      <c r="B19" s="2" t="s">
        <v>1194</v>
      </c>
      <c r="C19" s="43">
        <v>1</v>
      </c>
      <c r="D19" s="1" t="s">
        <v>1163</v>
      </c>
      <c r="E19" s="1" t="s">
        <v>1164</v>
      </c>
      <c r="F19" s="1" t="str">
        <f>UnitControlCenter!$B$3</f>
        <v>million metric tons / year</v>
      </c>
      <c r="G19" s="1" t="s">
        <v>1195</v>
      </c>
      <c r="H19" s="1" t="s">
        <v>1166</v>
      </c>
      <c r="I19" s="1" t="s">
        <v>1167</v>
      </c>
    </row>
    <row r="20" spans="1:10" ht="100.8">
      <c r="A20" s="2" t="s">
        <v>1193</v>
      </c>
      <c r="B20" s="2" t="s">
        <v>737</v>
      </c>
      <c r="C20" s="43">
        <v>1</v>
      </c>
      <c r="D20" s="1" t="s">
        <v>1163</v>
      </c>
      <c r="E20" s="1" t="s">
        <v>1164</v>
      </c>
      <c r="F20" s="1" t="str">
        <f>UnitControlCenter!$B$3</f>
        <v>million metric tons / year</v>
      </c>
      <c r="G20" s="1" t="s">
        <v>1196</v>
      </c>
      <c r="H20" s="1" t="s">
        <v>1166</v>
      </c>
      <c r="I20" s="1" t="s">
        <v>1197</v>
      </c>
    </row>
    <row r="21" spans="1:10" ht="100.8">
      <c r="A21" s="2" t="s">
        <v>1193</v>
      </c>
      <c r="B21" s="2" t="s">
        <v>739</v>
      </c>
      <c r="C21" s="43">
        <v>1</v>
      </c>
      <c r="D21" s="1" t="s">
        <v>1163</v>
      </c>
      <c r="E21" s="1" t="s">
        <v>1164</v>
      </c>
      <c r="F21" s="1" t="str">
        <f>UnitControlCenter!$B$3</f>
        <v>million metric tons / year</v>
      </c>
      <c r="G21" s="1" t="s">
        <v>1198</v>
      </c>
      <c r="H21" s="1" t="s">
        <v>1166</v>
      </c>
      <c r="I21" s="1" t="s">
        <v>1199</v>
      </c>
    </row>
    <row r="22" spans="1:10" ht="100.8">
      <c r="A22" s="2" t="s">
        <v>1193</v>
      </c>
      <c r="B22" s="2" t="s">
        <v>1200</v>
      </c>
      <c r="C22" s="43">
        <v>1</v>
      </c>
      <c r="D22" s="1" t="s">
        <v>1163</v>
      </c>
      <c r="E22" s="1" t="s">
        <v>1164</v>
      </c>
      <c r="F22" s="1" t="str">
        <f>UnitControlCenter!$B$3</f>
        <v>million metric tons / year</v>
      </c>
      <c r="G22" s="1" t="s">
        <v>1201</v>
      </c>
      <c r="H22" s="1" t="s">
        <v>1166</v>
      </c>
      <c r="I22" s="1" t="s">
        <v>1202</v>
      </c>
    </row>
    <row r="23" spans="1:10" ht="100.8">
      <c r="A23" s="2" t="s">
        <v>1193</v>
      </c>
      <c r="B23" s="2" t="s">
        <v>733</v>
      </c>
      <c r="C23" s="43">
        <v>1</v>
      </c>
      <c r="D23" s="1" t="s">
        <v>1163</v>
      </c>
      <c r="E23" s="1" t="s">
        <v>1164</v>
      </c>
      <c r="F23" s="1" t="str">
        <f>UnitControlCenter!$B$6</f>
        <v>thousand metric tons / year</v>
      </c>
      <c r="G23" s="1" t="s">
        <v>1203</v>
      </c>
      <c r="H23" s="1" t="s">
        <v>1166</v>
      </c>
      <c r="I23" s="1" t="s">
        <v>1204</v>
      </c>
    </row>
    <row r="24" spans="1:10" ht="100.8">
      <c r="A24" s="2" t="s">
        <v>1193</v>
      </c>
      <c r="B24" s="2" t="s">
        <v>731</v>
      </c>
      <c r="C24" s="43">
        <v>1</v>
      </c>
      <c r="D24" s="1" t="s">
        <v>1163</v>
      </c>
      <c r="E24" s="1" t="s">
        <v>1164</v>
      </c>
      <c r="F24" s="1" t="str">
        <f>UnitControlCenter!$B$6</f>
        <v>thousand metric tons / year</v>
      </c>
      <c r="G24" s="1" t="s">
        <v>1205</v>
      </c>
      <c r="H24" s="1" t="s">
        <v>1166</v>
      </c>
      <c r="I24" s="1" t="s">
        <v>1206</v>
      </c>
    </row>
    <row r="25" spans="1:10" ht="86.4">
      <c r="A25" s="2" t="s">
        <v>1193</v>
      </c>
      <c r="B25" s="2" t="s">
        <v>735</v>
      </c>
      <c r="C25" s="43">
        <v>1</v>
      </c>
      <c r="D25" s="1" t="s">
        <v>1163</v>
      </c>
      <c r="E25" s="1" t="s">
        <v>1164</v>
      </c>
      <c r="F25" s="1" t="str">
        <f>UnitControlCenter!$B$6</f>
        <v>thousand metric tons / year</v>
      </c>
      <c r="G25" s="1" t="s">
        <v>1207</v>
      </c>
      <c r="H25" s="1" t="s">
        <v>1166</v>
      </c>
      <c r="I25" s="1" t="s">
        <v>1208</v>
      </c>
    </row>
    <row r="26" spans="1:10" ht="86.4">
      <c r="A26" s="2" t="s">
        <v>1193</v>
      </c>
      <c r="B26" s="2" t="s">
        <v>736</v>
      </c>
      <c r="C26" s="43">
        <v>1</v>
      </c>
      <c r="D26" s="1" t="s">
        <v>1163</v>
      </c>
      <c r="E26" s="1" t="s">
        <v>1164</v>
      </c>
      <c r="F26" s="1" t="str">
        <f>UnitControlCenter!$B$6</f>
        <v>thousand metric tons / year</v>
      </c>
      <c r="G26" s="1" t="s">
        <v>1209</v>
      </c>
      <c r="H26" s="1" t="s">
        <v>1166</v>
      </c>
      <c r="I26" s="1" t="s">
        <v>1210</v>
      </c>
    </row>
    <row r="27" spans="1:10" ht="100.8">
      <c r="A27" s="2" t="s">
        <v>1193</v>
      </c>
      <c r="B27" s="2" t="s">
        <v>730</v>
      </c>
      <c r="C27" s="43">
        <v>1</v>
      </c>
      <c r="D27" s="1" t="s">
        <v>1163</v>
      </c>
      <c r="E27" s="1" t="s">
        <v>1164</v>
      </c>
      <c r="F27" s="1" t="str">
        <f>UnitControlCenter!$B$3</f>
        <v>million metric tons / year</v>
      </c>
      <c r="G27" s="1" t="s">
        <v>1211</v>
      </c>
      <c r="H27" s="1" t="s">
        <v>1166</v>
      </c>
      <c r="I27" s="1" t="s">
        <v>1212</v>
      </c>
    </row>
    <row r="28" spans="1:10" ht="100.8">
      <c r="A28" s="2" t="s">
        <v>1193</v>
      </c>
      <c r="B28" s="2" t="s">
        <v>725</v>
      </c>
      <c r="C28" s="43">
        <v>1</v>
      </c>
      <c r="D28" s="1" t="s">
        <v>1163</v>
      </c>
      <c r="E28" s="1" t="s">
        <v>1164</v>
      </c>
      <c r="F28" s="1" t="str">
        <f>UnitControlCenter!$B$6</f>
        <v>thousand metric tons / year</v>
      </c>
      <c r="G28" s="1" t="s">
        <v>1213</v>
      </c>
      <c r="H28" s="1" t="s">
        <v>1166</v>
      </c>
      <c r="I28" s="1" t="s">
        <v>1214</v>
      </c>
    </row>
    <row r="29" spans="1:10" ht="100.8">
      <c r="A29" s="2" t="s">
        <v>1193</v>
      </c>
      <c r="B29" s="2" t="s">
        <v>734</v>
      </c>
      <c r="C29" s="43">
        <v>1</v>
      </c>
      <c r="D29" s="1" t="s">
        <v>1163</v>
      </c>
      <c r="E29" s="1" t="s">
        <v>1164</v>
      </c>
      <c r="F29" s="1" t="str">
        <f>UnitControlCenter!$B$3</f>
        <v>million metric tons / year</v>
      </c>
      <c r="G29" s="1" t="s">
        <v>1215</v>
      </c>
      <c r="H29" s="1" t="s">
        <v>1166</v>
      </c>
      <c r="I29" s="1" t="s">
        <v>1216</v>
      </c>
    </row>
    <row r="30" spans="1:10" ht="101.4" thickBot="1">
      <c r="A30" s="184" t="s">
        <v>1193</v>
      </c>
      <c r="B30" s="184" t="s">
        <v>729</v>
      </c>
      <c r="C30" s="191">
        <v>1</v>
      </c>
      <c r="D30" s="1" t="s">
        <v>1163</v>
      </c>
      <c r="E30" s="1" t="s">
        <v>1164</v>
      </c>
      <c r="F30" s="185" t="str">
        <f>UnitControlCenter!$B$3</f>
        <v>million metric tons / year</v>
      </c>
      <c r="G30" s="1" t="s">
        <v>1217</v>
      </c>
      <c r="H30" s="1" t="s">
        <v>1166</v>
      </c>
      <c r="I30" s="1" t="s">
        <v>1218</v>
      </c>
    </row>
    <row r="31" spans="1:10" ht="72">
      <c r="A31" s="2" t="s">
        <v>1219</v>
      </c>
      <c r="B31" s="2" t="s">
        <v>1162</v>
      </c>
      <c r="C31" s="43">
        <v>1</v>
      </c>
      <c r="D31" s="1" t="s">
        <v>1163</v>
      </c>
      <c r="E31" s="1" t="s">
        <v>1164</v>
      </c>
      <c r="F31" s="1" t="str">
        <f>UnitControlCenter!$B$3</f>
        <v>million metric tons / year</v>
      </c>
      <c r="G31" s="1" t="s">
        <v>1220</v>
      </c>
      <c r="H31" s="1" t="s">
        <v>1221</v>
      </c>
      <c r="I31" s="1" t="s">
        <v>1222</v>
      </c>
    </row>
    <row r="32" spans="1:10" ht="86.4">
      <c r="A32" s="2" t="s">
        <v>1219</v>
      </c>
      <c r="B32" s="2" t="s">
        <v>1223</v>
      </c>
      <c r="C32" s="43">
        <v>1</v>
      </c>
      <c r="D32" s="1" t="s">
        <v>1163</v>
      </c>
      <c r="E32" s="1" t="s">
        <v>1164</v>
      </c>
      <c r="F32" s="1" t="str">
        <f>UnitControlCenter!$B$3</f>
        <v>million metric tons / year</v>
      </c>
      <c r="G32" s="1" t="s">
        <v>1224</v>
      </c>
      <c r="H32" s="1" t="s">
        <v>1225</v>
      </c>
      <c r="I32" s="1" t="s">
        <v>1226</v>
      </c>
    </row>
    <row r="33" spans="1:10" ht="57.6">
      <c r="A33" s="2" t="s">
        <v>1219</v>
      </c>
      <c r="B33" s="2" t="s">
        <v>1227</v>
      </c>
      <c r="C33" s="43">
        <v>1</v>
      </c>
      <c r="D33" s="1" t="s">
        <v>1163</v>
      </c>
      <c r="E33" s="1" t="s">
        <v>1164</v>
      </c>
      <c r="F33" s="1" t="str">
        <f>UnitControlCenter!$B$3</f>
        <v>million metric tons / year</v>
      </c>
      <c r="G33" s="1" t="s">
        <v>1228</v>
      </c>
      <c r="H33" s="1" t="s">
        <v>1229</v>
      </c>
      <c r="I33" s="1" t="s">
        <v>1230</v>
      </c>
    </row>
    <row r="34" spans="1:10" ht="15" thickBot="1">
      <c r="A34" s="184" t="s">
        <v>1219</v>
      </c>
      <c r="B34" s="184" t="s">
        <v>1176</v>
      </c>
      <c r="C34" s="191">
        <v>0</v>
      </c>
      <c r="D34" s="185" t="s">
        <v>1151</v>
      </c>
      <c r="E34" s="185" t="s">
        <v>1152</v>
      </c>
      <c r="F34" s="185" t="str">
        <f>UnitControlCenter!$B$7</f>
        <v>g CO2 / 2024 dollar</v>
      </c>
      <c r="G34" s="185" t="s">
        <v>1231</v>
      </c>
      <c r="H34" s="185"/>
      <c r="I34" s="185"/>
      <c r="J34" s="185"/>
    </row>
    <row r="35" spans="1:10" ht="86.4">
      <c r="A35" s="2" t="s">
        <v>1232</v>
      </c>
      <c r="B35" s="2" t="s">
        <v>1233</v>
      </c>
      <c r="C35" s="43">
        <v>1</v>
      </c>
      <c r="D35" s="1" t="s">
        <v>1151</v>
      </c>
      <c r="E35" s="1" t="s">
        <v>1234</v>
      </c>
      <c r="F35" s="1" t="str">
        <f>UnitControlCenter!$B$3</f>
        <v>million metric tons / year</v>
      </c>
      <c r="G35" s="1" t="s">
        <v>1235</v>
      </c>
    </row>
    <row r="36" spans="1:10">
      <c r="A36" s="2" t="s">
        <v>1232</v>
      </c>
      <c r="B36" s="2" t="s">
        <v>1178</v>
      </c>
      <c r="C36" s="43">
        <v>1</v>
      </c>
      <c r="D36" s="1" t="s">
        <v>1151</v>
      </c>
      <c r="E36" s="1" t="s">
        <v>1234</v>
      </c>
      <c r="F36" s="1" t="str">
        <f>UnitControlCenter!$B$3</f>
        <v>million metric tons / year</v>
      </c>
      <c r="G36" s="1" t="s">
        <v>1179</v>
      </c>
    </row>
    <row r="37" spans="1:10">
      <c r="A37" s="2" t="s">
        <v>1232</v>
      </c>
      <c r="B37" s="2" t="s">
        <v>1180</v>
      </c>
      <c r="C37" s="43">
        <v>1</v>
      </c>
      <c r="D37" s="1" t="s">
        <v>1151</v>
      </c>
      <c r="E37" s="1" t="s">
        <v>1234</v>
      </c>
      <c r="F37" s="1" t="str">
        <f>UnitControlCenter!$B$3</f>
        <v>million metric tons / year</v>
      </c>
      <c r="G37" s="1" t="s">
        <v>1181</v>
      </c>
    </row>
    <row r="38" spans="1:10">
      <c r="A38" s="2" t="s">
        <v>1232</v>
      </c>
      <c r="B38" s="2" t="s">
        <v>1014</v>
      </c>
      <c r="C38" s="43">
        <v>1</v>
      </c>
      <c r="D38" s="1" t="s">
        <v>1151</v>
      </c>
      <c r="E38" s="1" t="s">
        <v>1234</v>
      </c>
      <c r="F38" s="1" t="str">
        <f>UnitControlCenter!$B$3</f>
        <v>million metric tons / year</v>
      </c>
      <c r="G38" s="1" t="s">
        <v>1182</v>
      </c>
    </row>
    <row r="39" spans="1:10">
      <c r="A39" s="2" t="s">
        <v>1232</v>
      </c>
      <c r="B39" s="2" t="s">
        <v>993</v>
      </c>
      <c r="C39" s="43">
        <v>1</v>
      </c>
      <c r="D39" s="1" t="s">
        <v>1151</v>
      </c>
      <c r="E39" s="1" t="s">
        <v>1234</v>
      </c>
      <c r="F39" s="1" t="str">
        <f>UnitControlCenter!$B$3</f>
        <v>million metric tons / year</v>
      </c>
      <c r="G39" s="1" t="s">
        <v>1183</v>
      </c>
    </row>
    <row r="40" spans="1:10" ht="28.8">
      <c r="A40" s="2" t="s">
        <v>1232</v>
      </c>
      <c r="B40" s="2" t="s">
        <v>371</v>
      </c>
      <c r="C40" s="43">
        <v>1</v>
      </c>
      <c r="D40" s="1" t="s">
        <v>1151</v>
      </c>
      <c r="E40" s="1" t="s">
        <v>1234</v>
      </c>
      <c r="F40" s="1" t="str">
        <f>UnitControlCenter!$B$3</f>
        <v>million metric tons / year</v>
      </c>
      <c r="G40" s="1" t="s">
        <v>1236</v>
      </c>
    </row>
    <row r="41" spans="1:10" ht="15" thickBot="1">
      <c r="A41" s="184" t="s">
        <v>1232</v>
      </c>
      <c r="B41" s="184" t="s">
        <v>58</v>
      </c>
      <c r="C41" s="191">
        <v>1</v>
      </c>
      <c r="D41" s="185" t="s">
        <v>1151</v>
      </c>
      <c r="E41" s="185" t="s">
        <v>1234</v>
      </c>
      <c r="F41" s="185" t="str">
        <f>UnitControlCenter!$B$3</f>
        <v>million metric tons / year</v>
      </c>
      <c r="G41" s="185" t="s">
        <v>1186</v>
      </c>
      <c r="H41" s="185"/>
      <c r="I41" s="185"/>
      <c r="J41" s="185"/>
    </row>
    <row r="42" spans="1:10" ht="43.2">
      <c r="A42" s="2" t="s">
        <v>1237</v>
      </c>
      <c r="B42" s="2" t="s">
        <v>1238</v>
      </c>
      <c r="C42" s="43">
        <v>1</v>
      </c>
      <c r="D42" s="1" t="s">
        <v>1163</v>
      </c>
      <c r="E42" s="1" t="s">
        <v>1239</v>
      </c>
      <c r="F42" s="1" t="str">
        <f>UnitControlCenter!$B$8</f>
        <v>2024 dollars / metric ton CO2e abated, Annual average abatement (million metric tons CO2e)</v>
      </c>
      <c r="G42" s="1" t="s">
        <v>1240</v>
      </c>
    </row>
    <row r="43" spans="1:10" ht="43.8" thickBot="1">
      <c r="A43" s="184" t="s">
        <v>1237</v>
      </c>
      <c r="B43" s="184" t="s">
        <v>1241</v>
      </c>
      <c r="C43" s="191">
        <v>1</v>
      </c>
      <c r="D43" s="185" t="s">
        <v>1163</v>
      </c>
      <c r="E43" s="185" t="s">
        <v>1239</v>
      </c>
      <c r="F43" s="185" t="str">
        <f>UnitControlCenter!$B$8</f>
        <v>2024 dollars / metric ton CO2e abated, Annual average abatement (million metric tons CO2e)</v>
      </c>
      <c r="G43" s="185" t="s">
        <v>1240</v>
      </c>
      <c r="H43" s="185"/>
      <c r="I43" s="185"/>
      <c r="J43" s="185"/>
    </row>
    <row r="44" spans="1:10" ht="43.2">
      <c r="A44" s="2" t="s">
        <v>1242</v>
      </c>
      <c r="B44" s="2" t="s">
        <v>1243</v>
      </c>
      <c r="C44" s="43">
        <v>1</v>
      </c>
      <c r="D44" s="1" t="s">
        <v>1163</v>
      </c>
      <c r="E44" s="1" t="s">
        <v>1152</v>
      </c>
      <c r="F44" s="1" t="str">
        <f>UnitControlCenter!$B$9</f>
        <v>billion 2024 dollars / year</v>
      </c>
      <c r="G44" s="1" t="s">
        <v>1244</v>
      </c>
      <c r="H44" s="1" t="s">
        <v>1245</v>
      </c>
      <c r="I44" s="1" t="s">
        <v>1246</v>
      </c>
    </row>
    <row r="45" spans="1:10">
      <c r="A45" s="2" t="s">
        <v>1242</v>
      </c>
      <c r="B45" s="183" t="s">
        <v>1247</v>
      </c>
      <c r="C45" s="43">
        <v>1</v>
      </c>
      <c r="D45" s="1" t="s">
        <v>1151</v>
      </c>
      <c r="E45" s="1" t="s">
        <v>1152</v>
      </c>
      <c r="F45" s="1" t="str">
        <f>UnitControlCenter!$B$9</f>
        <v>billion 2024 dollars / year</v>
      </c>
      <c r="G45" s="1" t="s">
        <v>1248</v>
      </c>
    </row>
    <row r="46" spans="1:10" ht="57.6">
      <c r="A46" s="2" t="s">
        <v>1242</v>
      </c>
      <c r="B46" s="2" t="s">
        <v>1249</v>
      </c>
      <c r="C46" s="43">
        <v>1</v>
      </c>
      <c r="D46" s="1" t="s">
        <v>1163</v>
      </c>
      <c r="E46" s="1" t="s">
        <v>1164</v>
      </c>
      <c r="F46" s="1" t="str">
        <f>UnitControlCenter!$B$9</f>
        <v>billion 2024 dollars / year</v>
      </c>
      <c r="G46" s="1" t="s">
        <v>1250</v>
      </c>
      <c r="H46" s="1" t="s">
        <v>1251</v>
      </c>
      <c r="I46" s="1" t="s">
        <v>1252</v>
      </c>
    </row>
    <row r="47" spans="1:10" ht="28.8">
      <c r="A47" s="2" t="s">
        <v>1242</v>
      </c>
      <c r="B47" s="183" t="s">
        <v>1253</v>
      </c>
      <c r="C47" s="43">
        <v>1</v>
      </c>
      <c r="D47" s="1" t="s">
        <v>1151</v>
      </c>
      <c r="E47" s="1" t="s">
        <v>1152</v>
      </c>
      <c r="F47" s="1" t="str">
        <f>UnitControlCenter!$B$10</f>
        <v>billion 2024 dollars</v>
      </c>
      <c r="G47" s="1" t="s">
        <v>1254</v>
      </c>
    </row>
    <row r="48" spans="1:10" ht="28.8">
      <c r="A48" s="2" t="s">
        <v>1242</v>
      </c>
      <c r="B48" s="183" t="s">
        <v>1255</v>
      </c>
      <c r="C48" s="43">
        <v>1</v>
      </c>
      <c r="D48" s="1" t="s">
        <v>1151</v>
      </c>
      <c r="E48" s="1" t="s">
        <v>1152</v>
      </c>
      <c r="F48" s="1" t="str">
        <f>UnitControlCenter!$B$9</f>
        <v>billion 2024 dollars / year</v>
      </c>
      <c r="G48" s="1" t="s">
        <v>1256</v>
      </c>
    </row>
    <row r="49" spans="1:10" ht="144.6" thickBot="1">
      <c r="A49" s="184" t="s">
        <v>1242</v>
      </c>
      <c r="B49" s="186" t="s">
        <v>1257</v>
      </c>
      <c r="C49" s="191">
        <v>1</v>
      </c>
      <c r="D49" s="185" t="s">
        <v>1163</v>
      </c>
      <c r="E49" s="185" t="s">
        <v>1152</v>
      </c>
      <c r="F49" s="185" t="str">
        <f>UnitControlCenter!$B$9</f>
        <v>billion 2024 dollars / year</v>
      </c>
      <c r="G49" s="185" t="s">
        <v>1258</v>
      </c>
      <c r="H49" s="185" t="s">
        <v>1259</v>
      </c>
      <c r="I49" s="185" t="s">
        <v>1260</v>
      </c>
      <c r="J49" s="185"/>
    </row>
    <row r="50" spans="1:10" ht="28.8">
      <c r="A50" s="2" t="s">
        <v>1261</v>
      </c>
      <c r="B50" s="183" t="s">
        <v>1262</v>
      </c>
      <c r="C50" s="43">
        <v>1</v>
      </c>
      <c r="D50" s="1" t="s">
        <v>1163</v>
      </c>
      <c r="E50" s="1" t="s">
        <v>1152</v>
      </c>
      <c r="F50" s="1" t="str">
        <f>UnitControlCenter!$B$11</f>
        <v>jobs</v>
      </c>
      <c r="G50" s="1" t="s">
        <v>1263</v>
      </c>
      <c r="H50" s="1" t="s">
        <v>1264</v>
      </c>
      <c r="I50" s="1" t="s">
        <v>1265</v>
      </c>
    </row>
    <row r="51" spans="1:10" ht="28.8">
      <c r="A51" s="2" t="s">
        <v>1261</v>
      </c>
      <c r="B51" s="183" t="s">
        <v>1266</v>
      </c>
      <c r="C51" s="43">
        <v>0</v>
      </c>
      <c r="D51" s="1" t="s">
        <v>1163</v>
      </c>
      <c r="E51" s="1" t="s">
        <v>1164</v>
      </c>
      <c r="F51" s="1" t="str">
        <f>UnitControlCenter!$B$11</f>
        <v>jobs</v>
      </c>
      <c r="G51" s="1" t="s">
        <v>1267</v>
      </c>
      <c r="H51" s="1" t="s">
        <v>1268</v>
      </c>
      <c r="I51" s="1" t="s">
        <v>1269</v>
      </c>
    </row>
    <row r="52" spans="1:10" ht="28.8">
      <c r="A52" s="2" t="s">
        <v>1261</v>
      </c>
      <c r="B52" s="183" t="s">
        <v>1270</v>
      </c>
      <c r="C52" s="43">
        <v>0</v>
      </c>
      <c r="D52" s="1" t="s">
        <v>1163</v>
      </c>
      <c r="E52" s="1" t="s">
        <v>1152</v>
      </c>
      <c r="F52" s="1" t="str">
        <f>UnitControlCenter!$B$13</f>
        <v>% change</v>
      </c>
      <c r="G52" s="1" t="s">
        <v>1271</v>
      </c>
      <c r="H52" s="1" t="s">
        <v>1268</v>
      </c>
      <c r="I52" s="1" t="s">
        <v>1269</v>
      </c>
    </row>
    <row r="53" spans="1:10" ht="43.2">
      <c r="A53" s="2" t="s">
        <v>1261</v>
      </c>
      <c r="B53" s="183" t="s">
        <v>1272</v>
      </c>
      <c r="C53" s="43">
        <v>0</v>
      </c>
      <c r="D53" s="1" t="s">
        <v>1163</v>
      </c>
      <c r="E53" s="1" t="s">
        <v>1164</v>
      </c>
      <c r="F53" s="1" t="str">
        <f>UnitControlCenter!$B$11</f>
        <v>jobs</v>
      </c>
      <c r="G53" s="1" t="s">
        <v>1273</v>
      </c>
      <c r="H53" s="1" t="s">
        <v>1274</v>
      </c>
      <c r="I53" s="20" t="s">
        <v>1275</v>
      </c>
      <c r="J53" s="20"/>
    </row>
    <row r="54" spans="1:10" ht="43.2">
      <c r="A54" s="2" t="s">
        <v>1261</v>
      </c>
      <c r="B54" s="183" t="s">
        <v>1276</v>
      </c>
      <c r="C54" s="43">
        <v>0</v>
      </c>
      <c r="D54" s="1" t="s">
        <v>1163</v>
      </c>
      <c r="E54" s="1" t="s">
        <v>1152</v>
      </c>
      <c r="F54" s="1" t="str">
        <f>UnitControlCenter!$B$13</f>
        <v>% change</v>
      </c>
      <c r="G54" s="1" t="s">
        <v>1277</v>
      </c>
      <c r="H54" s="1" t="s">
        <v>1274</v>
      </c>
      <c r="I54" s="20" t="s">
        <v>1275</v>
      </c>
      <c r="J54" s="20"/>
    </row>
    <row r="55" spans="1:10" ht="28.8">
      <c r="A55" s="2" t="s">
        <v>1261</v>
      </c>
      <c r="B55" s="183" t="s">
        <v>1278</v>
      </c>
      <c r="C55" s="43">
        <v>0</v>
      </c>
      <c r="D55" s="1" t="s">
        <v>1163</v>
      </c>
      <c r="E55" s="1" t="s">
        <v>1164</v>
      </c>
      <c r="F55" s="1" t="str">
        <f>UnitControlCenter!$B$11</f>
        <v>jobs</v>
      </c>
      <c r="G55" s="1" t="s">
        <v>1279</v>
      </c>
      <c r="H55" s="1" t="s">
        <v>1280</v>
      </c>
      <c r="I55" s="1" t="s">
        <v>1281</v>
      </c>
    </row>
    <row r="56" spans="1:10" ht="28.8">
      <c r="A56" s="2" t="s">
        <v>1261</v>
      </c>
      <c r="B56" s="183" t="s">
        <v>1282</v>
      </c>
      <c r="C56" s="43">
        <v>0</v>
      </c>
      <c r="D56" s="1" t="s">
        <v>1163</v>
      </c>
      <c r="E56" s="1" t="s">
        <v>1152</v>
      </c>
      <c r="F56" s="1" t="str">
        <f>UnitControlCenter!$B$13</f>
        <v>% change</v>
      </c>
      <c r="G56" s="1" t="s">
        <v>1283</v>
      </c>
      <c r="H56" s="1" t="s">
        <v>1280</v>
      </c>
      <c r="I56" s="1" t="s">
        <v>1281</v>
      </c>
    </row>
    <row r="57" spans="1:10" ht="72">
      <c r="A57" s="2" t="s">
        <v>1261</v>
      </c>
      <c r="B57" s="183" t="s">
        <v>1284</v>
      </c>
      <c r="C57" s="43">
        <v>0</v>
      </c>
      <c r="D57" s="1" t="s">
        <v>1163</v>
      </c>
      <c r="E57" s="1" t="s">
        <v>1164</v>
      </c>
      <c r="F57" s="1" t="str">
        <f>UnitControlCenter!$B$11</f>
        <v>jobs</v>
      </c>
      <c r="G57" s="1" t="s">
        <v>1285</v>
      </c>
      <c r="H57" s="1" t="s">
        <v>1286</v>
      </c>
      <c r="I57" s="1" t="s">
        <v>1287</v>
      </c>
    </row>
    <row r="58" spans="1:10" ht="72">
      <c r="A58" s="2" t="s">
        <v>1261</v>
      </c>
      <c r="B58" s="183" t="s">
        <v>1288</v>
      </c>
      <c r="C58" s="43">
        <v>0</v>
      </c>
      <c r="D58" s="1" t="s">
        <v>1163</v>
      </c>
      <c r="E58" s="1" t="s">
        <v>1152</v>
      </c>
      <c r="F58" s="1" t="str">
        <f>UnitControlCenter!$B$13</f>
        <v>% change</v>
      </c>
      <c r="G58" s="1" t="s">
        <v>1289</v>
      </c>
      <c r="H58" s="1" t="s">
        <v>1286</v>
      </c>
      <c r="I58" s="1" t="s">
        <v>1287</v>
      </c>
    </row>
    <row r="59" spans="1:10" ht="28.8">
      <c r="A59" s="2" t="s">
        <v>1261</v>
      </c>
      <c r="B59" s="183" t="s">
        <v>1290</v>
      </c>
      <c r="C59" s="43">
        <v>1</v>
      </c>
      <c r="D59" s="1" t="s">
        <v>1163</v>
      </c>
      <c r="E59" s="1" t="s">
        <v>1164</v>
      </c>
      <c r="F59" s="1" t="str">
        <f>UnitControlCenter!$B$11</f>
        <v>jobs</v>
      </c>
      <c r="G59" s="1" t="s">
        <v>1291</v>
      </c>
      <c r="H59" s="1" t="s">
        <v>1292</v>
      </c>
      <c r="I59" s="1" t="s">
        <v>1293</v>
      </c>
    </row>
    <row r="60" spans="1:10" ht="28.8">
      <c r="A60" s="2" t="s">
        <v>1261</v>
      </c>
      <c r="B60" s="183" t="s">
        <v>1294</v>
      </c>
      <c r="C60" s="43">
        <v>1</v>
      </c>
      <c r="D60" s="1" t="s">
        <v>1163</v>
      </c>
      <c r="E60" s="1" t="s">
        <v>1152</v>
      </c>
      <c r="F60" s="1" t="str">
        <f>UnitControlCenter!$B$13</f>
        <v>% change</v>
      </c>
      <c r="G60" s="1" t="s">
        <v>1295</v>
      </c>
      <c r="H60" s="1" t="s">
        <v>1292</v>
      </c>
      <c r="I60" s="1" t="s">
        <v>1293</v>
      </c>
    </row>
    <row r="61" spans="1:10" ht="28.8">
      <c r="A61" s="2" t="s">
        <v>1261</v>
      </c>
      <c r="B61" s="183" t="s">
        <v>1296</v>
      </c>
      <c r="C61" s="43">
        <v>1</v>
      </c>
      <c r="D61" s="1" t="s">
        <v>1163</v>
      </c>
      <c r="E61" s="1" t="s">
        <v>1152</v>
      </c>
      <c r="F61" s="1" t="str">
        <f>UnitControlCenter!$B$11</f>
        <v>jobs</v>
      </c>
      <c r="G61" s="1" t="s">
        <v>1297</v>
      </c>
      <c r="H61" s="1" t="s">
        <v>1298</v>
      </c>
      <c r="I61" s="1" t="s">
        <v>1299</v>
      </c>
    </row>
    <row r="62" spans="1:10" ht="43.2">
      <c r="A62" s="2" t="s">
        <v>1261</v>
      </c>
      <c r="B62" s="183" t="s">
        <v>1300</v>
      </c>
      <c r="C62" s="43">
        <v>1</v>
      </c>
      <c r="D62" s="1" t="s">
        <v>1163</v>
      </c>
      <c r="E62" s="1" t="s">
        <v>1152</v>
      </c>
      <c r="F62" s="1" t="str">
        <f>UnitControlCenter!$B$11</f>
        <v>jobs</v>
      </c>
      <c r="G62" s="1" t="s">
        <v>1301</v>
      </c>
      <c r="H62" s="1" t="s">
        <v>1264</v>
      </c>
      <c r="I62" s="1" t="s">
        <v>1265</v>
      </c>
    </row>
    <row r="63" spans="1:10" ht="28.8">
      <c r="A63" s="2" t="s">
        <v>1261</v>
      </c>
      <c r="B63" s="183" t="s">
        <v>1302</v>
      </c>
      <c r="C63" s="43">
        <v>1</v>
      </c>
      <c r="D63" s="1" t="s">
        <v>1163</v>
      </c>
      <c r="E63" s="1" t="s">
        <v>1152</v>
      </c>
      <c r="F63" s="1" t="str">
        <f>UnitControlCenter!$B$9</f>
        <v>billion 2024 dollars / year</v>
      </c>
      <c r="G63" s="1" t="s">
        <v>1303</v>
      </c>
      <c r="H63" s="1" t="s">
        <v>1304</v>
      </c>
      <c r="I63" s="1" t="s">
        <v>1265</v>
      </c>
    </row>
    <row r="64" spans="1:10" ht="43.2">
      <c r="A64" s="2" t="s">
        <v>1261</v>
      </c>
      <c r="B64" s="183" t="s">
        <v>1305</v>
      </c>
      <c r="C64" s="43">
        <v>1</v>
      </c>
      <c r="D64" s="1" t="s">
        <v>1163</v>
      </c>
      <c r="E64" s="1" t="s">
        <v>1152</v>
      </c>
      <c r="F64" s="1" t="str">
        <f>UnitControlCenter!$B$13</f>
        <v>% change</v>
      </c>
      <c r="G64" s="1" t="s">
        <v>1306</v>
      </c>
      <c r="H64" s="1" t="s">
        <v>1304</v>
      </c>
      <c r="I64" s="1" t="s">
        <v>1265</v>
      </c>
    </row>
    <row r="65" spans="1:10" ht="28.8">
      <c r="A65" s="2" t="s">
        <v>1261</v>
      </c>
      <c r="B65" s="183" t="s">
        <v>1307</v>
      </c>
      <c r="C65" s="43">
        <v>1</v>
      </c>
      <c r="D65" s="1" t="s">
        <v>1163</v>
      </c>
      <c r="E65" s="1" t="s">
        <v>1152</v>
      </c>
      <c r="F65" s="1" t="str">
        <f>UnitControlCenter!$B$9</f>
        <v>billion 2024 dollars / year</v>
      </c>
      <c r="G65" s="1" t="s">
        <v>1308</v>
      </c>
      <c r="H65" s="1" t="s">
        <v>1298</v>
      </c>
      <c r="I65" s="1" t="s">
        <v>1299</v>
      </c>
    </row>
    <row r="66" spans="1:10" ht="43.2">
      <c r="A66" s="2" t="s">
        <v>1261</v>
      </c>
      <c r="B66" s="183" t="s">
        <v>1309</v>
      </c>
      <c r="C66" s="43">
        <v>1</v>
      </c>
      <c r="D66" s="1" t="s">
        <v>1163</v>
      </c>
      <c r="E66" s="1" t="s">
        <v>1152</v>
      </c>
      <c r="F66" s="1" t="str">
        <f>UnitControlCenter!$B$9</f>
        <v>billion 2024 dollars / year</v>
      </c>
      <c r="G66" s="1" t="s">
        <v>1310</v>
      </c>
      <c r="H66" s="1" t="s">
        <v>1311</v>
      </c>
      <c r="I66" s="1" t="s">
        <v>1265</v>
      </c>
    </row>
    <row r="67" spans="1:10" ht="28.8">
      <c r="A67" s="2" t="s">
        <v>1261</v>
      </c>
      <c r="B67" s="183" t="s">
        <v>1312</v>
      </c>
      <c r="C67" s="43">
        <v>1</v>
      </c>
      <c r="D67" s="1" t="s">
        <v>1151</v>
      </c>
      <c r="E67" s="1" t="s">
        <v>1152</v>
      </c>
      <c r="F67" s="1" t="str">
        <f>UnitControlCenter!$B$14</f>
        <v>2024 dollars / employee-year</v>
      </c>
      <c r="G67" s="1" t="s">
        <v>1313</v>
      </c>
    </row>
    <row r="68" spans="1:10" ht="29.4" thickBot="1">
      <c r="A68" s="184" t="s">
        <v>1261</v>
      </c>
      <c r="B68" s="186" t="s">
        <v>1314</v>
      </c>
      <c r="C68" s="191">
        <v>1</v>
      </c>
      <c r="D68" s="185" t="s">
        <v>1163</v>
      </c>
      <c r="E68" s="185" t="s">
        <v>1152</v>
      </c>
      <c r="F68" s="185" t="str">
        <f>UnitControlCenter!$B$9</f>
        <v>billion 2024 dollars / year</v>
      </c>
      <c r="G68" s="185" t="s">
        <v>1315</v>
      </c>
      <c r="H68" s="185" t="s">
        <v>1298</v>
      </c>
      <c r="I68" s="185" t="s">
        <v>1299</v>
      </c>
      <c r="J68" s="185"/>
    </row>
    <row r="69" spans="1:10" ht="72">
      <c r="A69" s="2" t="s">
        <v>1316</v>
      </c>
      <c r="B69" s="2" t="s">
        <v>1317</v>
      </c>
      <c r="C69" s="43">
        <v>0</v>
      </c>
      <c r="D69" s="1" t="s">
        <v>1163</v>
      </c>
      <c r="E69" s="1" t="s">
        <v>1152</v>
      </c>
      <c r="F69" s="1" t="str">
        <f>UnitControlCenter!$B$9</f>
        <v>billion 2024 dollars / year</v>
      </c>
      <c r="G69" s="1" t="s">
        <v>1318</v>
      </c>
      <c r="H69" s="1" t="s">
        <v>1319</v>
      </c>
      <c r="I69" s="1" t="s">
        <v>1320</v>
      </c>
    </row>
    <row r="70" spans="1:10" ht="43.2">
      <c r="A70" s="2" t="s">
        <v>1316</v>
      </c>
      <c r="B70" s="2" t="s">
        <v>1321</v>
      </c>
      <c r="C70" s="43">
        <v>0</v>
      </c>
      <c r="D70" s="1" t="s">
        <v>1163</v>
      </c>
      <c r="E70" s="1" t="s">
        <v>1152</v>
      </c>
      <c r="F70" s="1" t="str">
        <f>UnitControlCenter!$B$9</f>
        <v>billion 2024 dollars / year</v>
      </c>
      <c r="G70" s="1" t="s">
        <v>1322</v>
      </c>
      <c r="H70" s="1" t="s">
        <v>1323</v>
      </c>
      <c r="I70" s="1" t="s">
        <v>1324</v>
      </c>
    </row>
    <row r="71" spans="1:10" ht="57.6">
      <c r="A71" s="2" t="s">
        <v>1316</v>
      </c>
      <c r="B71" s="2" t="s">
        <v>1325</v>
      </c>
      <c r="C71" s="43">
        <v>0</v>
      </c>
      <c r="D71" s="1" t="s">
        <v>1163</v>
      </c>
      <c r="E71" s="1" t="s">
        <v>1152</v>
      </c>
      <c r="F71" s="1" t="str">
        <f>UnitControlCenter!$B$9</f>
        <v>billion 2024 dollars / year</v>
      </c>
      <c r="G71" s="1" t="s">
        <v>1326</v>
      </c>
      <c r="H71" s="1" t="s">
        <v>1327</v>
      </c>
      <c r="I71" s="1" t="s">
        <v>1328</v>
      </c>
    </row>
    <row r="72" spans="1:10" ht="43.2">
      <c r="A72" s="2" t="s">
        <v>1316</v>
      </c>
      <c r="B72" s="2" t="s">
        <v>1329</v>
      </c>
      <c r="C72" s="43">
        <v>0</v>
      </c>
      <c r="D72" s="1" t="s">
        <v>1163</v>
      </c>
      <c r="E72" s="1" t="s">
        <v>1152</v>
      </c>
      <c r="F72" s="1" t="str">
        <f>UnitControlCenter!$B$9</f>
        <v>billion 2024 dollars / year</v>
      </c>
      <c r="G72" s="1" t="s">
        <v>1330</v>
      </c>
      <c r="H72" s="1" t="s">
        <v>1323</v>
      </c>
      <c r="I72" s="1" t="s">
        <v>1331</v>
      </c>
    </row>
    <row r="73" spans="1:10" ht="43.2">
      <c r="A73" s="2" t="s">
        <v>1316</v>
      </c>
      <c r="B73" s="2" t="s">
        <v>1332</v>
      </c>
      <c r="C73" s="43">
        <v>0</v>
      </c>
      <c r="D73" s="1" t="s">
        <v>1163</v>
      </c>
      <c r="E73" s="1" t="s">
        <v>1152</v>
      </c>
      <c r="F73" s="1" t="str">
        <f>UnitControlCenter!$B$9</f>
        <v>billion 2024 dollars / year</v>
      </c>
      <c r="G73" s="1" t="s">
        <v>1333</v>
      </c>
      <c r="H73" s="1" t="s">
        <v>1323</v>
      </c>
      <c r="I73" s="1" t="s">
        <v>1334</v>
      </c>
    </row>
    <row r="74" spans="1:10" ht="57.6">
      <c r="A74" s="2" t="s">
        <v>1316</v>
      </c>
      <c r="B74" s="2" t="s">
        <v>1335</v>
      </c>
      <c r="C74" s="43">
        <v>0</v>
      </c>
      <c r="D74" s="1" t="s">
        <v>1163</v>
      </c>
      <c r="E74" s="1" t="s">
        <v>1152</v>
      </c>
      <c r="F74" s="1" t="str">
        <f>UnitControlCenter!$B$9</f>
        <v>billion 2024 dollars / year</v>
      </c>
      <c r="G74" s="1" t="s">
        <v>1336</v>
      </c>
      <c r="H74" s="1" t="s">
        <v>1327</v>
      </c>
      <c r="I74" s="1" t="s">
        <v>1328</v>
      </c>
    </row>
    <row r="75" spans="1:10" ht="57.6">
      <c r="A75" s="2" t="s">
        <v>1316</v>
      </c>
      <c r="B75" s="2" t="s">
        <v>1337</v>
      </c>
      <c r="C75" s="43">
        <v>0</v>
      </c>
      <c r="D75" s="1" t="s">
        <v>1163</v>
      </c>
      <c r="E75" s="1" t="s">
        <v>1152</v>
      </c>
      <c r="F75" s="1" t="str">
        <f>UnitControlCenter!$B$9</f>
        <v>billion 2024 dollars / year</v>
      </c>
      <c r="G75" s="1" t="s">
        <v>1338</v>
      </c>
      <c r="H75" s="1" t="s">
        <v>1327</v>
      </c>
      <c r="I75" s="1" t="s">
        <v>1328</v>
      </c>
    </row>
    <row r="76" spans="1:10" ht="72">
      <c r="A76" s="2" t="s">
        <v>1316</v>
      </c>
      <c r="B76" s="2" t="s">
        <v>1339</v>
      </c>
      <c r="C76" s="43">
        <v>0</v>
      </c>
      <c r="D76" s="1" t="s">
        <v>1163</v>
      </c>
      <c r="E76" s="1" t="s">
        <v>1152</v>
      </c>
      <c r="F76" s="1" t="str">
        <f>UnitControlCenter!$B$9</f>
        <v>billion 2024 dollars / year</v>
      </c>
      <c r="G76" s="1" t="s">
        <v>1340</v>
      </c>
      <c r="H76" s="1" t="s">
        <v>1327</v>
      </c>
      <c r="I76" s="1" t="s">
        <v>1328</v>
      </c>
    </row>
    <row r="77" spans="1:10" ht="57.6">
      <c r="A77" s="2" t="s">
        <v>1316</v>
      </c>
      <c r="B77" s="2" t="s">
        <v>1341</v>
      </c>
      <c r="C77" s="43">
        <v>0</v>
      </c>
      <c r="D77" s="1" t="s">
        <v>1163</v>
      </c>
      <c r="E77" s="1" t="s">
        <v>1152</v>
      </c>
      <c r="F77" s="1" t="str">
        <f>UnitControlCenter!$B$9</f>
        <v>billion 2024 dollars / year</v>
      </c>
      <c r="G77" s="1" t="s">
        <v>1342</v>
      </c>
      <c r="H77" s="1" t="s">
        <v>1327</v>
      </c>
      <c r="I77" s="1" t="s">
        <v>1343</v>
      </c>
    </row>
    <row r="78" spans="1:10" ht="58.2" thickBot="1">
      <c r="A78" s="184" t="s">
        <v>1316</v>
      </c>
      <c r="B78" s="184" t="s">
        <v>1344</v>
      </c>
      <c r="C78" s="191">
        <v>0</v>
      </c>
      <c r="D78" s="185" t="s">
        <v>1163</v>
      </c>
      <c r="E78" s="185" t="s">
        <v>1152</v>
      </c>
      <c r="F78" s="185" t="str">
        <f>UnitControlCenter!$B$9</f>
        <v>billion 2024 dollars / year</v>
      </c>
      <c r="G78" s="185" t="s">
        <v>1345</v>
      </c>
      <c r="H78" s="185" t="s">
        <v>1327</v>
      </c>
      <c r="I78" s="185" t="s">
        <v>1346</v>
      </c>
      <c r="J78" s="185"/>
    </row>
    <row r="79" spans="1:10">
      <c r="A79" s="2" t="s">
        <v>1347</v>
      </c>
      <c r="B79" s="2" t="s">
        <v>1348</v>
      </c>
      <c r="C79" s="43">
        <v>1</v>
      </c>
      <c r="D79" s="1" t="s">
        <v>1151</v>
      </c>
      <c r="E79" s="1" t="s">
        <v>1349</v>
      </c>
      <c r="F79" s="1" t="str">
        <f>UnitControlCenter!$B$12</f>
        <v>incidents / year</v>
      </c>
      <c r="G79" s="1" t="s">
        <v>1350</v>
      </c>
    </row>
    <row r="80" spans="1:10">
      <c r="A80" s="2" t="s">
        <v>1347</v>
      </c>
      <c r="B80" s="2" t="s">
        <v>1351</v>
      </c>
      <c r="C80" s="43">
        <v>1</v>
      </c>
      <c r="D80" s="1" t="s">
        <v>1151</v>
      </c>
      <c r="E80" s="1" t="s">
        <v>1152</v>
      </c>
      <c r="F80" s="1" t="str">
        <f>UnitControlCenter!$B$13</f>
        <v>% change</v>
      </c>
      <c r="G80" s="1" t="s">
        <v>1352</v>
      </c>
    </row>
    <row r="81" spans="1:10" ht="28.8">
      <c r="A81" s="2" t="s">
        <v>1347</v>
      </c>
      <c r="B81" s="2" t="s">
        <v>1353</v>
      </c>
      <c r="C81" s="43">
        <v>1</v>
      </c>
      <c r="D81" s="1" t="s">
        <v>1163</v>
      </c>
      <c r="E81" s="1" t="s">
        <v>1164</v>
      </c>
      <c r="F81" s="1" t="str">
        <f>UnitControlCenter!$B$12</f>
        <v>incidents / year</v>
      </c>
      <c r="G81" s="1" t="s">
        <v>1354</v>
      </c>
      <c r="H81" s="1" t="s">
        <v>1268</v>
      </c>
      <c r="I81" s="1" t="s">
        <v>1269</v>
      </c>
    </row>
    <row r="82" spans="1:10" ht="28.8">
      <c r="A82" s="2" t="s">
        <v>1347</v>
      </c>
      <c r="B82" s="2" t="s">
        <v>1355</v>
      </c>
      <c r="C82" s="43">
        <v>1</v>
      </c>
      <c r="D82" s="1" t="s">
        <v>1163</v>
      </c>
      <c r="E82" s="1" t="s">
        <v>1152</v>
      </c>
      <c r="F82" s="1" t="str">
        <f>UnitControlCenter!$B$13</f>
        <v>% change</v>
      </c>
      <c r="G82" s="1" t="s">
        <v>1356</v>
      </c>
      <c r="H82" s="1" t="s">
        <v>1268</v>
      </c>
      <c r="I82" s="1" t="s">
        <v>1269</v>
      </c>
    </row>
    <row r="83" spans="1:10" ht="43.2">
      <c r="A83" s="2" t="s">
        <v>1347</v>
      </c>
      <c r="B83" s="2" t="s">
        <v>1357</v>
      </c>
      <c r="C83" s="43">
        <v>1</v>
      </c>
      <c r="D83" s="1" t="s">
        <v>1163</v>
      </c>
      <c r="E83" s="1" t="s">
        <v>1164</v>
      </c>
      <c r="F83" s="1" t="str">
        <f>UnitControlCenter!$B$12</f>
        <v>incidents / year</v>
      </c>
      <c r="G83" s="1" t="s">
        <v>1358</v>
      </c>
      <c r="H83" s="1" t="s">
        <v>1274</v>
      </c>
      <c r="I83" s="20" t="s">
        <v>1275</v>
      </c>
      <c r="J83" s="20"/>
    </row>
    <row r="84" spans="1:10" ht="43.2">
      <c r="A84" s="2" t="s">
        <v>1347</v>
      </c>
      <c r="B84" s="2" t="s">
        <v>1359</v>
      </c>
      <c r="C84" s="43">
        <v>1</v>
      </c>
      <c r="D84" s="1" t="s">
        <v>1163</v>
      </c>
      <c r="E84" s="1" t="s">
        <v>1152</v>
      </c>
      <c r="F84" s="1" t="str">
        <f>UnitControlCenter!$B$13</f>
        <v>% change</v>
      </c>
      <c r="G84" s="1" t="s">
        <v>1360</v>
      </c>
      <c r="H84" s="1" t="s">
        <v>1274</v>
      </c>
      <c r="I84" s="20" t="s">
        <v>1275</v>
      </c>
      <c r="J84" s="20"/>
    </row>
    <row r="85" spans="1:10" ht="28.8">
      <c r="A85" s="2" t="s">
        <v>1347</v>
      </c>
      <c r="B85" s="2" t="s">
        <v>1361</v>
      </c>
      <c r="C85" s="43">
        <v>1</v>
      </c>
      <c r="D85" s="1" t="s">
        <v>1163</v>
      </c>
      <c r="E85" s="1" t="s">
        <v>1164</v>
      </c>
      <c r="F85" s="1" t="str">
        <f>UnitControlCenter!$B$12</f>
        <v>incidents / year</v>
      </c>
      <c r="G85" s="1" t="s">
        <v>1362</v>
      </c>
      <c r="H85" s="1" t="s">
        <v>1280</v>
      </c>
      <c r="I85" s="1" t="s">
        <v>1281</v>
      </c>
    </row>
    <row r="86" spans="1:10" ht="28.8">
      <c r="A86" s="2" t="s">
        <v>1347</v>
      </c>
      <c r="B86" s="2" t="s">
        <v>1363</v>
      </c>
      <c r="C86" s="43">
        <v>1</v>
      </c>
      <c r="D86" s="1" t="s">
        <v>1163</v>
      </c>
      <c r="E86" s="1" t="s">
        <v>1152</v>
      </c>
      <c r="F86" s="1" t="str">
        <f>UnitControlCenter!$B$13</f>
        <v>% change</v>
      </c>
      <c r="G86" s="1" t="s">
        <v>1364</v>
      </c>
      <c r="H86" s="1" t="s">
        <v>1280</v>
      </c>
      <c r="I86" s="1" t="s">
        <v>1281</v>
      </c>
    </row>
    <row r="87" spans="1:10">
      <c r="A87" s="2" t="s">
        <v>1347</v>
      </c>
      <c r="B87" s="2" t="s">
        <v>1365</v>
      </c>
      <c r="C87" s="43">
        <v>0</v>
      </c>
      <c r="D87" s="1" t="s">
        <v>1151</v>
      </c>
      <c r="E87" s="1" t="s">
        <v>1152</v>
      </c>
      <c r="F87" s="1" t="str">
        <f>UnitControlCenter!$B$12</f>
        <v>incidents / year</v>
      </c>
      <c r="G87" s="1" t="s">
        <v>1350</v>
      </c>
    </row>
    <row r="88" spans="1:10" ht="28.8">
      <c r="A88" s="2" t="s">
        <v>1347</v>
      </c>
      <c r="B88" s="2" t="s">
        <v>1366</v>
      </c>
      <c r="C88" s="43">
        <v>1</v>
      </c>
      <c r="D88" s="1" t="s">
        <v>1151</v>
      </c>
      <c r="E88" s="1" t="s">
        <v>1152</v>
      </c>
      <c r="F88" s="1" t="str">
        <f>UnitControlCenter!$B$9</f>
        <v>billion 2024 dollars / year</v>
      </c>
      <c r="G88" s="1" t="s">
        <v>1367</v>
      </c>
    </row>
    <row r="89" spans="1:10">
      <c r="A89" s="2" t="s">
        <v>1347</v>
      </c>
      <c r="B89" s="2" t="s">
        <v>1368</v>
      </c>
      <c r="C89" s="43">
        <v>1</v>
      </c>
      <c r="D89" s="1" t="s">
        <v>1151</v>
      </c>
      <c r="E89" s="1" t="s">
        <v>1152</v>
      </c>
      <c r="F89" s="1" t="str">
        <f>UnitControlCenter!$B$12</f>
        <v>incidents / year</v>
      </c>
      <c r="G89" s="1" t="s">
        <v>1369</v>
      </c>
    </row>
    <row r="90" spans="1:10" ht="28.8">
      <c r="A90" s="2" t="s">
        <v>1347</v>
      </c>
      <c r="B90" s="2" t="s">
        <v>1370</v>
      </c>
      <c r="C90" s="43">
        <v>1</v>
      </c>
      <c r="D90" s="1" t="s">
        <v>1151</v>
      </c>
      <c r="E90" s="1" t="s">
        <v>1152</v>
      </c>
      <c r="F90" s="1" t="str">
        <f>UnitControlCenter!$B$12</f>
        <v>incidents / year</v>
      </c>
      <c r="G90" s="1" t="s">
        <v>1371</v>
      </c>
    </row>
    <row r="91" spans="1:10">
      <c r="A91" s="2" t="s">
        <v>1347</v>
      </c>
      <c r="B91" s="2" t="s">
        <v>1372</v>
      </c>
      <c r="C91" s="43">
        <v>1</v>
      </c>
      <c r="D91" s="1" t="s">
        <v>1151</v>
      </c>
      <c r="E91" s="1" t="s">
        <v>1152</v>
      </c>
      <c r="F91" s="1" t="str">
        <f>UnitControlCenter!$B$12</f>
        <v>incidents / year</v>
      </c>
      <c r="G91" s="1" t="s">
        <v>1373</v>
      </c>
    </row>
    <row r="92" spans="1:10">
      <c r="A92" s="2" t="s">
        <v>1347</v>
      </c>
      <c r="B92" s="2" t="s">
        <v>1374</v>
      </c>
      <c r="C92" s="43">
        <v>1</v>
      </c>
      <c r="D92" s="1" t="s">
        <v>1151</v>
      </c>
      <c r="E92" s="1" t="s">
        <v>1152</v>
      </c>
      <c r="F92" s="1" t="str">
        <f>UnitControlCenter!$B$12</f>
        <v>incidents / year</v>
      </c>
      <c r="G92" s="1" t="s">
        <v>1375</v>
      </c>
    </row>
    <row r="93" spans="1:10">
      <c r="A93" s="2" t="s">
        <v>1347</v>
      </c>
      <c r="B93" s="2" t="s">
        <v>1376</v>
      </c>
      <c r="C93" s="43">
        <v>1</v>
      </c>
      <c r="D93" s="1" t="s">
        <v>1151</v>
      </c>
      <c r="E93" s="1" t="s">
        <v>1152</v>
      </c>
      <c r="F93" s="1" t="str">
        <f>UnitControlCenter!$B$12</f>
        <v>incidents / year</v>
      </c>
      <c r="G93" s="1" t="s">
        <v>1377</v>
      </c>
    </row>
    <row r="94" spans="1:10">
      <c r="A94" s="2" t="s">
        <v>1347</v>
      </c>
      <c r="B94" s="2" t="s">
        <v>1378</v>
      </c>
      <c r="C94" s="43">
        <v>1</v>
      </c>
      <c r="D94" s="1" t="s">
        <v>1151</v>
      </c>
      <c r="E94" s="1" t="s">
        <v>1152</v>
      </c>
      <c r="F94" s="1" t="str">
        <f>UnitControlCenter!$B$12</f>
        <v>incidents / year</v>
      </c>
      <c r="G94" s="1" t="s">
        <v>1379</v>
      </c>
    </row>
    <row r="95" spans="1:10" ht="29.4" thickBot="1">
      <c r="A95" s="184" t="s">
        <v>1347</v>
      </c>
      <c r="B95" s="184" t="s">
        <v>1380</v>
      </c>
      <c r="C95" s="191">
        <v>1</v>
      </c>
      <c r="D95" s="185" t="s">
        <v>1151</v>
      </c>
      <c r="E95" s="185" t="s">
        <v>1152</v>
      </c>
      <c r="F95" s="185" t="str">
        <f>UnitControlCenter!$B$12</f>
        <v>incidents / year</v>
      </c>
      <c r="G95" s="185" t="s">
        <v>1381</v>
      </c>
      <c r="H95" s="185"/>
      <c r="I95" s="185"/>
      <c r="J95" s="185"/>
    </row>
    <row r="96" spans="1:10" ht="216">
      <c r="A96" s="2" t="s">
        <v>1382</v>
      </c>
      <c r="B96" s="2" t="s">
        <v>1383</v>
      </c>
      <c r="C96" s="43">
        <v>1</v>
      </c>
      <c r="D96" s="1" t="s">
        <v>1163</v>
      </c>
      <c r="E96" s="1" t="s">
        <v>1164</v>
      </c>
      <c r="F96" s="1" t="str">
        <f>UnitControlCenter!$B$16</f>
        <v>terawatt-hours (TWh) / year</v>
      </c>
      <c r="G96" s="1" t="s">
        <v>1384</v>
      </c>
      <c r="H96" s="1" t="s">
        <v>1385</v>
      </c>
      <c r="I96" s="1" t="s">
        <v>1386</v>
      </c>
    </row>
    <row r="97" spans="1:10" ht="259.2">
      <c r="A97" s="2" t="s">
        <v>1382</v>
      </c>
      <c r="B97" s="2" t="s">
        <v>1387</v>
      </c>
      <c r="C97" s="43">
        <v>1</v>
      </c>
      <c r="D97" s="1" t="s">
        <v>1163</v>
      </c>
      <c r="E97" s="1" t="s">
        <v>1152</v>
      </c>
      <c r="F97" s="1" t="str">
        <f>UnitControlCenter!$B$16</f>
        <v>terawatt-hours (TWh) / year</v>
      </c>
      <c r="G97" s="1" t="s">
        <v>1388</v>
      </c>
      <c r="H97" s="1" t="s">
        <v>1385</v>
      </c>
      <c r="I97" s="1" t="s">
        <v>1386</v>
      </c>
    </row>
    <row r="98" spans="1:10" ht="216">
      <c r="A98" s="2" t="s">
        <v>1382</v>
      </c>
      <c r="B98" s="2" t="s">
        <v>1389</v>
      </c>
      <c r="C98" s="43">
        <v>1</v>
      </c>
      <c r="D98" s="1" t="s">
        <v>1163</v>
      </c>
      <c r="E98" s="1" t="s">
        <v>1164</v>
      </c>
      <c r="F98" s="1" t="str">
        <f>UnitControlCenter!$B$21</f>
        <v>gigawatts (GW) / year</v>
      </c>
      <c r="G98" s="1" t="s">
        <v>1390</v>
      </c>
      <c r="H98" s="1" t="s">
        <v>1391</v>
      </c>
      <c r="I98" s="1" t="s">
        <v>1392</v>
      </c>
    </row>
    <row r="99" spans="1:10" ht="244.8">
      <c r="A99" s="2" t="s">
        <v>1382</v>
      </c>
      <c r="B99" s="2" t="s">
        <v>1393</v>
      </c>
      <c r="C99" s="43">
        <v>1</v>
      </c>
      <c r="D99" s="1" t="s">
        <v>1163</v>
      </c>
      <c r="E99" s="1" t="s">
        <v>1152</v>
      </c>
      <c r="F99" s="1" t="str">
        <f>UnitControlCenter!$B$21</f>
        <v>gigawatts (GW) / year</v>
      </c>
      <c r="G99" s="1" t="s">
        <v>1394</v>
      </c>
      <c r="H99" s="1" t="s">
        <v>1391</v>
      </c>
      <c r="I99" s="1" t="s">
        <v>1392</v>
      </c>
    </row>
    <row r="100" spans="1:10" ht="72">
      <c r="A100" s="2" t="s">
        <v>1382</v>
      </c>
      <c r="B100" s="2" t="s">
        <v>1395</v>
      </c>
      <c r="C100" s="43">
        <v>1</v>
      </c>
      <c r="D100" s="1" t="s">
        <v>1163</v>
      </c>
      <c r="E100" s="1" t="s">
        <v>1164</v>
      </c>
      <c r="F100" s="1" t="str">
        <f>UnitControlCenter!$B$16</f>
        <v>terawatt-hours (TWh) / year</v>
      </c>
      <c r="G100" s="1" t="s">
        <v>1396</v>
      </c>
      <c r="H100" s="1" t="s">
        <v>1397</v>
      </c>
      <c r="I100" s="1" t="s">
        <v>1398</v>
      </c>
    </row>
    <row r="101" spans="1:10" ht="28.8">
      <c r="A101" s="2" t="s">
        <v>1382</v>
      </c>
      <c r="B101" s="2" t="s">
        <v>1399</v>
      </c>
      <c r="C101" s="43">
        <v>1</v>
      </c>
      <c r="D101" s="1" t="s">
        <v>1151</v>
      </c>
      <c r="E101" s="1" t="s">
        <v>1152</v>
      </c>
      <c r="F101" s="1" t="str">
        <f>UnitControlCenter!B18</f>
        <v>%</v>
      </c>
      <c r="G101" s="1" t="s">
        <v>1400</v>
      </c>
    </row>
    <row r="102" spans="1:10" ht="28.8">
      <c r="A102" s="2" t="s">
        <v>1382</v>
      </c>
      <c r="B102" s="2" t="s">
        <v>1401</v>
      </c>
      <c r="C102" s="43">
        <v>1</v>
      </c>
      <c r="D102" s="1" t="s">
        <v>1151</v>
      </c>
      <c r="E102" s="1" t="s">
        <v>1152</v>
      </c>
      <c r="F102" s="1" t="str">
        <f>UnitControlCenter!B19</f>
        <v>metric tons CO2e / megawatt-hour (MWh)</v>
      </c>
      <c r="G102" s="1" t="s">
        <v>1402</v>
      </c>
    </row>
    <row r="103" spans="1:10" ht="29.4" thickBot="1">
      <c r="A103" s="184" t="s">
        <v>1382</v>
      </c>
      <c r="B103" s="184" t="s">
        <v>1403</v>
      </c>
      <c r="C103" s="191">
        <v>1</v>
      </c>
      <c r="D103" s="185" t="s">
        <v>1151</v>
      </c>
      <c r="E103" s="185" t="s">
        <v>1152</v>
      </c>
      <c r="F103" s="185" t="str">
        <f>UnitControlCenter!B20</f>
        <v>kilowatt-hour / 2024 dollar</v>
      </c>
      <c r="G103" s="185" t="s">
        <v>1404</v>
      </c>
      <c r="H103" s="185"/>
      <c r="I103" s="185"/>
      <c r="J103" s="185"/>
    </row>
    <row r="104" spans="1:10" ht="172.8">
      <c r="A104" s="2" t="s">
        <v>1405</v>
      </c>
      <c r="B104" s="2" t="s">
        <v>1406</v>
      </c>
      <c r="C104" s="43">
        <v>1</v>
      </c>
      <c r="D104" s="1" t="s">
        <v>1163</v>
      </c>
      <c r="E104" s="1" t="s">
        <v>1407</v>
      </c>
      <c r="F104" s="1" t="str">
        <f>UnitControlCenter!$B$22</f>
        <v>2024 dollars / megawatt-hour (MWh)</v>
      </c>
      <c r="G104" s="1" t="s">
        <v>1408</v>
      </c>
      <c r="H104" s="1" t="s">
        <v>1409</v>
      </c>
      <c r="I104" s="43" t="s">
        <v>1410</v>
      </c>
    </row>
    <row r="105" spans="1:10" ht="28.8">
      <c r="A105" s="2" t="s">
        <v>1405</v>
      </c>
      <c r="B105" s="2" t="s">
        <v>1411</v>
      </c>
      <c r="C105" s="43">
        <v>1</v>
      </c>
      <c r="D105" s="1" t="s">
        <v>1151</v>
      </c>
      <c r="E105" s="1" t="s">
        <v>1152</v>
      </c>
      <c r="F105" s="1" t="str">
        <f>UnitControlCenter!B22</f>
        <v>2024 dollars / megawatt-hour (MWh)</v>
      </c>
      <c r="G105" s="1" t="s">
        <v>1412</v>
      </c>
    </row>
    <row r="106" spans="1:10" ht="28.8">
      <c r="A106" s="2" t="s">
        <v>1405</v>
      </c>
      <c r="B106" s="2" t="s">
        <v>1413</v>
      </c>
      <c r="C106" s="43">
        <v>1</v>
      </c>
      <c r="D106" s="1" t="s">
        <v>1163</v>
      </c>
      <c r="E106" s="1" t="s">
        <v>1164</v>
      </c>
      <c r="F106" s="1" t="str">
        <f>UnitControlCenter!$B$16</f>
        <v>terawatt-hours (TWh) / year</v>
      </c>
      <c r="G106" s="1" t="s">
        <v>1414</v>
      </c>
      <c r="H106" s="1" t="s">
        <v>1415</v>
      </c>
      <c r="I106" s="1" t="s">
        <v>1416</v>
      </c>
    </row>
    <row r="107" spans="1:10" ht="100.8">
      <c r="A107" s="2" t="s">
        <v>1405</v>
      </c>
      <c r="B107" s="2" t="s">
        <v>1417</v>
      </c>
      <c r="C107" s="43">
        <v>1</v>
      </c>
      <c r="D107" s="1" t="s">
        <v>1163</v>
      </c>
      <c r="E107" s="1" t="s">
        <v>1164</v>
      </c>
      <c r="F107" s="1" t="str">
        <f>UnitControlCenter!$B$3</f>
        <v>million metric tons / year</v>
      </c>
      <c r="G107" s="1" t="s">
        <v>1418</v>
      </c>
      <c r="H107" s="1" t="s">
        <v>1419</v>
      </c>
      <c r="I107" s="43" t="s">
        <v>1420</v>
      </c>
    </row>
    <row r="108" spans="1:10" ht="187.2">
      <c r="A108" s="2" t="s">
        <v>1405</v>
      </c>
      <c r="B108" s="2" t="s">
        <v>1421</v>
      </c>
      <c r="C108" s="43">
        <v>1</v>
      </c>
      <c r="D108" s="1" t="s">
        <v>1163</v>
      </c>
      <c r="E108" s="1" t="s">
        <v>1164</v>
      </c>
      <c r="F108" s="1" t="str">
        <f>UnitControlCenter!$B$23</f>
        <v>cubic km / yr</v>
      </c>
      <c r="G108" s="1" t="s">
        <v>1422</v>
      </c>
      <c r="H108" s="1" t="s">
        <v>1409</v>
      </c>
      <c r="I108" s="43" t="s">
        <v>1410</v>
      </c>
    </row>
    <row r="109" spans="1:10" s="185" customFormat="1" ht="187.8" thickBot="1">
      <c r="A109" s="184" t="s">
        <v>1405</v>
      </c>
      <c r="B109" s="184" t="s">
        <v>1423</v>
      </c>
      <c r="C109" s="191">
        <v>1</v>
      </c>
      <c r="D109" s="185" t="s">
        <v>1163</v>
      </c>
      <c r="E109" s="185" t="s">
        <v>1164</v>
      </c>
      <c r="F109" s="185" t="str">
        <f>UnitControlCenter!$B$23</f>
        <v>cubic km / yr</v>
      </c>
      <c r="G109" s="185" t="s">
        <v>1424</v>
      </c>
      <c r="H109" s="1" t="s">
        <v>1409</v>
      </c>
      <c r="I109" s="43" t="s">
        <v>1410</v>
      </c>
    </row>
    <row r="110" spans="1:10" ht="409.6">
      <c r="A110" s="2" t="s">
        <v>1425</v>
      </c>
      <c r="B110" s="2" t="s">
        <v>1426</v>
      </c>
      <c r="C110" s="43">
        <v>1</v>
      </c>
      <c r="D110" s="1" t="s">
        <v>1163</v>
      </c>
      <c r="E110" s="1" t="s">
        <v>1427</v>
      </c>
      <c r="F110" s="1" t="str">
        <f>UnitControlCenter!$B$17</f>
        <v>terawatt-hours (TWh)</v>
      </c>
      <c r="G110" s="1" t="s">
        <v>1428</v>
      </c>
      <c r="H110" s="1" t="s">
        <v>1429</v>
      </c>
      <c r="I110" s="1" t="s">
        <v>1430</v>
      </c>
    </row>
    <row r="111" spans="1:10" ht="403.2">
      <c r="A111" s="2" t="s">
        <v>1425</v>
      </c>
      <c r="B111" s="2" t="s">
        <v>1431</v>
      </c>
      <c r="C111" s="43">
        <v>1</v>
      </c>
      <c r="D111" s="1" t="s">
        <v>1163</v>
      </c>
      <c r="E111" s="1" t="s">
        <v>1427</v>
      </c>
      <c r="F111" s="1" t="str">
        <f>UnitControlCenter!$B$17</f>
        <v>terawatt-hours (TWh)</v>
      </c>
      <c r="G111" s="1" t="s">
        <v>1432</v>
      </c>
      <c r="H111" s="279" t="str">
        <f>H$110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Crude Oil, Natural Gas Peaker, Natural Gas Combined Cycle with CCS, Natural Gas Combined Cycle, Natural Gas Steam Turbine, Lignite with CCS, Lignite, Hard Coal with CCS, Hard Coal, Electricity Exports, Demand Altering Technologies (Positive)</v>
      </c>
      <c r="I111" s="279" t="str">
        <f>I$110</f>
        <v>abd8a4, af64ff, b49f00, ff9999, e5ffcc, 620e7a, 65fffb, 00b050, ff6400, ffff00, f1bb18, c2dffd, 087bf1, 004185, ccff33, 04ffaf, bfb088, ff00ff, 000000, ad6600, 740000, f593e0, 9b1cb0, c01b00, ff0000, 6e8000, 004d10, 009999, 969696, b49f00, af64ff</v>
      </c>
    </row>
    <row r="112" spans="1:10" ht="409.6">
      <c r="A112" s="2" t="s">
        <v>1425</v>
      </c>
      <c r="B112" s="2" t="s">
        <v>1433</v>
      </c>
      <c r="C112" s="43">
        <v>1</v>
      </c>
      <c r="D112" s="1" t="s">
        <v>1163</v>
      </c>
      <c r="E112" s="1" t="s">
        <v>1427</v>
      </c>
      <c r="F112" s="1" t="str">
        <f>UnitControlCenter!$B$17</f>
        <v>terawatt-hours (TWh)</v>
      </c>
      <c r="G112" s="1" t="s">
        <v>1434</v>
      </c>
      <c r="H112" s="279" t="str">
        <f t="shared" ref="H112:I115" si="0">H$110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Crude Oil, Natural Gas Peaker, Natural Gas Combined Cycle with CCS, Natural Gas Combined Cycle, Natural Gas Steam Turbine, Lignite with CCS, Lignite, Hard Coal with CCS, Hard Coal, Electricity Exports, Demand Altering Technologies (Positive)</v>
      </c>
      <c r="I112" s="279" t="str">
        <f t="shared" si="0"/>
        <v>abd8a4, af64ff, b49f00, ff9999, e5ffcc, 620e7a, 65fffb, 00b050, ff6400, ffff00, f1bb18, c2dffd, 087bf1, 004185, ccff33, 04ffaf, bfb088, ff00ff, 000000, ad6600, 740000, f593e0, 9b1cb0, c01b00, ff0000, 6e8000, 004d10, 009999, 969696, b49f00, af64ff</v>
      </c>
    </row>
    <row r="113" spans="1:10" ht="409.6">
      <c r="A113" s="2" t="s">
        <v>1425</v>
      </c>
      <c r="B113" s="2" t="s">
        <v>1435</v>
      </c>
      <c r="C113" s="43">
        <v>1</v>
      </c>
      <c r="D113" s="1" t="s">
        <v>1163</v>
      </c>
      <c r="E113" s="1" t="s">
        <v>1427</v>
      </c>
      <c r="F113" s="1" t="str">
        <f>UnitControlCenter!$B$17</f>
        <v>terawatt-hours (TWh)</v>
      </c>
      <c r="G113" s="1" t="s">
        <v>1436</v>
      </c>
      <c r="H113" s="27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Crude Oil, Natural Gas Peaker, Natural Gas Combined Cycle with CCS, Natural Gas Combined Cycle, Natural Gas Steam Turbine, Lignite with CCS, Lignite, Hard Coal with CCS, Hard Coal, Electricity Exports, Demand Altering Technologies (Positive)</v>
      </c>
      <c r="I113" s="279" t="str">
        <f t="shared" si="0"/>
        <v>abd8a4, af64ff, b49f00, ff9999, e5ffcc, 620e7a, 65fffb, 00b050, ff6400, ffff00, f1bb18, c2dffd, 087bf1, 004185, ccff33, 04ffaf, bfb088, ff00ff, 000000, ad6600, 740000, f593e0, 9b1cb0, c01b00, ff0000, 6e8000, 004d10, 009999, 969696, b49f00, af64ff</v>
      </c>
    </row>
    <row r="114" spans="1:10" ht="409.6">
      <c r="A114" s="2" t="s">
        <v>1425</v>
      </c>
      <c r="B114" s="2" t="s">
        <v>1437</v>
      </c>
      <c r="C114" s="43">
        <v>1</v>
      </c>
      <c r="D114" s="1" t="s">
        <v>1163</v>
      </c>
      <c r="E114" s="1" t="s">
        <v>1427</v>
      </c>
      <c r="F114" s="1" t="str">
        <f>UnitControlCenter!$B$17</f>
        <v>terawatt-hours (TWh)</v>
      </c>
      <c r="G114" s="1" t="s">
        <v>1438</v>
      </c>
      <c r="H114" s="27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Crude Oil, Natural Gas Peaker, Natural Gas Combined Cycle with CCS, Natural Gas Combined Cycle, Natural Gas Steam Turbine, Lignite with CCS, Lignite, Hard Coal with CCS, Hard Coal, Electricity Exports, Demand Altering Technologies (Positive)</v>
      </c>
      <c r="I114" s="279" t="str">
        <f t="shared" si="0"/>
        <v>abd8a4, af64ff, b49f00, ff9999, e5ffcc, 620e7a, 65fffb, 00b050, ff6400, ffff00, f1bb18, c2dffd, 087bf1, 004185, ccff33, 04ffaf, bfb088, ff00ff, 000000, ad6600, 740000, f593e0, 9b1cb0, c01b00, ff0000, 6e8000, 004d10, 009999, 969696, b49f00, af64ff</v>
      </c>
    </row>
    <row r="115" spans="1:10" ht="409.6">
      <c r="A115" s="2" t="s">
        <v>1425</v>
      </c>
      <c r="B115" s="2" t="s">
        <v>1439</v>
      </c>
      <c r="C115" s="43">
        <v>1</v>
      </c>
      <c r="D115" s="1" t="s">
        <v>1163</v>
      </c>
      <c r="E115" s="1" t="s">
        <v>1427</v>
      </c>
      <c r="F115" s="1" t="str">
        <f>UnitControlCenter!$B$17</f>
        <v>terawatt-hours (TWh)</v>
      </c>
      <c r="G115" s="1" t="s">
        <v>1440</v>
      </c>
      <c r="H115" s="27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Crude Oil, Natural Gas Peaker, Natural Gas Combined Cycle with CCS, Natural Gas Combined Cycle, Natural Gas Steam Turbine, Lignite with CCS, Lignite, Hard Coal with CCS, Hard Coal, Electricity Exports, Demand Altering Technologies (Positive)</v>
      </c>
      <c r="I115" s="279" t="str">
        <f t="shared" si="0"/>
        <v>abd8a4, af64ff, b49f00, ff9999, e5ffcc, 620e7a, 65fffb, 00b050, ff6400, ffff00, f1bb18, c2dffd, 087bf1, 004185, ccff33, 04ffaf, bfb088, ff00ff, 000000, ad6600, 740000, f593e0, 9b1cb0, c01b00, ff0000, 6e8000, 004d10, 009999, 969696, b49f00, af64ff</v>
      </c>
    </row>
    <row r="116" spans="1:10" ht="409.6">
      <c r="A116" s="2" t="s">
        <v>1425</v>
      </c>
      <c r="B116" s="2" t="s">
        <v>1441</v>
      </c>
      <c r="C116" s="43">
        <v>1</v>
      </c>
      <c r="D116" s="1" t="s">
        <v>1163</v>
      </c>
      <c r="E116" s="1" t="s">
        <v>1442</v>
      </c>
      <c r="F116" s="1" t="str">
        <f>UnitControlCenter!$B$17</f>
        <v>terawatt-hours (TWh)</v>
      </c>
      <c r="G116" s="270" t="str">
        <f>G110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Distributed Non Solar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16" s="270" t="str">
        <f t="shared" ref="H116:I116" si="1">H110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Crude Oil, Natural Gas Peaker, Natural Gas Combined Cycle with CCS, Natural Gas Combined Cycle, Natural Gas Steam Turbine, Lignite with CCS, Lignite, Hard Coal with CCS, Hard Coal, Electricity Exports, Demand Altering Technologies (Positive)</v>
      </c>
      <c r="I116" s="270" t="str">
        <f t="shared" si="1"/>
        <v>abd8a4, af64ff, b49f00, ff9999, e5ffcc, 620e7a, 65fffb, 00b050, ff6400, ffff00, f1bb18, c2dffd, 087bf1, 004185, ccff33, 04ffaf, bfb088, ff00ff, 000000, ad6600, 740000, f593e0, 9b1cb0, c01b00, ff0000, 6e8000, 004d10, 009999, 969696, b49f00, af64ff</v>
      </c>
      <c r="J116" s="270"/>
    </row>
    <row r="117" spans="1:10" ht="403.2">
      <c r="A117" s="2" t="s">
        <v>1425</v>
      </c>
      <c r="B117" s="2" t="s">
        <v>1443</v>
      </c>
      <c r="C117" s="43">
        <v>1</v>
      </c>
      <c r="D117" s="1" t="s">
        <v>1163</v>
      </c>
      <c r="E117" s="1" t="s">
        <v>1442</v>
      </c>
      <c r="F117" s="1" t="str">
        <f>UnitControlCenter!$B$17</f>
        <v>terawatt-hours (TWh)</v>
      </c>
      <c r="G117" s="270" t="str">
        <f t="shared" ref="G117:I117" si="2">G111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Distributed Non Solar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17" s="27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Crude Oil, Natural Gas Peaker, Natural Gas Combined Cycle with CCS, Natural Gas Combined Cycle, Natural Gas Steam Turbine, Lignite with CCS, Lignite, Hard Coal with CCS, Hard Coal, Electricity Exports, Demand Altering Technologies (Positive)</v>
      </c>
      <c r="I117" s="270" t="str">
        <f t="shared" si="2"/>
        <v>abd8a4, af64ff, b49f00, ff9999, e5ffcc, 620e7a, 65fffb, 00b050, ff6400, ffff00, f1bb18, c2dffd, 087bf1, 004185, ccff33, 04ffaf, bfb088, ff00ff, 000000, ad6600, 740000, f593e0, 9b1cb0, c01b00, ff0000, 6e8000, 004d10, 009999, 969696, b49f00, af64ff</v>
      </c>
      <c r="J117" s="270"/>
    </row>
    <row r="118" spans="1:10" ht="409.6">
      <c r="A118" s="2" t="s">
        <v>1425</v>
      </c>
      <c r="B118" s="2" t="s">
        <v>1444</v>
      </c>
      <c r="C118" s="43">
        <v>1</v>
      </c>
      <c r="D118" s="1" t="s">
        <v>1163</v>
      </c>
      <c r="E118" s="1" t="s">
        <v>1442</v>
      </c>
      <c r="F118" s="1" t="str">
        <f>UnitControlCenter!$B$17</f>
        <v>terawatt-hours (TWh)</v>
      </c>
      <c r="G118" s="270" t="str">
        <f t="shared" ref="G118:I118" si="3">G112</f>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Distributed Non Solar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18" s="270" t="str">
        <f t="shared" si="3"/>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Crude Oil, Natural Gas Peaker, Natural Gas Combined Cycle with CCS, Natural Gas Combined Cycle, Natural Gas Steam Turbine, Lignite with CCS, Lignite, Hard Coal with CCS, Hard Coal, Electricity Exports, Demand Altering Technologies (Positive)</v>
      </c>
      <c r="I118" s="270" t="str">
        <f t="shared" si="3"/>
        <v>abd8a4, af64ff, b49f00, ff9999, e5ffcc, 620e7a, 65fffb, 00b050, ff6400, ffff00, f1bb18, c2dffd, 087bf1, 004185, ccff33, 04ffaf, bfb088, ff00ff, 000000, ad6600, 740000, f593e0, 9b1cb0, c01b00, ff0000, 6e8000, 004d10, 009999, 969696, b49f00, af64ff</v>
      </c>
      <c r="J118" s="270"/>
    </row>
    <row r="119" spans="1:10" ht="409.6">
      <c r="A119" s="2" t="s">
        <v>1425</v>
      </c>
      <c r="B119" s="2" t="s">
        <v>1445</v>
      </c>
      <c r="C119" s="43">
        <v>1</v>
      </c>
      <c r="D119" s="1" t="s">
        <v>1163</v>
      </c>
      <c r="E119" s="1" t="s">
        <v>1442</v>
      </c>
      <c r="F119" s="1" t="str">
        <f>UnitControlCenter!$B$17</f>
        <v>terawatt-hours (TWh)</v>
      </c>
      <c r="G119" s="270" t="str">
        <f t="shared" ref="G119:I119" si="4">G113</f>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Distributed Non Solar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19" s="270" t="str">
        <f t="shared" si="4"/>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Crude Oil, Natural Gas Peaker, Natural Gas Combined Cycle with CCS, Natural Gas Combined Cycle, Natural Gas Steam Turbine, Lignite with CCS, Lignite, Hard Coal with CCS, Hard Coal, Electricity Exports, Demand Altering Technologies (Positive)</v>
      </c>
      <c r="I119" s="270" t="str">
        <f t="shared" si="4"/>
        <v>abd8a4, af64ff, b49f00, ff9999, e5ffcc, 620e7a, 65fffb, 00b050, ff6400, ffff00, f1bb18, c2dffd, 087bf1, 004185, ccff33, 04ffaf, bfb088, ff00ff, 000000, ad6600, 740000, f593e0, 9b1cb0, c01b00, ff0000, 6e8000, 004d10, 009999, 969696, b49f00, af64ff</v>
      </c>
      <c r="J119" s="270"/>
    </row>
    <row r="120" spans="1:10" ht="409.6">
      <c r="A120" s="2" t="s">
        <v>1425</v>
      </c>
      <c r="B120" s="2" t="s">
        <v>1446</v>
      </c>
      <c r="C120" s="43">
        <v>1</v>
      </c>
      <c r="D120" s="1" t="s">
        <v>1163</v>
      </c>
      <c r="E120" s="1" t="s">
        <v>1442</v>
      </c>
      <c r="F120" s="1" t="str">
        <f>UnitControlCenter!$B$17</f>
        <v>terawatt-hours (TWh)</v>
      </c>
      <c r="G120" s="270" t="str">
        <f t="shared" ref="G120:I120" si="5">G114</f>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Distributed Non Solar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20" s="270" t="str">
        <f t="shared" si="5"/>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Crude Oil, Natural Gas Peaker, Natural Gas Combined Cycle with CCS, Natural Gas Combined Cycle, Natural Gas Steam Turbine, Lignite with CCS, Lignite, Hard Coal with CCS, Hard Coal, Electricity Exports, Demand Altering Technologies (Positive)</v>
      </c>
      <c r="I120" s="270" t="str">
        <f t="shared" si="5"/>
        <v>abd8a4, af64ff, b49f00, ff9999, e5ffcc, 620e7a, 65fffb, 00b050, ff6400, ffff00, f1bb18, c2dffd, 087bf1, 004185, ccff33, 04ffaf, bfb088, ff00ff, 000000, ad6600, 740000, f593e0, 9b1cb0, c01b00, ff0000, 6e8000, 004d10, 009999, 969696, b49f00, af64ff</v>
      </c>
      <c r="J120" s="270"/>
    </row>
    <row r="121" spans="1:10" s="185" customFormat="1" ht="409.6" thickBot="1">
      <c r="A121" s="184" t="s">
        <v>1425</v>
      </c>
      <c r="B121" s="184" t="s">
        <v>1447</v>
      </c>
      <c r="C121" s="191">
        <v>1</v>
      </c>
      <c r="D121" s="185" t="s">
        <v>1163</v>
      </c>
      <c r="E121" s="185" t="s">
        <v>1442</v>
      </c>
      <c r="F121" s="185" t="str">
        <f>UnitControlCenter!$B$17</f>
        <v>terawatt-hours (TWh)</v>
      </c>
      <c r="G121" s="271" t="str">
        <f t="shared" ref="G121:I121" si="6">G115</f>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Distributed Non Solar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21" s="271" t="str">
        <f t="shared" si="6"/>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Crude Oil, Natural Gas Peaker, Natural Gas Combined Cycle with CCS, Natural Gas Combined Cycle, Natural Gas Steam Turbine, Lignite with CCS, Lignite, Hard Coal with CCS, Hard Coal, Electricity Exports, Demand Altering Technologies (Positive)</v>
      </c>
      <c r="I121" s="271" t="str">
        <f t="shared" si="6"/>
        <v>abd8a4, af64ff, b49f00, ff9999, e5ffcc, 620e7a, 65fffb, 00b050, ff6400, ffff00, f1bb18, c2dffd, 087bf1, 004185, ccff33, 04ffaf, bfb088, ff00ff, 000000, ad6600, 740000, f593e0, 9b1cb0, c01b00, ff0000, 6e8000, 004d10, 009999, 969696, b49f00, af64ff</v>
      </c>
      <c r="J121" s="271"/>
    </row>
    <row r="122" spans="1:10" ht="72">
      <c r="A122" s="2" t="s">
        <v>1448</v>
      </c>
      <c r="B122" s="2" t="s">
        <v>1449</v>
      </c>
      <c r="C122" s="43">
        <v>1</v>
      </c>
      <c r="D122" s="1" t="s">
        <v>1163</v>
      </c>
      <c r="E122" s="1" t="s">
        <v>1164</v>
      </c>
      <c r="F122" s="1" t="str">
        <f>UnitControlCenter!$B$26</f>
        <v>million vehicles / year</v>
      </c>
      <c r="G122" s="1" t="s">
        <v>1450</v>
      </c>
      <c r="H122" s="1" t="s">
        <v>1451</v>
      </c>
      <c r="I122" s="1" t="s">
        <v>1452</v>
      </c>
    </row>
    <row r="123" spans="1:10" ht="72">
      <c r="A123" s="2" t="s">
        <v>1448</v>
      </c>
      <c r="B123" s="2" t="s">
        <v>1453</v>
      </c>
      <c r="C123" s="43">
        <v>1</v>
      </c>
      <c r="D123" s="1" t="s">
        <v>1163</v>
      </c>
      <c r="E123" s="1" t="s">
        <v>1164</v>
      </c>
      <c r="F123" s="1" t="str">
        <f>UnitControlCenter!$B$27</f>
        <v>thousand vehicles / year</v>
      </c>
      <c r="G123" s="1" t="s">
        <v>1454</v>
      </c>
      <c r="H123" s="1" t="s">
        <v>1455</v>
      </c>
      <c r="I123" s="1" t="s">
        <v>1456</v>
      </c>
    </row>
    <row r="124" spans="1:10" ht="72">
      <c r="A124" s="2" t="s">
        <v>1448</v>
      </c>
      <c r="B124" s="2" t="s">
        <v>1457</v>
      </c>
      <c r="C124" s="43">
        <v>1</v>
      </c>
      <c r="D124" s="1" t="s">
        <v>1163</v>
      </c>
      <c r="E124" s="1" t="s">
        <v>1164</v>
      </c>
      <c r="F124" s="1" t="str">
        <f>UnitControlCenter!$B$27</f>
        <v>thousand vehicles / year</v>
      </c>
      <c r="G124" s="1" t="s">
        <v>1458</v>
      </c>
      <c r="H124" s="1" t="s">
        <v>1451</v>
      </c>
      <c r="I124" s="1" t="s">
        <v>1452</v>
      </c>
    </row>
    <row r="125" spans="1:10" ht="72">
      <c r="A125" s="2" t="s">
        <v>1448</v>
      </c>
      <c r="B125" s="2" t="s">
        <v>1459</v>
      </c>
      <c r="C125" s="43">
        <v>1</v>
      </c>
      <c r="D125" s="1" t="s">
        <v>1163</v>
      </c>
      <c r="E125" s="1" t="s">
        <v>1164</v>
      </c>
      <c r="F125" s="1" t="str">
        <f>UnitControlCenter!$B$27</f>
        <v>thousand vehicles / year</v>
      </c>
      <c r="G125" s="1" t="s">
        <v>1460</v>
      </c>
      <c r="H125" s="1" t="s">
        <v>1455</v>
      </c>
      <c r="I125" s="1" t="s">
        <v>1456</v>
      </c>
    </row>
    <row r="126" spans="1:10" ht="28.8">
      <c r="A126" s="2" t="s">
        <v>1448</v>
      </c>
      <c r="B126" s="2" t="s">
        <v>1461</v>
      </c>
      <c r="C126" s="43">
        <v>1</v>
      </c>
      <c r="D126" s="1" t="s">
        <v>1163</v>
      </c>
      <c r="E126" s="1" t="s">
        <v>1164</v>
      </c>
      <c r="F126" s="1" t="str">
        <f>UnitControlCenter!$B$27</f>
        <v>thousand vehicles / year</v>
      </c>
      <c r="G126" s="1" t="s">
        <v>1462</v>
      </c>
      <c r="H126" s="1" t="s">
        <v>1463</v>
      </c>
      <c r="I126" s="1" t="s">
        <v>1464</v>
      </c>
    </row>
    <row r="127" spans="1:10" ht="28.8">
      <c r="A127" s="2" t="s">
        <v>1448</v>
      </c>
      <c r="B127" s="2" t="s">
        <v>1465</v>
      </c>
      <c r="C127" s="43">
        <v>0</v>
      </c>
      <c r="D127" s="1" t="s">
        <v>1163</v>
      </c>
      <c r="E127" s="1" t="s">
        <v>1164</v>
      </c>
      <c r="F127" s="1" t="str">
        <f>UnitControlCenter!$B$27</f>
        <v>thousand vehicles / year</v>
      </c>
      <c r="G127" s="1" t="s">
        <v>1466</v>
      </c>
      <c r="H127" s="1" t="s">
        <v>1463</v>
      </c>
      <c r="I127" s="1" t="s">
        <v>1464</v>
      </c>
    </row>
    <row r="128" spans="1:10" ht="57.6">
      <c r="A128" s="2" t="s">
        <v>1448</v>
      </c>
      <c r="B128" s="2" t="s">
        <v>1467</v>
      </c>
      <c r="C128" s="43">
        <v>1</v>
      </c>
      <c r="D128" s="1" t="s">
        <v>1163</v>
      </c>
      <c r="E128" s="1" t="s">
        <v>1164</v>
      </c>
      <c r="F128" s="1" t="str">
        <f>UnitControlCenter!$B$28</f>
        <v>million vehicles</v>
      </c>
      <c r="G128" s="1" t="s">
        <v>1468</v>
      </c>
      <c r="H128" s="1" t="s">
        <v>1451</v>
      </c>
      <c r="I128" s="1" t="s">
        <v>1452</v>
      </c>
    </row>
    <row r="129" spans="1:10" ht="72">
      <c r="A129" s="2" t="s">
        <v>1448</v>
      </c>
      <c r="B129" s="2" t="s">
        <v>1469</v>
      </c>
      <c r="C129" s="43">
        <v>1</v>
      </c>
      <c r="D129" s="1" t="s">
        <v>1163</v>
      </c>
      <c r="E129" s="1" t="s">
        <v>1164</v>
      </c>
      <c r="F129" s="1" t="str">
        <f>UnitControlCenter!$B$29</f>
        <v>thousand vehicles</v>
      </c>
      <c r="G129" s="1" t="s">
        <v>1470</v>
      </c>
      <c r="H129" s="1" t="s">
        <v>1455</v>
      </c>
      <c r="I129" s="1" t="s">
        <v>1456</v>
      </c>
    </row>
    <row r="130" spans="1:10" ht="57.6">
      <c r="A130" s="2" t="s">
        <v>1448</v>
      </c>
      <c r="B130" s="2" t="s">
        <v>1471</v>
      </c>
      <c r="C130" s="43">
        <v>1</v>
      </c>
      <c r="D130" s="1" t="s">
        <v>1163</v>
      </c>
      <c r="E130" s="1" t="s">
        <v>1164</v>
      </c>
      <c r="F130" s="1" t="str">
        <f>UnitControlCenter!$B$28</f>
        <v>million vehicles</v>
      </c>
      <c r="G130" s="1" t="s">
        <v>1472</v>
      </c>
      <c r="H130" s="1" t="s">
        <v>1451</v>
      </c>
      <c r="I130" s="1" t="s">
        <v>1452</v>
      </c>
    </row>
    <row r="131" spans="1:10" ht="57.6">
      <c r="A131" s="2" t="s">
        <v>1448</v>
      </c>
      <c r="B131" s="2" t="s">
        <v>1473</v>
      </c>
      <c r="C131" s="43">
        <v>1</v>
      </c>
      <c r="D131" s="1" t="s">
        <v>1163</v>
      </c>
      <c r="E131" s="1" t="s">
        <v>1164</v>
      </c>
      <c r="F131" s="1" t="str">
        <f>UnitControlCenter!$B$28</f>
        <v>million vehicles</v>
      </c>
      <c r="G131" s="1" t="s">
        <v>1474</v>
      </c>
      <c r="H131" s="1" t="s">
        <v>1455</v>
      </c>
      <c r="I131" s="1" t="s">
        <v>1456</v>
      </c>
    </row>
    <row r="132" spans="1:10" ht="28.8">
      <c r="A132" s="2" t="s">
        <v>1448</v>
      </c>
      <c r="B132" s="2" t="s">
        <v>1475</v>
      </c>
      <c r="C132" s="43">
        <v>1</v>
      </c>
      <c r="D132" s="1" t="s">
        <v>1163</v>
      </c>
      <c r="E132" s="1" t="s">
        <v>1164</v>
      </c>
      <c r="F132" s="1" t="str">
        <f>UnitControlCenter!$B$28</f>
        <v>million vehicles</v>
      </c>
      <c r="G132" s="1" t="s">
        <v>1476</v>
      </c>
      <c r="H132" s="1" t="s">
        <v>1463</v>
      </c>
      <c r="I132" s="1" t="s">
        <v>1464</v>
      </c>
    </row>
    <row r="133" spans="1:10" s="185" customFormat="1" ht="29.4" thickBot="1">
      <c r="A133" s="184" t="s">
        <v>1448</v>
      </c>
      <c r="B133" s="184" t="s">
        <v>1477</v>
      </c>
      <c r="C133" s="191">
        <v>0</v>
      </c>
      <c r="D133" s="185" t="s">
        <v>1163</v>
      </c>
      <c r="E133" s="185" t="s">
        <v>1164</v>
      </c>
      <c r="F133" s="185" t="str">
        <f>UnitControlCenter!$B$28</f>
        <v>million vehicles</v>
      </c>
      <c r="G133" s="185" t="s">
        <v>1478</v>
      </c>
      <c r="H133" s="185" t="s">
        <v>1463</v>
      </c>
      <c r="I133" s="185" t="s">
        <v>1464</v>
      </c>
    </row>
    <row r="134" spans="1:10" ht="129.6">
      <c r="A134" s="2" t="s">
        <v>1479</v>
      </c>
      <c r="B134" s="2" t="s">
        <v>1480</v>
      </c>
      <c r="C134" s="43">
        <v>1</v>
      </c>
      <c r="D134" s="1" t="s">
        <v>1163</v>
      </c>
      <c r="E134" s="1" t="s">
        <v>1164</v>
      </c>
      <c r="F134" s="1" t="str">
        <f>UnitControlCenter!$B$3</f>
        <v>million metric tons / year</v>
      </c>
      <c r="G134" s="1" t="s">
        <v>1481</v>
      </c>
      <c r="H134" s="1" t="s">
        <v>1482</v>
      </c>
      <c r="I134" s="1" t="s">
        <v>1483</v>
      </c>
    </row>
    <row r="135" spans="1:10" ht="86.4">
      <c r="A135" s="2" t="s">
        <v>1479</v>
      </c>
      <c r="B135" s="2" t="s">
        <v>1484</v>
      </c>
      <c r="C135" s="43">
        <v>1</v>
      </c>
      <c r="D135" s="1" t="s">
        <v>1163</v>
      </c>
      <c r="E135" s="1" t="s">
        <v>1164</v>
      </c>
      <c r="F135" s="1" t="str">
        <f>UnitControlCenter!$B$30</f>
        <v>quads / year</v>
      </c>
      <c r="G135" s="1" t="s">
        <v>1485</v>
      </c>
      <c r="H135" s="1" t="s">
        <v>1486</v>
      </c>
      <c r="I135" s="1" t="s">
        <v>1487</v>
      </c>
    </row>
    <row r="136" spans="1:10" ht="115.2">
      <c r="A136" s="2" t="s">
        <v>1479</v>
      </c>
      <c r="B136" s="2" t="s">
        <v>1488</v>
      </c>
      <c r="C136" s="43">
        <v>1</v>
      </c>
      <c r="D136" s="1" t="s">
        <v>1163</v>
      </c>
      <c r="E136" s="1" t="s">
        <v>1164</v>
      </c>
      <c r="F136" s="1" t="str">
        <f>UnitControlCenter!$B$30</f>
        <v>quads / year</v>
      </c>
      <c r="G136" s="1" t="s">
        <v>1489</v>
      </c>
      <c r="H136" s="1" t="s">
        <v>1482</v>
      </c>
      <c r="I136" s="1" t="s">
        <v>1483</v>
      </c>
    </row>
    <row r="137" spans="1:10" ht="28.8">
      <c r="A137" s="2" t="s">
        <v>1479</v>
      </c>
      <c r="B137" s="2" t="s">
        <v>1490</v>
      </c>
      <c r="C137" s="43">
        <v>1</v>
      </c>
      <c r="D137" s="1" t="s">
        <v>1151</v>
      </c>
      <c r="E137" s="1" t="s">
        <v>1152</v>
      </c>
      <c r="F137" s="1" t="str">
        <f>UnitControlCenter!$B$30</f>
        <v>quads / year</v>
      </c>
      <c r="G137" s="1" t="s">
        <v>1491</v>
      </c>
    </row>
    <row r="138" spans="1:10" ht="43.2">
      <c r="A138" s="2" t="s">
        <v>1479</v>
      </c>
      <c r="B138" s="2" t="s">
        <v>1492</v>
      </c>
      <c r="C138" s="43">
        <v>1</v>
      </c>
      <c r="D138" s="1" t="s">
        <v>1163</v>
      </c>
      <c r="E138" s="1" t="s">
        <v>1164</v>
      </c>
      <c r="F138" s="1" t="str">
        <f>UnitControlCenter!$B$24</f>
        <v>trillion passenger-miles / year</v>
      </c>
      <c r="G138" s="1" t="s">
        <v>1493</v>
      </c>
      <c r="H138" s="1" t="s">
        <v>1494</v>
      </c>
      <c r="I138" s="1" t="s">
        <v>1495</v>
      </c>
    </row>
    <row r="139" spans="1:10" ht="43.8" thickBot="1">
      <c r="A139" s="184" t="s">
        <v>1479</v>
      </c>
      <c r="B139" s="184" t="s">
        <v>1496</v>
      </c>
      <c r="C139" s="191">
        <v>1</v>
      </c>
      <c r="D139" s="185" t="s">
        <v>1163</v>
      </c>
      <c r="E139" s="185" t="s">
        <v>1164</v>
      </c>
      <c r="F139" s="185" t="str">
        <f>UnitControlCenter!$B$25</f>
        <v>trillion freight ton-miles / year</v>
      </c>
      <c r="G139" s="185" t="s">
        <v>1497</v>
      </c>
      <c r="H139" s="185" t="s">
        <v>1498</v>
      </c>
      <c r="I139" s="185" t="s">
        <v>1499</v>
      </c>
      <c r="J139" s="185"/>
    </row>
    <row r="140" spans="1:10" ht="273.60000000000002">
      <c r="A140" s="2" t="s">
        <v>1500</v>
      </c>
      <c r="B140" s="2" t="s">
        <v>1501</v>
      </c>
      <c r="C140" s="43">
        <v>1</v>
      </c>
      <c r="D140" s="1" t="s">
        <v>1163</v>
      </c>
      <c r="E140" s="1" t="s">
        <v>1164</v>
      </c>
      <c r="F140" s="1" t="str">
        <f>UnitControlCenter!$B$30</f>
        <v>quads / year</v>
      </c>
      <c r="G140" s="1" t="s">
        <v>1502</v>
      </c>
      <c r="H140" s="1" t="s">
        <v>1503</v>
      </c>
      <c r="I140" s="200" t="s">
        <v>1504</v>
      </c>
      <c r="J140" s="200"/>
    </row>
    <row r="141" spans="1:10" ht="100.8">
      <c r="A141" s="2" t="s">
        <v>1500</v>
      </c>
      <c r="B141" s="2" t="s">
        <v>1505</v>
      </c>
      <c r="C141" s="43">
        <v>1</v>
      </c>
      <c r="D141" s="1" t="s">
        <v>1163</v>
      </c>
      <c r="E141" s="1" t="s">
        <v>1164</v>
      </c>
      <c r="F141" s="1" t="str">
        <f>UnitControlCenter!$B$30</f>
        <v>quads / year</v>
      </c>
      <c r="G141" s="1" t="s">
        <v>1506</v>
      </c>
      <c r="H141" s="1" t="s">
        <v>1507</v>
      </c>
      <c r="I141" s="1" t="s">
        <v>1508</v>
      </c>
    </row>
    <row r="142" spans="1:10">
      <c r="A142" s="2" t="s">
        <v>1500</v>
      </c>
      <c r="B142" s="2" t="s">
        <v>1509</v>
      </c>
      <c r="C142" s="43">
        <v>1</v>
      </c>
      <c r="D142" s="1" t="s">
        <v>1151</v>
      </c>
      <c r="E142" s="1" t="s">
        <v>1152</v>
      </c>
      <c r="F142" s="1" t="str">
        <f>UnitControlCenter!$B$30</f>
        <v>quads / year</v>
      </c>
      <c r="G142" s="1" t="s">
        <v>1510</v>
      </c>
    </row>
    <row r="143" spans="1:10" ht="216">
      <c r="A143" s="2" t="s">
        <v>1500</v>
      </c>
      <c r="B143" s="2" t="s">
        <v>1511</v>
      </c>
      <c r="C143" s="43">
        <v>1</v>
      </c>
      <c r="D143" s="1" t="s">
        <v>1163</v>
      </c>
      <c r="E143" s="1" t="s">
        <v>1164</v>
      </c>
      <c r="F143" s="1" t="str">
        <f>UnitControlCenter!$B$30</f>
        <v>quads / year</v>
      </c>
      <c r="G143" s="1" t="s">
        <v>1512</v>
      </c>
      <c r="H143" s="1" t="s">
        <v>1503</v>
      </c>
      <c r="I143" s="200" t="s">
        <v>1504</v>
      </c>
      <c r="J143" s="200"/>
    </row>
    <row r="144" spans="1:10" ht="72">
      <c r="A144" s="2" t="s">
        <v>1500</v>
      </c>
      <c r="B144" s="2" t="s">
        <v>1513</v>
      </c>
      <c r="C144" s="43">
        <v>1</v>
      </c>
      <c r="D144" s="1" t="s">
        <v>1163</v>
      </c>
      <c r="E144" s="1" t="s">
        <v>1164</v>
      </c>
      <c r="F144" s="1" t="str">
        <f>UnitControlCenter!$B$30</f>
        <v>quads / year</v>
      </c>
      <c r="G144" s="1" t="s">
        <v>1514</v>
      </c>
      <c r="H144" s="1" t="s">
        <v>1507</v>
      </c>
      <c r="I144" s="1" t="s">
        <v>1508</v>
      </c>
    </row>
    <row r="145" spans="1:10">
      <c r="A145" s="2" t="s">
        <v>1500</v>
      </c>
      <c r="B145" s="2" t="s">
        <v>1515</v>
      </c>
      <c r="C145" s="43">
        <v>1</v>
      </c>
      <c r="D145" s="1" t="s">
        <v>1151</v>
      </c>
      <c r="E145" s="1" t="s">
        <v>1152</v>
      </c>
      <c r="F145" s="1" t="str">
        <f>UnitControlCenter!$B$30</f>
        <v>quads / year</v>
      </c>
      <c r="G145" s="1" t="s">
        <v>1516</v>
      </c>
    </row>
    <row r="146" spans="1:10" ht="129.6">
      <c r="A146" s="2" t="s">
        <v>1500</v>
      </c>
      <c r="B146" s="2" t="s">
        <v>1517</v>
      </c>
      <c r="C146" s="43">
        <v>1</v>
      </c>
      <c r="D146" s="1" t="s">
        <v>1163</v>
      </c>
      <c r="E146" s="1" t="s">
        <v>1164</v>
      </c>
      <c r="F146" s="1" t="str">
        <f>UnitControlCenter!$B$30</f>
        <v>quads / year</v>
      </c>
      <c r="G146" s="1" t="s">
        <v>1518</v>
      </c>
      <c r="H146" s="1" t="s">
        <v>1519</v>
      </c>
      <c r="I146" s="1" t="s">
        <v>1520</v>
      </c>
    </row>
    <row r="147" spans="1:10" s="185" customFormat="1" ht="87" thickBot="1">
      <c r="A147" s="184" t="s">
        <v>1500</v>
      </c>
      <c r="B147" s="184" t="s">
        <v>1521</v>
      </c>
      <c r="C147" s="191">
        <v>1</v>
      </c>
      <c r="D147" s="185" t="s">
        <v>1163</v>
      </c>
      <c r="E147" s="185" t="s">
        <v>1164</v>
      </c>
      <c r="F147" s="185" t="str">
        <f>UnitControlCenter!$B$16</f>
        <v>terawatt-hours (TWh) / year</v>
      </c>
      <c r="G147" s="185" t="s">
        <v>1522</v>
      </c>
      <c r="H147" s="185" t="s">
        <v>1523</v>
      </c>
      <c r="I147" s="185" t="s">
        <v>1524</v>
      </c>
    </row>
    <row r="148" spans="1:10" ht="259.2">
      <c r="A148" s="2" t="s">
        <v>1525</v>
      </c>
      <c r="B148" s="2" t="s">
        <v>1526</v>
      </c>
      <c r="C148" s="43">
        <v>1</v>
      </c>
      <c r="D148" s="1" t="s">
        <v>1163</v>
      </c>
      <c r="E148" s="1" t="s">
        <v>1164</v>
      </c>
      <c r="F148" s="1" t="str">
        <f>UnitControlCenter!$B$3</f>
        <v>million metric tons / year</v>
      </c>
      <c r="G148" s="1" t="s">
        <v>1527</v>
      </c>
      <c r="H148" s="1" t="s">
        <v>1503</v>
      </c>
      <c r="I148" s="200" t="s">
        <v>1504</v>
      </c>
      <c r="J148" s="200"/>
    </row>
    <row r="149" spans="1:10" ht="43.2">
      <c r="A149" s="2" t="s">
        <v>1525</v>
      </c>
      <c r="B149" s="2" t="s">
        <v>1528</v>
      </c>
      <c r="C149" s="43">
        <v>1</v>
      </c>
      <c r="D149" s="1" t="s">
        <v>1163</v>
      </c>
      <c r="E149" s="1" t="s">
        <v>1164</v>
      </c>
      <c r="F149" s="1" t="str">
        <f>UnitControlCenter!$B$3</f>
        <v>million metric tons / year</v>
      </c>
      <c r="G149" s="1" t="s">
        <v>1529</v>
      </c>
      <c r="H149" s="1" t="s">
        <v>1174</v>
      </c>
      <c r="I149" s="1" t="s">
        <v>1175</v>
      </c>
    </row>
    <row r="150" spans="1:10" ht="230.4">
      <c r="A150" s="2" t="s">
        <v>1525</v>
      </c>
      <c r="B150" s="2" t="s">
        <v>1530</v>
      </c>
      <c r="C150" s="43">
        <v>1</v>
      </c>
      <c r="D150" s="1" t="s">
        <v>1163</v>
      </c>
      <c r="E150" s="1" t="s">
        <v>1164</v>
      </c>
      <c r="F150" s="1" t="str">
        <f>UnitControlCenter!$B$3</f>
        <v>million metric tons / year</v>
      </c>
      <c r="G150" s="1" t="s">
        <v>1531</v>
      </c>
      <c r="H150" s="1" t="s">
        <v>1503</v>
      </c>
      <c r="I150" s="200" t="s">
        <v>1504</v>
      </c>
      <c r="J150" s="200"/>
    </row>
    <row r="151" spans="1:10" ht="28.8">
      <c r="A151" s="2" t="s">
        <v>1525</v>
      </c>
      <c r="B151" s="2" t="s">
        <v>1532</v>
      </c>
      <c r="C151" s="43">
        <v>1</v>
      </c>
      <c r="D151" s="1" t="s">
        <v>1163</v>
      </c>
      <c r="E151" s="1" t="s">
        <v>1164</v>
      </c>
      <c r="F151" s="1" t="str">
        <f>UnitControlCenter!$B$3</f>
        <v>million metric tons / year</v>
      </c>
      <c r="G151" s="1" t="s">
        <v>1533</v>
      </c>
      <c r="H151" s="1" t="s">
        <v>1174</v>
      </c>
      <c r="I151" s="1" t="s">
        <v>1175</v>
      </c>
    </row>
    <row r="152" spans="1:10" ht="302.39999999999998">
      <c r="A152" s="2" t="s">
        <v>1525</v>
      </c>
      <c r="B152" s="2" t="s">
        <v>1534</v>
      </c>
      <c r="C152" s="43">
        <v>1</v>
      </c>
      <c r="D152" s="1" t="s">
        <v>1163</v>
      </c>
      <c r="E152" s="1" t="s">
        <v>1164</v>
      </c>
      <c r="F152" s="1" t="str">
        <f>UnitControlCenter!$B$3</f>
        <v>million metric tons / year</v>
      </c>
      <c r="G152" s="1" t="s">
        <v>1535</v>
      </c>
      <c r="H152" s="1" t="s">
        <v>1503</v>
      </c>
      <c r="I152" s="200" t="s">
        <v>1504</v>
      </c>
      <c r="J152" s="200"/>
    </row>
    <row r="153" spans="1:10" ht="28.8">
      <c r="A153" s="2" t="s">
        <v>1525</v>
      </c>
      <c r="B153" s="2" t="s">
        <v>1536</v>
      </c>
      <c r="C153" s="43">
        <v>1</v>
      </c>
      <c r="D153" s="1" t="s">
        <v>1163</v>
      </c>
      <c r="E153" s="1" t="s">
        <v>1164</v>
      </c>
      <c r="F153" s="1" t="str">
        <f>UnitControlCenter!$B$3</f>
        <v>million metric tons / year</v>
      </c>
      <c r="G153" s="1" t="s">
        <v>1537</v>
      </c>
      <c r="H153" s="1" t="s">
        <v>1538</v>
      </c>
      <c r="I153" s="1" t="s">
        <v>1539</v>
      </c>
    </row>
    <row r="154" spans="1:10" ht="28.8">
      <c r="A154" s="2" t="s">
        <v>1525</v>
      </c>
      <c r="B154" s="2" t="s">
        <v>1540</v>
      </c>
      <c r="C154" s="43">
        <v>1</v>
      </c>
      <c r="D154" s="1" t="s">
        <v>1163</v>
      </c>
      <c r="E154" s="1" t="s">
        <v>1164</v>
      </c>
      <c r="F154" s="1" t="str">
        <f>UnitControlCenter!$B$3</f>
        <v>million metric tons / year</v>
      </c>
      <c r="G154" s="1" t="s">
        <v>1541</v>
      </c>
      <c r="H154" s="1" t="s">
        <v>1542</v>
      </c>
      <c r="I154" s="1" t="s">
        <v>1543</v>
      </c>
    </row>
    <row r="155" spans="1:10" ht="230.4">
      <c r="A155" s="2" t="s">
        <v>1525</v>
      </c>
      <c r="B155" s="2" t="s">
        <v>1544</v>
      </c>
      <c r="C155" s="43">
        <v>1</v>
      </c>
      <c r="D155" s="1" t="s">
        <v>1163</v>
      </c>
      <c r="E155" s="1" t="s">
        <v>1164</v>
      </c>
      <c r="F155" s="1" t="str">
        <f>UnitControlCenter!$B$3</f>
        <v>million metric tons / year</v>
      </c>
      <c r="G155" s="1" t="s">
        <v>1545</v>
      </c>
      <c r="H155" s="1" t="s">
        <v>1503</v>
      </c>
      <c r="I155" s="200" t="s">
        <v>1504</v>
      </c>
      <c r="J155" s="200"/>
    </row>
    <row r="156" spans="1:10" ht="288.60000000000002" thickBot="1">
      <c r="A156" s="184" t="s">
        <v>1525</v>
      </c>
      <c r="B156" s="184" t="s">
        <v>1546</v>
      </c>
      <c r="C156" s="191">
        <v>1</v>
      </c>
      <c r="D156" s="184" t="s">
        <v>1163</v>
      </c>
      <c r="E156" s="184" t="s">
        <v>1164</v>
      </c>
      <c r="F156" s="184" t="str">
        <f>UnitControlCenter!$B$3</f>
        <v>million metric tons / year</v>
      </c>
      <c r="G156" s="184" t="s">
        <v>1547</v>
      </c>
      <c r="H156" s="184" t="s">
        <v>1503</v>
      </c>
      <c r="I156" s="184" t="s">
        <v>1504</v>
      </c>
      <c r="J156" s="184"/>
    </row>
    <row r="157" spans="1:10" ht="43.2">
      <c r="A157" s="2" t="s">
        <v>1548</v>
      </c>
      <c r="B157" s="2" t="s">
        <v>1549</v>
      </c>
      <c r="C157" s="43">
        <v>1</v>
      </c>
      <c r="D157" s="1" t="s">
        <v>1163</v>
      </c>
      <c r="E157" s="1" t="s">
        <v>1164</v>
      </c>
      <c r="F157" s="1" t="str">
        <f>UnitControlCenter!$B$30</f>
        <v>quads / year</v>
      </c>
      <c r="G157" s="1" t="s">
        <v>1550</v>
      </c>
      <c r="H157" s="1" t="s">
        <v>1551</v>
      </c>
      <c r="I157" s="1" t="s">
        <v>1552</v>
      </c>
    </row>
    <row r="158" spans="1:10" s="2" customFormat="1" ht="28.8">
      <c r="A158" s="2" t="s">
        <v>1548</v>
      </c>
      <c r="B158" s="2" t="s">
        <v>1553</v>
      </c>
      <c r="C158" s="43">
        <v>1</v>
      </c>
      <c r="D158" s="2" t="s">
        <v>1163</v>
      </c>
      <c r="E158" s="2" t="s">
        <v>1164</v>
      </c>
      <c r="F158" s="2" t="str">
        <f>UnitControlCenter!$B$30</f>
        <v>quads / year</v>
      </c>
      <c r="G158" s="2" t="s">
        <v>1554</v>
      </c>
      <c r="H158" s="2" t="s">
        <v>1555</v>
      </c>
      <c r="I158" s="2" t="s">
        <v>1556</v>
      </c>
    </row>
    <row r="159" spans="1:10" ht="72">
      <c r="A159" s="2" t="s">
        <v>1548</v>
      </c>
      <c r="B159" s="2" t="s">
        <v>1557</v>
      </c>
      <c r="C159" s="43">
        <v>1</v>
      </c>
      <c r="D159" s="1" t="s">
        <v>1163</v>
      </c>
      <c r="E159" s="1" t="s">
        <v>1164</v>
      </c>
      <c r="F159" s="1" t="str">
        <f>UnitControlCenter!$B$30</f>
        <v>quads / year</v>
      </c>
      <c r="G159" s="1" t="s">
        <v>1558</v>
      </c>
      <c r="H159" s="1" t="s">
        <v>1559</v>
      </c>
      <c r="I159" s="1" t="s">
        <v>1560</v>
      </c>
    </row>
    <row r="160" spans="1:10" s="2" customFormat="1">
      <c r="A160" s="2" t="s">
        <v>1548</v>
      </c>
      <c r="B160" s="2" t="s">
        <v>1561</v>
      </c>
      <c r="C160" s="43">
        <v>1</v>
      </c>
      <c r="D160" s="2" t="s">
        <v>1151</v>
      </c>
      <c r="E160" s="2" t="s">
        <v>1152</v>
      </c>
      <c r="F160" s="2" t="str">
        <f>UnitControlCenter!$B$30</f>
        <v>quads / year</v>
      </c>
      <c r="G160" s="2" t="s">
        <v>1562</v>
      </c>
    </row>
    <row r="161" spans="1:10" ht="172.8">
      <c r="A161" s="2" t="s">
        <v>1548</v>
      </c>
      <c r="B161" s="2" t="s">
        <v>1563</v>
      </c>
      <c r="C161" s="43">
        <v>1</v>
      </c>
      <c r="D161" s="1" t="s">
        <v>1163</v>
      </c>
      <c r="E161" s="1" t="s">
        <v>1164</v>
      </c>
      <c r="F161" s="2" t="str">
        <f>UnitControlCenter!B3</f>
        <v>million metric tons / year</v>
      </c>
      <c r="G161" s="1" t="s">
        <v>1564</v>
      </c>
      <c r="H161" s="1" t="s">
        <v>1565</v>
      </c>
      <c r="I161" s="2" t="s">
        <v>1566</v>
      </c>
      <c r="J161" s="2"/>
    </row>
    <row r="162" spans="1:10" s="185" customFormat="1" ht="231" thickBot="1">
      <c r="A162" s="2" t="s">
        <v>1548</v>
      </c>
      <c r="B162" s="184" t="s">
        <v>1567</v>
      </c>
      <c r="C162" s="191">
        <v>1</v>
      </c>
      <c r="D162" s="185" t="s">
        <v>1163</v>
      </c>
      <c r="E162" s="185" t="s">
        <v>1164</v>
      </c>
      <c r="F162" s="184" t="str">
        <f>UnitControlCenter!B3</f>
        <v>million metric tons / year</v>
      </c>
      <c r="G162" s="185" t="s">
        <v>1568</v>
      </c>
      <c r="H162" s="185" t="s">
        <v>1565</v>
      </c>
      <c r="I162" s="184" t="s">
        <v>1566</v>
      </c>
      <c r="J162" s="184"/>
    </row>
    <row r="163" spans="1:10" ht="86.4">
      <c r="A163" s="2" t="s">
        <v>1569</v>
      </c>
      <c r="B163" s="2" t="s">
        <v>1570</v>
      </c>
      <c r="C163" s="43">
        <v>1</v>
      </c>
      <c r="D163" s="1" t="s">
        <v>1163</v>
      </c>
      <c r="E163" s="1" t="s">
        <v>1164</v>
      </c>
      <c r="F163" s="1" t="str">
        <f>UnitControlCenter!$B$30</f>
        <v>quads / year</v>
      </c>
      <c r="G163" s="1" t="s">
        <v>1571</v>
      </c>
      <c r="H163" s="1" t="s">
        <v>1572</v>
      </c>
      <c r="I163" s="1" t="s">
        <v>1573</v>
      </c>
    </row>
    <row r="164" spans="1:10" ht="72">
      <c r="A164" s="2" t="s">
        <v>1569</v>
      </c>
      <c r="B164" s="2" t="s">
        <v>1574</v>
      </c>
      <c r="C164" s="43">
        <v>1</v>
      </c>
      <c r="D164" s="1" t="s">
        <v>1163</v>
      </c>
      <c r="E164" s="1" t="s">
        <v>1164</v>
      </c>
      <c r="F164" s="1" t="str">
        <f>UnitControlCenter!$B$30</f>
        <v>quads / year</v>
      </c>
      <c r="G164" s="1" t="s">
        <v>1575</v>
      </c>
      <c r="H164" s="1" t="s">
        <v>1576</v>
      </c>
      <c r="I164" s="1" t="s">
        <v>1577</v>
      </c>
    </row>
    <row r="165" spans="1:10" ht="72">
      <c r="A165" s="2" t="s">
        <v>1569</v>
      </c>
      <c r="B165" s="2" t="s">
        <v>1578</v>
      </c>
      <c r="C165" s="43">
        <v>1</v>
      </c>
      <c r="D165" s="1" t="s">
        <v>1163</v>
      </c>
      <c r="E165" s="1" t="s">
        <v>1164</v>
      </c>
      <c r="F165" s="1" t="str">
        <f>UnitControlCenter!$B$30</f>
        <v>quads / year</v>
      </c>
      <c r="G165" s="1" t="s">
        <v>1579</v>
      </c>
      <c r="H165" s="1" t="s">
        <v>1580</v>
      </c>
      <c r="I165" s="43" t="s">
        <v>1581</v>
      </c>
    </row>
    <row r="166" spans="1:10" ht="57.6">
      <c r="A166" s="2" t="s">
        <v>1569</v>
      </c>
      <c r="B166" s="2" t="s">
        <v>1582</v>
      </c>
      <c r="C166" s="43">
        <v>1</v>
      </c>
      <c r="D166" s="1" t="s">
        <v>1163</v>
      </c>
      <c r="E166" s="1" t="s">
        <v>1164</v>
      </c>
      <c r="F166" s="1" t="str">
        <f>UnitControlCenter!$B$30</f>
        <v>quads / year</v>
      </c>
      <c r="G166" s="1" t="s">
        <v>1583</v>
      </c>
      <c r="H166" s="1" t="s">
        <v>1584</v>
      </c>
      <c r="I166" s="1" t="s">
        <v>1585</v>
      </c>
    </row>
    <row r="167" spans="1:10">
      <c r="A167" s="2" t="s">
        <v>1569</v>
      </c>
      <c r="B167" s="2" t="s">
        <v>1176</v>
      </c>
      <c r="C167" s="43">
        <v>0</v>
      </c>
      <c r="D167" s="1" t="s">
        <v>1151</v>
      </c>
      <c r="E167" s="1" t="s">
        <v>1152</v>
      </c>
      <c r="F167" s="1" t="str">
        <f>UnitControlCenter!$B$31</f>
        <v>thousand BTU / 2024 dollar</v>
      </c>
      <c r="G167" s="1" t="s">
        <v>1586</v>
      </c>
    </row>
    <row r="168" spans="1:10">
      <c r="A168" s="2" t="s">
        <v>1569</v>
      </c>
      <c r="B168" s="2" t="s">
        <v>1587</v>
      </c>
      <c r="C168" s="43">
        <v>1</v>
      </c>
      <c r="D168" s="1" t="s">
        <v>1151</v>
      </c>
      <c r="E168" s="1" t="s">
        <v>1152</v>
      </c>
      <c r="F168" s="1" t="str">
        <f>UnitControlCenter!$B$16</f>
        <v>terawatt-hours (TWh) / year</v>
      </c>
      <c r="G168" s="1" t="s">
        <v>1588</v>
      </c>
    </row>
    <row r="169" spans="1:10">
      <c r="A169" s="2" t="s">
        <v>1569</v>
      </c>
      <c r="B169" s="2" t="s">
        <v>1589</v>
      </c>
      <c r="C169" s="43">
        <v>1</v>
      </c>
      <c r="D169" s="1" t="s">
        <v>1151</v>
      </c>
      <c r="E169" s="1" t="s">
        <v>1152</v>
      </c>
      <c r="F169" s="1" t="str">
        <f>UnitControlCenter!$B$32</f>
        <v>millions of short tons / year</v>
      </c>
      <c r="G169" s="1" t="s">
        <v>1590</v>
      </c>
    </row>
    <row r="170" spans="1:10">
      <c r="A170" s="2" t="s">
        <v>1569</v>
      </c>
      <c r="B170" s="2" t="s">
        <v>1591</v>
      </c>
      <c r="C170" s="43">
        <v>1</v>
      </c>
      <c r="D170" s="1" t="s">
        <v>1151</v>
      </c>
      <c r="E170" s="1" t="s">
        <v>1152</v>
      </c>
      <c r="F170" s="1" t="str">
        <f>UnitControlCenter!$B$32</f>
        <v>millions of short tons / year</v>
      </c>
      <c r="G170" s="1" t="s">
        <v>1592</v>
      </c>
    </row>
    <row r="171" spans="1:10">
      <c r="A171" s="2" t="s">
        <v>1569</v>
      </c>
      <c r="B171" s="2" t="s">
        <v>1593</v>
      </c>
      <c r="C171" s="43">
        <v>1</v>
      </c>
      <c r="D171" s="1" t="s">
        <v>1151</v>
      </c>
      <c r="E171" s="1" t="s">
        <v>1152</v>
      </c>
      <c r="F171" s="1" t="str">
        <f>UnitControlCenter!$B$33</f>
        <v>trillion cubic feet / year</v>
      </c>
      <c r="G171" s="1" t="s">
        <v>1594</v>
      </c>
    </row>
    <row r="172" spans="1:10">
      <c r="A172" s="2" t="s">
        <v>1569</v>
      </c>
      <c r="B172" s="2" t="s">
        <v>1595</v>
      </c>
      <c r="C172" s="43">
        <v>1</v>
      </c>
      <c r="D172" s="1" t="s">
        <v>1151</v>
      </c>
      <c r="E172" s="1" t="s">
        <v>1152</v>
      </c>
      <c r="F172" s="1" t="str">
        <f>UnitControlCenter!$B$34</f>
        <v>million barrels of oil / year</v>
      </c>
      <c r="G172" s="1" t="s">
        <v>1596</v>
      </c>
    </row>
    <row r="173" spans="1:10">
      <c r="A173" s="2" t="s">
        <v>1569</v>
      </c>
      <c r="B173" s="2" t="s">
        <v>1597</v>
      </c>
      <c r="C173" s="43">
        <v>1</v>
      </c>
      <c r="D173" s="1" t="s">
        <v>1151</v>
      </c>
      <c r="E173" s="1" t="s">
        <v>1152</v>
      </c>
      <c r="F173" s="1" t="str">
        <f>UnitControlCenter!$B$34</f>
        <v>million barrels of oil / year</v>
      </c>
      <c r="G173" s="1" t="s">
        <v>1598</v>
      </c>
    </row>
    <row r="174" spans="1:10">
      <c r="A174" s="2" t="s">
        <v>1569</v>
      </c>
      <c r="B174" s="2" t="s">
        <v>1599</v>
      </c>
      <c r="C174" s="43">
        <v>1</v>
      </c>
      <c r="D174" s="1" t="s">
        <v>1151</v>
      </c>
      <c r="E174" s="1" t="s">
        <v>1152</v>
      </c>
      <c r="F174" s="1" t="str">
        <f>UnitControlCenter!$B$32</f>
        <v>millions of short tons / year</v>
      </c>
      <c r="G174" s="1" t="s">
        <v>1600</v>
      </c>
    </row>
    <row r="175" spans="1:10" ht="28.8">
      <c r="A175" s="2" t="s">
        <v>1569</v>
      </c>
      <c r="B175" s="2" t="s">
        <v>1601</v>
      </c>
      <c r="C175" s="43">
        <v>1</v>
      </c>
      <c r="D175" s="1" t="s">
        <v>1151</v>
      </c>
      <c r="E175" s="1" t="s">
        <v>1152</v>
      </c>
      <c r="F175" s="1" t="str">
        <f>UnitControlCenter!$B$35</f>
        <v>million gallons / year</v>
      </c>
      <c r="G175" s="1" t="s">
        <v>1602</v>
      </c>
    </row>
    <row r="176" spans="1:10" ht="28.8">
      <c r="A176" s="2" t="s">
        <v>1569</v>
      </c>
      <c r="B176" s="2" t="s">
        <v>1603</v>
      </c>
      <c r="C176" s="43">
        <v>1</v>
      </c>
      <c r="D176" s="1" t="s">
        <v>1151</v>
      </c>
      <c r="E176" s="1" t="s">
        <v>1152</v>
      </c>
      <c r="F176" s="1" t="str">
        <f>UnitControlCenter!$B$32</f>
        <v>millions of short tons / year</v>
      </c>
      <c r="G176" s="1" t="s">
        <v>1604</v>
      </c>
    </row>
    <row r="177" spans="1:10" ht="15" thickBot="1">
      <c r="A177" s="184" t="s">
        <v>1569</v>
      </c>
      <c r="B177" s="184" t="s">
        <v>1605</v>
      </c>
      <c r="C177" s="191">
        <v>1</v>
      </c>
      <c r="D177" s="185" t="s">
        <v>1151</v>
      </c>
      <c r="E177" s="185" t="s">
        <v>1152</v>
      </c>
      <c r="F177" s="185" t="str">
        <f>UnitControlCenter!$B$6</f>
        <v>thousand metric tons / year</v>
      </c>
      <c r="G177" s="185" t="s">
        <v>1606</v>
      </c>
      <c r="H177" s="185"/>
      <c r="I177" s="185"/>
      <c r="J177" s="185"/>
    </row>
    <row r="178" spans="1:10" ht="43.2">
      <c r="A178" s="2" t="s">
        <v>1607</v>
      </c>
      <c r="B178" s="2" t="s">
        <v>1608</v>
      </c>
      <c r="C178" s="43">
        <v>1</v>
      </c>
      <c r="D178" s="1" t="s">
        <v>1163</v>
      </c>
      <c r="E178" s="1" t="s">
        <v>1164</v>
      </c>
      <c r="F178" s="1" t="str">
        <f>UnitControlCenter!$B$36</f>
        <v>trillion BTU / year</v>
      </c>
      <c r="G178" s="1" t="s">
        <v>1609</v>
      </c>
      <c r="H178" s="1" t="s">
        <v>1610</v>
      </c>
      <c r="I178" s="1" t="s">
        <v>1611</v>
      </c>
    </row>
    <row r="179" spans="1:10" ht="57.6">
      <c r="A179" s="2" t="s">
        <v>1607</v>
      </c>
      <c r="B179" s="2" t="s">
        <v>1612</v>
      </c>
      <c r="C179" s="43">
        <v>1</v>
      </c>
      <c r="D179" s="1" t="s">
        <v>1163</v>
      </c>
      <c r="E179" s="1" t="s">
        <v>1164</v>
      </c>
      <c r="F179" s="1" t="str">
        <f>UnitControlCenter!$B$36</f>
        <v>trillion BTU / year</v>
      </c>
      <c r="G179" s="1" t="s">
        <v>1613</v>
      </c>
      <c r="H179" s="1" t="s">
        <v>1610</v>
      </c>
      <c r="I179" s="1" t="s">
        <v>1611</v>
      </c>
    </row>
    <row r="180" spans="1:10" ht="57.6">
      <c r="A180" s="2" t="s">
        <v>1607</v>
      </c>
      <c r="B180" s="2" t="s">
        <v>1614</v>
      </c>
      <c r="C180" s="43">
        <v>1</v>
      </c>
      <c r="D180" s="1" t="s">
        <v>1163</v>
      </c>
      <c r="E180" s="1" t="s">
        <v>1164</v>
      </c>
      <c r="F180" s="1" t="str">
        <f>UnitControlCenter!$B$9</f>
        <v>billion 2024 dollars / year</v>
      </c>
      <c r="G180" s="1" t="s">
        <v>1615</v>
      </c>
      <c r="H180" s="1" t="s">
        <v>1610</v>
      </c>
      <c r="I180" s="1" t="s">
        <v>1611</v>
      </c>
    </row>
    <row r="181" spans="1:10" ht="72">
      <c r="A181" s="2" t="s">
        <v>1607</v>
      </c>
      <c r="B181" s="2" t="s">
        <v>1616</v>
      </c>
      <c r="C181" s="43">
        <v>1</v>
      </c>
      <c r="D181" s="1" t="s">
        <v>1163</v>
      </c>
      <c r="E181" s="1" t="s">
        <v>1164</v>
      </c>
      <c r="F181" s="1" t="str">
        <f>UnitControlCenter!$B$9</f>
        <v>billion 2024 dollars / year</v>
      </c>
      <c r="G181" s="1" t="s">
        <v>1617</v>
      </c>
      <c r="H181" s="1" t="s">
        <v>1610</v>
      </c>
      <c r="I181" s="1" t="s">
        <v>1611</v>
      </c>
    </row>
    <row r="182" spans="1:10" ht="43.2">
      <c r="A182" s="2" t="s">
        <v>1607</v>
      </c>
      <c r="B182" s="2" t="s">
        <v>1618</v>
      </c>
      <c r="C182" s="43">
        <v>1</v>
      </c>
      <c r="D182" s="1" t="s">
        <v>1163</v>
      </c>
      <c r="E182" s="1" t="s">
        <v>1164</v>
      </c>
      <c r="F182" s="1" t="str">
        <f>UnitControlCenter!B3</f>
        <v>million metric tons / year</v>
      </c>
      <c r="G182" s="1" t="s">
        <v>1619</v>
      </c>
      <c r="H182" s="1" t="s">
        <v>1620</v>
      </c>
      <c r="I182" s="1" t="s">
        <v>1621</v>
      </c>
    </row>
    <row r="183" spans="1:10" ht="57.6">
      <c r="A183" s="2" t="s">
        <v>1607</v>
      </c>
      <c r="B183" s="2" t="s">
        <v>1622</v>
      </c>
      <c r="C183" s="43">
        <v>1</v>
      </c>
      <c r="D183" s="1" t="s">
        <v>1163</v>
      </c>
      <c r="E183" s="1" t="s">
        <v>1164</v>
      </c>
      <c r="F183" s="1" t="str">
        <f>UnitControlCenter!B3</f>
        <v>million metric tons / year</v>
      </c>
      <c r="G183" s="1" t="s">
        <v>1623</v>
      </c>
      <c r="H183" s="1" t="s">
        <v>1620</v>
      </c>
      <c r="I183" s="1" t="s">
        <v>1621</v>
      </c>
    </row>
    <row r="184" spans="1:10" ht="57.6">
      <c r="A184" s="2" t="s">
        <v>1607</v>
      </c>
      <c r="B184" s="2" t="s">
        <v>1624</v>
      </c>
      <c r="C184" s="43">
        <v>1</v>
      </c>
      <c r="D184" s="1" t="s">
        <v>1163</v>
      </c>
      <c r="E184" s="1" t="s">
        <v>1164</v>
      </c>
      <c r="F184" s="1" t="str">
        <f>UnitControlCenter!$B$36</f>
        <v>trillion BTU / year</v>
      </c>
      <c r="G184" s="1" t="s">
        <v>1625</v>
      </c>
      <c r="H184" s="1" t="s">
        <v>1626</v>
      </c>
      <c r="I184" s="1" t="s">
        <v>1627</v>
      </c>
    </row>
    <row r="185" spans="1:10" ht="72">
      <c r="A185" s="2" t="s">
        <v>1607</v>
      </c>
      <c r="B185" s="2" t="s">
        <v>1628</v>
      </c>
      <c r="C185" s="43">
        <v>1</v>
      </c>
      <c r="D185" s="1" t="s">
        <v>1163</v>
      </c>
      <c r="E185" s="1" t="s">
        <v>1164</v>
      </c>
      <c r="F185" s="1" t="str">
        <f>UnitControlCenter!$B$36</f>
        <v>trillion BTU / year</v>
      </c>
      <c r="G185" s="1" t="s">
        <v>1629</v>
      </c>
      <c r="H185" s="1" t="s">
        <v>1626</v>
      </c>
      <c r="I185" s="1" t="s">
        <v>1630</v>
      </c>
    </row>
    <row r="186" spans="1:10" ht="72">
      <c r="A186" s="2" t="s">
        <v>1607</v>
      </c>
      <c r="B186" s="2" t="s">
        <v>1631</v>
      </c>
      <c r="C186" s="43">
        <v>1</v>
      </c>
      <c r="D186" s="1" t="s">
        <v>1163</v>
      </c>
      <c r="E186" s="1" t="s">
        <v>1164</v>
      </c>
      <c r="F186" s="1" t="str">
        <f>UnitControlCenter!$B$9</f>
        <v>billion 2024 dollars / year</v>
      </c>
      <c r="G186" s="1" t="s">
        <v>1632</v>
      </c>
      <c r="H186" s="1" t="s">
        <v>1626</v>
      </c>
      <c r="I186" s="1" t="s">
        <v>1633</v>
      </c>
    </row>
    <row r="187" spans="1:10" ht="86.4">
      <c r="A187" s="2" t="s">
        <v>1607</v>
      </c>
      <c r="B187" s="2" t="s">
        <v>1634</v>
      </c>
      <c r="C187" s="43">
        <v>1</v>
      </c>
      <c r="D187" s="1" t="s">
        <v>1163</v>
      </c>
      <c r="E187" s="1" t="s">
        <v>1164</v>
      </c>
      <c r="F187" s="1" t="str">
        <f>UnitControlCenter!$B$9</f>
        <v>billion 2024 dollars / year</v>
      </c>
      <c r="G187" s="1" t="s">
        <v>1635</v>
      </c>
      <c r="H187" s="1" t="s">
        <v>1626</v>
      </c>
      <c r="I187" s="1" t="s">
        <v>1636</v>
      </c>
    </row>
    <row r="188" spans="1:10" ht="100.8">
      <c r="A188" s="2" t="s">
        <v>1607</v>
      </c>
      <c r="B188" s="2" t="s">
        <v>1637</v>
      </c>
      <c r="C188" s="43">
        <v>1</v>
      </c>
      <c r="D188" s="1" t="s">
        <v>1163</v>
      </c>
      <c r="E188" s="1" t="s">
        <v>1164</v>
      </c>
      <c r="F188" s="1" t="str">
        <f>UnitControlCenter!$B$30</f>
        <v>quads / year</v>
      </c>
      <c r="G188" s="1" t="s">
        <v>1638</v>
      </c>
      <c r="H188" s="1" t="s">
        <v>1639</v>
      </c>
      <c r="I188" s="1" t="s">
        <v>1640</v>
      </c>
    </row>
    <row r="189" spans="1:10" ht="115.2">
      <c r="A189" s="2" t="s">
        <v>1607</v>
      </c>
      <c r="B189" s="2" t="s">
        <v>1641</v>
      </c>
      <c r="C189" s="43">
        <v>1</v>
      </c>
      <c r="D189" s="1" t="s">
        <v>1163</v>
      </c>
      <c r="E189" s="1" t="s">
        <v>1164</v>
      </c>
      <c r="F189" s="1" t="str">
        <f>UnitControlCenter!$B$30</f>
        <v>quads / year</v>
      </c>
      <c r="G189" s="1" t="s">
        <v>1642</v>
      </c>
      <c r="H189" s="1" t="s">
        <v>1639</v>
      </c>
      <c r="I189" s="1" t="s">
        <v>1640</v>
      </c>
    </row>
    <row r="190" spans="1:10" ht="101.4" customHeight="1">
      <c r="A190" s="2" t="s">
        <v>1607</v>
      </c>
      <c r="B190" s="2" t="s">
        <v>1643</v>
      </c>
      <c r="C190" s="43">
        <v>1</v>
      </c>
      <c r="D190" s="1" t="s">
        <v>1163</v>
      </c>
      <c r="E190" s="1" t="s">
        <v>1164</v>
      </c>
      <c r="F190" s="1" t="s">
        <v>1094</v>
      </c>
      <c r="G190" s="1" t="s">
        <v>1644</v>
      </c>
      <c r="H190" s="1" t="s">
        <v>1645</v>
      </c>
      <c r="I190" s="1" t="s">
        <v>1646</v>
      </c>
    </row>
    <row r="191" spans="1:10" ht="201.6">
      <c r="A191" s="2" t="s">
        <v>1607</v>
      </c>
      <c r="B191" s="2" t="s">
        <v>1647</v>
      </c>
      <c r="C191" s="43">
        <v>1</v>
      </c>
      <c r="D191" s="1" t="s">
        <v>1163</v>
      </c>
      <c r="E191" s="1" t="s">
        <v>1164</v>
      </c>
      <c r="F191" s="1" t="str">
        <f>UnitControlCenter!$B$10</f>
        <v>billion 2024 dollars</v>
      </c>
      <c r="G191" s="1" t="s">
        <v>1648</v>
      </c>
      <c r="H191" s="1" t="s">
        <v>1649</v>
      </c>
      <c r="I191" s="200" t="s">
        <v>1650</v>
      </c>
      <c r="J191" s="200"/>
    </row>
    <row r="192" spans="1:10" ht="230.4">
      <c r="A192" s="2" t="s">
        <v>1607</v>
      </c>
      <c r="B192" s="2" t="s">
        <v>1651</v>
      </c>
      <c r="C192" s="43">
        <v>1</v>
      </c>
      <c r="D192" s="1" t="s">
        <v>1163</v>
      </c>
      <c r="E192" s="1" t="s">
        <v>1164</v>
      </c>
      <c r="F192" s="1" t="str">
        <f>UnitControlCenter!$B$10</f>
        <v>billion 2024 dollars</v>
      </c>
      <c r="G192" s="1" t="s">
        <v>1652</v>
      </c>
      <c r="H192" s="1" t="s">
        <v>1649</v>
      </c>
      <c r="I192" s="200" t="s">
        <v>1653</v>
      </c>
      <c r="J192" s="200"/>
    </row>
    <row r="193" spans="1:10" ht="201.6">
      <c r="A193" s="2" t="s">
        <v>1607</v>
      </c>
      <c r="B193" s="2" t="s">
        <v>1654</v>
      </c>
      <c r="C193" s="43">
        <v>1</v>
      </c>
      <c r="D193" s="1" t="s">
        <v>1163</v>
      </c>
      <c r="E193" s="1" t="s">
        <v>1164</v>
      </c>
      <c r="F193" s="1" t="str">
        <f>UnitControlCenter!$B$10</f>
        <v>billion 2024 dollars</v>
      </c>
      <c r="G193" s="1" t="s">
        <v>1655</v>
      </c>
      <c r="H193" s="1" t="s">
        <v>1649</v>
      </c>
      <c r="I193" s="200" t="s">
        <v>1656</v>
      </c>
      <c r="J193" s="200"/>
    </row>
    <row r="194" spans="1:10" ht="230.4">
      <c r="A194" s="2" t="s">
        <v>1607</v>
      </c>
      <c r="B194" s="2" t="s">
        <v>1657</v>
      </c>
      <c r="C194" s="43">
        <v>1</v>
      </c>
      <c r="D194" s="1" t="s">
        <v>1163</v>
      </c>
      <c r="E194" s="1" t="s">
        <v>1164</v>
      </c>
      <c r="F194" s="1" t="str">
        <f>UnitControlCenter!$B$10</f>
        <v>billion 2024 dollars</v>
      </c>
      <c r="G194" s="1" t="s">
        <v>1658</v>
      </c>
      <c r="H194" s="1" t="s">
        <v>1649</v>
      </c>
      <c r="I194" s="200" t="s">
        <v>1659</v>
      </c>
      <c r="J194" s="200"/>
    </row>
    <row r="195" spans="1:10" ht="187.2">
      <c r="A195" s="2" t="s">
        <v>1607</v>
      </c>
      <c r="B195" s="2" t="s">
        <v>1660</v>
      </c>
      <c r="C195" s="43">
        <v>1</v>
      </c>
      <c r="D195" s="1" t="s">
        <v>1163</v>
      </c>
      <c r="E195" s="1" t="s">
        <v>1164</v>
      </c>
      <c r="F195" s="1" t="str">
        <f>UnitControlCenter!$B$10</f>
        <v>billion 2024 dollars</v>
      </c>
      <c r="G195" s="1" t="s">
        <v>1661</v>
      </c>
      <c r="H195" s="1" t="s">
        <v>1649</v>
      </c>
      <c r="I195" s="200" t="s">
        <v>1662</v>
      </c>
      <c r="J195" s="200"/>
    </row>
    <row r="196" spans="1:10" ht="201.6">
      <c r="A196" s="2" t="s">
        <v>1607</v>
      </c>
      <c r="B196" s="2" t="s">
        <v>1663</v>
      </c>
      <c r="C196" s="43">
        <v>1</v>
      </c>
      <c r="D196" s="1" t="s">
        <v>1163</v>
      </c>
      <c r="E196" s="1" t="s">
        <v>1164</v>
      </c>
      <c r="F196" s="1" t="str">
        <f>UnitControlCenter!$B$10</f>
        <v>billion 2024 dollars</v>
      </c>
      <c r="G196" s="1" t="s">
        <v>1664</v>
      </c>
      <c r="H196" s="1" t="s">
        <v>1649</v>
      </c>
      <c r="I196" s="200" t="s">
        <v>1665</v>
      </c>
      <c r="J196" s="200"/>
    </row>
    <row r="197" spans="1:10" ht="244.8">
      <c r="A197" s="2" t="s">
        <v>1607</v>
      </c>
      <c r="B197" s="2" t="s">
        <v>1666</v>
      </c>
      <c r="C197" s="43">
        <v>1</v>
      </c>
      <c r="D197" s="1" t="s">
        <v>1163</v>
      </c>
      <c r="E197" s="1" t="s">
        <v>1164</v>
      </c>
      <c r="F197" s="1" t="str">
        <f>UnitControlCenter!$B$10</f>
        <v>billion 2024 dollars</v>
      </c>
      <c r="G197" s="1" t="s">
        <v>1667</v>
      </c>
      <c r="H197" s="1" t="s">
        <v>1649</v>
      </c>
      <c r="I197" s="200" t="s">
        <v>1668</v>
      </c>
      <c r="J197" s="200"/>
    </row>
    <row r="198" spans="1:10" ht="274.2" thickBot="1">
      <c r="A198" s="184" t="s">
        <v>1607</v>
      </c>
      <c r="B198" s="184" t="s">
        <v>1669</v>
      </c>
      <c r="C198" s="191">
        <v>1</v>
      </c>
      <c r="D198" s="185" t="s">
        <v>1163</v>
      </c>
      <c r="E198" s="185" t="s">
        <v>1164</v>
      </c>
      <c r="F198" s="185" t="str">
        <f>UnitControlCenter!$B$10</f>
        <v>billion 2024 dollars</v>
      </c>
      <c r="G198" s="185" t="s">
        <v>1670</v>
      </c>
      <c r="H198" s="185" t="s">
        <v>1649</v>
      </c>
      <c r="I198" s="252" t="s">
        <v>1671</v>
      </c>
      <c r="J198" s="252"/>
    </row>
    <row r="199" spans="1:10" ht="72">
      <c r="A199" s="2" t="s">
        <v>1672</v>
      </c>
      <c r="B199" s="2" t="s">
        <v>993</v>
      </c>
      <c r="C199" s="43">
        <v>1</v>
      </c>
      <c r="D199" s="1" t="s">
        <v>1163</v>
      </c>
      <c r="E199" s="1" t="s">
        <v>1407</v>
      </c>
      <c r="F199" s="1" t="str">
        <f>UnitControlCenter!$B$22</f>
        <v>2024 dollars / megawatt-hour (MWh)</v>
      </c>
      <c r="G199" s="1" t="s">
        <v>1673</v>
      </c>
      <c r="H199" s="1" t="s">
        <v>1674</v>
      </c>
      <c r="I199" s="1" t="s">
        <v>1675</v>
      </c>
    </row>
    <row r="200" spans="1:10" ht="43.2">
      <c r="A200" s="2" t="s">
        <v>1672</v>
      </c>
      <c r="B200" s="2" t="s">
        <v>795</v>
      </c>
      <c r="C200" s="43">
        <v>1</v>
      </c>
      <c r="D200" s="1" t="s">
        <v>1163</v>
      </c>
      <c r="E200" s="1" t="s">
        <v>1407</v>
      </c>
      <c r="F200" s="1" t="str">
        <f>UnitControlCenter!$B$37</f>
        <v>2024 dollars / short ton</v>
      </c>
      <c r="G200" s="1" t="s">
        <v>1676</v>
      </c>
      <c r="H200" s="1" t="s">
        <v>1677</v>
      </c>
      <c r="I200" s="1" t="s">
        <v>1678</v>
      </c>
    </row>
    <row r="201" spans="1:10">
      <c r="A201" s="2" t="s">
        <v>1672</v>
      </c>
      <c r="B201" s="2" t="s">
        <v>819</v>
      </c>
      <c r="C201" s="43">
        <v>1</v>
      </c>
      <c r="D201" s="1" t="s">
        <v>1163</v>
      </c>
      <c r="E201" s="1" t="s">
        <v>1407</v>
      </c>
      <c r="F201" s="1" t="str">
        <f>UnitControlCenter!$B$37</f>
        <v>2024 dollars / short ton</v>
      </c>
      <c r="G201" s="1" t="s">
        <v>1679</v>
      </c>
      <c r="H201" s="1" t="s">
        <v>983</v>
      </c>
      <c r="I201" s="1" t="s">
        <v>1680</v>
      </c>
    </row>
    <row r="202" spans="1:10" ht="86.4">
      <c r="A202" s="2" t="s">
        <v>1672</v>
      </c>
      <c r="B202" s="2" t="s">
        <v>967</v>
      </c>
      <c r="C202" s="43">
        <v>1</v>
      </c>
      <c r="D202" s="1" t="s">
        <v>1163</v>
      </c>
      <c r="E202" s="1" t="s">
        <v>1407</v>
      </c>
      <c r="F202" s="1" t="str">
        <f>UnitControlCenter!$B$38</f>
        <v>2024 dollars / thousand cubic feet</v>
      </c>
      <c r="G202" s="1" t="s">
        <v>1681</v>
      </c>
      <c r="H202" s="1" t="s">
        <v>1682</v>
      </c>
      <c r="I202" s="1" t="s">
        <v>1683</v>
      </c>
    </row>
    <row r="203" spans="1:10">
      <c r="A203" s="2" t="s">
        <v>1672</v>
      </c>
      <c r="B203" s="2" t="s">
        <v>969</v>
      </c>
      <c r="C203" s="43">
        <v>1</v>
      </c>
      <c r="D203" s="1" t="s">
        <v>1163</v>
      </c>
      <c r="E203" s="1" t="s">
        <v>1407</v>
      </c>
      <c r="F203" s="1" t="str">
        <f>UnitControlCenter!$B$39</f>
        <v>2024 dollars / gallon</v>
      </c>
      <c r="G203" s="1" t="s">
        <v>1684</v>
      </c>
      <c r="H203" s="1" t="s">
        <v>981</v>
      </c>
      <c r="I203" s="43">
        <v>969696</v>
      </c>
      <c r="J203" s="43"/>
    </row>
    <row r="204" spans="1:10" ht="72">
      <c r="A204" s="2" t="s">
        <v>1672</v>
      </c>
      <c r="B204" s="2" t="s">
        <v>971</v>
      </c>
      <c r="C204" s="43">
        <v>1</v>
      </c>
      <c r="D204" s="1" t="s">
        <v>1163</v>
      </c>
      <c r="E204" s="1" t="s">
        <v>1407</v>
      </c>
      <c r="F204" s="1" t="str">
        <f>UnitControlCenter!$B$39</f>
        <v>2024 dollars / gallon</v>
      </c>
      <c r="G204" s="1" t="s">
        <v>1685</v>
      </c>
      <c r="H204" s="1" t="s">
        <v>1686</v>
      </c>
      <c r="I204" s="1" t="s">
        <v>1687</v>
      </c>
    </row>
    <row r="205" spans="1:10" ht="57.6">
      <c r="A205" s="2" t="s">
        <v>1672</v>
      </c>
      <c r="B205" s="2" t="s">
        <v>811</v>
      </c>
      <c r="C205" s="43">
        <v>1</v>
      </c>
      <c r="D205" s="1" t="s">
        <v>1163</v>
      </c>
      <c r="E205" s="1" t="s">
        <v>1407</v>
      </c>
      <c r="F205" s="1" t="str">
        <f>UnitControlCenter!$B$37</f>
        <v>2024 dollars / short ton</v>
      </c>
      <c r="G205" s="1" t="s">
        <v>1688</v>
      </c>
      <c r="H205" s="1" t="s">
        <v>1689</v>
      </c>
      <c r="I205" s="1" t="s">
        <v>1690</v>
      </c>
    </row>
    <row r="206" spans="1:10" ht="57.6">
      <c r="A206" s="2" t="s">
        <v>1672</v>
      </c>
      <c r="B206" s="2" t="s">
        <v>825</v>
      </c>
      <c r="C206" s="43">
        <v>1</v>
      </c>
      <c r="D206" s="1" t="s">
        <v>1163</v>
      </c>
      <c r="E206" s="1" t="s">
        <v>1407</v>
      </c>
      <c r="F206" s="1" t="str">
        <f>UnitControlCenter!$B$40</f>
        <v>2024 dollars / barrel of oil</v>
      </c>
      <c r="G206" s="1" t="s">
        <v>1691</v>
      </c>
      <c r="H206" s="1" t="s">
        <v>1692</v>
      </c>
      <c r="I206" s="1" t="s">
        <v>1693</v>
      </c>
    </row>
    <row r="207" spans="1:10" ht="57.6">
      <c r="A207" s="2" t="s">
        <v>1672</v>
      </c>
      <c r="B207" s="2" t="s">
        <v>1694</v>
      </c>
      <c r="C207" s="43">
        <v>1</v>
      </c>
      <c r="D207" s="1" t="s">
        <v>1163</v>
      </c>
      <c r="E207" s="1" t="s">
        <v>1407</v>
      </c>
      <c r="F207" s="1" t="str">
        <f>UnitControlCenter!$B$39</f>
        <v>2024 dollars / gallon</v>
      </c>
      <c r="G207" s="1" t="s">
        <v>1695</v>
      </c>
      <c r="H207" s="1" t="s">
        <v>1696</v>
      </c>
      <c r="I207" s="1" t="s">
        <v>1697</v>
      </c>
    </row>
    <row r="208" spans="1:10" ht="29.4" thickBot="1">
      <c r="A208" s="184" t="s">
        <v>1672</v>
      </c>
      <c r="B208" s="184" t="s">
        <v>1011</v>
      </c>
      <c r="C208" s="191">
        <v>1</v>
      </c>
      <c r="D208" s="185" t="s">
        <v>1163</v>
      </c>
      <c r="E208" s="185" t="s">
        <v>1407</v>
      </c>
      <c r="F208" s="185" t="str">
        <f>UnitControlCenter!$B$41</f>
        <v>2024 dollars / kg</v>
      </c>
      <c r="G208" s="185" t="s">
        <v>1698</v>
      </c>
      <c r="H208" s="185" t="s">
        <v>1699</v>
      </c>
      <c r="I208" s="185" t="s">
        <v>1700</v>
      </c>
      <c r="J208" s="185"/>
    </row>
    <row r="209" spans="1:10">
      <c r="A209" s="2" t="s">
        <v>1701</v>
      </c>
      <c r="B209" s="2" t="s">
        <v>1702</v>
      </c>
      <c r="C209" s="43">
        <v>1</v>
      </c>
      <c r="D209" s="1" t="s">
        <v>1151</v>
      </c>
      <c r="E209" s="1" t="s">
        <v>1152</v>
      </c>
      <c r="F209" s="1" t="str">
        <f>UnitControlCenter!$B$42</f>
        <v>2024 dollars / kilowatt-hour (kWh)</v>
      </c>
      <c r="G209" s="1" t="s">
        <v>1703</v>
      </c>
    </row>
    <row r="210" spans="1:10" ht="28.8">
      <c r="A210" s="2" t="s">
        <v>1701</v>
      </c>
      <c r="B210" s="2" t="s">
        <v>1704</v>
      </c>
      <c r="C210" s="43">
        <v>0</v>
      </c>
      <c r="D210" s="1" t="s">
        <v>1163</v>
      </c>
      <c r="E210" s="1" t="s">
        <v>1152</v>
      </c>
      <c r="F210" s="1" t="str">
        <f>UnitControlCenter!$B$44</f>
        <v>cost of eqpt. to capture 1 metric ton CO2e/yr (2020 dollars)</v>
      </c>
      <c r="G210" s="1" t="s">
        <v>1705</v>
      </c>
      <c r="H210" s="1" t="s">
        <v>1706</v>
      </c>
      <c r="I210" s="1" t="s">
        <v>1707</v>
      </c>
    </row>
    <row r="211" spans="1:10">
      <c r="A211" s="2" t="s">
        <v>1701</v>
      </c>
      <c r="B211" s="2" t="s">
        <v>1708</v>
      </c>
      <c r="C211" s="43">
        <v>1</v>
      </c>
      <c r="D211" s="1" t="s">
        <v>1151</v>
      </c>
      <c r="E211" s="1" t="s">
        <v>1152</v>
      </c>
      <c r="F211" s="1" t="str">
        <f>UnitControlCenter!$B$45</f>
        <v>million 2024 dollars / megawatt (MW)</v>
      </c>
      <c r="G211" s="1" t="s">
        <v>1709</v>
      </c>
    </row>
    <row r="212" spans="1:10">
      <c r="A212" s="2" t="s">
        <v>1701</v>
      </c>
      <c r="B212" s="2" t="s">
        <v>1710</v>
      </c>
      <c r="C212" s="43">
        <v>1</v>
      </c>
      <c r="D212" s="1" t="s">
        <v>1151</v>
      </c>
      <c r="E212" s="1" t="s">
        <v>1152</v>
      </c>
      <c r="F212" s="1" t="str">
        <f>UnitControlCenter!$B$45</f>
        <v>million 2024 dollars / megawatt (MW)</v>
      </c>
      <c r="G212" s="1" t="s">
        <v>1711</v>
      </c>
    </row>
    <row r="213" spans="1:10">
      <c r="A213" s="2" t="s">
        <v>1701</v>
      </c>
      <c r="B213" s="2" t="s">
        <v>1712</v>
      </c>
      <c r="C213" s="43">
        <v>1</v>
      </c>
      <c r="D213" s="1" t="s">
        <v>1151</v>
      </c>
      <c r="E213" s="1" t="s">
        <v>1152</v>
      </c>
      <c r="F213" s="1" t="str">
        <f>UnitControlCenter!$B$45</f>
        <v>million 2024 dollars / megawatt (MW)</v>
      </c>
      <c r="G213" s="1" t="s">
        <v>1713</v>
      </c>
    </row>
    <row r="214" spans="1:10" ht="29.4" thickBot="1">
      <c r="A214" s="184" t="s">
        <v>1701</v>
      </c>
      <c r="B214" s="184" t="s">
        <v>1714</v>
      </c>
      <c r="C214" s="191">
        <v>1</v>
      </c>
      <c r="D214" s="185" t="s">
        <v>1151</v>
      </c>
      <c r="E214" s="185" t="s">
        <v>1152</v>
      </c>
      <c r="F214" s="185" t="str">
        <f>UnitControlCenter!$B$46</f>
        <v>cost of eqpt. to produce 1 kg H2/yr (2024 dollars)</v>
      </c>
      <c r="G214" s="185" t="s">
        <v>1715</v>
      </c>
      <c r="H214" s="185"/>
      <c r="I214" s="185"/>
      <c r="J214" s="185"/>
    </row>
  </sheetData>
  <phoneticPr fontId="106" type="noConversion"/>
  <conditionalFormatting sqref="C2:C214">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ignoredErrors>
    <ignoredError sqref="F9 F34 F104 F175 F27 F129 F50 F87 F64 F67 F47 F52:F58"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27"/>
  <sheetViews>
    <sheetView topLeftCell="A77" workbookViewId="0">
      <selection activeCell="B90" sqref="B90"/>
    </sheetView>
  </sheetViews>
  <sheetFormatPr defaultColWidth="8.88671875" defaultRowHeight="14.4"/>
  <cols>
    <col min="1" max="1" width="13.44140625" customWidth="1"/>
    <col min="2" max="2" width="8.88671875" style="20"/>
    <col min="4" max="4" width="46" customWidth="1"/>
  </cols>
  <sheetData>
    <row r="1" spans="1:5">
      <c r="A1" s="42" t="s">
        <v>1716</v>
      </c>
      <c r="B1" s="161"/>
      <c r="C1" s="151"/>
      <c r="D1" s="151"/>
    </row>
    <row r="2" spans="1:5">
      <c r="A2" s="9" t="s">
        <v>1717</v>
      </c>
      <c r="B2" s="162" t="s">
        <v>1718</v>
      </c>
      <c r="C2" s="9" t="s">
        <v>1719</v>
      </c>
      <c r="D2" s="9" t="s">
        <v>1720</v>
      </c>
    </row>
    <row r="3" spans="1:5">
      <c r="A3" s="304" t="s">
        <v>1721</v>
      </c>
      <c r="B3" s="310" t="s">
        <v>1722</v>
      </c>
      <c r="C3" s="278"/>
      <c r="D3" s="304" t="s">
        <v>1723</v>
      </c>
    </row>
    <row r="4" spans="1:5">
      <c r="A4" t="s">
        <v>1724</v>
      </c>
      <c r="B4" s="20" t="s">
        <v>1725</v>
      </c>
      <c r="C4" s="180"/>
      <c r="D4" s="304" t="s">
        <v>1726</v>
      </c>
      <c r="E4" t="s">
        <v>1727</v>
      </c>
    </row>
    <row r="5" spans="1:5">
      <c r="A5" t="s">
        <v>1728</v>
      </c>
      <c r="B5" s="163" t="s">
        <v>1729</v>
      </c>
      <c r="C5" s="280"/>
      <c r="D5" s="304" t="s">
        <v>1730</v>
      </c>
      <c r="E5" t="s">
        <v>1731</v>
      </c>
    </row>
    <row r="6" spans="1:5">
      <c r="A6" t="s">
        <v>1732</v>
      </c>
      <c r="B6" s="163" t="s">
        <v>1733</v>
      </c>
      <c r="C6" s="307"/>
      <c r="D6" s="304" t="s">
        <v>1734</v>
      </c>
    </row>
    <row r="7" spans="1:5">
      <c r="A7" t="s">
        <v>1735</v>
      </c>
      <c r="B7" s="163" t="s">
        <v>1736</v>
      </c>
      <c r="C7" s="305"/>
      <c r="D7" s="304" t="s">
        <v>1737</v>
      </c>
    </row>
    <row r="8" spans="1:5">
      <c r="A8" t="s">
        <v>1738</v>
      </c>
      <c r="B8" s="20">
        <v>6699</v>
      </c>
      <c r="C8" s="306"/>
      <c r="D8" s="304" t="s">
        <v>1739</v>
      </c>
    </row>
    <row r="9" spans="1:5">
      <c r="A9" t="s">
        <v>1732</v>
      </c>
      <c r="B9" s="163" t="s">
        <v>1740</v>
      </c>
      <c r="C9" s="197"/>
      <c r="D9" t="s">
        <v>1741</v>
      </c>
    </row>
    <row r="10" spans="1:5">
      <c r="A10" t="s">
        <v>1742</v>
      </c>
      <c r="B10" s="163" t="s">
        <v>1743</v>
      </c>
      <c r="C10" s="281"/>
      <c r="D10" s="304" t="s">
        <v>841</v>
      </c>
    </row>
    <row r="11" spans="1:5">
      <c r="A11" t="s">
        <v>1744</v>
      </c>
      <c r="B11" s="20" t="s">
        <v>1745</v>
      </c>
      <c r="C11" s="168"/>
      <c r="D11" t="s">
        <v>813</v>
      </c>
    </row>
    <row r="12" spans="1:5">
      <c r="A12" t="s">
        <v>1746</v>
      </c>
      <c r="B12" s="20" t="s">
        <v>1747</v>
      </c>
      <c r="C12" s="269"/>
      <c r="D12" t="s">
        <v>833</v>
      </c>
    </row>
    <row r="13" spans="1:5">
      <c r="A13" t="s">
        <v>1748</v>
      </c>
      <c r="B13" s="163" t="s">
        <v>1749</v>
      </c>
      <c r="C13" s="167"/>
      <c r="D13" t="s">
        <v>811</v>
      </c>
    </row>
    <row r="14" spans="1:5">
      <c r="A14" t="s">
        <v>1750</v>
      </c>
      <c r="B14" s="20" t="s">
        <v>1751</v>
      </c>
      <c r="C14" s="177"/>
      <c r="D14" t="s">
        <v>809</v>
      </c>
    </row>
    <row r="15" spans="1:5">
      <c r="A15" t="s">
        <v>1752</v>
      </c>
      <c r="B15" s="20" t="s">
        <v>1680</v>
      </c>
      <c r="C15" s="172"/>
      <c r="D15" t="s">
        <v>1753</v>
      </c>
    </row>
    <row r="16" spans="1:5">
      <c r="A16" t="s">
        <v>1754</v>
      </c>
      <c r="B16" s="20" t="s">
        <v>1755</v>
      </c>
      <c r="C16" s="176"/>
      <c r="D16" t="s">
        <v>1756</v>
      </c>
    </row>
    <row r="17" spans="1:4">
      <c r="A17" t="s">
        <v>1757</v>
      </c>
      <c r="B17" s="20" t="s">
        <v>1758</v>
      </c>
      <c r="C17" s="179"/>
      <c r="D17" t="s">
        <v>805</v>
      </c>
    </row>
    <row r="18" spans="1:4">
      <c r="A18" t="s">
        <v>1759</v>
      </c>
      <c r="B18" s="20" t="s">
        <v>1760</v>
      </c>
      <c r="C18" s="171"/>
      <c r="D18" t="s">
        <v>821</v>
      </c>
    </row>
    <row r="19" spans="1:4">
      <c r="A19" t="s">
        <v>1761</v>
      </c>
      <c r="B19" s="164" t="s">
        <v>1762</v>
      </c>
      <c r="C19" s="160"/>
      <c r="D19" t="s">
        <v>803</v>
      </c>
    </row>
    <row r="20" spans="1:4">
      <c r="A20" t="s">
        <v>1763</v>
      </c>
      <c r="B20" t="s">
        <v>1764</v>
      </c>
      <c r="C20" s="198"/>
      <c r="D20" t="s">
        <v>837</v>
      </c>
    </row>
    <row r="21" spans="1:4">
      <c r="A21" t="s">
        <v>1765</v>
      </c>
      <c r="B21" s="20" t="s">
        <v>1766</v>
      </c>
      <c r="C21" s="173"/>
      <c r="D21" t="s">
        <v>801</v>
      </c>
    </row>
    <row r="22" spans="1:4">
      <c r="A22" t="s">
        <v>1767</v>
      </c>
      <c r="B22" s="163" t="s">
        <v>1768</v>
      </c>
      <c r="C22" s="169"/>
      <c r="D22" t="s">
        <v>1769</v>
      </c>
    </row>
    <row r="23" spans="1:4">
      <c r="A23" t="s">
        <v>1770</v>
      </c>
      <c r="B23" s="20" t="s">
        <v>1771</v>
      </c>
      <c r="C23" s="178"/>
      <c r="D23" t="s">
        <v>827</v>
      </c>
    </row>
    <row r="24" spans="1:4">
      <c r="A24" t="s">
        <v>1772</v>
      </c>
      <c r="B24" s="163" t="s">
        <v>1773</v>
      </c>
      <c r="C24" s="159"/>
      <c r="D24" t="s">
        <v>1774</v>
      </c>
    </row>
    <row r="25" spans="1:4">
      <c r="A25" t="s">
        <v>1775</v>
      </c>
      <c r="B25" s="163" t="s">
        <v>1776</v>
      </c>
      <c r="C25" s="181"/>
      <c r="D25" t="s">
        <v>825</v>
      </c>
    </row>
    <row r="26" spans="1:4">
      <c r="A26" t="s">
        <v>1777</v>
      </c>
      <c r="B26" s="163">
        <v>740000</v>
      </c>
      <c r="C26" s="182"/>
      <c r="D26" t="s">
        <v>823</v>
      </c>
    </row>
    <row r="27" spans="1:4">
      <c r="A27" t="s">
        <v>1778</v>
      </c>
      <c r="B27" s="20" t="s">
        <v>1779</v>
      </c>
      <c r="C27" s="174"/>
      <c r="D27" t="s">
        <v>817</v>
      </c>
    </row>
    <row r="28" spans="1:4">
      <c r="A28" t="s">
        <v>1780</v>
      </c>
      <c r="B28" s="20" t="s">
        <v>1781</v>
      </c>
      <c r="C28" s="268"/>
      <c r="D28" t="s">
        <v>831</v>
      </c>
    </row>
    <row r="29" spans="1:4">
      <c r="A29" t="s">
        <v>1782</v>
      </c>
      <c r="B29" s="163" t="s">
        <v>1783</v>
      </c>
      <c r="C29" s="166"/>
      <c r="D29" t="s">
        <v>799</v>
      </c>
    </row>
    <row r="30" spans="1:4">
      <c r="A30" t="s">
        <v>1784</v>
      </c>
      <c r="B30" s="163" t="s">
        <v>1785</v>
      </c>
      <c r="C30" s="267"/>
      <c r="D30" t="s">
        <v>797</v>
      </c>
    </row>
    <row r="31" spans="1:4">
      <c r="A31" t="s">
        <v>1786</v>
      </c>
      <c r="B31" s="17" t="s">
        <v>1787</v>
      </c>
      <c r="C31" s="199"/>
      <c r="D31" t="s">
        <v>835</v>
      </c>
    </row>
    <row r="32" spans="1:4">
      <c r="A32" t="s">
        <v>1788</v>
      </c>
      <c r="B32" s="20" t="s">
        <v>1789</v>
      </c>
      <c r="C32" s="175"/>
      <c r="D32" t="s">
        <v>819</v>
      </c>
    </row>
    <row r="33" spans="1:5">
      <c r="A33" t="s">
        <v>1790</v>
      </c>
      <c r="B33" s="196" t="s">
        <v>1791</v>
      </c>
      <c r="C33" s="195"/>
      <c r="D33" t="s">
        <v>829</v>
      </c>
    </row>
    <row r="34" spans="1:5">
      <c r="A34" t="s">
        <v>1792</v>
      </c>
      <c r="B34" s="163" t="s">
        <v>1793</v>
      </c>
      <c r="C34" s="165"/>
      <c r="D34" t="s">
        <v>795</v>
      </c>
    </row>
    <row r="35" spans="1:5">
      <c r="A35" t="s">
        <v>1728</v>
      </c>
      <c r="B35" s="163" t="s">
        <v>1729</v>
      </c>
      <c r="C35" s="280"/>
      <c r="D35" t="s">
        <v>1794</v>
      </c>
      <c r="E35" t="s">
        <v>1795</v>
      </c>
    </row>
    <row r="36" spans="1:5">
      <c r="A36" t="s">
        <v>1724</v>
      </c>
      <c r="B36" s="20" t="s">
        <v>1725</v>
      </c>
      <c r="C36" s="180"/>
      <c r="D36" s="304" t="s">
        <v>1796</v>
      </c>
      <c r="E36" t="s">
        <v>1797</v>
      </c>
    </row>
    <row r="38" spans="1:5">
      <c r="A38" s="42" t="s">
        <v>1798</v>
      </c>
      <c r="B38" s="161"/>
      <c r="C38" s="151"/>
      <c r="D38" s="151"/>
    </row>
    <row r="39" spans="1:5" s="9" customFormat="1">
      <c r="A39" s="9" t="s">
        <v>1717</v>
      </c>
      <c r="B39" s="162" t="s">
        <v>1718</v>
      </c>
      <c r="C39" s="9" t="s">
        <v>1719</v>
      </c>
      <c r="D39" s="9" t="s">
        <v>1799</v>
      </c>
    </row>
    <row r="40" spans="1:5">
      <c r="A40" t="s">
        <v>1759</v>
      </c>
      <c r="B40" s="20" t="s">
        <v>1760</v>
      </c>
      <c r="C40" s="171"/>
      <c r="D40" t="s">
        <v>1800</v>
      </c>
    </row>
    <row r="41" spans="1:5">
      <c r="A41" t="s">
        <v>1761</v>
      </c>
      <c r="B41" s="164" t="s">
        <v>1762</v>
      </c>
      <c r="C41" s="160"/>
      <c r="D41" t="s">
        <v>1013</v>
      </c>
    </row>
    <row r="42" spans="1:5">
      <c r="A42" t="s">
        <v>1782</v>
      </c>
      <c r="B42" s="20" t="s">
        <v>1783</v>
      </c>
      <c r="C42" s="166"/>
      <c r="D42" t="s">
        <v>58</v>
      </c>
    </row>
    <row r="43" spans="1:5">
      <c r="A43" t="s">
        <v>1752</v>
      </c>
      <c r="B43" s="20" t="s">
        <v>1680</v>
      </c>
      <c r="C43" s="172"/>
      <c r="D43" t="s">
        <v>993</v>
      </c>
    </row>
    <row r="44" spans="1:5">
      <c r="A44" t="s">
        <v>1792</v>
      </c>
      <c r="B44" s="20">
        <v>969696</v>
      </c>
      <c r="C44" s="165"/>
      <c r="D44" t="s">
        <v>371</v>
      </c>
    </row>
    <row r="45" spans="1:5">
      <c r="A45" t="s">
        <v>1748</v>
      </c>
      <c r="B45" s="20" t="s">
        <v>1749</v>
      </c>
      <c r="C45" s="167"/>
      <c r="D45" t="s">
        <v>1016</v>
      </c>
    </row>
    <row r="46" spans="1:5">
      <c r="A46" t="s">
        <v>1765</v>
      </c>
      <c r="B46" s="20" t="s">
        <v>1766</v>
      </c>
      <c r="C46" s="173"/>
      <c r="D46" t="s">
        <v>1178</v>
      </c>
    </row>
    <row r="47" spans="1:5">
      <c r="A47" t="s">
        <v>1778</v>
      </c>
      <c r="B47" s="20" t="s">
        <v>1779</v>
      </c>
      <c r="C47" s="174"/>
      <c r="D47" t="s">
        <v>1187</v>
      </c>
    </row>
    <row r="48" spans="1:5">
      <c r="A48" t="s">
        <v>1744</v>
      </c>
      <c r="B48" s="20" t="s">
        <v>1745</v>
      </c>
      <c r="C48" s="170"/>
      <c r="D48" t="s">
        <v>1801</v>
      </c>
    </row>
    <row r="49" spans="1:4">
      <c r="A49" t="s">
        <v>1750</v>
      </c>
      <c r="B49" s="20" t="s">
        <v>1751</v>
      </c>
      <c r="C49" s="177"/>
      <c r="D49" t="s">
        <v>1802</v>
      </c>
    </row>
    <row r="50" spans="1:4">
      <c r="A50" t="s">
        <v>1752</v>
      </c>
      <c r="B50" s="20" t="s">
        <v>1680</v>
      </c>
      <c r="C50" s="172"/>
      <c r="D50" t="s">
        <v>1803</v>
      </c>
    </row>
    <row r="51" spans="1:4">
      <c r="A51" t="s">
        <v>1775</v>
      </c>
      <c r="B51" s="163" t="s">
        <v>1776</v>
      </c>
      <c r="C51" s="181"/>
      <c r="D51" t="s">
        <v>1018</v>
      </c>
    </row>
    <row r="53" spans="1:4">
      <c r="A53" s="42" t="s">
        <v>1804</v>
      </c>
      <c r="B53" s="161"/>
      <c r="C53" s="151"/>
      <c r="D53" s="151"/>
    </row>
    <row r="54" spans="1:4">
      <c r="A54" s="9" t="s">
        <v>1717</v>
      </c>
      <c r="B54" s="162" t="s">
        <v>1718</v>
      </c>
      <c r="C54" s="9" t="s">
        <v>1719</v>
      </c>
      <c r="D54" s="9" t="s">
        <v>1720</v>
      </c>
    </row>
    <row r="55" spans="1:4">
      <c r="A55" t="s">
        <v>1782</v>
      </c>
      <c r="B55" s="163" t="s">
        <v>1783</v>
      </c>
      <c r="C55" s="166"/>
      <c r="D55" t="s">
        <v>1805</v>
      </c>
    </row>
    <row r="56" spans="1:4">
      <c r="A56" t="s">
        <v>1792</v>
      </c>
      <c r="B56" s="20">
        <v>969696</v>
      </c>
      <c r="C56" s="165"/>
      <c r="D56" t="s">
        <v>894</v>
      </c>
    </row>
    <row r="57" spans="1:4">
      <c r="A57" t="s">
        <v>1748</v>
      </c>
      <c r="B57" s="20" t="s">
        <v>1749</v>
      </c>
      <c r="C57" s="167"/>
      <c r="D57" t="s">
        <v>1806</v>
      </c>
    </row>
    <row r="58" spans="1:4">
      <c r="A58" t="s">
        <v>1775</v>
      </c>
      <c r="B58" s="163" t="s">
        <v>1776</v>
      </c>
      <c r="C58" s="181"/>
      <c r="D58" t="s">
        <v>1807</v>
      </c>
    </row>
    <row r="60" spans="1:4">
      <c r="A60" s="42" t="s">
        <v>1808</v>
      </c>
      <c r="B60" s="161"/>
      <c r="C60" s="151"/>
      <c r="D60" s="151"/>
    </row>
    <row r="61" spans="1:4">
      <c r="A61" s="9" t="s">
        <v>1717</v>
      </c>
      <c r="B61" s="162" t="s">
        <v>1718</v>
      </c>
      <c r="C61" s="9" t="s">
        <v>1719</v>
      </c>
      <c r="D61" s="9" t="s">
        <v>1720</v>
      </c>
    </row>
    <row r="62" spans="1:4">
      <c r="A62" t="s">
        <v>1748</v>
      </c>
      <c r="B62" s="20" t="s">
        <v>1749</v>
      </c>
      <c r="C62" s="167"/>
      <c r="D62" t="s">
        <v>739</v>
      </c>
    </row>
    <row r="63" spans="1:4">
      <c r="A63" t="s">
        <v>1772</v>
      </c>
      <c r="B63" s="163" t="s">
        <v>1773</v>
      </c>
      <c r="C63" s="159"/>
      <c r="D63" t="s">
        <v>1809</v>
      </c>
    </row>
    <row r="64" spans="1:4">
      <c r="A64" t="s">
        <v>1782</v>
      </c>
      <c r="B64" s="163" t="s">
        <v>1783</v>
      </c>
      <c r="C64" s="166"/>
      <c r="D64" t="s">
        <v>737</v>
      </c>
    </row>
    <row r="65" spans="1:4">
      <c r="A65" t="s">
        <v>1792</v>
      </c>
      <c r="B65" s="163" t="s">
        <v>1793</v>
      </c>
      <c r="C65" s="165"/>
      <c r="D65" t="s">
        <v>1194</v>
      </c>
    </row>
    <row r="66" spans="1:4">
      <c r="B66" s="163"/>
    </row>
    <row r="67" spans="1:4">
      <c r="A67" s="42" t="s">
        <v>1810</v>
      </c>
      <c r="B67" s="161"/>
      <c r="C67" s="151"/>
      <c r="D67" s="151"/>
    </row>
    <row r="68" spans="1:4">
      <c r="A68" s="9" t="s">
        <v>1717</v>
      </c>
      <c r="B68" s="162" t="s">
        <v>1718</v>
      </c>
      <c r="C68" s="9" t="s">
        <v>1719</v>
      </c>
      <c r="D68" s="9" t="s">
        <v>1720</v>
      </c>
    </row>
    <row r="69" spans="1:4">
      <c r="A69" t="s">
        <v>1782</v>
      </c>
      <c r="B69" s="163" t="s">
        <v>1783</v>
      </c>
      <c r="C69" s="166"/>
      <c r="D69" t="s">
        <v>1811</v>
      </c>
    </row>
    <row r="70" spans="1:4">
      <c r="A70" t="s">
        <v>1759</v>
      </c>
      <c r="B70" s="20" t="s">
        <v>1760</v>
      </c>
      <c r="C70" s="171"/>
      <c r="D70" t="s">
        <v>1812</v>
      </c>
    </row>
    <row r="71" spans="1:4">
      <c r="A71" t="s">
        <v>1752</v>
      </c>
      <c r="B71" s="20" t="s">
        <v>1680</v>
      </c>
      <c r="C71" s="172"/>
      <c r="D71" t="s">
        <v>1813</v>
      </c>
    </row>
    <row r="72" spans="1:4">
      <c r="A72" t="s">
        <v>1748</v>
      </c>
      <c r="B72" s="163" t="s">
        <v>1749</v>
      </c>
      <c r="C72" s="167"/>
      <c r="D72" t="s">
        <v>1814</v>
      </c>
    </row>
    <row r="73" spans="1:4">
      <c r="A73" t="s">
        <v>1772</v>
      </c>
      <c r="B73" s="163" t="s">
        <v>1773</v>
      </c>
      <c r="C73" s="159"/>
      <c r="D73" t="s">
        <v>1233</v>
      </c>
    </row>
    <row r="75" spans="1:4">
      <c r="A75" s="42" t="s">
        <v>1815</v>
      </c>
      <c r="B75" s="161"/>
      <c r="C75" s="151"/>
      <c r="D75" s="151"/>
    </row>
    <row r="76" spans="1:4">
      <c r="A76" s="9" t="s">
        <v>1717</v>
      </c>
      <c r="B76" s="162" t="s">
        <v>1718</v>
      </c>
      <c r="C76" s="9" t="s">
        <v>1719</v>
      </c>
      <c r="D76" s="9" t="s">
        <v>1720</v>
      </c>
    </row>
    <row r="77" spans="1:4">
      <c r="A77" t="s">
        <v>1759</v>
      </c>
      <c r="B77" s="20" t="s">
        <v>1760</v>
      </c>
      <c r="C77" s="171"/>
      <c r="D77" t="s">
        <v>1816</v>
      </c>
    </row>
    <row r="78" spans="1:4">
      <c r="A78" t="s">
        <v>1782</v>
      </c>
      <c r="B78" s="163" t="s">
        <v>1783</v>
      </c>
      <c r="C78" s="166"/>
      <c r="D78" t="s">
        <v>1817</v>
      </c>
    </row>
    <row r="79" spans="1:4">
      <c r="A79" t="s">
        <v>1744</v>
      </c>
      <c r="B79" s="20" t="s">
        <v>1745</v>
      </c>
      <c r="C79" s="170"/>
      <c r="D79" t="s">
        <v>1818</v>
      </c>
    </row>
    <row r="80" spans="1:4">
      <c r="A80" t="s">
        <v>1724</v>
      </c>
      <c r="B80" s="20" t="s">
        <v>1725</v>
      </c>
      <c r="C80" s="180"/>
      <c r="D80" t="s">
        <v>1819</v>
      </c>
    </row>
    <row r="81" spans="1:4">
      <c r="A81" t="s">
        <v>1778</v>
      </c>
      <c r="B81" s="20" t="s">
        <v>1779</v>
      </c>
      <c r="C81" s="174"/>
      <c r="D81" t="s">
        <v>1820</v>
      </c>
    </row>
    <row r="83" spans="1:4">
      <c r="A83" s="42" t="s">
        <v>1821</v>
      </c>
      <c r="B83" s="161"/>
      <c r="C83" s="151"/>
      <c r="D83" s="151"/>
    </row>
    <row r="84" spans="1:4">
      <c r="A84" s="9" t="s">
        <v>1717</v>
      </c>
      <c r="B84" s="162" t="s">
        <v>1718</v>
      </c>
      <c r="C84" s="9" t="s">
        <v>1719</v>
      </c>
      <c r="D84" s="9" t="s">
        <v>1720</v>
      </c>
    </row>
    <row r="85" spans="1:4">
      <c r="A85" t="s">
        <v>1775</v>
      </c>
      <c r="B85" s="163" t="s">
        <v>1776</v>
      </c>
      <c r="C85" s="181"/>
      <c r="D85" t="s">
        <v>676</v>
      </c>
    </row>
    <row r="86" spans="1:4">
      <c r="A86" t="s">
        <v>1759</v>
      </c>
      <c r="B86" s="20" t="s">
        <v>1760</v>
      </c>
      <c r="C86" s="171"/>
      <c r="D86" t="s">
        <v>682</v>
      </c>
    </row>
    <row r="87" spans="1:4">
      <c r="A87" t="s">
        <v>1778</v>
      </c>
      <c r="B87" s="20" t="s">
        <v>1779</v>
      </c>
      <c r="C87" s="174"/>
      <c r="D87" t="s">
        <v>1822</v>
      </c>
    </row>
    <row r="88" spans="1:4">
      <c r="A88" t="s">
        <v>1724</v>
      </c>
      <c r="B88" s="20" t="s">
        <v>1725</v>
      </c>
      <c r="C88" s="180"/>
      <c r="D88" t="s">
        <v>687</v>
      </c>
    </row>
    <row r="89" spans="1:4">
      <c r="A89" t="s">
        <v>1750</v>
      </c>
      <c r="B89" s="20" t="s">
        <v>1751</v>
      </c>
      <c r="C89" s="177"/>
      <c r="D89" t="s">
        <v>701</v>
      </c>
    </row>
    <row r="90" spans="1:4">
      <c r="A90" t="s">
        <v>1765</v>
      </c>
      <c r="B90" s="20" t="s">
        <v>1766</v>
      </c>
      <c r="C90" s="173"/>
      <c r="D90" t="s">
        <v>690</v>
      </c>
    </row>
    <row r="91" spans="1:4">
      <c r="A91" t="s">
        <v>1752</v>
      </c>
      <c r="B91" s="20" t="s">
        <v>1680</v>
      </c>
      <c r="C91" s="172"/>
      <c r="D91" t="s">
        <v>693</v>
      </c>
    </row>
    <row r="92" spans="1:4">
      <c r="A92" t="s">
        <v>1792</v>
      </c>
      <c r="B92" s="163" t="s">
        <v>1793</v>
      </c>
      <c r="C92" s="165"/>
      <c r="D92" t="s">
        <v>191</v>
      </c>
    </row>
    <row r="93" spans="1:4">
      <c r="A93" t="s">
        <v>1782</v>
      </c>
      <c r="B93" s="163" t="s">
        <v>1783</v>
      </c>
      <c r="C93" s="166"/>
      <c r="D93" t="s">
        <v>698</v>
      </c>
    </row>
    <row r="94" spans="1:4">
      <c r="A94" t="s">
        <v>1748</v>
      </c>
      <c r="B94" s="163" t="s">
        <v>1749</v>
      </c>
      <c r="C94" s="167"/>
      <c r="D94" t="s">
        <v>704</v>
      </c>
    </row>
    <row r="95" spans="1:4">
      <c r="A95" t="s">
        <v>1744</v>
      </c>
      <c r="B95" s="20" t="s">
        <v>1745</v>
      </c>
      <c r="C95" s="170"/>
      <c r="D95" t="s">
        <v>707</v>
      </c>
    </row>
    <row r="96" spans="1:4">
      <c r="A96" t="s">
        <v>1772</v>
      </c>
      <c r="B96" s="163" t="s">
        <v>1773</v>
      </c>
      <c r="C96" s="159"/>
      <c r="D96" t="s">
        <v>1233</v>
      </c>
    </row>
    <row r="97" spans="1:4">
      <c r="B97" s="163"/>
    </row>
    <row r="98" spans="1:4">
      <c r="A98" s="42" t="s">
        <v>1823</v>
      </c>
      <c r="B98" s="161"/>
      <c r="C98" s="151"/>
      <c r="D98" s="151"/>
    </row>
    <row r="99" spans="1:4">
      <c r="A99" s="9" t="s">
        <v>1717</v>
      </c>
      <c r="B99" s="162" t="s">
        <v>1718</v>
      </c>
      <c r="C99" s="9" t="s">
        <v>1719</v>
      </c>
      <c r="D99" s="9" t="s">
        <v>1720</v>
      </c>
    </row>
    <row r="100" spans="1:4">
      <c r="A100" t="s">
        <v>1782</v>
      </c>
      <c r="B100" s="163" t="s">
        <v>1783</v>
      </c>
      <c r="C100" s="166"/>
      <c r="D100" t="s">
        <v>1824</v>
      </c>
    </row>
    <row r="101" spans="1:4">
      <c r="A101" t="s">
        <v>1759</v>
      </c>
      <c r="B101" s="20" t="s">
        <v>1760</v>
      </c>
      <c r="C101" s="171"/>
      <c r="D101" t="s">
        <v>1825</v>
      </c>
    </row>
    <row r="102" spans="1:4">
      <c r="A102" t="s">
        <v>1752</v>
      </c>
      <c r="B102" s="20" t="s">
        <v>1680</v>
      </c>
      <c r="C102" s="172"/>
      <c r="D102" t="s">
        <v>1826</v>
      </c>
    </row>
    <row r="103" spans="1:4">
      <c r="A103" t="s">
        <v>1772</v>
      </c>
      <c r="B103" s="163" t="s">
        <v>1773</v>
      </c>
      <c r="C103" s="159"/>
      <c r="D103" t="s">
        <v>1233</v>
      </c>
    </row>
    <row r="105" spans="1:4">
      <c r="A105" s="42" t="s">
        <v>1266</v>
      </c>
      <c r="B105" s="161"/>
      <c r="C105" s="151"/>
      <c r="D105" s="151"/>
    </row>
    <row r="106" spans="1:4">
      <c r="A106" s="9" t="s">
        <v>1717</v>
      </c>
      <c r="B106" s="162" t="s">
        <v>1718</v>
      </c>
      <c r="C106" s="9" t="s">
        <v>1719</v>
      </c>
      <c r="D106" s="9" t="s">
        <v>1720</v>
      </c>
    </row>
    <row r="107" spans="1:4">
      <c r="A107" t="s">
        <v>1750</v>
      </c>
      <c r="B107" s="20" t="s">
        <v>1751</v>
      </c>
      <c r="C107" s="177"/>
      <c r="D107" t="s">
        <v>1827</v>
      </c>
    </row>
    <row r="108" spans="1:4">
      <c r="A108" t="s">
        <v>1748</v>
      </c>
      <c r="B108" s="163" t="s">
        <v>1749</v>
      </c>
      <c r="C108" s="167"/>
      <c r="D108" t="s">
        <v>1828</v>
      </c>
    </row>
    <row r="110" spans="1:4">
      <c r="A110" s="42" t="s">
        <v>1272</v>
      </c>
      <c r="B110" s="161"/>
      <c r="C110" s="151"/>
      <c r="D110" s="151"/>
    </row>
    <row r="111" spans="1:4">
      <c r="A111" s="9" t="s">
        <v>1717</v>
      </c>
      <c r="B111" s="162" t="s">
        <v>1718</v>
      </c>
      <c r="C111" s="9" t="s">
        <v>1719</v>
      </c>
      <c r="D111" s="9" t="s">
        <v>1720</v>
      </c>
    </row>
    <row r="112" spans="1:4">
      <c r="A112" t="s">
        <v>1782</v>
      </c>
      <c r="B112" s="163" t="s">
        <v>1783</v>
      </c>
      <c r="C112" s="166"/>
      <c r="D112" t="s">
        <v>1829</v>
      </c>
    </row>
    <row r="113" spans="1:4">
      <c r="A113" t="s">
        <v>1752</v>
      </c>
      <c r="B113" s="20" t="s">
        <v>1680</v>
      </c>
      <c r="C113" s="172"/>
      <c r="D113" t="s">
        <v>1830</v>
      </c>
    </row>
    <row r="114" spans="1:4">
      <c r="A114" t="s">
        <v>1748</v>
      </c>
      <c r="B114" s="163" t="s">
        <v>1749</v>
      </c>
      <c r="C114" s="167"/>
      <c r="D114" t="s">
        <v>1831</v>
      </c>
    </row>
    <row r="115" spans="1:4">
      <c r="A115" t="s">
        <v>1759</v>
      </c>
      <c r="B115" s="20" t="s">
        <v>1760</v>
      </c>
      <c r="C115" s="171"/>
      <c r="D115" t="s">
        <v>1832</v>
      </c>
    </row>
    <row r="117" spans="1:4">
      <c r="A117" s="42" t="s">
        <v>1278</v>
      </c>
      <c r="B117" s="161"/>
      <c r="C117" s="151"/>
      <c r="D117" s="151"/>
    </row>
    <row r="118" spans="1:4">
      <c r="A118" s="9" t="s">
        <v>1717</v>
      </c>
      <c r="B118" s="162" t="s">
        <v>1718</v>
      </c>
      <c r="C118" s="9" t="s">
        <v>1719</v>
      </c>
      <c r="D118" s="9" t="s">
        <v>1720</v>
      </c>
    </row>
    <row r="119" spans="1:4">
      <c r="A119" t="s">
        <v>1724</v>
      </c>
      <c r="B119" s="20" t="s">
        <v>1725</v>
      </c>
      <c r="C119" s="180"/>
      <c r="D119" t="s">
        <v>1833</v>
      </c>
    </row>
    <row r="120" spans="1:4">
      <c r="A120" t="s">
        <v>1765</v>
      </c>
      <c r="B120" s="20" t="s">
        <v>1766</v>
      </c>
      <c r="C120" s="173"/>
      <c r="D120" t="s">
        <v>1834</v>
      </c>
    </row>
    <row r="122" spans="1:4">
      <c r="A122" s="42" t="s">
        <v>1284</v>
      </c>
      <c r="B122" s="161"/>
      <c r="C122" s="151"/>
      <c r="D122" s="151"/>
    </row>
    <row r="123" spans="1:4">
      <c r="A123" s="9" t="s">
        <v>1717</v>
      </c>
      <c r="B123" s="162" t="s">
        <v>1718</v>
      </c>
      <c r="C123" s="9" t="s">
        <v>1719</v>
      </c>
      <c r="D123" s="9" t="s">
        <v>1720</v>
      </c>
    </row>
    <row r="124" spans="1:4">
      <c r="A124" t="s">
        <v>1750</v>
      </c>
      <c r="B124" s="20" t="s">
        <v>1751</v>
      </c>
      <c r="C124" s="177"/>
      <c r="D124" t="s">
        <v>1835</v>
      </c>
    </row>
    <row r="125" spans="1:4">
      <c r="A125" t="s">
        <v>1759</v>
      </c>
      <c r="B125" s="20" t="s">
        <v>1760</v>
      </c>
      <c r="C125" s="171"/>
      <c r="D125" t="s">
        <v>1836</v>
      </c>
    </row>
    <row r="126" spans="1:4">
      <c r="A126" t="s">
        <v>1778</v>
      </c>
      <c r="B126" s="20" t="s">
        <v>1779</v>
      </c>
      <c r="C126" s="174"/>
      <c r="D126" t="s">
        <v>1837</v>
      </c>
    </row>
    <row r="127" spans="1:4">
      <c r="A127" t="s">
        <v>1748</v>
      </c>
      <c r="B127" s="163" t="s">
        <v>1749</v>
      </c>
      <c r="C127" s="167"/>
      <c r="D127" t="s">
        <v>1838</v>
      </c>
    </row>
    <row r="128" spans="1:4">
      <c r="A128" t="s">
        <v>1752</v>
      </c>
      <c r="B128" s="20" t="s">
        <v>1680</v>
      </c>
      <c r="C128" s="172"/>
      <c r="D128" t="s">
        <v>1839</v>
      </c>
    </row>
    <row r="129" spans="1:4">
      <c r="A129" t="s">
        <v>1792</v>
      </c>
      <c r="B129" s="163" t="s">
        <v>1793</v>
      </c>
      <c r="C129" s="165"/>
      <c r="D129" t="s">
        <v>1840</v>
      </c>
    </row>
    <row r="130" spans="1:4">
      <c r="A130" t="s">
        <v>1782</v>
      </c>
      <c r="B130" s="163" t="s">
        <v>1783</v>
      </c>
      <c r="C130" s="166"/>
      <c r="D130" t="s">
        <v>1841</v>
      </c>
    </row>
    <row r="132" spans="1:4">
      <c r="A132" s="42" t="s">
        <v>1842</v>
      </c>
      <c r="B132" s="161"/>
      <c r="C132" s="151"/>
      <c r="D132" s="151"/>
    </row>
    <row r="133" spans="1:4">
      <c r="A133" s="9" t="s">
        <v>1717</v>
      </c>
      <c r="B133" s="162" t="s">
        <v>1718</v>
      </c>
      <c r="C133" s="9" t="s">
        <v>1719</v>
      </c>
      <c r="D133" s="9" t="s">
        <v>1720</v>
      </c>
    </row>
    <row r="134" spans="1:4">
      <c r="A134" t="s">
        <v>1759</v>
      </c>
      <c r="B134" s="20" t="s">
        <v>1760</v>
      </c>
      <c r="C134" s="171"/>
      <c r="D134" t="s">
        <v>1843</v>
      </c>
    </row>
    <row r="135" spans="1:4">
      <c r="A135" t="s">
        <v>1748</v>
      </c>
      <c r="B135" s="163" t="s">
        <v>1749</v>
      </c>
      <c r="C135" s="167"/>
      <c r="D135" t="s">
        <v>1844</v>
      </c>
    </row>
    <row r="136" spans="1:4">
      <c r="A136" t="s">
        <v>1772</v>
      </c>
      <c r="B136" s="163" t="s">
        <v>1773</v>
      </c>
      <c r="C136" s="159"/>
      <c r="D136" t="s">
        <v>1233</v>
      </c>
    </row>
    <row r="137" spans="1:4">
      <c r="B137" s="163"/>
    </row>
    <row r="138" spans="1:4">
      <c r="A138" s="42" t="s">
        <v>1845</v>
      </c>
      <c r="B138" s="161"/>
      <c r="C138" s="151"/>
      <c r="D138" s="151"/>
    </row>
    <row r="139" spans="1:4">
      <c r="A139" s="9" t="s">
        <v>1717</v>
      </c>
      <c r="B139" s="162" t="s">
        <v>1718</v>
      </c>
      <c r="C139" s="9" t="s">
        <v>1719</v>
      </c>
      <c r="D139" s="9" t="s">
        <v>1720</v>
      </c>
    </row>
    <row r="140" spans="1:4">
      <c r="A140" t="s">
        <v>1782</v>
      </c>
      <c r="B140" s="163" t="s">
        <v>1783</v>
      </c>
      <c r="C140" s="166"/>
      <c r="D140" t="s">
        <v>1846</v>
      </c>
    </row>
    <row r="141" spans="1:4">
      <c r="A141" t="s">
        <v>1724</v>
      </c>
      <c r="B141" s="20" t="s">
        <v>1725</v>
      </c>
      <c r="C141" s="180"/>
      <c r="D141" t="s">
        <v>1847</v>
      </c>
    </row>
    <row r="142" spans="1:4">
      <c r="A142" t="s">
        <v>1778</v>
      </c>
      <c r="B142" s="20" t="s">
        <v>1779</v>
      </c>
      <c r="C142" s="174"/>
      <c r="D142" t="s">
        <v>1848</v>
      </c>
    </row>
    <row r="143" spans="1:4">
      <c r="A143" t="s">
        <v>1772</v>
      </c>
      <c r="B143" s="163" t="s">
        <v>1773</v>
      </c>
      <c r="C143" s="159"/>
      <c r="D143" t="s">
        <v>1233</v>
      </c>
    </row>
    <row r="145" spans="1:4">
      <c r="A145" s="42" t="s">
        <v>1849</v>
      </c>
      <c r="B145" s="161"/>
      <c r="C145" s="151"/>
      <c r="D145" s="151"/>
    </row>
    <row r="146" spans="1:4">
      <c r="A146" s="9" t="s">
        <v>1717</v>
      </c>
      <c r="B146" s="162" t="s">
        <v>1718</v>
      </c>
      <c r="C146" s="9" t="s">
        <v>1719</v>
      </c>
      <c r="D146" s="9" t="s">
        <v>1720</v>
      </c>
    </row>
    <row r="147" spans="1:4">
      <c r="A147" t="s">
        <v>1772</v>
      </c>
      <c r="B147" s="163" t="s">
        <v>1773</v>
      </c>
      <c r="C147" s="159"/>
      <c r="D147" t="s">
        <v>1850</v>
      </c>
    </row>
    <row r="148" spans="1:4">
      <c r="A148" t="s">
        <v>1759</v>
      </c>
      <c r="B148" s="20" t="s">
        <v>1760</v>
      </c>
      <c r="C148" s="171"/>
      <c r="D148" t="s">
        <v>1851</v>
      </c>
    </row>
    <row r="149" spans="1:4">
      <c r="A149" t="s">
        <v>1778</v>
      </c>
      <c r="B149" s="20" t="s">
        <v>1779</v>
      </c>
      <c r="C149" s="174"/>
      <c r="D149" t="s">
        <v>1852</v>
      </c>
    </row>
    <row r="150" spans="1:4">
      <c r="A150" t="s">
        <v>1765</v>
      </c>
      <c r="B150" s="20" t="s">
        <v>1766</v>
      </c>
      <c r="C150" s="173"/>
      <c r="D150" t="s">
        <v>1853</v>
      </c>
    </row>
    <row r="151" spans="1:4">
      <c r="A151" t="s">
        <v>1752</v>
      </c>
      <c r="B151" s="20" t="s">
        <v>1680</v>
      </c>
      <c r="C151" s="172"/>
      <c r="D151" t="s">
        <v>1854</v>
      </c>
    </row>
    <row r="152" spans="1:4">
      <c r="A152" t="s">
        <v>1792</v>
      </c>
      <c r="B152" s="163" t="s">
        <v>1793</v>
      </c>
      <c r="C152" s="165"/>
      <c r="D152" t="s">
        <v>1855</v>
      </c>
    </row>
    <row r="153" spans="1:4">
      <c r="A153" t="s">
        <v>1782</v>
      </c>
      <c r="B153" s="163" t="s">
        <v>1783</v>
      </c>
      <c r="C153" s="166"/>
      <c r="D153" t="s">
        <v>1856</v>
      </c>
    </row>
    <row r="154" spans="1:4">
      <c r="A154" t="s">
        <v>1748</v>
      </c>
      <c r="B154" s="163" t="s">
        <v>1749</v>
      </c>
      <c r="C154" s="167"/>
      <c r="D154" t="s">
        <v>1857</v>
      </c>
    </row>
    <row r="155" spans="1:4">
      <c r="A155" t="s">
        <v>1744</v>
      </c>
      <c r="B155" s="20" t="s">
        <v>1745</v>
      </c>
      <c r="C155" s="170"/>
      <c r="D155" t="s">
        <v>1858</v>
      </c>
    </row>
    <row r="157" spans="1:4">
      <c r="A157" s="42" t="s">
        <v>1859</v>
      </c>
      <c r="B157" s="161"/>
      <c r="C157" s="151"/>
      <c r="D157" s="151"/>
    </row>
    <row r="158" spans="1:4">
      <c r="A158" s="9" t="s">
        <v>1717</v>
      </c>
      <c r="B158" s="162" t="s">
        <v>1718</v>
      </c>
      <c r="C158" s="9" t="s">
        <v>1719</v>
      </c>
      <c r="D158" s="9" t="s">
        <v>1720</v>
      </c>
    </row>
    <row r="159" spans="1:4">
      <c r="A159" t="s">
        <v>1748</v>
      </c>
      <c r="B159" s="163" t="s">
        <v>1749</v>
      </c>
      <c r="C159" s="167"/>
      <c r="D159" t="s">
        <v>1860</v>
      </c>
    </row>
    <row r="160" spans="1:4">
      <c r="A160" t="s">
        <v>1752</v>
      </c>
      <c r="B160" s="20" t="s">
        <v>1680</v>
      </c>
      <c r="C160" s="172"/>
      <c r="D160" t="s">
        <v>1861</v>
      </c>
    </row>
    <row r="161" spans="1:4">
      <c r="A161" t="s">
        <v>1782</v>
      </c>
      <c r="B161" s="163" t="s">
        <v>1783</v>
      </c>
      <c r="C161" s="166"/>
      <c r="D161" t="s">
        <v>1862</v>
      </c>
    </row>
    <row r="162" spans="1:4">
      <c r="A162" t="s">
        <v>1759</v>
      </c>
      <c r="B162" s="20" t="s">
        <v>1760</v>
      </c>
      <c r="C162" s="171"/>
      <c r="D162" t="s">
        <v>1863</v>
      </c>
    </row>
    <row r="163" spans="1:4">
      <c r="A163" t="s">
        <v>1772</v>
      </c>
      <c r="B163" s="163" t="s">
        <v>1773</v>
      </c>
      <c r="C163" s="159"/>
      <c r="D163" t="s">
        <v>1233</v>
      </c>
    </row>
    <row r="165" spans="1:4">
      <c r="A165" s="42" t="s">
        <v>1864</v>
      </c>
      <c r="B165" s="161"/>
      <c r="C165" s="151"/>
      <c r="D165" s="151"/>
    </row>
    <row r="166" spans="1:4">
      <c r="A166" s="9" t="s">
        <v>1717</v>
      </c>
      <c r="B166" s="162" t="s">
        <v>1718</v>
      </c>
      <c r="C166" s="9" t="s">
        <v>1719</v>
      </c>
      <c r="D166" s="9" t="s">
        <v>1720</v>
      </c>
    </row>
    <row r="167" spans="1:4">
      <c r="A167" t="s">
        <v>1752</v>
      </c>
      <c r="B167" s="20" t="s">
        <v>1680</v>
      </c>
      <c r="C167" s="172"/>
      <c r="D167" t="s">
        <v>750</v>
      </c>
    </row>
    <row r="168" spans="1:4">
      <c r="A168" t="s">
        <v>1792</v>
      </c>
      <c r="B168" s="163" t="s">
        <v>1793</v>
      </c>
      <c r="C168" s="165"/>
      <c r="D168" t="s">
        <v>755</v>
      </c>
    </row>
    <row r="169" spans="1:4">
      <c r="A169" t="s">
        <v>1782</v>
      </c>
      <c r="B169" s="163" t="s">
        <v>1783</v>
      </c>
      <c r="C169" s="166"/>
      <c r="D169" t="s">
        <v>753</v>
      </c>
    </row>
    <row r="170" spans="1:4">
      <c r="A170" t="s">
        <v>1744</v>
      </c>
      <c r="B170" s="20" t="s">
        <v>1745</v>
      </c>
      <c r="C170" s="168"/>
      <c r="D170" t="s">
        <v>762</v>
      </c>
    </row>
    <row r="171" spans="1:4">
      <c r="A171" t="s">
        <v>1759</v>
      </c>
      <c r="B171" s="20" t="s">
        <v>1760</v>
      </c>
      <c r="C171" s="171"/>
      <c r="D171" t="s">
        <v>761</v>
      </c>
    </row>
    <row r="172" spans="1:4">
      <c r="A172" t="s">
        <v>1772</v>
      </c>
      <c r="B172" s="163" t="s">
        <v>1773</v>
      </c>
      <c r="C172" s="159"/>
      <c r="D172" t="s">
        <v>757</v>
      </c>
    </row>
    <row r="173" spans="1:4">
      <c r="A173" t="s">
        <v>1748</v>
      </c>
      <c r="B173" s="163" t="s">
        <v>1749</v>
      </c>
      <c r="C173" s="167"/>
      <c r="D173" t="s">
        <v>1865</v>
      </c>
    </row>
    <row r="175" spans="1:4">
      <c r="A175" s="42" t="s">
        <v>1866</v>
      </c>
      <c r="B175" s="161"/>
      <c r="C175" s="151"/>
      <c r="D175" s="151"/>
    </row>
    <row r="176" spans="1:4">
      <c r="A176" s="9" t="s">
        <v>1717</v>
      </c>
      <c r="B176" s="162" t="s">
        <v>1718</v>
      </c>
      <c r="C176" s="9" t="s">
        <v>1719</v>
      </c>
      <c r="D176" s="9" t="s">
        <v>1720</v>
      </c>
    </row>
    <row r="177" spans="1:4">
      <c r="A177" t="s">
        <v>1782</v>
      </c>
      <c r="B177" s="163" t="s">
        <v>1783</v>
      </c>
      <c r="C177" s="166"/>
      <c r="D177" t="s">
        <v>768</v>
      </c>
    </row>
    <row r="178" spans="1:4">
      <c r="A178" t="s">
        <v>1761</v>
      </c>
      <c r="B178" s="164" t="s">
        <v>1762</v>
      </c>
      <c r="C178" s="160"/>
      <c r="D178" t="s">
        <v>1867</v>
      </c>
    </row>
    <row r="179" spans="1:4">
      <c r="A179" t="s">
        <v>1724</v>
      </c>
      <c r="B179" s="20" t="s">
        <v>1725</v>
      </c>
      <c r="C179" s="180"/>
      <c r="D179" t="s">
        <v>1868</v>
      </c>
    </row>
    <row r="180" spans="1:4">
      <c r="A180" t="s">
        <v>1748</v>
      </c>
      <c r="B180" s="163" t="s">
        <v>1749</v>
      </c>
      <c r="C180" s="167"/>
      <c r="D180" t="s">
        <v>1869</v>
      </c>
    </row>
    <row r="181" spans="1:4">
      <c r="A181" t="s">
        <v>1765</v>
      </c>
      <c r="B181" s="20" t="s">
        <v>1766</v>
      </c>
      <c r="C181" s="173"/>
      <c r="D181" t="s">
        <v>1870</v>
      </c>
    </row>
    <row r="182" spans="1:4">
      <c r="A182" t="s">
        <v>1759</v>
      </c>
      <c r="B182" s="20" t="s">
        <v>1760</v>
      </c>
      <c r="C182" s="171"/>
      <c r="D182" t="s">
        <v>1871</v>
      </c>
    </row>
    <row r="183" spans="1:4">
      <c r="A183" t="s">
        <v>1757</v>
      </c>
      <c r="B183" s="20" t="s">
        <v>1758</v>
      </c>
      <c r="C183" s="179"/>
      <c r="D183" t="s">
        <v>1872</v>
      </c>
    </row>
    <row r="184" spans="1:4">
      <c r="A184" t="s">
        <v>1772</v>
      </c>
      <c r="B184" s="163" t="s">
        <v>1773</v>
      </c>
      <c r="C184" s="159"/>
      <c r="D184" t="s">
        <v>1873</v>
      </c>
    </row>
    <row r="185" spans="1:4">
      <c r="A185" t="s">
        <v>1752</v>
      </c>
      <c r="B185" s="20" t="s">
        <v>1680</v>
      </c>
      <c r="C185" s="172"/>
      <c r="D185" t="s">
        <v>764</v>
      </c>
    </row>
    <row r="186" spans="1:4">
      <c r="A186" t="s">
        <v>1778</v>
      </c>
      <c r="B186" s="20" t="s">
        <v>1779</v>
      </c>
      <c r="C186" s="174"/>
      <c r="D186" t="s">
        <v>1874</v>
      </c>
    </row>
    <row r="187" spans="1:4">
      <c r="A187" t="s">
        <v>1792</v>
      </c>
      <c r="B187" s="163" t="s">
        <v>1793</v>
      </c>
      <c r="C187" s="165"/>
      <c r="D187" t="s">
        <v>1875</v>
      </c>
    </row>
    <row r="189" spans="1:4">
      <c r="A189" s="42" t="s">
        <v>1876</v>
      </c>
      <c r="B189" s="161"/>
      <c r="C189" s="151"/>
      <c r="D189" s="151"/>
    </row>
    <row r="190" spans="1:4">
      <c r="A190" s="9" t="s">
        <v>1717</v>
      </c>
      <c r="B190" s="162" t="s">
        <v>1718</v>
      </c>
      <c r="C190" s="9" t="s">
        <v>1719</v>
      </c>
      <c r="D190" s="9" t="s">
        <v>1720</v>
      </c>
    </row>
    <row r="191" spans="1:4">
      <c r="A191" t="s">
        <v>1792</v>
      </c>
      <c r="B191" s="163" t="s">
        <v>1793</v>
      </c>
      <c r="C191" s="165"/>
      <c r="D191" t="s">
        <v>845</v>
      </c>
    </row>
    <row r="192" spans="1:4">
      <c r="A192" t="s">
        <v>1782</v>
      </c>
      <c r="B192" s="163" t="s">
        <v>1783</v>
      </c>
      <c r="C192" s="166"/>
      <c r="D192" t="s">
        <v>847</v>
      </c>
    </row>
    <row r="193" spans="1:4">
      <c r="A193" t="s">
        <v>1744</v>
      </c>
      <c r="B193" s="20" t="s">
        <v>1745</v>
      </c>
      <c r="C193" s="168"/>
      <c r="D193" t="s">
        <v>849</v>
      </c>
    </row>
    <row r="194" spans="1:4">
      <c r="A194" t="s">
        <v>1750</v>
      </c>
      <c r="B194" s="20" t="s">
        <v>1751</v>
      </c>
      <c r="C194" s="177"/>
      <c r="D194" t="s">
        <v>851</v>
      </c>
    </row>
    <row r="195" spans="1:4">
      <c r="A195" t="s">
        <v>1754</v>
      </c>
      <c r="B195" s="20" t="s">
        <v>1755</v>
      </c>
      <c r="C195" s="176"/>
      <c r="D195" t="s">
        <v>853</v>
      </c>
    </row>
    <row r="196" spans="1:4">
      <c r="A196" t="s">
        <v>1748</v>
      </c>
      <c r="B196" s="163" t="s">
        <v>1749</v>
      </c>
      <c r="C196" s="167"/>
      <c r="D196" t="s">
        <v>855</v>
      </c>
    </row>
    <row r="197" spans="1:4">
      <c r="A197" t="s">
        <v>1765</v>
      </c>
      <c r="B197" s="20" t="s">
        <v>1766</v>
      </c>
      <c r="C197" s="173"/>
      <c r="D197" t="s">
        <v>857</v>
      </c>
    </row>
    <row r="198" spans="1:4">
      <c r="A198" t="s">
        <v>1772</v>
      </c>
      <c r="B198" s="163" t="s">
        <v>1773</v>
      </c>
      <c r="C198" s="159"/>
      <c r="D198" t="s">
        <v>859</v>
      </c>
    </row>
    <row r="199" spans="1:4">
      <c r="A199" t="s">
        <v>1752</v>
      </c>
      <c r="B199" s="20" t="s">
        <v>1680</v>
      </c>
      <c r="C199" s="172"/>
      <c r="D199" t="s">
        <v>861</v>
      </c>
    </row>
    <row r="200" spans="1:4">
      <c r="A200" t="s">
        <v>1770</v>
      </c>
      <c r="B200" s="20" t="s">
        <v>1771</v>
      </c>
      <c r="C200" s="178"/>
      <c r="D200" t="s">
        <v>863</v>
      </c>
    </row>
    <row r="201" spans="1:4">
      <c r="A201" t="s">
        <v>1775</v>
      </c>
      <c r="B201" s="163" t="s">
        <v>1776</v>
      </c>
      <c r="C201" s="181"/>
      <c r="D201" t="s">
        <v>865</v>
      </c>
    </row>
    <row r="202" spans="1:4">
      <c r="A202" t="s">
        <v>1757</v>
      </c>
      <c r="B202" s="20" t="s">
        <v>1758</v>
      </c>
      <c r="C202" s="179"/>
      <c r="D202" t="s">
        <v>867</v>
      </c>
    </row>
    <row r="203" spans="1:4">
      <c r="A203" t="s">
        <v>1761</v>
      </c>
      <c r="B203" s="164" t="s">
        <v>1762</v>
      </c>
      <c r="C203" s="160"/>
      <c r="D203" t="s">
        <v>869</v>
      </c>
    </row>
    <row r="204" spans="1:4">
      <c r="A204" t="s">
        <v>1759</v>
      </c>
      <c r="B204" s="20" t="s">
        <v>1760</v>
      </c>
      <c r="C204" s="171"/>
      <c r="D204" t="s">
        <v>871</v>
      </c>
    </row>
    <row r="205" spans="1:4">
      <c r="A205" t="s">
        <v>1777</v>
      </c>
      <c r="B205" s="163">
        <v>740000</v>
      </c>
      <c r="C205" s="182"/>
      <c r="D205" t="s">
        <v>873</v>
      </c>
    </row>
    <row r="206" spans="1:4">
      <c r="A206" t="s">
        <v>1778</v>
      </c>
      <c r="B206" s="20" t="s">
        <v>1779</v>
      </c>
      <c r="C206" s="174"/>
      <c r="D206" t="s">
        <v>875</v>
      </c>
    </row>
    <row r="207" spans="1:4">
      <c r="A207" t="s">
        <v>1788</v>
      </c>
      <c r="B207" s="20" t="s">
        <v>1789</v>
      </c>
      <c r="C207" s="175"/>
      <c r="D207" t="s">
        <v>877</v>
      </c>
    </row>
    <row r="208" spans="1:4">
      <c r="A208" t="s">
        <v>1724</v>
      </c>
      <c r="B208" s="20" t="s">
        <v>1725</v>
      </c>
      <c r="C208" s="180"/>
      <c r="D208" t="s">
        <v>879</v>
      </c>
    </row>
    <row r="209" spans="1:4">
      <c r="A209" t="s">
        <v>1767</v>
      </c>
      <c r="B209" s="163" t="s">
        <v>1768</v>
      </c>
      <c r="C209" s="169"/>
      <c r="D209" t="s">
        <v>881</v>
      </c>
    </row>
    <row r="210" spans="1:4">
      <c r="A210" t="s">
        <v>1790</v>
      </c>
      <c r="B210" s="196" t="s">
        <v>1791</v>
      </c>
      <c r="C210" s="195"/>
      <c r="D210" t="s">
        <v>883</v>
      </c>
    </row>
    <row r="211" spans="1:4">
      <c r="A211" t="s">
        <v>1877</v>
      </c>
      <c r="B211" s="163" t="s">
        <v>1878</v>
      </c>
      <c r="C211" s="197"/>
      <c r="D211" t="s">
        <v>885</v>
      </c>
    </row>
    <row r="212" spans="1:4">
      <c r="A212" t="s">
        <v>1763</v>
      </c>
      <c r="B212" t="s">
        <v>1879</v>
      </c>
      <c r="C212" s="198"/>
      <c r="D212" t="s">
        <v>887</v>
      </c>
    </row>
    <row r="213" spans="1:4">
      <c r="A213" t="s">
        <v>1786</v>
      </c>
      <c r="B213" s="17" t="s">
        <v>1880</v>
      </c>
      <c r="C213" s="199"/>
      <c r="D213" t="s">
        <v>891</v>
      </c>
    </row>
    <row r="215" spans="1:4">
      <c r="A215" s="42" t="s">
        <v>1881</v>
      </c>
      <c r="B215" s="161"/>
      <c r="C215" s="151"/>
      <c r="D215" s="151"/>
    </row>
    <row r="216" spans="1:4">
      <c r="A216" s="9" t="s">
        <v>1717</v>
      </c>
      <c r="B216" s="162" t="s">
        <v>1718</v>
      </c>
      <c r="C216" s="9" t="s">
        <v>1719</v>
      </c>
      <c r="D216" s="9" t="s">
        <v>1720</v>
      </c>
    </row>
    <row r="217" spans="1:4">
      <c r="A217" t="s">
        <v>1772</v>
      </c>
      <c r="B217" s="163" t="s">
        <v>1773</v>
      </c>
      <c r="C217" s="159"/>
      <c r="D217" t="s">
        <v>787</v>
      </c>
    </row>
    <row r="218" spans="1:4">
      <c r="A218" t="s">
        <v>1748</v>
      </c>
      <c r="B218" s="163" t="s">
        <v>1749</v>
      </c>
      <c r="C218" s="167"/>
      <c r="D218" t="s">
        <v>785</v>
      </c>
    </row>
    <row r="219" spans="1:4">
      <c r="A219" t="s">
        <v>1752</v>
      </c>
      <c r="B219" s="20" t="s">
        <v>1680</v>
      </c>
      <c r="C219" s="172"/>
      <c r="D219" t="s">
        <v>783</v>
      </c>
    </row>
    <row r="220" spans="1:4">
      <c r="A220" t="s">
        <v>1759</v>
      </c>
      <c r="B220" s="20" t="s">
        <v>1760</v>
      </c>
      <c r="C220" s="171"/>
      <c r="D220" t="s">
        <v>781</v>
      </c>
    </row>
    <row r="221" spans="1:4">
      <c r="A221" t="s">
        <v>1782</v>
      </c>
      <c r="B221" s="163" t="s">
        <v>1783</v>
      </c>
      <c r="C221" s="166"/>
      <c r="D221" t="s">
        <v>778</v>
      </c>
    </row>
    <row r="223" spans="1:4">
      <c r="A223" s="42" t="s">
        <v>1882</v>
      </c>
      <c r="B223" s="161"/>
      <c r="C223" s="151"/>
      <c r="D223" s="151"/>
    </row>
    <row r="224" spans="1:4">
      <c r="A224" s="9" t="s">
        <v>1717</v>
      </c>
      <c r="B224" s="162" t="s">
        <v>1718</v>
      </c>
      <c r="C224" s="9" t="s">
        <v>1719</v>
      </c>
      <c r="D224" s="9" t="s">
        <v>1720</v>
      </c>
    </row>
    <row r="225" spans="1:4">
      <c r="A225" t="s">
        <v>1761</v>
      </c>
      <c r="B225" s="164" t="s">
        <v>1762</v>
      </c>
      <c r="C225" s="160"/>
      <c r="D225" t="s">
        <v>791</v>
      </c>
    </row>
    <row r="226" spans="1:4">
      <c r="A226" t="s">
        <v>1748</v>
      </c>
      <c r="B226" s="163" t="s">
        <v>1749</v>
      </c>
      <c r="C226" s="167"/>
      <c r="D226" t="s">
        <v>789</v>
      </c>
    </row>
    <row r="227" spans="1:4">
      <c r="A227" t="s">
        <v>1792</v>
      </c>
      <c r="B227" s="163" t="s">
        <v>1793</v>
      </c>
      <c r="C227" s="165"/>
      <c r="D227" t="s">
        <v>779</v>
      </c>
    </row>
    <row r="229" spans="1:4">
      <c r="A229" s="42" t="s">
        <v>1883</v>
      </c>
      <c r="B229" s="161"/>
      <c r="C229" s="151"/>
      <c r="D229" s="151"/>
    </row>
    <row r="230" spans="1:4">
      <c r="A230" s="9" t="s">
        <v>1717</v>
      </c>
      <c r="B230" s="162" t="s">
        <v>1718</v>
      </c>
      <c r="C230" s="9" t="s">
        <v>1719</v>
      </c>
      <c r="D230" s="9" t="s">
        <v>1720</v>
      </c>
    </row>
    <row r="231" spans="1:4">
      <c r="A231" t="s">
        <v>1744</v>
      </c>
      <c r="B231" s="20" t="s">
        <v>1745</v>
      </c>
      <c r="C231" s="168"/>
      <c r="D231" t="s">
        <v>1011</v>
      </c>
    </row>
    <row r="232" spans="1:4">
      <c r="A232" t="s">
        <v>1752</v>
      </c>
      <c r="B232" s="20" t="s">
        <v>1680</v>
      </c>
      <c r="C232" s="172"/>
      <c r="D232" t="s">
        <v>993</v>
      </c>
    </row>
    <row r="233" spans="1:4">
      <c r="A233" t="s">
        <v>1782</v>
      </c>
      <c r="B233" s="163" t="s">
        <v>1783</v>
      </c>
      <c r="C233" s="166"/>
      <c r="D233" t="s">
        <v>967</v>
      </c>
    </row>
    <row r="234" spans="1:4">
      <c r="A234" t="s">
        <v>1757</v>
      </c>
      <c r="B234" s="20" t="s">
        <v>1758</v>
      </c>
      <c r="C234" s="179"/>
      <c r="D234" t="s">
        <v>1884</v>
      </c>
    </row>
    <row r="235" spans="1:4">
      <c r="A235" t="s">
        <v>1759</v>
      </c>
      <c r="B235" s="20" t="s">
        <v>1760</v>
      </c>
      <c r="C235" s="171"/>
      <c r="D235" t="s">
        <v>1885</v>
      </c>
    </row>
    <row r="236" spans="1:4">
      <c r="A236" t="s">
        <v>1748</v>
      </c>
      <c r="B236" s="163" t="s">
        <v>1749</v>
      </c>
      <c r="C236" s="167"/>
      <c r="D236" t="s">
        <v>1005</v>
      </c>
    </row>
    <row r="237" spans="1:4">
      <c r="A237" t="s">
        <v>1765</v>
      </c>
      <c r="B237" s="20" t="s">
        <v>1766</v>
      </c>
      <c r="C237" s="173"/>
      <c r="D237" t="s">
        <v>1003</v>
      </c>
    </row>
    <row r="238" spans="1:4">
      <c r="A238" t="s">
        <v>1772</v>
      </c>
      <c r="B238" s="163" t="s">
        <v>1773</v>
      </c>
      <c r="C238" s="159"/>
      <c r="D238" t="s">
        <v>971</v>
      </c>
    </row>
    <row r="239" spans="1:4">
      <c r="A239" t="s">
        <v>1792</v>
      </c>
      <c r="B239" s="163" t="s">
        <v>1793</v>
      </c>
      <c r="C239" s="165"/>
      <c r="D239" t="s">
        <v>969</v>
      </c>
    </row>
    <row r="241" spans="1:4">
      <c r="A241" s="42" t="s">
        <v>1886</v>
      </c>
      <c r="B241" s="161"/>
      <c r="C241" s="151"/>
      <c r="D241" s="151"/>
    </row>
    <row r="242" spans="1:4">
      <c r="A242" s="9" t="s">
        <v>1717</v>
      </c>
      <c r="B242" s="162" t="s">
        <v>1718</v>
      </c>
      <c r="C242" s="9" t="s">
        <v>1719</v>
      </c>
      <c r="D242" s="9" t="s">
        <v>1720</v>
      </c>
    </row>
    <row r="243" spans="1:4">
      <c r="A243" t="s">
        <v>1744</v>
      </c>
      <c r="B243" s="20" t="s">
        <v>1745</v>
      </c>
      <c r="C243" s="168"/>
      <c r="D243" t="s">
        <v>1011</v>
      </c>
    </row>
    <row r="244" spans="1:4">
      <c r="A244" t="s">
        <v>1778</v>
      </c>
      <c r="B244" s="20" t="s">
        <v>1779</v>
      </c>
      <c r="C244" s="174"/>
      <c r="D244" t="s">
        <v>1887</v>
      </c>
    </row>
    <row r="245" spans="1:4">
      <c r="A245" t="s">
        <v>1748</v>
      </c>
      <c r="B245" s="163" t="s">
        <v>1749</v>
      </c>
      <c r="C245" s="167"/>
      <c r="D245" t="s">
        <v>811</v>
      </c>
    </row>
    <row r="246" spans="1:4">
      <c r="A246" t="s">
        <v>1752</v>
      </c>
      <c r="B246" s="20" t="s">
        <v>1680</v>
      </c>
      <c r="C246" s="172"/>
      <c r="D246" t="s">
        <v>993</v>
      </c>
    </row>
    <row r="247" spans="1:4">
      <c r="A247" t="s">
        <v>1782</v>
      </c>
      <c r="B247" s="163" t="s">
        <v>1783</v>
      </c>
      <c r="C247" s="166"/>
      <c r="D247" t="s">
        <v>967</v>
      </c>
    </row>
    <row r="248" spans="1:4">
      <c r="A248" t="s">
        <v>1759</v>
      </c>
      <c r="B248" s="20" t="s">
        <v>1760</v>
      </c>
      <c r="C248" s="171"/>
      <c r="D248" t="s">
        <v>1888</v>
      </c>
    </row>
    <row r="249" spans="1:4">
      <c r="A249" t="s">
        <v>1792</v>
      </c>
      <c r="B249" s="163" t="s">
        <v>1793</v>
      </c>
      <c r="C249" s="165"/>
      <c r="D249" t="s">
        <v>795</v>
      </c>
    </row>
    <row r="250" spans="1:4">
      <c r="A250" t="s">
        <v>1775</v>
      </c>
      <c r="B250" s="163" t="s">
        <v>1776</v>
      </c>
      <c r="C250" s="181"/>
      <c r="D250" t="s">
        <v>825</v>
      </c>
    </row>
    <row r="251" spans="1:4">
      <c r="A251" t="s">
        <v>1777</v>
      </c>
      <c r="B251" s="163">
        <v>740000</v>
      </c>
      <c r="C251" s="182"/>
      <c r="D251" t="s">
        <v>823</v>
      </c>
    </row>
    <row r="252" spans="1:4">
      <c r="A252" t="s">
        <v>1772</v>
      </c>
      <c r="B252" s="163" t="s">
        <v>1773</v>
      </c>
      <c r="C252" s="159"/>
      <c r="D252" t="s">
        <v>1774</v>
      </c>
    </row>
    <row r="254" spans="1:4">
      <c r="A254" s="42" t="s">
        <v>1889</v>
      </c>
      <c r="B254" s="161"/>
      <c r="C254" s="151"/>
      <c r="D254" s="151"/>
    </row>
    <row r="255" spans="1:4">
      <c r="A255" s="9" t="s">
        <v>1717</v>
      </c>
      <c r="B255" s="162" t="s">
        <v>1718</v>
      </c>
      <c r="C255" s="9" t="s">
        <v>1719</v>
      </c>
      <c r="D255" s="9" t="s">
        <v>1720</v>
      </c>
    </row>
    <row r="256" spans="1:4">
      <c r="A256" t="s">
        <v>1754</v>
      </c>
      <c r="B256" s="20" t="s">
        <v>1755</v>
      </c>
      <c r="C256" s="176"/>
      <c r="D256" t="s">
        <v>897</v>
      </c>
    </row>
    <row r="257" spans="1:4">
      <c r="A257" t="s">
        <v>1752</v>
      </c>
      <c r="B257" s="20" t="s">
        <v>1680</v>
      </c>
      <c r="C257" s="172"/>
      <c r="D257" t="s">
        <v>899</v>
      </c>
    </row>
    <row r="258" spans="1:4">
      <c r="A258" t="s">
        <v>1750</v>
      </c>
      <c r="B258" s="20" t="s">
        <v>1751</v>
      </c>
      <c r="C258" s="177"/>
      <c r="D258" t="s">
        <v>901</v>
      </c>
    </row>
    <row r="259" spans="1:4">
      <c r="A259" t="s">
        <v>1782</v>
      </c>
      <c r="B259" s="163" t="s">
        <v>1783</v>
      </c>
      <c r="C259" s="166"/>
      <c r="D259" t="s">
        <v>903</v>
      </c>
    </row>
    <row r="260" spans="1:4">
      <c r="A260" t="s">
        <v>1759</v>
      </c>
      <c r="B260" s="20" t="s">
        <v>1760</v>
      </c>
      <c r="C260" s="171"/>
      <c r="D260" t="s">
        <v>905</v>
      </c>
    </row>
    <row r="261" spans="1:4">
      <c r="A261" t="s">
        <v>1792</v>
      </c>
      <c r="B261" s="163" t="s">
        <v>1793</v>
      </c>
      <c r="C261" s="165"/>
      <c r="D261" t="s">
        <v>907</v>
      </c>
    </row>
    <row r="262" spans="1:4">
      <c r="A262" t="s">
        <v>1765</v>
      </c>
      <c r="B262" s="20" t="s">
        <v>1766</v>
      </c>
      <c r="C262" s="173"/>
      <c r="D262" t="s">
        <v>909</v>
      </c>
    </row>
    <row r="263" spans="1:4">
      <c r="A263" t="s">
        <v>1724</v>
      </c>
      <c r="B263" s="20" t="s">
        <v>1725</v>
      </c>
      <c r="C263" s="180"/>
      <c r="D263" t="s">
        <v>1890</v>
      </c>
    </row>
    <row r="265" spans="1:4">
      <c r="A265" s="42" t="s">
        <v>1891</v>
      </c>
      <c r="B265" s="161"/>
      <c r="C265" s="151"/>
      <c r="D265" s="151"/>
    </row>
    <row r="266" spans="1:4">
      <c r="A266" s="9" t="s">
        <v>1717</v>
      </c>
      <c r="B266" s="162" t="s">
        <v>1718</v>
      </c>
      <c r="C266" s="9" t="s">
        <v>1719</v>
      </c>
      <c r="D266" s="9" t="s">
        <v>1720</v>
      </c>
    </row>
    <row r="267" spans="1:4">
      <c r="A267" t="s">
        <v>1744</v>
      </c>
      <c r="B267" s="20" t="s">
        <v>1745</v>
      </c>
      <c r="C267" s="168"/>
      <c r="D267" t="s">
        <v>1011</v>
      </c>
    </row>
    <row r="268" spans="1:4">
      <c r="A268" t="s">
        <v>1792</v>
      </c>
      <c r="B268" s="163" t="s">
        <v>1793</v>
      </c>
      <c r="C268" s="165"/>
      <c r="D268" t="s">
        <v>795</v>
      </c>
    </row>
    <row r="269" spans="1:4">
      <c r="A269" t="s">
        <v>1778</v>
      </c>
      <c r="B269" s="20" t="s">
        <v>1779</v>
      </c>
      <c r="C269" s="174"/>
      <c r="D269" t="s">
        <v>1887</v>
      </c>
    </row>
    <row r="270" spans="1:4">
      <c r="A270" t="s">
        <v>1748</v>
      </c>
      <c r="B270" s="163" t="s">
        <v>1749</v>
      </c>
      <c r="C270" s="167"/>
      <c r="D270" t="s">
        <v>811</v>
      </c>
    </row>
    <row r="271" spans="1:4">
      <c r="A271" t="s">
        <v>1757</v>
      </c>
      <c r="B271" s="20" t="s">
        <v>1758</v>
      </c>
      <c r="C271" s="179"/>
      <c r="D271" t="s">
        <v>1892</v>
      </c>
    </row>
    <row r="272" spans="1:4">
      <c r="A272" t="s">
        <v>1775</v>
      </c>
      <c r="B272" s="163" t="s">
        <v>1776</v>
      </c>
      <c r="C272" s="181"/>
      <c r="D272" t="s">
        <v>825</v>
      </c>
    </row>
    <row r="273" spans="1:4">
      <c r="A273" t="s">
        <v>1772</v>
      </c>
      <c r="B273" s="163" t="s">
        <v>1773</v>
      </c>
      <c r="C273" s="159"/>
      <c r="D273" t="s">
        <v>1774</v>
      </c>
    </row>
    <row r="274" spans="1:4">
      <c r="A274" t="s">
        <v>1759</v>
      </c>
      <c r="B274" s="20" t="s">
        <v>1760</v>
      </c>
      <c r="C274" s="171"/>
      <c r="D274" t="s">
        <v>1888</v>
      </c>
    </row>
    <row r="275" spans="1:4">
      <c r="A275" t="s">
        <v>1782</v>
      </c>
      <c r="B275" s="163" t="s">
        <v>1783</v>
      </c>
      <c r="C275" s="166"/>
      <c r="D275" t="s">
        <v>967</v>
      </c>
    </row>
    <row r="276" spans="1:4">
      <c r="A276" t="s">
        <v>1752</v>
      </c>
      <c r="B276" s="20" t="s">
        <v>1680</v>
      </c>
      <c r="C276" s="172"/>
      <c r="D276" t="s">
        <v>993</v>
      </c>
    </row>
    <row r="278" spans="1:4">
      <c r="A278" s="42" t="s">
        <v>1893</v>
      </c>
      <c r="B278" s="161"/>
      <c r="C278" s="151"/>
      <c r="D278" s="151"/>
    </row>
    <row r="279" spans="1:4">
      <c r="A279" s="9" t="s">
        <v>1717</v>
      </c>
      <c r="B279" s="162" t="s">
        <v>1718</v>
      </c>
      <c r="C279" s="9" t="s">
        <v>1719</v>
      </c>
      <c r="D279" s="9" t="s">
        <v>1720</v>
      </c>
    </row>
    <row r="280" spans="1:4">
      <c r="A280" t="s">
        <v>1744</v>
      </c>
      <c r="B280" s="20" t="s">
        <v>1745</v>
      </c>
      <c r="C280" s="168"/>
      <c r="D280" t="s">
        <v>813</v>
      </c>
    </row>
    <row r="281" spans="1:4">
      <c r="A281" t="s">
        <v>1770</v>
      </c>
      <c r="B281" s="20" t="s">
        <v>1771</v>
      </c>
      <c r="C281" s="178"/>
      <c r="D281" t="s">
        <v>827</v>
      </c>
    </row>
    <row r="282" spans="1:4">
      <c r="A282" t="s">
        <v>1748</v>
      </c>
      <c r="B282" s="163" t="s">
        <v>1749</v>
      </c>
      <c r="C282" s="167"/>
      <c r="D282" t="s">
        <v>811</v>
      </c>
    </row>
    <row r="283" spans="1:4">
      <c r="A283" t="s">
        <v>1752</v>
      </c>
      <c r="B283" s="20" t="s">
        <v>1680</v>
      </c>
      <c r="C283" s="172"/>
      <c r="D283" t="s">
        <v>1894</v>
      </c>
    </row>
    <row r="284" spans="1:4">
      <c r="A284" t="s">
        <v>1757</v>
      </c>
      <c r="B284" s="20" t="s">
        <v>1758</v>
      </c>
      <c r="C284" s="179"/>
      <c r="D284" t="s">
        <v>1895</v>
      </c>
    </row>
    <row r="285" spans="1:4">
      <c r="A285" t="s">
        <v>1761</v>
      </c>
      <c r="B285" s="164" t="s">
        <v>1762</v>
      </c>
      <c r="C285" s="160"/>
      <c r="D285" t="s">
        <v>803</v>
      </c>
    </row>
    <row r="286" spans="1:4">
      <c r="A286" t="s">
        <v>1765</v>
      </c>
      <c r="B286" s="20" t="s">
        <v>1766</v>
      </c>
      <c r="C286" s="173"/>
      <c r="D286" t="s">
        <v>995</v>
      </c>
    </row>
    <row r="287" spans="1:4">
      <c r="A287" t="s">
        <v>1782</v>
      </c>
      <c r="B287" s="163" t="s">
        <v>1783</v>
      </c>
      <c r="C287" s="166"/>
      <c r="D287" t="s">
        <v>967</v>
      </c>
    </row>
    <row r="288" spans="1:4">
      <c r="A288" t="s">
        <v>1788</v>
      </c>
      <c r="B288" s="20" t="s">
        <v>1789</v>
      </c>
      <c r="C288" s="175"/>
      <c r="D288" t="s">
        <v>819</v>
      </c>
    </row>
    <row r="289" spans="1:4">
      <c r="A289" t="s">
        <v>1792</v>
      </c>
      <c r="B289" s="163" t="s">
        <v>1793</v>
      </c>
      <c r="C289" s="165"/>
      <c r="D289" t="s">
        <v>795</v>
      </c>
    </row>
    <row r="290" spans="1:4">
      <c r="A290" t="s">
        <v>1777</v>
      </c>
      <c r="B290" s="163">
        <v>740000</v>
      </c>
      <c r="C290" s="182"/>
      <c r="D290" t="s">
        <v>823</v>
      </c>
    </row>
    <row r="291" spans="1:4">
      <c r="B291" s="163"/>
    </row>
    <row r="292" spans="1:4">
      <c r="A292" s="42" t="s">
        <v>1893</v>
      </c>
      <c r="B292" s="161"/>
      <c r="C292" s="151"/>
      <c r="D292" s="151"/>
    </row>
    <row r="293" spans="1:4">
      <c r="A293" s="9" t="s">
        <v>1717</v>
      </c>
      <c r="B293" s="162" t="s">
        <v>1718</v>
      </c>
      <c r="C293" s="9" t="s">
        <v>1719</v>
      </c>
      <c r="D293" s="9" t="s">
        <v>1720</v>
      </c>
    </row>
    <row r="294" spans="1:4">
      <c r="A294" t="s">
        <v>1744</v>
      </c>
      <c r="B294" s="20" t="s">
        <v>1745</v>
      </c>
      <c r="C294" s="168"/>
      <c r="D294" s="304" t="s">
        <v>1011</v>
      </c>
    </row>
    <row r="295" spans="1:4">
      <c r="A295" t="s">
        <v>1724</v>
      </c>
      <c r="B295" s="20" t="s">
        <v>1725</v>
      </c>
      <c r="C295" s="180"/>
      <c r="D295" t="s">
        <v>1896</v>
      </c>
    </row>
    <row r="296" spans="1:4">
      <c r="A296" t="s">
        <v>1748</v>
      </c>
      <c r="B296" s="163" t="s">
        <v>1749</v>
      </c>
      <c r="C296" s="167"/>
      <c r="D296" t="s">
        <v>811</v>
      </c>
    </row>
    <row r="297" spans="1:4">
      <c r="A297" t="s">
        <v>1772</v>
      </c>
      <c r="B297" s="163" t="s">
        <v>1773</v>
      </c>
      <c r="C297" s="159"/>
      <c r="D297" t="s">
        <v>1897</v>
      </c>
    </row>
    <row r="298" spans="1:4">
      <c r="A298" t="s">
        <v>1782</v>
      </c>
      <c r="B298" s="163" t="s">
        <v>1783</v>
      </c>
      <c r="C298" s="166"/>
      <c r="D298" t="s">
        <v>967</v>
      </c>
    </row>
    <row r="299" spans="1:4">
      <c r="A299" t="s">
        <v>1788</v>
      </c>
      <c r="B299" s="20" t="s">
        <v>1789</v>
      </c>
      <c r="C299" s="175"/>
      <c r="D299" t="s">
        <v>819</v>
      </c>
    </row>
    <row r="300" spans="1:4">
      <c r="A300" t="s">
        <v>1792</v>
      </c>
      <c r="B300" s="163" t="s">
        <v>1793</v>
      </c>
      <c r="C300" s="165"/>
      <c r="D300" t="s">
        <v>795</v>
      </c>
    </row>
    <row r="301" spans="1:4">
      <c r="A301" t="s">
        <v>1777</v>
      </c>
      <c r="B301" s="163">
        <v>740000</v>
      </c>
      <c r="C301" s="182"/>
      <c r="D301" t="s">
        <v>823</v>
      </c>
    </row>
    <row r="302" spans="1:4">
      <c r="A302" t="s">
        <v>1778</v>
      </c>
      <c r="B302" s="20" t="s">
        <v>1779</v>
      </c>
      <c r="C302" s="174"/>
      <c r="D302" t="s">
        <v>1887</v>
      </c>
    </row>
    <row r="303" spans="1:4">
      <c r="A303" t="s">
        <v>1752</v>
      </c>
      <c r="B303" s="20" t="s">
        <v>1680</v>
      </c>
      <c r="C303" s="172"/>
      <c r="D303" t="s">
        <v>993</v>
      </c>
    </row>
    <row r="304" spans="1:4">
      <c r="B304"/>
    </row>
    <row r="305" spans="1:4">
      <c r="A305" s="42" t="s">
        <v>1898</v>
      </c>
      <c r="B305" s="161"/>
      <c r="C305" s="151"/>
      <c r="D305" s="151"/>
    </row>
    <row r="306" spans="1:4">
      <c r="A306" s="9" t="s">
        <v>1717</v>
      </c>
      <c r="B306" s="162" t="s">
        <v>1718</v>
      </c>
      <c r="C306" s="9" t="s">
        <v>1719</v>
      </c>
      <c r="D306" s="9" t="s">
        <v>1720</v>
      </c>
    </row>
    <row r="307" spans="1:4">
      <c r="A307" t="s">
        <v>1744</v>
      </c>
      <c r="B307" s="20" t="s">
        <v>1745</v>
      </c>
      <c r="C307" s="168"/>
      <c r="D307" t="s">
        <v>1011</v>
      </c>
    </row>
    <row r="308" spans="1:4">
      <c r="A308" t="s">
        <v>1752</v>
      </c>
      <c r="B308" s="20" t="s">
        <v>1680</v>
      </c>
      <c r="C308" s="172"/>
      <c r="D308" t="s">
        <v>993</v>
      </c>
    </row>
    <row r="309" spans="1:4">
      <c r="A309" t="s">
        <v>1778</v>
      </c>
      <c r="B309" s="20" t="s">
        <v>1779</v>
      </c>
      <c r="C309" s="174"/>
      <c r="D309" t="s">
        <v>1887</v>
      </c>
    </row>
    <row r="310" spans="1:4">
      <c r="A310" t="s">
        <v>1770</v>
      </c>
      <c r="B310" s="20" t="s">
        <v>1771</v>
      </c>
      <c r="C310" s="178"/>
      <c r="D310" t="s">
        <v>827</v>
      </c>
    </row>
    <row r="311" spans="1:4">
      <c r="A311" t="s">
        <v>1724</v>
      </c>
      <c r="B311" s="20" t="s">
        <v>1725</v>
      </c>
      <c r="C311" s="180"/>
      <c r="D311" t="s">
        <v>1896</v>
      </c>
    </row>
    <row r="312" spans="1:4">
      <c r="A312" t="s">
        <v>1748</v>
      </c>
      <c r="B312" s="163" t="s">
        <v>1749</v>
      </c>
      <c r="C312" s="167"/>
      <c r="D312" t="s">
        <v>811</v>
      </c>
    </row>
    <row r="313" spans="1:4">
      <c r="A313" t="s">
        <v>1765</v>
      </c>
      <c r="B313" s="20" t="s">
        <v>1766</v>
      </c>
      <c r="C313" s="173"/>
      <c r="D313" t="s">
        <v>1899</v>
      </c>
    </row>
    <row r="314" spans="1:4">
      <c r="A314" t="s">
        <v>1792</v>
      </c>
      <c r="B314" s="163" t="s">
        <v>1793</v>
      </c>
      <c r="C314" s="165"/>
      <c r="D314" t="s">
        <v>1900</v>
      </c>
    </row>
    <row r="315" spans="1:4">
      <c r="A315" t="s">
        <v>1782</v>
      </c>
      <c r="B315" s="163" t="s">
        <v>1783</v>
      </c>
      <c r="C315" s="166"/>
      <c r="D315" t="s">
        <v>967</v>
      </c>
    </row>
    <row r="316" spans="1:4">
      <c r="A316" t="s">
        <v>1772</v>
      </c>
      <c r="B316" s="163" t="s">
        <v>1773</v>
      </c>
      <c r="C316" s="159"/>
      <c r="D316" t="s">
        <v>1897</v>
      </c>
    </row>
    <row r="317" spans="1:4">
      <c r="A317" t="s">
        <v>1777</v>
      </c>
      <c r="B317" s="163">
        <v>740000</v>
      </c>
      <c r="C317" s="182"/>
      <c r="D317" t="s">
        <v>823</v>
      </c>
    </row>
    <row r="319" spans="1:4">
      <c r="A319" s="42" t="s">
        <v>1901</v>
      </c>
      <c r="B319" s="161"/>
      <c r="C319" s="151"/>
      <c r="D319" s="151"/>
    </row>
    <row r="320" spans="1:4">
      <c r="A320" s="9" t="s">
        <v>1717</v>
      </c>
      <c r="B320" s="162" t="s">
        <v>1718</v>
      </c>
      <c r="C320" s="9" t="s">
        <v>1719</v>
      </c>
      <c r="D320" s="9" t="s">
        <v>1720</v>
      </c>
    </row>
    <row r="321" spans="1:4">
      <c r="A321" t="s">
        <v>1752</v>
      </c>
      <c r="B321" s="20" t="s">
        <v>1680</v>
      </c>
      <c r="C321" s="172"/>
      <c r="D321" t="s">
        <v>1902</v>
      </c>
    </row>
    <row r="322" spans="1:4">
      <c r="A322" t="s">
        <v>1903</v>
      </c>
      <c r="B322" s="20" t="s">
        <v>1904</v>
      </c>
      <c r="C322" s="151"/>
      <c r="D322" t="s">
        <v>1905</v>
      </c>
    </row>
    <row r="323" spans="1:4">
      <c r="A323" t="s">
        <v>1772</v>
      </c>
      <c r="B323" s="163" t="s">
        <v>1773</v>
      </c>
      <c r="C323" s="159"/>
      <c r="D323" t="s">
        <v>1906</v>
      </c>
    </row>
    <row r="324" spans="1:4">
      <c r="A324" t="s">
        <v>1775</v>
      </c>
      <c r="B324" s="163" t="s">
        <v>1776</v>
      </c>
      <c r="C324" s="181"/>
      <c r="D324" t="s">
        <v>1907</v>
      </c>
    </row>
    <row r="325" spans="1:4">
      <c r="A325" t="s">
        <v>1908</v>
      </c>
      <c r="B325" s="163">
        <v>808080</v>
      </c>
      <c r="C325" s="308"/>
      <c r="D325" t="s">
        <v>1909</v>
      </c>
    </row>
    <row r="326" spans="1:4">
      <c r="A326" t="s">
        <v>1748</v>
      </c>
      <c r="B326" s="163" t="s">
        <v>1749</v>
      </c>
      <c r="C326" s="167"/>
      <c r="D326" t="s">
        <v>1910</v>
      </c>
    </row>
    <row r="327" spans="1:4">
      <c r="A327" t="s">
        <v>1759</v>
      </c>
      <c r="B327" s="20" t="s">
        <v>1760</v>
      </c>
      <c r="C327" s="171"/>
      <c r="D327" t="s">
        <v>1911</v>
      </c>
    </row>
  </sheetData>
  <pageMargins left="0.7" right="0.7" top="0.75" bottom="0.75" header="0.3" footer="0.3"/>
  <pageSetup orientation="portrait" r:id="rId1"/>
  <ignoredErrors>
    <ignoredError sqref="B168:B169 B172 B73 B147:B152 B36:B45 B65 B178:B188 B278:B280 B63 B215:B228 B282:B286 B52:B55 B103 B191 B198:B201 B203:B210 B287:B289 B25:B2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
  <sheetViews>
    <sheetView workbookViewId="0">
      <selection activeCell="B5" sqref="B5"/>
    </sheetView>
  </sheetViews>
  <sheetFormatPr defaultColWidth="8.88671875" defaultRowHeight="14.4"/>
  <cols>
    <col min="1" max="1" width="31.44140625" customWidth="1"/>
    <col min="2" max="2" width="28.109375" customWidth="1"/>
    <col min="3" max="3" width="85.44140625" customWidth="1"/>
  </cols>
  <sheetData>
    <row r="1" spans="1:3">
      <c r="A1" s="42" t="s">
        <v>1912</v>
      </c>
      <c r="B1" s="42" t="s">
        <v>1913</v>
      </c>
    </row>
    <row r="2" spans="1:3" ht="129.6">
      <c r="A2" t="s">
        <v>1914</v>
      </c>
      <c r="B2" t="s">
        <v>1915</v>
      </c>
      <c r="C2" s="155" t="s">
        <v>1916</v>
      </c>
    </row>
  </sheetData>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G2"/>
  <sheetViews>
    <sheetView workbookViewId="0">
      <selection activeCell="C18" sqref="C18"/>
    </sheetView>
  </sheetViews>
  <sheetFormatPr defaultColWidth="11.44140625" defaultRowHeight="14.4"/>
  <cols>
    <col min="1" max="1" width="11.109375" customWidth="1"/>
    <col min="2" max="2" width="25.109375" customWidth="1"/>
    <col min="3" max="3" width="10.109375" style="277" customWidth="1"/>
    <col min="4" max="33" width="10.109375" customWidth="1"/>
  </cols>
  <sheetData>
    <row r="1" spans="1:33">
      <c r="A1" s="272" t="s">
        <v>1148</v>
      </c>
      <c r="B1" s="273" t="s">
        <v>1917</v>
      </c>
      <c r="C1" s="276" t="s">
        <v>1719</v>
      </c>
      <c r="D1" s="273">
        <v>2021</v>
      </c>
      <c r="E1" s="273">
        <v>2022</v>
      </c>
      <c r="F1" s="273">
        <v>2023</v>
      </c>
      <c r="G1" s="273">
        <v>2024</v>
      </c>
      <c r="H1" s="273">
        <v>2025</v>
      </c>
      <c r="I1" s="273">
        <v>2026</v>
      </c>
      <c r="J1" s="273">
        <v>2027</v>
      </c>
      <c r="K1" s="273">
        <v>2028</v>
      </c>
      <c r="L1" s="273">
        <v>2029</v>
      </c>
      <c r="M1" s="273">
        <v>2030</v>
      </c>
      <c r="N1" s="273">
        <v>2031</v>
      </c>
      <c r="O1" s="273">
        <v>2032</v>
      </c>
      <c r="P1" s="273">
        <v>2033</v>
      </c>
      <c r="Q1" s="273">
        <v>2034</v>
      </c>
      <c r="R1" s="273">
        <v>2035</v>
      </c>
      <c r="S1" s="273">
        <v>2036</v>
      </c>
      <c r="T1" s="273">
        <v>2037</v>
      </c>
      <c r="U1" s="273">
        <v>2038</v>
      </c>
      <c r="V1" s="273">
        <v>2039</v>
      </c>
      <c r="W1" s="273">
        <v>2040</v>
      </c>
      <c r="X1" s="273">
        <v>2041</v>
      </c>
      <c r="Y1" s="273">
        <v>2042</v>
      </c>
      <c r="Z1" s="273">
        <v>2043</v>
      </c>
      <c r="AA1" s="273">
        <v>2044</v>
      </c>
      <c r="AB1" s="273">
        <v>2045</v>
      </c>
      <c r="AC1" s="273">
        <v>2046</v>
      </c>
      <c r="AD1" s="273">
        <v>2047</v>
      </c>
      <c r="AE1" s="273">
        <v>2048</v>
      </c>
      <c r="AF1" s="273">
        <v>2049</v>
      </c>
      <c r="AG1" s="273">
        <v>2050</v>
      </c>
    </row>
    <row r="2" spans="1:33">
      <c r="A2" s="1"/>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8"/>
  <sheetViews>
    <sheetView workbookViewId="0">
      <selection activeCell="D8" sqref="D8"/>
    </sheetView>
  </sheetViews>
  <sheetFormatPr defaultColWidth="11.44140625" defaultRowHeight="14.4"/>
  <cols>
    <col min="1" max="1" width="15.88671875" customWidth="1"/>
    <col min="2" max="2" width="39" customWidth="1"/>
    <col min="3" max="3" width="13.109375" customWidth="1"/>
    <col min="4" max="4" width="17.109375" customWidth="1"/>
    <col min="5" max="5" width="16.109375" customWidth="1"/>
    <col min="6" max="6" width="39.109375" customWidth="1"/>
  </cols>
  <sheetData>
    <row r="1" spans="1:6">
      <c r="A1" s="272" t="s">
        <v>1148</v>
      </c>
      <c r="B1" s="273" t="s">
        <v>1918</v>
      </c>
      <c r="C1" s="273" t="s">
        <v>1919</v>
      </c>
      <c r="D1" s="273" t="s">
        <v>1920</v>
      </c>
      <c r="E1" s="273" t="s">
        <v>1921</v>
      </c>
      <c r="F1" s="274" t="s">
        <v>1922</v>
      </c>
    </row>
    <row r="2" spans="1:6" ht="28.8">
      <c r="A2" s="1" t="s">
        <v>1154</v>
      </c>
      <c r="B2" s="1" t="s">
        <v>1923</v>
      </c>
      <c r="C2" s="1">
        <v>2035</v>
      </c>
      <c r="D2" s="5">
        <v>286.8</v>
      </c>
      <c r="E2" s="5">
        <v>348.8</v>
      </c>
      <c r="F2" t="s">
        <v>3891</v>
      </c>
    </row>
    <row r="3" spans="1:6">
      <c r="A3" s="1"/>
      <c r="B3" s="1"/>
      <c r="C3" s="1"/>
      <c r="D3" s="5"/>
      <c r="E3" s="5"/>
    </row>
    <row r="8" spans="1:6" ht="15.6">
      <c r="C8" s="41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election activeCell="Q25" sqref="Q25"/>
    </sheetView>
  </sheetViews>
  <sheetFormatPr defaultRowHeight="14.4"/>
  <cols>
    <col min="17" max="17" width="12" bestFit="1" customWidth="1"/>
  </cols>
  <sheetData>
    <row r="1" spans="1:35">
      <c r="A1" t="s">
        <v>1924</v>
      </c>
    </row>
    <row r="2" spans="1:35">
      <c r="A2" t="s">
        <v>1925</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1926</v>
      </c>
    </row>
    <row r="3" spans="1:35">
      <c r="A3" t="s">
        <v>1194</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c r="A4" t="s">
        <v>1927</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c r="A5" t="s">
        <v>1928</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c r="A6" t="s">
        <v>1929</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c r="A7" t="s">
        <v>1930</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c r="A8" t="s">
        <v>1931</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c r="A9" t="s">
        <v>1932</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c r="A10" t="s">
        <v>1933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c r="A11" t="s">
        <v>1934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c r="A12" t="s">
        <v>1935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c r="A13" t="s">
        <v>1936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c r="A14" t="s">
        <v>1937</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c r="A15" t="s">
        <v>1938</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c r="A16" t="s">
        <v>1939</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c r="A17" t="s">
        <v>1940</v>
      </c>
    </row>
    <row r="18" spans="1:17">
      <c r="A18" t="s">
        <v>1941</v>
      </c>
    </row>
    <row r="19" spans="1:17">
      <c r="A19" t="s">
        <v>1942</v>
      </c>
    </row>
    <row r="20" spans="1:17">
      <c r="A20" t="s">
        <v>1943</v>
      </c>
    </row>
    <row r="21" spans="1:17">
      <c r="A21" t="s">
        <v>1944</v>
      </c>
    </row>
    <row r="24" spans="1:17">
      <c r="Q24">
        <f>1-4227/Q16</f>
        <v>0.35827172114348171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8671875" defaultRowHeight="14.4"/>
  <cols>
    <col min="1" max="1" width="49.44140625" style="1" customWidth="1"/>
    <col min="2" max="2" width="12.88671875" style="1" bestFit="1" customWidth="1"/>
    <col min="3" max="3" width="12.88671875" style="1" customWidth="1"/>
    <col min="4" max="4" width="13.44140625" style="1" customWidth="1"/>
    <col min="5" max="5" width="20.44140625" style="1" customWidth="1"/>
    <col min="7" max="7" width="14" customWidth="1"/>
    <col min="10" max="10" width="9.44140625" bestFit="1" customWidth="1"/>
    <col min="14" max="15" width="12.109375" bestFit="1" customWidth="1"/>
    <col min="16" max="16" width="12.44140625" bestFit="1" customWidth="1"/>
  </cols>
  <sheetData>
    <row r="1" spans="1:8" s="1" customFormat="1">
      <c r="A1" s="3"/>
      <c r="B1" s="192"/>
      <c r="C1" s="192"/>
      <c r="D1" s="192"/>
      <c r="E1" s="3"/>
    </row>
    <row r="2" spans="1:8" ht="15.6">
      <c r="A2" s="436" t="s">
        <v>1945</v>
      </c>
      <c r="B2" s="436"/>
      <c r="C2" s="204"/>
      <c r="D2" s="204"/>
      <c r="E2" s="204"/>
      <c r="F2" s="204"/>
      <c r="G2" s="204"/>
      <c r="H2" s="49" t="s">
        <v>1946</v>
      </c>
    </row>
    <row r="3" spans="1:8" ht="15.6">
      <c r="A3" s="204" t="s">
        <v>1947</v>
      </c>
      <c r="B3" s="204"/>
      <c r="C3" s="204"/>
      <c r="D3" s="204"/>
      <c r="E3" s="204"/>
      <c r="F3" s="204"/>
      <c r="G3" s="204"/>
      <c r="H3" s="49" t="s">
        <v>1948</v>
      </c>
    </row>
    <row r="4" spans="1:8">
      <c r="A4" s="205"/>
      <c r="B4" s="205"/>
      <c r="C4" s="205"/>
      <c r="D4" s="205"/>
      <c r="E4" s="205"/>
      <c r="F4" s="205"/>
      <c r="G4" s="49"/>
      <c r="H4" s="49" t="s">
        <v>1949</v>
      </c>
    </row>
    <row r="5" spans="1:8">
      <c r="A5" s="205"/>
      <c r="B5" s="205"/>
      <c r="C5" s="205"/>
      <c r="D5" s="205"/>
      <c r="E5" s="205"/>
      <c r="F5" s="205"/>
      <c r="G5" s="205"/>
      <c r="H5" s="205"/>
    </row>
    <row r="6" spans="1:8">
      <c r="A6" s="441" t="s">
        <v>1950</v>
      </c>
      <c r="B6" s="345" t="s">
        <v>1951</v>
      </c>
      <c r="C6" s="345" t="s">
        <v>1952</v>
      </c>
      <c r="D6" s="345" t="s">
        <v>1953</v>
      </c>
      <c r="E6" s="345" t="s">
        <v>1954</v>
      </c>
      <c r="F6" s="345" t="s">
        <v>729</v>
      </c>
      <c r="G6" s="345" t="s">
        <v>1955</v>
      </c>
      <c r="H6" s="345" t="s">
        <v>1956</v>
      </c>
    </row>
    <row r="7" spans="1:8" ht="15" thickBot="1">
      <c r="A7" s="442"/>
      <c r="B7" s="443" t="s">
        <v>1957</v>
      </c>
      <c r="C7" s="444"/>
      <c r="D7" s="444"/>
      <c r="E7" s="444"/>
      <c r="F7" s="444"/>
      <c r="G7" s="444"/>
      <c r="H7" s="445"/>
    </row>
    <row r="8" spans="1:8" ht="15" thickTop="1">
      <c r="A8" s="238" t="s">
        <v>1958</v>
      </c>
      <c r="B8" s="346">
        <v>5935361.2048846316</v>
      </c>
      <c r="C8" s="346">
        <v>12331.35516763239</v>
      </c>
      <c r="D8" s="346">
        <v>255.41813011993699</v>
      </c>
      <c r="E8" s="346">
        <v>16601.736021301014</v>
      </c>
      <c r="F8" s="346">
        <v>64984.511311122282</v>
      </c>
      <c r="G8" s="346">
        <v>7345.4310275876951</v>
      </c>
      <c r="H8" s="346">
        <v>12364.091048770906</v>
      </c>
    </row>
    <row r="9" spans="1:8">
      <c r="A9" s="239" t="s">
        <v>1959</v>
      </c>
      <c r="B9" s="346">
        <v>5894246.3300794624</v>
      </c>
      <c r="C9" s="346">
        <v>474.07141405218891</v>
      </c>
      <c r="D9" s="346">
        <v>255.32625983564566</v>
      </c>
      <c r="E9" s="346">
        <v>16392.841699559172</v>
      </c>
      <c r="F9" s="346">
        <v>64879.039506516223</v>
      </c>
      <c r="G9" s="346">
        <v>6989.45692056402</v>
      </c>
      <c r="H9" s="346">
        <v>12298.979757295287</v>
      </c>
    </row>
    <row r="10" spans="1:8">
      <c r="A10" s="347" t="s">
        <v>1960</v>
      </c>
      <c r="B10" s="346">
        <v>2540094.5307982946</v>
      </c>
      <c r="C10" s="346">
        <v>37.656050059714502</v>
      </c>
      <c r="D10" s="346">
        <v>101.32241952488565</v>
      </c>
      <c r="E10" s="346">
        <v>3546.3367720364731</v>
      </c>
      <c r="F10" s="346">
        <v>794.66570664443441</v>
      </c>
      <c r="G10" s="346">
        <v>197.74109991391563</v>
      </c>
      <c r="H10" s="346">
        <v>9554.1507363760447</v>
      </c>
    </row>
    <row r="11" spans="1:8">
      <c r="A11" s="348" t="s">
        <v>1961</v>
      </c>
      <c r="B11" s="346">
        <v>2400057.4856406469</v>
      </c>
      <c r="C11" s="346">
        <v>34.823479419570468</v>
      </c>
      <c r="D11" s="346">
        <v>100.86538569159121</v>
      </c>
      <c r="E11" s="349">
        <v>3434.4290996747714</v>
      </c>
      <c r="F11" s="349">
        <v>581.83867235005948</v>
      </c>
      <c r="G11" s="349">
        <v>43.701395420034459</v>
      </c>
      <c r="H11" s="349">
        <v>9439.0432746602182</v>
      </c>
    </row>
    <row r="12" spans="1:8">
      <c r="A12" s="348" t="s">
        <v>1962</v>
      </c>
      <c r="B12" s="346">
        <v>94253.062008181601</v>
      </c>
      <c r="C12" s="346">
        <v>1.46027512323081</v>
      </c>
      <c r="D12" s="346">
        <v>0.26593010197444999</v>
      </c>
      <c r="E12" s="349">
        <v>111.9076723617019</v>
      </c>
      <c r="F12" s="349">
        <v>212.82703429437495</v>
      </c>
      <c r="G12" s="349">
        <v>154.03970449388117</v>
      </c>
      <c r="H12" s="349">
        <v>115.10746171582606</v>
      </c>
    </row>
    <row r="13" spans="1:8">
      <c r="A13" s="348" t="s">
        <v>1963</v>
      </c>
      <c r="B13" s="346">
        <v>45783.983149465937</v>
      </c>
      <c r="C13" s="346">
        <v>1.37229551691322</v>
      </c>
      <c r="D13" s="346">
        <v>0.19110373131999001</v>
      </c>
      <c r="E13" s="349" t="s">
        <v>1964</v>
      </c>
      <c r="F13" s="349" t="s">
        <v>1964</v>
      </c>
      <c r="G13" s="349" t="s">
        <v>1964</v>
      </c>
      <c r="H13" s="349" t="s">
        <v>1964</v>
      </c>
    </row>
    <row r="14" spans="1:8">
      <c r="A14" s="240" t="s">
        <v>1965</v>
      </c>
      <c r="B14" s="346">
        <v>711227.52746031829</v>
      </c>
      <c r="C14" s="346">
        <v>66.667583289309391</v>
      </c>
      <c r="D14" s="346">
        <v>9.3662220369597406</v>
      </c>
      <c r="E14" s="346">
        <v>1515.3616266750041</v>
      </c>
      <c r="F14" s="346">
        <v>1044.8381666781022</v>
      </c>
      <c r="G14" s="346">
        <v>120.23413844415886</v>
      </c>
      <c r="H14" s="346">
        <v>1574.0871153371656</v>
      </c>
    </row>
    <row r="15" spans="1:8">
      <c r="A15" s="348" t="s">
        <v>1966</v>
      </c>
      <c r="B15" s="346">
        <v>14978.572362155866</v>
      </c>
      <c r="C15" s="346">
        <v>0.23835740177008</v>
      </c>
      <c r="D15" s="346">
        <v>5.0815371746130003E-2</v>
      </c>
      <c r="E15" s="349" t="s">
        <v>1964</v>
      </c>
      <c r="F15" s="349" t="s">
        <v>1964</v>
      </c>
      <c r="G15" s="349" t="s">
        <v>1964</v>
      </c>
      <c r="H15" s="349" t="s">
        <v>1964</v>
      </c>
    </row>
    <row r="16" spans="1:8">
      <c r="A16" s="348" t="s">
        <v>1967</v>
      </c>
      <c r="B16" s="346">
        <v>5057.2748720254449</v>
      </c>
      <c r="C16" s="346">
        <v>0.25516926930848</v>
      </c>
      <c r="D16" s="346">
        <v>3.8004328346280002E-2</v>
      </c>
      <c r="E16" s="349" t="s">
        <v>1964</v>
      </c>
      <c r="F16" s="349" t="s">
        <v>1964</v>
      </c>
      <c r="G16" s="349" t="s">
        <v>1964</v>
      </c>
      <c r="H16" s="349" t="s">
        <v>1964</v>
      </c>
    </row>
    <row r="17" spans="1:8">
      <c r="A17" s="348" t="s">
        <v>1968</v>
      </c>
      <c r="B17" s="346">
        <v>67269.957813983725</v>
      </c>
      <c r="C17" s="346">
        <v>1.85662734289529</v>
      </c>
      <c r="D17" s="346">
        <v>0.29458061428601001</v>
      </c>
      <c r="E17" s="349" t="s">
        <v>1964</v>
      </c>
      <c r="F17" s="349" t="s">
        <v>1964</v>
      </c>
      <c r="G17" s="349" t="s">
        <v>1964</v>
      </c>
      <c r="H17" s="349" t="s">
        <v>1964</v>
      </c>
    </row>
    <row r="18" spans="1:8">
      <c r="A18" s="348" t="s">
        <v>1969</v>
      </c>
      <c r="B18" s="346">
        <v>45070.579654334128</v>
      </c>
      <c r="C18" s="346">
        <v>3.0283235843053902</v>
      </c>
      <c r="D18" s="346">
        <v>0.52839203850651995</v>
      </c>
      <c r="E18" s="349" t="s">
        <v>1964</v>
      </c>
      <c r="F18" s="349" t="s">
        <v>1964</v>
      </c>
      <c r="G18" s="349" t="s">
        <v>1964</v>
      </c>
      <c r="H18" s="349" t="s">
        <v>1964</v>
      </c>
    </row>
    <row r="19" spans="1:8">
      <c r="A19" s="348" t="s">
        <v>1970</v>
      </c>
      <c r="B19" s="346">
        <v>46357.764227420019</v>
      </c>
      <c r="C19" s="346">
        <v>3.41919088614388</v>
      </c>
      <c r="D19" s="346">
        <v>0.52415757023381004</v>
      </c>
      <c r="E19" s="349" t="s">
        <v>1964</v>
      </c>
      <c r="F19" s="349" t="s">
        <v>1964</v>
      </c>
      <c r="G19" s="349" t="s">
        <v>1964</v>
      </c>
      <c r="H19" s="349" t="s">
        <v>1964</v>
      </c>
    </row>
    <row r="20" spans="1:8">
      <c r="A20" s="348" t="s">
        <v>1971</v>
      </c>
      <c r="B20" s="346">
        <v>36302.033778109631</v>
      </c>
      <c r="C20" s="346">
        <v>2.4295382607283198</v>
      </c>
      <c r="D20" s="346">
        <v>0.36471649490099001</v>
      </c>
      <c r="E20" s="349" t="s">
        <v>1964</v>
      </c>
      <c r="F20" s="349" t="s">
        <v>1964</v>
      </c>
      <c r="G20" s="349" t="s">
        <v>1964</v>
      </c>
      <c r="H20" s="349" t="s">
        <v>1964</v>
      </c>
    </row>
    <row r="21" spans="1:8">
      <c r="A21" s="350" t="s">
        <v>1972</v>
      </c>
      <c r="B21" s="346">
        <v>496191.34475228947</v>
      </c>
      <c r="C21" s="346">
        <v>55.440376544157949</v>
      </c>
      <c r="D21" s="346">
        <v>7.5655556189400004</v>
      </c>
      <c r="E21" s="349">
        <v>1515.3616266750041</v>
      </c>
      <c r="F21" s="349">
        <v>1044.8381666781022</v>
      </c>
      <c r="G21" s="349">
        <v>120.23413844415886</v>
      </c>
      <c r="H21" s="349">
        <v>1574.0871153371656</v>
      </c>
    </row>
    <row r="22" spans="1:8">
      <c r="A22" s="240" t="s">
        <v>1973</v>
      </c>
      <c r="B22" s="346">
        <v>1830505.6056332772</v>
      </c>
      <c r="C22" s="346">
        <v>160.28001983992968</v>
      </c>
      <c r="D22" s="346">
        <v>137.97722792661688</v>
      </c>
      <c r="E22" s="346">
        <v>10294.630529494003</v>
      </c>
      <c r="F22" s="346">
        <v>58614.797849139453</v>
      </c>
      <c r="G22" s="346">
        <v>5723.5980346497408</v>
      </c>
      <c r="H22" s="346">
        <v>618.63077203361581</v>
      </c>
    </row>
    <row r="23" spans="1:8">
      <c r="A23" s="348" t="s">
        <v>1974</v>
      </c>
      <c r="B23" s="346">
        <v>170713.69036083069</v>
      </c>
      <c r="C23" s="346">
        <v>2.0771880881664</v>
      </c>
      <c r="D23" s="346">
        <v>5.2617344805668296</v>
      </c>
      <c r="E23" s="349">
        <v>40.811932568812999</v>
      </c>
      <c r="F23" s="349">
        <v>207.24271059858924</v>
      </c>
      <c r="G23" s="349">
        <v>20.972782413204179</v>
      </c>
      <c r="H23" s="349">
        <v>7.9863698191035404</v>
      </c>
    </row>
    <row r="24" spans="1:8">
      <c r="A24" s="348" t="s">
        <v>1975</v>
      </c>
      <c r="B24" s="346">
        <v>1543321.2347240872</v>
      </c>
      <c r="C24" s="346">
        <v>95.722338182973743</v>
      </c>
      <c r="D24" s="346">
        <v>108.02744179292077</v>
      </c>
      <c r="E24" s="349">
        <v>7564.0039070770663</v>
      </c>
      <c r="F24" s="349">
        <v>38851.488066997837</v>
      </c>
      <c r="G24" s="349">
        <v>3123.5335919534832</v>
      </c>
      <c r="H24" s="349">
        <v>155.69594484037685</v>
      </c>
    </row>
    <row r="25" spans="1:8">
      <c r="A25" s="348" t="s">
        <v>1976</v>
      </c>
      <c r="B25" s="346">
        <v>46055.912865416671</v>
      </c>
      <c r="C25" s="346">
        <v>3.5201759225</v>
      </c>
      <c r="D25" s="346">
        <v>1.1264562951999999</v>
      </c>
      <c r="E25" s="349">
        <v>504.06504986911966</v>
      </c>
      <c r="F25" s="349">
        <v>79.731529299018959</v>
      </c>
      <c r="G25" s="349">
        <v>38.628071801561717</v>
      </c>
      <c r="H25" s="349">
        <v>59.549191471448658</v>
      </c>
    </row>
    <row r="26" spans="1:8">
      <c r="A26" s="348" t="s">
        <v>1977</v>
      </c>
      <c r="B26" s="346">
        <v>38024.136018348065</v>
      </c>
      <c r="C26" s="346">
        <v>16.174692701572852</v>
      </c>
      <c r="D26" s="346">
        <v>0.73291389331867995</v>
      </c>
      <c r="E26" s="349">
        <v>564.78322714808633</v>
      </c>
      <c r="F26" s="349">
        <v>1625.6330147817607</v>
      </c>
      <c r="G26" s="349">
        <v>797.79002364334588</v>
      </c>
      <c r="H26" s="349">
        <v>168.62503652225149</v>
      </c>
    </row>
    <row r="27" spans="1:8" ht="15" thickBot="1">
      <c r="A27" s="348" t="s">
        <v>1978</v>
      </c>
      <c r="B27" s="346">
        <v>32390.631664594664</v>
      </c>
      <c r="C27" s="346">
        <v>42.78562494471668</v>
      </c>
      <c r="D27" s="346">
        <v>22.8286814646106</v>
      </c>
      <c r="E27" s="349">
        <v>1620.9664128309175</v>
      </c>
      <c r="F27" s="349">
        <v>17850.702527462247</v>
      </c>
      <c r="G27" s="349">
        <v>1742.6735648381459</v>
      </c>
      <c r="H27" s="349">
        <v>226.77422938043526</v>
      </c>
    </row>
    <row r="28" spans="1:8" ht="15" thickTop="1">
      <c r="A28" s="241" t="s">
        <v>1979</v>
      </c>
      <c r="B28" s="346">
        <v>586285.4434706961</v>
      </c>
      <c r="C28" s="346">
        <v>205.34813377159594</v>
      </c>
      <c r="D28" s="346">
        <v>4.1002059296026401</v>
      </c>
      <c r="E28" s="346">
        <v>908.26373148672474</v>
      </c>
      <c r="F28" s="346">
        <v>3021.6454373622296</v>
      </c>
      <c r="G28" s="346">
        <v>706.60096524296171</v>
      </c>
      <c r="H28" s="346">
        <v>527.57585355553215</v>
      </c>
    </row>
    <row r="29" spans="1:8">
      <c r="A29" s="348" t="s">
        <v>1980</v>
      </c>
      <c r="B29" s="346">
        <v>227130.02298152124</v>
      </c>
      <c r="C29" s="346">
        <v>43.127051806573057</v>
      </c>
      <c r="D29" s="346">
        <v>1.1609958550767701</v>
      </c>
      <c r="E29" s="349">
        <v>490.17465541376572</v>
      </c>
      <c r="F29" s="349">
        <v>165.62633435353089</v>
      </c>
      <c r="G29" s="349">
        <v>188.2774974794886</v>
      </c>
      <c r="H29" s="349">
        <v>369.97578072655716</v>
      </c>
    </row>
    <row r="30" spans="1:8">
      <c r="A30" s="348" t="s">
        <v>1981</v>
      </c>
      <c r="B30" s="346">
        <v>358897.51072027022</v>
      </c>
      <c r="C30" s="346">
        <v>162.20807697148538</v>
      </c>
      <c r="D30" s="346">
        <v>2.9373316220328798</v>
      </c>
      <c r="E30" s="349">
        <v>418.08907607295907</v>
      </c>
      <c r="F30" s="349">
        <v>2856.0191030086989</v>
      </c>
      <c r="G30" s="349">
        <v>518.3234677634731</v>
      </c>
      <c r="H30" s="349">
        <v>157.60007282897502</v>
      </c>
    </row>
    <row r="31" spans="1:8">
      <c r="A31" s="348" t="s">
        <v>1982</v>
      </c>
      <c r="B31" s="346">
        <v>257.90976890459297</v>
      </c>
      <c r="C31" s="346">
        <v>1.300499353749E-2</v>
      </c>
      <c r="D31" s="346">
        <v>1.87845249299E-3</v>
      </c>
      <c r="E31" s="349" t="s">
        <v>1964</v>
      </c>
      <c r="F31" s="349" t="s">
        <v>1964</v>
      </c>
      <c r="G31" s="349" t="s">
        <v>1964</v>
      </c>
      <c r="H31" s="349" t="s">
        <v>1964</v>
      </c>
    </row>
    <row r="32" spans="1:8">
      <c r="A32" s="240" t="s">
        <v>1983</v>
      </c>
      <c r="B32" s="346">
        <v>226133.22271687587</v>
      </c>
      <c r="C32" s="346">
        <v>4.1196270916394298</v>
      </c>
      <c r="D32" s="346">
        <v>2.5601844175807398</v>
      </c>
      <c r="E32" s="346">
        <v>128.24903986696705</v>
      </c>
      <c r="F32" s="346">
        <v>1403.092346692003</v>
      </c>
      <c r="G32" s="346">
        <v>241.28268231324299</v>
      </c>
      <c r="H32" s="346">
        <v>24.535279992929539</v>
      </c>
    </row>
    <row r="33" spans="1:8">
      <c r="A33" s="348" t="s">
        <v>1984</v>
      </c>
      <c r="B33" s="346">
        <v>198086.65897924625</v>
      </c>
      <c r="C33" s="346">
        <v>3.6313603130694299</v>
      </c>
      <c r="D33" s="346">
        <v>1.7785747835824199</v>
      </c>
      <c r="E33" s="349">
        <v>128.24903986696705</v>
      </c>
      <c r="F33" s="349">
        <v>1403.092346692003</v>
      </c>
      <c r="G33" s="349">
        <v>241.28268231324299</v>
      </c>
      <c r="H33" s="349">
        <v>24.535279992929539</v>
      </c>
    </row>
    <row r="34" spans="1:8">
      <c r="A34" s="348" t="s">
        <v>1985</v>
      </c>
      <c r="B34" s="346">
        <v>28046.5637376296</v>
      </c>
      <c r="C34" s="346">
        <v>0.48826677857</v>
      </c>
      <c r="D34" s="346">
        <v>0.78160963399831995</v>
      </c>
      <c r="E34" s="349" t="s">
        <v>1986</v>
      </c>
      <c r="F34" s="349" t="s">
        <v>1986</v>
      </c>
      <c r="G34" s="349" t="s">
        <v>1986</v>
      </c>
      <c r="H34" s="349" t="s">
        <v>1986</v>
      </c>
    </row>
    <row r="35" spans="1:8">
      <c r="A35" s="351" t="s">
        <v>1987</v>
      </c>
      <c r="B35" s="346">
        <v>41114.874805169908</v>
      </c>
      <c r="C35" s="346">
        <v>11857.283753580201</v>
      </c>
      <c r="D35" s="346">
        <v>9.1870284291349996E-2</v>
      </c>
      <c r="E35" s="346">
        <v>208.89432174184356</v>
      </c>
      <c r="F35" s="346">
        <v>105.47180460606191</v>
      </c>
      <c r="G35" s="346">
        <v>355.97410702367489</v>
      </c>
      <c r="H35" s="346">
        <v>65.111291475618813</v>
      </c>
    </row>
    <row r="36" spans="1:8">
      <c r="A36" s="240" t="s">
        <v>1988</v>
      </c>
      <c r="B36" s="346">
        <v>4169.7141237857086</v>
      </c>
      <c r="C36" s="346">
        <v>2828.7193306107342</v>
      </c>
      <c r="D36" s="346" t="s">
        <v>1986</v>
      </c>
      <c r="E36" s="346" t="s">
        <v>1986</v>
      </c>
      <c r="F36" s="346" t="s">
        <v>1986</v>
      </c>
      <c r="G36" s="346" t="s">
        <v>1986</v>
      </c>
      <c r="H36" s="346" t="s">
        <v>1986</v>
      </c>
    </row>
    <row r="37" spans="1:8">
      <c r="A37" s="348" t="s">
        <v>1989</v>
      </c>
      <c r="B37" s="346">
        <v>4169.7141237857086</v>
      </c>
      <c r="C37" s="346">
        <v>2828.7193306107342</v>
      </c>
      <c r="D37" s="349" t="s">
        <v>1986</v>
      </c>
      <c r="E37" s="349" t="s">
        <v>1986</v>
      </c>
      <c r="F37" s="349" t="s">
        <v>1986</v>
      </c>
      <c r="G37" s="349" t="s">
        <v>1986</v>
      </c>
      <c r="H37" s="352" t="s">
        <v>1990</v>
      </c>
    </row>
    <row r="38" spans="1:8">
      <c r="A38" s="348" t="s">
        <v>1991</v>
      </c>
      <c r="B38" s="346" t="s">
        <v>1964</v>
      </c>
      <c r="C38" s="346" t="s">
        <v>1964</v>
      </c>
      <c r="D38" s="349" t="s">
        <v>1986</v>
      </c>
      <c r="E38" s="349" t="s">
        <v>1986</v>
      </c>
      <c r="F38" s="349" t="s">
        <v>1986</v>
      </c>
      <c r="G38" s="349" t="s">
        <v>1986</v>
      </c>
      <c r="H38" s="349" t="s">
        <v>1986</v>
      </c>
    </row>
    <row r="39" spans="1:8">
      <c r="A39" s="348" t="s">
        <v>1992</v>
      </c>
      <c r="B39" s="346" t="s">
        <v>1993</v>
      </c>
      <c r="C39" s="346" t="s">
        <v>1993</v>
      </c>
      <c r="D39" s="349" t="s">
        <v>1986</v>
      </c>
      <c r="E39" s="346" t="s">
        <v>1986</v>
      </c>
      <c r="F39" s="346" t="s">
        <v>1986</v>
      </c>
      <c r="G39" s="346" t="s">
        <v>1986</v>
      </c>
      <c r="H39" s="346" t="s">
        <v>1986</v>
      </c>
    </row>
    <row r="40" spans="1:8">
      <c r="A40" s="240" t="s">
        <v>1994</v>
      </c>
      <c r="B40" s="346">
        <v>36945.160681384201</v>
      </c>
      <c r="C40" s="346">
        <v>9028.5644229694662</v>
      </c>
      <c r="D40" s="346">
        <v>9.1870284291349996E-2</v>
      </c>
      <c r="E40" s="346">
        <v>208.89432174184356</v>
      </c>
      <c r="F40" s="346">
        <v>105.47180460606191</v>
      </c>
      <c r="G40" s="346">
        <v>355.97410702367489</v>
      </c>
      <c r="H40" s="346">
        <v>65.111291475618813</v>
      </c>
    </row>
    <row r="41" spans="1:8">
      <c r="A41" s="348" t="s">
        <v>1995</v>
      </c>
      <c r="B41" s="346">
        <v>11998.333379274758</v>
      </c>
      <c r="C41" s="346">
        <v>1877.1194091493796</v>
      </c>
      <c r="D41" s="346">
        <v>3.5424165198090003E-2</v>
      </c>
      <c r="E41" s="349" t="s">
        <v>1964</v>
      </c>
      <c r="F41" s="349" t="s">
        <v>1964</v>
      </c>
      <c r="G41" s="349" t="s">
        <v>1964</v>
      </c>
      <c r="H41" s="349" t="s">
        <v>1964</v>
      </c>
    </row>
    <row r="42" spans="1:8">
      <c r="A42" s="348" t="s">
        <v>1996</v>
      </c>
      <c r="B42" s="346">
        <v>24946.827302109439</v>
      </c>
      <c r="C42" s="346">
        <v>7151.4450138200864</v>
      </c>
      <c r="D42" s="352" t="s">
        <v>1990</v>
      </c>
      <c r="E42" s="352" t="s">
        <v>1990</v>
      </c>
      <c r="F42" s="352" t="s">
        <v>1990</v>
      </c>
      <c r="G42" s="349" t="s">
        <v>1964</v>
      </c>
      <c r="H42" s="349" t="s">
        <v>1964</v>
      </c>
    </row>
    <row r="43" spans="1:8">
      <c r="A43" s="348" t="s">
        <v>1997</v>
      </c>
      <c r="B43" s="346" t="s">
        <v>1964</v>
      </c>
      <c r="C43" s="346" t="s">
        <v>1964</v>
      </c>
      <c r="D43" s="346">
        <v>5.644611909326E-2</v>
      </c>
      <c r="E43" s="349" t="s">
        <v>1964</v>
      </c>
      <c r="F43" s="349" t="s">
        <v>1964</v>
      </c>
      <c r="G43" s="349" t="s">
        <v>1964</v>
      </c>
      <c r="H43" s="349" t="s">
        <v>1964</v>
      </c>
    </row>
    <row r="44" spans="1:8">
      <c r="A44" s="348" t="s">
        <v>1998</v>
      </c>
      <c r="B44" s="346" t="s">
        <v>1993</v>
      </c>
      <c r="C44" s="346" t="s">
        <v>1993</v>
      </c>
      <c r="D44" s="346" t="s">
        <v>1993</v>
      </c>
      <c r="E44" s="346">
        <v>208.89432174184356</v>
      </c>
      <c r="F44" s="346">
        <v>105.47180460606191</v>
      </c>
      <c r="G44" s="346">
        <v>355.97410702367489</v>
      </c>
      <c r="H44" s="346">
        <v>65.111291475618813</v>
      </c>
    </row>
    <row r="45" spans="1:8">
      <c r="A45" s="242" t="s">
        <v>1999</v>
      </c>
      <c r="B45" s="346" t="s">
        <v>2000</v>
      </c>
      <c r="C45" s="352" t="s">
        <v>1990</v>
      </c>
      <c r="D45" s="352" t="s">
        <v>1990</v>
      </c>
      <c r="E45" s="352" t="s">
        <v>1990</v>
      </c>
      <c r="F45" s="352" t="s">
        <v>1990</v>
      </c>
      <c r="G45" s="352" t="s">
        <v>1990</v>
      </c>
      <c r="H45" s="352" t="s">
        <v>1990</v>
      </c>
    </row>
    <row r="46" spans="1:8">
      <c r="A46" s="240" t="s">
        <v>2001</v>
      </c>
      <c r="B46" s="346" t="s">
        <v>1964</v>
      </c>
      <c r="C46" s="352" t="s">
        <v>1990</v>
      </c>
      <c r="D46" s="352" t="s">
        <v>1990</v>
      </c>
      <c r="E46" s="352" t="s">
        <v>1990</v>
      </c>
      <c r="F46" s="352" t="s">
        <v>1990</v>
      </c>
      <c r="G46" s="352" t="s">
        <v>1990</v>
      </c>
      <c r="H46" s="352" t="s">
        <v>1990</v>
      </c>
    </row>
    <row r="47" spans="1:8">
      <c r="A47" s="240" t="s">
        <v>2002</v>
      </c>
      <c r="B47" s="346" t="s">
        <v>1964</v>
      </c>
      <c r="C47" s="352" t="s">
        <v>1990</v>
      </c>
      <c r="D47" s="352" t="s">
        <v>1990</v>
      </c>
      <c r="E47" s="352" t="s">
        <v>1990</v>
      </c>
      <c r="F47" s="352" t="s">
        <v>1990</v>
      </c>
      <c r="G47" s="352" t="s">
        <v>1990</v>
      </c>
      <c r="H47" s="352" t="s">
        <v>1990</v>
      </c>
    </row>
    <row r="48" spans="1:8">
      <c r="A48" s="347" t="s">
        <v>2003</v>
      </c>
      <c r="B48" s="346" t="s">
        <v>2000</v>
      </c>
      <c r="C48" s="352" t="s">
        <v>1990</v>
      </c>
      <c r="D48" s="352" t="s">
        <v>1990</v>
      </c>
      <c r="E48" s="352" t="s">
        <v>1990</v>
      </c>
      <c r="F48" s="352" t="s">
        <v>1990</v>
      </c>
      <c r="G48" s="352" t="s">
        <v>1990</v>
      </c>
      <c r="H48" s="352" t="s">
        <v>1990</v>
      </c>
    </row>
    <row r="49" spans="1:8">
      <c r="A49" s="242" t="s">
        <v>2004</v>
      </c>
      <c r="B49" s="352" t="s">
        <v>1990</v>
      </c>
      <c r="C49" s="352" t="s">
        <v>1990</v>
      </c>
      <c r="D49" s="352" t="s">
        <v>1990</v>
      </c>
      <c r="E49" s="352" t="s">
        <v>1990</v>
      </c>
      <c r="F49" s="352" t="s">
        <v>1990</v>
      </c>
      <c r="G49" s="352" t="s">
        <v>1990</v>
      </c>
      <c r="H49" s="352" t="s">
        <v>1990</v>
      </c>
    </row>
    <row r="50" spans="1:8">
      <c r="A50" s="347" t="s">
        <v>2005</v>
      </c>
      <c r="B50" s="346">
        <v>113327.83658654301</v>
      </c>
      <c r="C50" s="346">
        <v>5.2928930187330101</v>
      </c>
      <c r="D50" s="346">
        <v>3.2441550799905401</v>
      </c>
      <c r="E50" s="346">
        <v>1699.3376784668872</v>
      </c>
      <c r="F50" s="346">
        <v>130.7216571044716</v>
      </c>
      <c r="G50" s="346">
        <v>53.656498765611978</v>
      </c>
      <c r="H50" s="346" t="s">
        <v>2006</v>
      </c>
    </row>
    <row r="51" spans="1:8">
      <c r="A51" s="353" t="s">
        <v>2007</v>
      </c>
      <c r="B51" s="346">
        <v>60220.980376771418</v>
      </c>
      <c r="C51" s="346" t="s">
        <v>2008</v>
      </c>
      <c r="D51" s="346">
        <v>1.8999282815821601</v>
      </c>
      <c r="E51" s="349">
        <v>237.49103519777046</v>
      </c>
      <c r="F51" s="349">
        <v>98.796270642272503</v>
      </c>
      <c r="G51" s="349">
        <v>14.819440596340881</v>
      </c>
      <c r="H51" s="349" t="s">
        <v>2006</v>
      </c>
    </row>
    <row r="52" spans="1:8">
      <c r="A52" s="353" t="s">
        <v>2009</v>
      </c>
      <c r="B52" s="346">
        <v>53106.856209771599</v>
      </c>
      <c r="C52" s="346">
        <v>5.2928930187330101</v>
      </c>
      <c r="D52" s="346">
        <v>1.34422679840838</v>
      </c>
      <c r="E52" s="349">
        <v>1461.8466432691168</v>
      </c>
      <c r="F52" s="349">
        <v>31.9253864621991</v>
      </c>
      <c r="G52" s="349">
        <v>38.837058169271103</v>
      </c>
      <c r="H52" s="349" t="s">
        <v>2006</v>
      </c>
    </row>
    <row r="53" spans="1:8">
      <c r="A53" s="347" t="s">
        <v>2010</v>
      </c>
      <c r="B53" s="346" t="s">
        <v>1964</v>
      </c>
      <c r="C53" s="346" t="s">
        <v>1964</v>
      </c>
      <c r="D53" s="346" t="s">
        <v>1964</v>
      </c>
      <c r="E53" s="349" t="s">
        <v>1964</v>
      </c>
      <c r="F53" s="349" t="s">
        <v>1964</v>
      </c>
      <c r="G53" s="349" t="s">
        <v>1964</v>
      </c>
      <c r="H53" s="349" t="s">
        <v>2006</v>
      </c>
    </row>
    <row r="54" spans="1:8">
      <c r="A54" s="321" t="s">
        <v>2011</v>
      </c>
      <c r="B54" s="346">
        <v>230699.51036740557</v>
      </c>
      <c r="C54" s="352" t="s">
        <v>1990</v>
      </c>
      <c r="D54" s="352" t="s">
        <v>1990</v>
      </c>
      <c r="E54" s="352" t="s">
        <v>1990</v>
      </c>
      <c r="F54" s="352" t="s">
        <v>1990</v>
      </c>
      <c r="G54" s="352" t="s">
        <v>1990</v>
      </c>
      <c r="H54" s="352" t="s">
        <v>1990</v>
      </c>
    </row>
    <row r="55" spans="1:8">
      <c r="A55" s="354" t="s">
        <v>2012</v>
      </c>
      <c r="B55" s="346" t="s">
        <v>2008</v>
      </c>
      <c r="C55" s="352" t="s">
        <v>1990</v>
      </c>
      <c r="D55" s="352" t="s">
        <v>1990</v>
      </c>
      <c r="E55" s="352" t="s">
        <v>1990</v>
      </c>
      <c r="F55" s="352" t="s">
        <v>1990</v>
      </c>
      <c r="G55" s="352" t="s">
        <v>1990</v>
      </c>
      <c r="H55" s="352" t="s">
        <v>1990</v>
      </c>
    </row>
    <row r="56" spans="1:8">
      <c r="A56" s="355" t="s">
        <v>2013</v>
      </c>
      <c r="B56" s="349" t="s">
        <v>1986</v>
      </c>
      <c r="C56" s="352" t="s">
        <v>1990</v>
      </c>
      <c r="D56" s="352" t="s">
        <v>1990</v>
      </c>
      <c r="E56" s="352" t="s">
        <v>1990</v>
      </c>
      <c r="F56" s="352" t="s">
        <v>1990</v>
      </c>
      <c r="G56" s="352" t="s">
        <v>1990</v>
      </c>
      <c r="H56" s="352" t="s">
        <v>1990</v>
      </c>
    </row>
    <row r="57" spans="1:8">
      <c r="A57" s="355" t="s">
        <v>2014</v>
      </c>
      <c r="B57" s="349" t="s">
        <v>1986</v>
      </c>
      <c r="C57" s="352" t="s">
        <v>1990</v>
      </c>
      <c r="D57" s="352" t="s">
        <v>1990</v>
      </c>
      <c r="E57" s="352" t="s">
        <v>1990</v>
      </c>
      <c r="F57" s="352" t="s">
        <v>1990</v>
      </c>
      <c r="G57" s="352" t="s">
        <v>1990</v>
      </c>
      <c r="H57" s="352" t="s">
        <v>1990</v>
      </c>
    </row>
    <row r="58" spans="1:8">
      <c r="C58" s="5"/>
      <c r="D58" s="5"/>
    </row>
    <row r="59" spans="1:8">
      <c r="A59" s="50" t="s">
        <v>2015</v>
      </c>
      <c r="B59" s="51">
        <f t="shared" ref="B59:H59" si="0">B8</f>
        <v>5935361.2048846316</v>
      </c>
      <c r="C59" s="51">
        <f t="shared" si="0"/>
        <v>12331.35516763239</v>
      </c>
      <c r="D59" s="51">
        <f t="shared" si="0"/>
        <v>255.41813011993699</v>
      </c>
      <c r="E59" s="51">
        <f t="shared" si="0"/>
        <v>16601.736021301014</v>
      </c>
      <c r="F59" s="51">
        <f t="shared" si="0"/>
        <v>64984.511311122282</v>
      </c>
      <c r="G59" s="51">
        <f t="shared" si="0"/>
        <v>7345.4310275876951</v>
      </c>
      <c r="H59" s="51">
        <f t="shared" si="0"/>
        <v>12364.091048770906</v>
      </c>
    </row>
    <row r="60" spans="1:8">
      <c r="A60" s="50" t="s">
        <v>2016</v>
      </c>
      <c r="B60" s="51">
        <f>B8+B50</f>
        <v>6048689.0414711749</v>
      </c>
      <c r="C60" s="51">
        <f t="shared" ref="C60:G60" si="1">C8+C50</f>
        <v>12336.648060651123</v>
      </c>
      <c r="D60" s="51">
        <f t="shared" si="1"/>
        <v>258.66228519992751</v>
      </c>
      <c r="E60" s="51">
        <f t="shared" si="1"/>
        <v>18301.073699767901</v>
      </c>
      <c r="F60" s="51">
        <f t="shared" si="1"/>
        <v>65115.232968226752</v>
      </c>
      <c r="G60" s="51">
        <f t="shared" si="1"/>
        <v>7399.0875263533071</v>
      </c>
      <c r="H60" s="51">
        <f>H8</f>
        <v>12364.091048770906</v>
      </c>
    </row>
    <row r="61" spans="1:8">
      <c r="A61" s="50" t="s">
        <v>993</v>
      </c>
      <c r="B61" s="51">
        <f>B11</f>
        <v>2400057.4856406469</v>
      </c>
      <c r="C61" s="51">
        <f t="shared" ref="C61:H61" si="2">C11</f>
        <v>34.823479419570468</v>
      </c>
      <c r="D61" s="51">
        <f t="shared" si="2"/>
        <v>100.86538569159121</v>
      </c>
      <c r="E61" s="51">
        <f t="shared" si="2"/>
        <v>3434.4290996747714</v>
      </c>
      <c r="F61" s="51">
        <f t="shared" si="2"/>
        <v>581.83867235005948</v>
      </c>
      <c r="G61" s="51">
        <f t="shared" si="2"/>
        <v>43.701395420034459</v>
      </c>
      <c r="H61" s="51">
        <f t="shared" si="2"/>
        <v>9439.0432746602182</v>
      </c>
    </row>
    <row r="62" spans="1:8">
      <c r="A62" s="50" t="s">
        <v>58</v>
      </c>
      <c r="B62" s="51">
        <f>SUM(B22,B50)-G294</f>
        <v>1911442.8105552257</v>
      </c>
      <c r="C62" s="51">
        <f t="shared" ref="C62:H62" si="3">SUM(C22,C50)</f>
        <v>165.57291285866268</v>
      </c>
      <c r="D62" s="51">
        <f t="shared" si="3"/>
        <v>141.22138300660743</v>
      </c>
      <c r="E62" s="51">
        <f t="shared" si="3"/>
        <v>11993.96820796089</v>
      </c>
      <c r="F62" s="51">
        <f t="shared" si="3"/>
        <v>58745.519506243923</v>
      </c>
      <c r="G62" s="51">
        <f t="shared" si="3"/>
        <v>5777.2545334153529</v>
      </c>
      <c r="H62" s="51">
        <f t="shared" si="3"/>
        <v>618.63077203361581</v>
      </c>
    </row>
    <row r="63" spans="1:8">
      <c r="A63" s="50" t="s">
        <v>1180</v>
      </c>
      <c r="B63" s="51">
        <f>SUM(B29:B30)</f>
        <v>586027.53370179143</v>
      </c>
      <c r="C63" s="51">
        <f t="shared" ref="C63:H63" si="4">SUM(C29:C30)</f>
        <v>205.33512877805845</v>
      </c>
      <c r="D63" s="51">
        <f t="shared" si="4"/>
        <v>4.0983274771096498</v>
      </c>
      <c r="E63" s="51">
        <f t="shared" si="4"/>
        <v>908.26373148672474</v>
      </c>
      <c r="F63" s="51">
        <f t="shared" si="4"/>
        <v>3021.64543736223</v>
      </c>
      <c r="G63" s="51">
        <f t="shared" si="4"/>
        <v>706.60096524296171</v>
      </c>
      <c r="H63" s="51">
        <f t="shared" si="4"/>
        <v>527.57585355553215</v>
      </c>
    </row>
    <row r="64" spans="1:8">
      <c r="A64" s="50" t="s">
        <v>371</v>
      </c>
      <c r="B64" s="51">
        <f>SUM(B12:B14,B35,B45,B32)+G294-G375</f>
        <v>1137620.3858851495</v>
      </c>
      <c r="C64" s="51">
        <f>SUM(C12:C14,C35,C45,C32)-H375</f>
        <v>11930.898339782843</v>
      </c>
      <c r="D64" s="51">
        <f>SUM(D12:D14,D35,D45,D32)-I375</f>
        <v>11.176634590788881</v>
      </c>
      <c r="E64" s="51">
        <f t="shared" ref="E64:H64" si="5">SUM(E12:E14,E35,E45,E32)</f>
        <v>1964.4126606455166</v>
      </c>
      <c r="F64" s="51">
        <f t="shared" si="5"/>
        <v>2766.2293522705422</v>
      </c>
      <c r="G64" s="51">
        <f t="shared" si="5"/>
        <v>871.53063227495795</v>
      </c>
      <c r="H64" s="51">
        <f t="shared" si="5"/>
        <v>1778.8411485215402</v>
      </c>
    </row>
    <row r="65" spans="1:10">
      <c r="A65" s="50" t="s">
        <v>1178</v>
      </c>
      <c r="B65" s="51">
        <f>B31</f>
        <v>257.90976890459297</v>
      </c>
      <c r="C65" s="51">
        <f t="shared" ref="C65:H65" si="6">C31</f>
        <v>1.300499353749E-2</v>
      </c>
      <c r="D65" s="51">
        <f t="shared" si="6"/>
        <v>1.87845249299E-3</v>
      </c>
      <c r="E65" s="51" t="str">
        <f t="shared" si="6"/>
        <v>IE</v>
      </c>
      <c r="F65" s="51" t="str">
        <f t="shared" si="6"/>
        <v>IE</v>
      </c>
      <c r="G65" s="51" t="str">
        <f t="shared" si="6"/>
        <v>IE</v>
      </c>
      <c r="H65" s="51" t="str">
        <f t="shared" si="6"/>
        <v>IE</v>
      </c>
    </row>
    <row r="66" spans="1:10">
      <c r="A66" s="50" t="s">
        <v>2017</v>
      </c>
      <c r="B66" s="51">
        <f>G375</f>
        <v>13282.915919456782</v>
      </c>
      <c r="C66" s="51">
        <f t="shared" ref="C66:D66" si="7">H375</f>
        <v>5.1948184495699996E-3</v>
      </c>
      <c r="D66" s="51">
        <f t="shared" si="7"/>
        <v>1.29867598133739</v>
      </c>
      <c r="E66" s="51"/>
      <c r="F66" s="51"/>
      <c r="G66" s="51"/>
      <c r="H66" s="51"/>
    </row>
    <row r="67" spans="1:10" ht="43.2">
      <c r="A67" s="1" t="s">
        <v>2018</v>
      </c>
      <c r="B67" s="5"/>
      <c r="C67" s="5"/>
      <c r="D67" s="5"/>
      <c r="E67" s="5"/>
      <c r="F67" s="5"/>
      <c r="G67" s="5"/>
      <c r="H67" s="5"/>
    </row>
    <row r="68" spans="1:10" ht="15" thickBot="1">
      <c r="B68" s="73"/>
      <c r="C68" s="73"/>
      <c r="D68" s="73"/>
      <c r="E68" s="73"/>
      <c r="F68" s="73"/>
      <c r="G68" s="73"/>
      <c r="H68" s="73"/>
    </row>
    <row r="69" spans="1:10" ht="15.6">
      <c r="A69" s="446" t="s">
        <v>2019</v>
      </c>
      <c r="B69" s="447"/>
      <c r="C69" s="206"/>
      <c r="D69" s="206"/>
      <c r="E69" s="206"/>
      <c r="F69" s="206"/>
      <c r="G69" s="206"/>
      <c r="H69" s="206"/>
      <c r="I69" s="54"/>
      <c r="J69" s="49" t="s">
        <v>1946</v>
      </c>
    </row>
    <row r="70" spans="1:10" ht="15.6">
      <c r="A70" s="48" t="s">
        <v>2020</v>
      </c>
      <c r="B70" s="52"/>
      <c r="C70" s="53"/>
      <c r="D70" s="53"/>
      <c r="E70" s="53"/>
      <c r="F70" s="53"/>
      <c r="G70" s="53"/>
      <c r="H70" s="53"/>
      <c r="I70" s="54"/>
      <c r="J70" s="49" t="s">
        <v>1948</v>
      </c>
    </row>
    <row r="71" spans="1:10" ht="15.6">
      <c r="A71" s="48"/>
      <c r="B71" s="52"/>
      <c r="C71" s="53"/>
      <c r="D71" s="53"/>
      <c r="E71" s="53"/>
      <c r="F71" s="53"/>
      <c r="G71" s="53"/>
      <c r="H71" s="49"/>
      <c r="I71" s="54"/>
      <c r="J71" s="49" t="s">
        <v>1949</v>
      </c>
    </row>
    <row r="72" spans="1:10">
      <c r="A72" s="448" t="s">
        <v>1950</v>
      </c>
      <c r="B72" s="451" t="s">
        <v>2021</v>
      </c>
      <c r="C72" s="452"/>
      <c r="D72" s="451" t="s">
        <v>2022</v>
      </c>
      <c r="E72" s="453"/>
      <c r="F72" s="454"/>
      <c r="G72" s="451" t="s">
        <v>2023</v>
      </c>
      <c r="H72" s="455"/>
      <c r="I72" s="455"/>
      <c r="J72" s="452"/>
    </row>
    <row r="73" spans="1:10">
      <c r="A73" s="449"/>
      <c r="B73" s="456" t="s">
        <v>2024</v>
      </c>
      <c r="C73" s="457"/>
      <c r="D73" s="460" t="s">
        <v>2025</v>
      </c>
      <c r="E73" s="456" t="s">
        <v>1952</v>
      </c>
      <c r="F73" s="457" t="s">
        <v>1953</v>
      </c>
      <c r="G73" s="460" t="s">
        <v>2026</v>
      </c>
      <c r="H73" s="460" t="s">
        <v>1952</v>
      </c>
      <c r="I73" s="460" t="s">
        <v>1953</v>
      </c>
      <c r="J73" s="356" t="s">
        <v>1951</v>
      </c>
    </row>
    <row r="74" spans="1:10">
      <c r="A74" s="449"/>
      <c r="B74" s="458"/>
      <c r="C74" s="459"/>
      <c r="D74" s="461"/>
      <c r="E74" s="458"/>
      <c r="F74" s="459"/>
      <c r="G74" s="462"/>
      <c r="H74" s="461"/>
      <c r="I74" s="461"/>
      <c r="J74" s="356" t="s">
        <v>2027</v>
      </c>
    </row>
    <row r="75" spans="1:10" ht="15" thickBot="1">
      <c r="A75" s="450"/>
      <c r="B75" s="237" t="s">
        <v>2028</v>
      </c>
      <c r="C75" s="55" t="s">
        <v>2029</v>
      </c>
      <c r="D75" s="55" t="s">
        <v>2030</v>
      </c>
      <c r="E75" s="439" t="s">
        <v>2031</v>
      </c>
      <c r="F75" s="440"/>
      <c r="G75" s="439" t="s">
        <v>1957</v>
      </c>
      <c r="H75" s="437"/>
      <c r="I75" s="437"/>
      <c r="J75" s="438"/>
    </row>
    <row r="76" spans="1:10" ht="15" thickTop="1">
      <c r="A76" s="357" t="s">
        <v>2032</v>
      </c>
      <c r="B76" s="358">
        <v>91119552.110468924</v>
      </c>
      <c r="C76" s="358" t="s">
        <v>2033</v>
      </c>
      <c r="D76" s="359" t="s">
        <v>1990</v>
      </c>
      <c r="E76" s="359" t="s">
        <v>1990</v>
      </c>
      <c r="F76" s="359" t="s">
        <v>1990</v>
      </c>
      <c r="G76" s="358">
        <v>5894246.3300794624</v>
      </c>
      <c r="H76" s="358">
        <v>474.07141405218891</v>
      </c>
      <c r="I76" s="358">
        <v>255.32625983564566</v>
      </c>
      <c r="J76" s="358" t="s">
        <v>2008</v>
      </c>
    </row>
    <row r="77" spans="1:10">
      <c r="A77" s="360" t="s">
        <v>2034</v>
      </c>
      <c r="B77" s="358">
        <v>39518350.449221194</v>
      </c>
      <c r="C77" s="358" t="s">
        <v>2033</v>
      </c>
      <c r="D77" s="358">
        <v>62.818550609275022</v>
      </c>
      <c r="E77" s="358">
        <v>4.71081601067928</v>
      </c>
      <c r="F77" s="358">
        <v>3.6043774931421502</v>
      </c>
      <c r="G77" s="358">
        <v>2482485.4976894674</v>
      </c>
      <c r="H77" s="358">
        <v>186.16367801182585</v>
      </c>
      <c r="I77" s="358">
        <v>142.439052925277</v>
      </c>
      <c r="J77" s="358" t="s">
        <v>1986</v>
      </c>
    </row>
    <row r="78" spans="1:10">
      <c r="A78" s="360" t="s">
        <v>2035</v>
      </c>
      <c r="B78" s="358">
        <v>23547856.46013758</v>
      </c>
      <c r="C78" s="358" t="s">
        <v>2033</v>
      </c>
      <c r="D78" s="358">
        <v>90.390222007608685</v>
      </c>
      <c r="E78" s="358">
        <v>1.3293847084140999</v>
      </c>
      <c r="F78" s="358">
        <v>4.0838943275543604</v>
      </c>
      <c r="G78" s="358">
        <v>2128495.9732351382</v>
      </c>
      <c r="H78" s="358">
        <v>31.304160294037182</v>
      </c>
      <c r="I78" s="358">
        <v>96.166957423620104</v>
      </c>
      <c r="J78" s="358" t="s">
        <v>1986</v>
      </c>
    </row>
    <row r="79" spans="1:10">
      <c r="A79" s="360" t="s">
        <v>2036</v>
      </c>
      <c r="B79" s="358">
        <v>25079732.293968797</v>
      </c>
      <c r="C79" s="358" t="s">
        <v>2033</v>
      </c>
      <c r="D79" s="358">
        <v>50.61939699547608</v>
      </c>
      <c r="E79" s="358">
        <v>2.9025747542863098</v>
      </c>
      <c r="F79" s="358">
        <v>0.31864834210840998</v>
      </c>
      <c r="G79" s="358">
        <v>1269520.9255286683</v>
      </c>
      <c r="H79" s="358">
        <v>72.795797800732927</v>
      </c>
      <c r="I79" s="358">
        <v>7.9916151159959297</v>
      </c>
      <c r="J79" s="358" t="s">
        <v>1986</v>
      </c>
    </row>
    <row r="80" spans="1:10">
      <c r="A80" s="360" t="s">
        <v>2037</v>
      </c>
      <c r="B80" s="358">
        <v>353451.33084586024</v>
      </c>
      <c r="C80" s="358" t="s">
        <v>2033</v>
      </c>
      <c r="D80" s="358">
        <v>38.884939528440349</v>
      </c>
      <c r="E80" s="358">
        <v>1.469740809049E-2</v>
      </c>
      <c r="F80" s="358">
        <v>3.6742710183873699</v>
      </c>
      <c r="G80" s="358">
        <v>13743.93362618804</v>
      </c>
      <c r="H80" s="358">
        <v>5.1948184495699996E-3</v>
      </c>
      <c r="I80" s="358">
        <v>1.29867598133739</v>
      </c>
      <c r="J80" s="358" t="s">
        <v>2008</v>
      </c>
    </row>
    <row r="81" spans="1:10">
      <c r="A81" s="360" t="s">
        <v>2038</v>
      </c>
      <c r="B81" s="358" t="s">
        <v>1993</v>
      </c>
      <c r="C81" s="358" t="s">
        <v>2033</v>
      </c>
      <c r="D81" s="358" t="s">
        <v>1993</v>
      </c>
      <c r="E81" s="358" t="s">
        <v>1993</v>
      </c>
      <c r="F81" s="358" t="s">
        <v>1993</v>
      </c>
      <c r="G81" s="358" t="s">
        <v>1993</v>
      </c>
      <c r="H81" s="358" t="s">
        <v>1993</v>
      </c>
      <c r="I81" s="358" t="s">
        <v>1993</v>
      </c>
      <c r="J81" s="358" t="s">
        <v>1993</v>
      </c>
    </row>
    <row r="82" spans="1:10">
      <c r="A82" s="360" t="s">
        <v>2039</v>
      </c>
      <c r="B82" s="358">
        <v>2620161.5762954974</v>
      </c>
      <c r="C82" s="358" t="s">
        <v>2033</v>
      </c>
      <c r="D82" s="358">
        <v>88.047818292785962</v>
      </c>
      <c r="E82" s="358">
        <v>70.149331548862634</v>
      </c>
      <c r="F82" s="358">
        <v>2.8356871028999802</v>
      </c>
      <c r="G82" s="359" t="s">
        <v>1990</v>
      </c>
      <c r="H82" s="358">
        <v>183.80258312714338</v>
      </c>
      <c r="I82" s="358">
        <v>7.4299583894152299</v>
      </c>
      <c r="J82" s="358" t="s">
        <v>1986</v>
      </c>
    </row>
    <row r="83" spans="1:10">
      <c r="A83" s="243" t="s">
        <v>2040</v>
      </c>
      <c r="B83" s="358">
        <v>32351773.409563068</v>
      </c>
      <c r="C83" s="358" t="s">
        <v>2033</v>
      </c>
      <c r="D83" s="359" t="s">
        <v>1990</v>
      </c>
      <c r="E83" s="359" t="s">
        <v>1990</v>
      </c>
      <c r="F83" s="359" t="s">
        <v>1990</v>
      </c>
      <c r="G83" s="358">
        <v>2540094.5307982946</v>
      </c>
      <c r="H83" s="358">
        <v>37.656050059714502</v>
      </c>
      <c r="I83" s="358">
        <v>101.32241952488565</v>
      </c>
      <c r="J83" s="358" t="s">
        <v>2008</v>
      </c>
    </row>
    <row r="84" spans="1:10">
      <c r="A84" s="322" t="s">
        <v>2034</v>
      </c>
      <c r="B84" s="358">
        <v>1343810.0384583769</v>
      </c>
      <c r="C84" s="358" t="s">
        <v>2033</v>
      </c>
      <c r="D84" s="358">
        <v>75.928141051021797</v>
      </c>
      <c r="E84" s="358">
        <v>0.76379847184557004</v>
      </c>
      <c r="F84" s="358">
        <v>0.35425092693756</v>
      </c>
      <c r="G84" s="358">
        <v>102032.99814584665</v>
      </c>
      <c r="H84" s="358">
        <v>1.02640005382524</v>
      </c>
      <c r="I84" s="358">
        <v>0.47604595175188003</v>
      </c>
      <c r="J84" s="358" t="s">
        <v>1986</v>
      </c>
    </row>
    <row r="85" spans="1:10">
      <c r="A85" s="322" t="s">
        <v>2035</v>
      </c>
      <c r="B85" s="358">
        <v>21964918.19043801</v>
      </c>
      <c r="C85" s="358" t="s">
        <v>2033</v>
      </c>
      <c r="D85" s="358">
        <v>90.62078968100333</v>
      </c>
      <c r="E85" s="358">
        <v>0.73257570335638</v>
      </c>
      <c r="F85" s="358">
        <v>4.2890443345528002</v>
      </c>
      <c r="G85" s="358">
        <v>1990478.2316961272</v>
      </c>
      <c r="H85" s="358">
        <v>16.09096539252544</v>
      </c>
      <c r="I85" s="358">
        <v>94.208507923613965</v>
      </c>
      <c r="J85" s="358" t="s">
        <v>1986</v>
      </c>
    </row>
    <row r="86" spans="1:10">
      <c r="A86" s="322" t="s">
        <v>2036</v>
      </c>
      <c r="B86" s="358">
        <v>8795000.2471165303</v>
      </c>
      <c r="C86" s="358" t="s">
        <v>2033</v>
      </c>
      <c r="D86" s="358">
        <v>50.838234302060421</v>
      </c>
      <c r="E86" s="358">
        <v>2.3338941529224702</v>
      </c>
      <c r="F86" s="358">
        <v>0.75335764658167004</v>
      </c>
      <c r="G86" s="358">
        <v>447122.28324958944</v>
      </c>
      <c r="H86" s="358">
        <v>20.526599651696909</v>
      </c>
      <c r="I86" s="358">
        <v>6.6257806878528998</v>
      </c>
      <c r="J86" s="358" t="s">
        <v>1986</v>
      </c>
    </row>
    <row r="87" spans="1:10">
      <c r="A87" s="322" t="s">
        <v>2037</v>
      </c>
      <c r="B87" s="358">
        <v>52888.087323471489</v>
      </c>
      <c r="C87" s="358" t="s">
        <v>2033</v>
      </c>
      <c r="D87" s="358">
        <v>8.7168534553273496</v>
      </c>
      <c r="E87" s="358" t="s">
        <v>2041</v>
      </c>
      <c r="F87" s="358" t="s">
        <v>2041</v>
      </c>
      <c r="G87" s="358">
        <v>461.01770673125719</v>
      </c>
      <c r="H87" s="358" t="s">
        <v>2041</v>
      </c>
      <c r="I87" s="358" t="s">
        <v>2041</v>
      </c>
      <c r="J87" s="358" t="s">
        <v>2008</v>
      </c>
    </row>
    <row r="88" spans="1:10">
      <c r="A88" s="322" t="s">
        <v>2038</v>
      </c>
      <c r="B88" s="358" t="s">
        <v>1993</v>
      </c>
      <c r="C88" s="358" t="s">
        <v>2033</v>
      </c>
      <c r="D88" s="358" t="s">
        <v>1993</v>
      </c>
      <c r="E88" s="358" t="s">
        <v>1993</v>
      </c>
      <c r="F88" s="358" t="s">
        <v>1993</v>
      </c>
      <c r="G88" s="358" t="s">
        <v>1993</v>
      </c>
      <c r="H88" s="358" t="s">
        <v>1993</v>
      </c>
      <c r="I88" s="358" t="s">
        <v>1993</v>
      </c>
      <c r="J88" s="358" t="s">
        <v>1993</v>
      </c>
    </row>
    <row r="89" spans="1:10">
      <c r="A89" s="322" t="s">
        <v>2039</v>
      </c>
      <c r="B89" s="358">
        <v>195156.84622667928</v>
      </c>
      <c r="C89" s="358" t="s">
        <v>2033</v>
      </c>
      <c r="D89" s="358">
        <v>97.735736802039924</v>
      </c>
      <c r="E89" s="358">
        <v>6.192435418265E-2</v>
      </c>
      <c r="F89" s="358">
        <v>6.192435418265E-2</v>
      </c>
      <c r="G89" s="358">
        <v>19073.798157926904</v>
      </c>
      <c r="H89" s="358">
        <v>1.2084961666909999E-2</v>
      </c>
      <c r="I89" s="358">
        <v>1.2084961666909999E-2</v>
      </c>
      <c r="J89" s="358" t="s">
        <v>1986</v>
      </c>
    </row>
    <row r="90" spans="1:10">
      <c r="A90" s="323" t="s">
        <v>2042</v>
      </c>
      <c r="B90" s="358">
        <v>29762022.261531696</v>
      </c>
      <c r="C90" s="358" t="s">
        <v>2033</v>
      </c>
      <c r="D90" s="359" t="s">
        <v>1990</v>
      </c>
      <c r="E90" s="359" t="s">
        <v>1990</v>
      </c>
      <c r="F90" s="359" t="s">
        <v>1990</v>
      </c>
      <c r="G90" s="358">
        <v>2400057.4856406469</v>
      </c>
      <c r="H90" s="358">
        <v>34.823479419570468</v>
      </c>
      <c r="I90" s="358">
        <v>100.86538569159121</v>
      </c>
      <c r="J90" s="358" t="s">
        <v>2008</v>
      </c>
    </row>
    <row r="91" spans="1:10">
      <c r="A91" s="322" t="s">
        <v>2034</v>
      </c>
      <c r="B91" s="358">
        <v>1289345.7754762077</v>
      </c>
      <c r="C91" s="358" t="s">
        <v>2033</v>
      </c>
      <c r="D91" s="358">
        <v>75.981710695644367</v>
      </c>
      <c r="E91" s="358">
        <v>0.66331306705496995</v>
      </c>
      <c r="F91" s="358">
        <v>0.25283307148143003</v>
      </c>
      <c r="G91" s="358">
        <v>97966.697698884454</v>
      </c>
      <c r="H91" s="358">
        <v>0.85523990082548995</v>
      </c>
      <c r="I91" s="358">
        <v>0.32598925261525002</v>
      </c>
      <c r="J91" s="358" t="s">
        <v>1986</v>
      </c>
    </row>
    <row r="92" spans="1:10">
      <c r="A92" s="322" t="s">
        <v>2035</v>
      </c>
      <c r="B92" s="358">
        <v>21878947.484241422</v>
      </c>
      <c r="C92" s="358" t="s">
        <v>2033</v>
      </c>
      <c r="D92" s="358">
        <v>90.624623010701626</v>
      </c>
      <c r="E92" s="358">
        <v>0.69812515865578995</v>
      </c>
      <c r="F92" s="358">
        <v>4.3002982540659396</v>
      </c>
      <c r="G92" s="358">
        <v>1982771.3676303178</v>
      </c>
      <c r="H92" s="358">
        <v>15.27424368365784</v>
      </c>
      <c r="I92" s="358">
        <v>94.085999667283815</v>
      </c>
      <c r="J92" s="358" t="s">
        <v>1986</v>
      </c>
    </row>
    <row r="93" spans="1:10">
      <c r="A93" s="322" t="s">
        <v>2036</v>
      </c>
      <c r="B93" s="358">
        <v>6345684.0682639154</v>
      </c>
      <c r="C93" s="358" t="s">
        <v>2033</v>
      </c>
      <c r="D93" s="358">
        <v>50.248073994006518</v>
      </c>
      <c r="E93" s="358">
        <v>2.9440341927598199</v>
      </c>
      <c r="F93" s="358">
        <v>1.01506972939916</v>
      </c>
      <c r="G93" s="358">
        <v>318858.40260471357</v>
      </c>
      <c r="H93" s="358">
        <v>18.681910873420229</v>
      </c>
      <c r="I93" s="358">
        <v>6.4413118100252298</v>
      </c>
      <c r="J93" s="358" t="s">
        <v>1986</v>
      </c>
    </row>
    <row r="94" spans="1:10">
      <c r="A94" s="322" t="s">
        <v>2037</v>
      </c>
      <c r="B94" s="358">
        <v>52888.087323471489</v>
      </c>
      <c r="C94" s="358" t="s">
        <v>2033</v>
      </c>
      <c r="D94" s="358">
        <v>8.7168534553273496</v>
      </c>
      <c r="E94" s="358" t="s">
        <v>2000</v>
      </c>
      <c r="F94" s="358" t="s">
        <v>2000</v>
      </c>
      <c r="G94" s="358">
        <v>461.01770673125719</v>
      </c>
      <c r="H94" s="358" t="s">
        <v>2000</v>
      </c>
      <c r="I94" s="358" t="s">
        <v>2000</v>
      </c>
      <c r="J94" s="358" t="s">
        <v>1986</v>
      </c>
    </row>
    <row r="95" spans="1:10">
      <c r="A95" s="322" t="s">
        <v>2038</v>
      </c>
      <c r="B95" s="358" t="s">
        <v>1993</v>
      </c>
      <c r="C95" s="358" t="s">
        <v>2033</v>
      </c>
      <c r="D95" s="358" t="s">
        <v>1993</v>
      </c>
      <c r="E95" s="358" t="s">
        <v>1993</v>
      </c>
      <c r="F95" s="358" t="s">
        <v>1993</v>
      </c>
      <c r="G95" s="358" t="s">
        <v>1993</v>
      </c>
      <c r="H95" s="358" t="s">
        <v>1993</v>
      </c>
      <c r="I95" s="358" t="s">
        <v>1993</v>
      </c>
      <c r="J95" s="358" t="s">
        <v>1993</v>
      </c>
    </row>
    <row r="96" spans="1:10">
      <c r="A96" s="322" t="s">
        <v>2039</v>
      </c>
      <c r="B96" s="358">
        <v>195156.84622667928</v>
      </c>
      <c r="C96" s="358" t="s">
        <v>2033</v>
      </c>
      <c r="D96" s="358">
        <v>97.735736802039924</v>
      </c>
      <c r="E96" s="358">
        <v>6.192435418265E-2</v>
      </c>
      <c r="F96" s="358">
        <v>6.192435418265E-2</v>
      </c>
      <c r="G96" s="358">
        <v>19073.798157926904</v>
      </c>
      <c r="H96" s="358">
        <v>1.2084961666909999E-2</v>
      </c>
      <c r="I96" s="358">
        <v>1.2084961666909999E-2</v>
      </c>
      <c r="J96" s="358" t="s">
        <v>1986</v>
      </c>
    </row>
    <row r="97" spans="1:10">
      <c r="A97" s="361" t="s">
        <v>2043</v>
      </c>
      <c r="B97" s="358">
        <v>29762022.261531696</v>
      </c>
      <c r="C97" s="358" t="s">
        <v>2033</v>
      </c>
      <c r="D97" s="359" t="s">
        <v>1990</v>
      </c>
      <c r="E97" s="359" t="s">
        <v>1990</v>
      </c>
      <c r="F97" s="359" t="s">
        <v>1990</v>
      </c>
      <c r="G97" s="358">
        <v>2400057.4856406469</v>
      </c>
      <c r="H97" s="358">
        <v>34.823479419570468</v>
      </c>
      <c r="I97" s="358">
        <v>100.86538569159121</v>
      </c>
      <c r="J97" s="358" t="s">
        <v>2008</v>
      </c>
    </row>
    <row r="98" spans="1:10">
      <c r="A98" s="362" t="s">
        <v>2044</v>
      </c>
      <c r="B98" s="363">
        <v>1289345.7754762077</v>
      </c>
      <c r="C98" s="358" t="s">
        <v>2033</v>
      </c>
      <c r="D98" s="358">
        <v>75.981710695644367</v>
      </c>
      <c r="E98" s="358">
        <v>0.66331306705496995</v>
      </c>
      <c r="F98" s="358">
        <v>0.25283307148143003</v>
      </c>
      <c r="G98" s="363">
        <v>97966.697698884454</v>
      </c>
      <c r="H98" s="363">
        <v>0.85523990082548995</v>
      </c>
      <c r="I98" s="363">
        <v>0.32598925261525002</v>
      </c>
      <c r="J98" s="363" t="s">
        <v>1986</v>
      </c>
    </row>
    <row r="99" spans="1:10">
      <c r="A99" s="362" t="s">
        <v>2045</v>
      </c>
      <c r="B99" s="363">
        <v>21878947.484241422</v>
      </c>
      <c r="C99" s="358" t="s">
        <v>2033</v>
      </c>
      <c r="D99" s="358">
        <v>90.624623010701626</v>
      </c>
      <c r="E99" s="358">
        <v>0.69812515865578995</v>
      </c>
      <c r="F99" s="358">
        <v>4.3002982540659396</v>
      </c>
      <c r="G99" s="363">
        <v>1982771.3676303178</v>
      </c>
      <c r="H99" s="363">
        <v>15.27424368365784</v>
      </c>
      <c r="I99" s="363">
        <v>94.085999667283815</v>
      </c>
      <c r="J99" s="363" t="s">
        <v>1986</v>
      </c>
    </row>
    <row r="100" spans="1:10">
      <c r="A100" s="362" t="s">
        <v>2046</v>
      </c>
      <c r="B100" s="363">
        <v>6345684.0682639154</v>
      </c>
      <c r="C100" s="358" t="s">
        <v>2033</v>
      </c>
      <c r="D100" s="358">
        <v>50.248073994006518</v>
      </c>
      <c r="E100" s="358">
        <v>2.9440341927598199</v>
      </c>
      <c r="F100" s="358">
        <v>1.01506972939916</v>
      </c>
      <c r="G100" s="363">
        <v>318858.40260471357</v>
      </c>
      <c r="H100" s="363">
        <v>18.681910873420229</v>
      </c>
      <c r="I100" s="363">
        <v>6.4413118100252298</v>
      </c>
      <c r="J100" s="363" t="s">
        <v>1986</v>
      </c>
    </row>
    <row r="101" spans="1:10">
      <c r="A101" s="362" t="s">
        <v>2047</v>
      </c>
      <c r="B101" s="363">
        <v>52888.087323471489</v>
      </c>
      <c r="C101" s="358" t="s">
        <v>2033</v>
      </c>
      <c r="D101" s="358">
        <v>8.7168534553273496</v>
      </c>
      <c r="E101" s="358" t="s">
        <v>1986</v>
      </c>
      <c r="F101" s="358" t="s">
        <v>1986</v>
      </c>
      <c r="G101" s="363">
        <v>461.01770673125719</v>
      </c>
      <c r="H101" s="363" t="s">
        <v>1986</v>
      </c>
      <c r="I101" s="363" t="s">
        <v>1986</v>
      </c>
      <c r="J101" s="363" t="s">
        <v>1986</v>
      </c>
    </row>
    <row r="102" spans="1:10">
      <c r="A102" s="362" t="s">
        <v>2048</v>
      </c>
      <c r="B102" s="363" t="s">
        <v>1993</v>
      </c>
      <c r="C102" s="358" t="s">
        <v>2033</v>
      </c>
      <c r="D102" s="358" t="s">
        <v>1993</v>
      </c>
      <c r="E102" s="358" t="s">
        <v>1993</v>
      </c>
      <c r="F102" s="358" t="s">
        <v>1993</v>
      </c>
      <c r="G102" s="363" t="s">
        <v>1993</v>
      </c>
      <c r="H102" s="363" t="s">
        <v>1993</v>
      </c>
      <c r="I102" s="363" t="s">
        <v>1993</v>
      </c>
      <c r="J102" s="363" t="s">
        <v>1993</v>
      </c>
    </row>
    <row r="103" spans="1:10">
      <c r="A103" s="362" t="s">
        <v>811</v>
      </c>
      <c r="B103" s="363">
        <v>195156.84622667928</v>
      </c>
      <c r="C103" s="358" t="s">
        <v>2033</v>
      </c>
      <c r="D103" s="358">
        <v>97.735736802039924</v>
      </c>
      <c r="E103" s="358">
        <v>6.192435418265E-2</v>
      </c>
      <c r="F103" s="358">
        <v>6.192435418265E-2</v>
      </c>
      <c r="G103" s="363">
        <v>19073.798157926904</v>
      </c>
      <c r="H103" s="363">
        <v>1.2084961666909999E-2</v>
      </c>
      <c r="I103" s="363">
        <v>1.2084961666909999E-2</v>
      </c>
      <c r="J103" s="363" t="s">
        <v>1986</v>
      </c>
    </row>
    <row r="104" spans="1:10">
      <c r="A104" s="361" t="s">
        <v>2049</v>
      </c>
      <c r="B104" s="358" t="s">
        <v>2050</v>
      </c>
      <c r="C104" s="358" t="s">
        <v>2033</v>
      </c>
      <c r="D104" s="359" t="s">
        <v>1990</v>
      </c>
      <c r="E104" s="359" t="s">
        <v>1990</v>
      </c>
      <c r="F104" s="359" t="s">
        <v>1990</v>
      </c>
      <c r="G104" s="358" t="s">
        <v>2050</v>
      </c>
      <c r="H104" s="358" t="s">
        <v>2051</v>
      </c>
      <c r="I104" s="358" t="s">
        <v>2051</v>
      </c>
      <c r="J104" s="358" t="s">
        <v>2008</v>
      </c>
    </row>
    <row r="105" spans="1:10">
      <c r="A105" s="362" t="s">
        <v>2044</v>
      </c>
      <c r="B105" s="363" t="s">
        <v>1964</v>
      </c>
      <c r="C105" s="358" t="s">
        <v>2033</v>
      </c>
      <c r="D105" s="358" t="s">
        <v>2000</v>
      </c>
      <c r="E105" s="358" t="s">
        <v>1964</v>
      </c>
      <c r="F105" s="358" t="s">
        <v>1964</v>
      </c>
      <c r="G105" s="363" t="s">
        <v>1964</v>
      </c>
      <c r="H105" s="363" t="s">
        <v>1964</v>
      </c>
      <c r="I105" s="363" t="s">
        <v>1964</v>
      </c>
      <c r="J105" s="363" t="s">
        <v>1986</v>
      </c>
    </row>
    <row r="106" spans="1:10">
      <c r="A106" s="362" t="s">
        <v>2045</v>
      </c>
      <c r="B106" s="363" t="s">
        <v>1964</v>
      </c>
      <c r="C106" s="358" t="s">
        <v>2033</v>
      </c>
      <c r="D106" s="358" t="s">
        <v>2000</v>
      </c>
      <c r="E106" s="358" t="s">
        <v>1964</v>
      </c>
      <c r="F106" s="358" t="s">
        <v>1964</v>
      </c>
      <c r="G106" s="363" t="s">
        <v>1964</v>
      </c>
      <c r="H106" s="363" t="s">
        <v>1964</v>
      </c>
      <c r="I106" s="363" t="s">
        <v>1964</v>
      </c>
      <c r="J106" s="363" t="s">
        <v>1986</v>
      </c>
    </row>
    <row r="107" spans="1:10">
      <c r="A107" s="362" t="s">
        <v>2046</v>
      </c>
      <c r="B107" s="363" t="s">
        <v>1964</v>
      </c>
      <c r="C107" s="358" t="s">
        <v>2033</v>
      </c>
      <c r="D107" s="358" t="s">
        <v>2000</v>
      </c>
      <c r="E107" s="358" t="s">
        <v>1964</v>
      </c>
      <c r="F107" s="358" t="s">
        <v>1964</v>
      </c>
      <c r="G107" s="363" t="s">
        <v>1964</v>
      </c>
      <c r="H107" s="363" t="s">
        <v>1964</v>
      </c>
      <c r="I107" s="363" t="s">
        <v>1964</v>
      </c>
      <c r="J107" s="363" t="s">
        <v>1986</v>
      </c>
    </row>
    <row r="108" spans="1:10">
      <c r="A108" s="362" t="s">
        <v>2047</v>
      </c>
      <c r="B108" s="363" t="s">
        <v>1964</v>
      </c>
      <c r="C108" s="358" t="s">
        <v>2033</v>
      </c>
      <c r="D108" s="358" t="s">
        <v>2000</v>
      </c>
      <c r="E108" s="358" t="s">
        <v>1964</v>
      </c>
      <c r="F108" s="358" t="s">
        <v>1964</v>
      </c>
      <c r="G108" s="363" t="s">
        <v>1964</v>
      </c>
      <c r="H108" s="363" t="s">
        <v>1964</v>
      </c>
      <c r="I108" s="363" t="s">
        <v>1964</v>
      </c>
      <c r="J108" s="363" t="s">
        <v>1986</v>
      </c>
    </row>
    <row r="109" spans="1:10">
      <c r="A109" s="362" t="s">
        <v>2048</v>
      </c>
      <c r="B109" s="363" t="s">
        <v>1993</v>
      </c>
      <c r="C109" s="358" t="s">
        <v>2033</v>
      </c>
      <c r="D109" s="358" t="s">
        <v>1993</v>
      </c>
      <c r="E109" s="358" t="s">
        <v>1993</v>
      </c>
      <c r="F109" s="358" t="s">
        <v>1993</v>
      </c>
      <c r="G109" s="363" t="s">
        <v>1993</v>
      </c>
      <c r="H109" s="363" t="s">
        <v>1993</v>
      </c>
      <c r="I109" s="363" t="s">
        <v>1993</v>
      </c>
      <c r="J109" s="363" t="s">
        <v>1993</v>
      </c>
    </row>
    <row r="110" spans="1:10">
      <c r="A110" s="362" t="s">
        <v>811</v>
      </c>
      <c r="B110" s="363" t="s">
        <v>1964</v>
      </c>
      <c r="C110" s="358" t="s">
        <v>2033</v>
      </c>
      <c r="D110" s="358" t="s">
        <v>2000</v>
      </c>
      <c r="E110" s="358" t="s">
        <v>1964</v>
      </c>
      <c r="F110" s="358" t="s">
        <v>1964</v>
      </c>
      <c r="G110" s="363" t="s">
        <v>1964</v>
      </c>
      <c r="H110" s="363" t="s">
        <v>1964</v>
      </c>
      <c r="I110" s="363" t="s">
        <v>1964</v>
      </c>
      <c r="J110" s="363" t="s">
        <v>1986</v>
      </c>
    </row>
    <row r="111" spans="1:10">
      <c r="A111" s="361" t="s">
        <v>2052</v>
      </c>
      <c r="B111" s="358" t="s">
        <v>2050</v>
      </c>
      <c r="C111" s="358" t="s">
        <v>2033</v>
      </c>
      <c r="D111" s="359" t="s">
        <v>1990</v>
      </c>
      <c r="E111" s="359" t="s">
        <v>1990</v>
      </c>
      <c r="F111" s="359" t="s">
        <v>1990</v>
      </c>
      <c r="G111" s="358" t="s">
        <v>2051</v>
      </c>
      <c r="H111" s="358" t="s">
        <v>2050</v>
      </c>
      <c r="I111" s="358" t="s">
        <v>2051</v>
      </c>
      <c r="J111" s="358" t="s">
        <v>2008</v>
      </c>
    </row>
    <row r="112" spans="1:10">
      <c r="A112" s="362" t="s">
        <v>2044</v>
      </c>
      <c r="B112" s="363" t="s">
        <v>1964</v>
      </c>
      <c r="C112" s="358" t="s">
        <v>2033</v>
      </c>
      <c r="D112" s="358" t="s">
        <v>2000</v>
      </c>
      <c r="E112" s="358" t="s">
        <v>1964</v>
      </c>
      <c r="F112" s="358" t="s">
        <v>1964</v>
      </c>
      <c r="G112" s="363" t="s">
        <v>1964</v>
      </c>
      <c r="H112" s="363" t="s">
        <v>1964</v>
      </c>
      <c r="I112" s="363" t="s">
        <v>1964</v>
      </c>
      <c r="J112" s="363" t="s">
        <v>1986</v>
      </c>
    </row>
    <row r="113" spans="1:10">
      <c r="A113" s="362" t="s">
        <v>2045</v>
      </c>
      <c r="B113" s="363" t="s">
        <v>1964</v>
      </c>
      <c r="C113" s="358" t="s">
        <v>2033</v>
      </c>
      <c r="D113" s="358" t="s">
        <v>2000</v>
      </c>
      <c r="E113" s="358" t="s">
        <v>1964</v>
      </c>
      <c r="F113" s="358" t="s">
        <v>1964</v>
      </c>
      <c r="G113" s="363" t="s">
        <v>1964</v>
      </c>
      <c r="H113" s="363" t="s">
        <v>1964</v>
      </c>
      <c r="I113" s="363" t="s">
        <v>1964</v>
      </c>
      <c r="J113" s="363" t="s">
        <v>1986</v>
      </c>
    </row>
    <row r="114" spans="1:10">
      <c r="A114" s="362" t="s">
        <v>2046</v>
      </c>
      <c r="B114" s="363" t="s">
        <v>1964</v>
      </c>
      <c r="C114" s="358" t="s">
        <v>2033</v>
      </c>
      <c r="D114" s="358" t="s">
        <v>2000</v>
      </c>
      <c r="E114" s="358" t="s">
        <v>1964</v>
      </c>
      <c r="F114" s="358" t="s">
        <v>1964</v>
      </c>
      <c r="G114" s="363" t="s">
        <v>1964</v>
      </c>
      <c r="H114" s="363" t="s">
        <v>1964</v>
      </c>
      <c r="I114" s="363" t="s">
        <v>1964</v>
      </c>
      <c r="J114" s="363" t="s">
        <v>1986</v>
      </c>
    </row>
    <row r="115" spans="1:10">
      <c r="A115" s="362" t="s">
        <v>2047</v>
      </c>
      <c r="B115" s="363" t="s">
        <v>1964</v>
      </c>
      <c r="C115" s="358" t="s">
        <v>2033</v>
      </c>
      <c r="D115" s="358" t="s">
        <v>2000</v>
      </c>
      <c r="E115" s="358" t="s">
        <v>1964</v>
      </c>
      <c r="F115" s="358" t="s">
        <v>1964</v>
      </c>
      <c r="G115" s="363" t="s">
        <v>1964</v>
      </c>
      <c r="H115" s="363" t="s">
        <v>1964</v>
      </c>
      <c r="I115" s="363" t="s">
        <v>1964</v>
      </c>
      <c r="J115" s="363" t="s">
        <v>1986</v>
      </c>
    </row>
    <row r="116" spans="1:10">
      <c r="A116" s="362" t="s">
        <v>2048</v>
      </c>
      <c r="B116" s="363" t="s">
        <v>1993</v>
      </c>
      <c r="C116" s="358" t="s">
        <v>2033</v>
      </c>
      <c r="D116" s="358" t="s">
        <v>1993</v>
      </c>
      <c r="E116" s="358" t="s">
        <v>1993</v>
      </c>
      <c r="F116" s="358" t="s">
        <v>1993</v>
      </c>
      <c r="G116" s="363" t="s">
        <v>1993</v>
      </c>
      <c r="H116" s="363" t="s">
        <v>1993</v>
      </c>
      <c r="I116" s="363" t="s">
        <v>1993</v>
      </c>
      <c r="J116" s="363" t="s">
        <v>1993</v>
      </c>
    </row>
    <row r="117" spans="1:10">
      <c r="A117" s="362" t="s">
        <v>811</v>
      </c>
      <c r="B117" s="363" t="s">
        <v>1964</v>
      </c>
      <c r="C117" s="358" t="s">
        <v>2033</v>
      </c>
      <c r="D117" s="358" t="s">
        <v>2000</v>
      </c>
      <c r="E117" s="358" t="s">
        <v>1964</v>
      </c>
      <c r="F117" s="358" t="s">
        <v>1964</v>
      </c>
      <c r="G117" s="363" t="s">
        <v>1964</v>
      </c>
      <c r="H117" s="363" t="s">
        <v>1964</v>
      </c>
      <c r="I117" s="363" t="s">
        <v>1964</v>
      </c>
      <c r="J117" s="363" t="s">
        <v>1986</v>
      </c>
    </row>
    <row r="118" spans="1:10">
      <c r="A118" s="324" t="s">
        <v>1962</v>
      </c>
      <c r="B118" s="358">
        <v>1778687.0543379753</v>
      </c>
      <c r="C118" s="358" t="s">
        <v>2033</v>
      </c>
      <c r="D118" s="359" t="s">
        <v>1990</v>
      </c>
      <c r="E118" s="359" t="s">
        <v>1990</v>
      </c>
      <c r="F118" s="359" t="s">
        <v>1990</v>
      </c>
      <c r="G118" s="358">
        <v>94253.062008181601</v>
      </c>
      <c r="H118" s="358">
        <v>1.46027512323081</v>
      </c>
      <c r="I118" s="358">
        <v>0.26593010197444999</v>
      </c>
      <c r="J118" s="358" t="s">
        <v>2008</v>
      </c>
    </row>
    <row r="119" spans="1:10">
      <c r="A119" s="322" t="s">
        <v>2034</v>
      </c>
      <c r="B119" s="363">
        <v>49045.406851392239</v>
      </c>
      <c r="C119" s="358" t="s">
        <v>2033</v>
      </c>
      <c r="D119" s="358">
        <v>74.659973794071973</v>
      </c>
      <c r="E119" s="358">
        <v>3.1426139568948201</v>
      </c>
      <c r="F119" s="358">
        <v>2.75514054391506</v>
      </c>
      <c r="G119" s="363">
        <v>3661.7287902445428</v>
      </c>
      <c r="H119" s="363">
        <v>0.15413078009277001</v>
      </c>
      <c r="I119" s="363">
        <v>0.13512698890908001</v>
      </c>
      <c r="J119" s="363" t="s">
        <v>1986</v>
      </c>
    </row>
    <row r="120" spans="1:10">
      <c r="A120" s="322" t="s">
        <v>2035</v>
      </c>
      <c r="B120" s="363">
        <v>397.21842434588893</v>
      </c>
      <c r="C120" s="358" t="s">
        <v>2033</v>
      </c>
      <c r="D120" s="358">
        <v>89.645233903118736</v>
      </c>
      <c r="E120" s="358">
        <v>9.5000000000102105</v>
      </c>
      <c r="F120" s="358">
        <v>1.4249999999927201</v>
      </c>
      <c r="G120" s="363">
        <v>35.608738561115487</v>
      </c>
      <c r="H120" s="363">
        <v>3.77357503129E-3</v>
      </c>
      <c r="I120" s="363">
        <v>5.6603625469000001E-4</v>
      </c>
      <c r="J120" s="363" t="s">
        <v>1986</v>
      </c>
    </row>
    <row r="121" spans="1:10">
      <c r="A121" s="322" t="s">
        <v>2036</v>
      </c>
      <c r="B121" s="363">
        <v>1729244.4290622373</v>
      </c>
      <c r="C121" s="358" t="s">
        <v>2033</v>
      </c>
      <c r="D121" s="358">
        <v>52.367220594999381</v>
      </c>
      <c r="E121" s="358">
        <v>0.75314440585650999</v>
      </c>
      <c r="F121" s="358">
        <v>7.5314440585649997E-2</v>
      </c>
      <c r="G121" s="363">
        <v>90555.724479375946</v>
      </c>
      <c r="H121" s="363">
        <v>1.30237076810675</v>
      </c>
      <c r="I121" s="363">
        <v>0.13023707681068</v>
      </c>
      <c r="J121" s="363" t="s">
        <v>1986</v>
      </c>
    </row>
    <row r="122" spans="1:10">
      <c r="A122" s="322" t="s">
        <v>2037</v>
      </c>
      <c r="B122" s="363" t="s">
        <v>1993</v>
      </c>
      <c r="C122" s="358" t="s">
        <v>2033</v>
      </c>
      <c r="D122" s="358" t="s">
        <v>1993</v>
      </c>
      <c r="E122" s="358" t="s">
        <v>1993</v>
      </c>
      <c r="F122" s="358" t="s">
        <v>1993</v>
      </c>
      <c r="G122" s="363" t="s">
        <v>1993</v>
      </c>
      <c r="H122" s="363" t="s">
        <v>1993</v>
      </c>
      <c r="I122" s="363" t="s">
        <v>1993</v>
      </c>
      <c r="J122" s="363" t="s">
        <v>1993</v>
      </c>
    </row>
    <row r="123" spans="1:10">
      <c r="A123" s="322" t="s">
        <v>2038</v>
      </c>
      <c r="B123" s="363" t="s">
        <v>1993</v>
      </c>
      <c r="C123" s="358" t="s">
        <v>2033</v>
      </c>
      <c r="D123" s="358" t="s">
        <v>1993</v>
      </c>
      <c r="E123" s="358" t="s">
        <v>1993</v>
      </c>
      <c r="F123" s="358" t="s">
        <v>1993</v>
      </c>
      <c r="G123" s="363" t="s">
        <v>1993</v>
      </c>
      <c r="H123" s="363" t="s">
        <v>1993</v>
      </c>
      <c r="I123" s="363" t="s">
        <v>1993</v>
      </c>
      <c r="J123" s="363" t="s">
        <v>1993</v>
      </c>
    </row>
    <row r="124" spans="1:10">
      <c r="A124" s="322" t="s">
        <v>2039</v>
      </c>
      <c r="B124" s="363" t="s">
        <v>1964</v>
      </c>
      <c r="C124" s="358" t="s">
        <v>2033</v>
      </c>
      <c r="D124" s="358" t="s">
        <v>2000</v>
      </c>
      <c r="E124" s="358" t="s">
        <v>1964</v>
      </c>
      <c r="F124" s="358" t="s">
        <v>1964</v>
      </c>
      <c r="G124" s="363" t="s">
        <v>1964</v>
      </c>
      <c r="H124" s="363" t="s">
        <v>1964</v>
      </c>
      <c r="I124" s="363" t="s">
        <v>1964</v>
      </c>
      <c r="J124" s="363" t="s">
        <v>1986</v>
      </c>
    </row>
    <row r="125" spans="1:10">
      <c r="A125" s="364" t="s">
        <v>2053</v>
      </c>
      <c r="B125" s="358">
        <v>811064.09369339747</v>
      </c>
      <c r="C125" s="358" t="s">
        <v>2033</v>
      </c>
      <c r="D125" s="359" t="s">
        <v>1990</v>
      </c>
      <c r="E125" s="359" t="s">
        <v>1990</v>
      </c>
      <c r="F125" s="359" t="s">
        <v>1990</v>
      </c>
      <c r="G125" s="358">
        <v>45783.983149465937</v>
      </c>
      <c r="H125" s="358">
        <v>1.37229551691322</v>
      </c>
      <c r="I125" s="358">
        <v>0.19110373131999001</v>
      </c>
      <c r="J125" s="358" t="s">
        <v>2008</v>
      </c>
    </row>
    <row r="126" spans="1:10">
      <c r="A126" s="360" t="s">
        <v>2034</v>
      </c>
      <c r="B126" s="358">
        <v>5418.8561307769987</v>
      </c>
      <c r="C126" s="358" t="s">
        <v>2033</v>
      </c>
      <c r="D126" s="358">
        <v>74.659973794071973</v>
      </c>
      <c r="E126" s="358">
        <v>3.14261395689392</v>
      </c>
      <c r="F126" s="358">
        <v>2.7551405439157199</v>
      </c>
      <c r="G126" s="358">
        <v>404.57165671765699</v>
      </c>
      <c r="H126" s="358">
        <v>1.7029372906979999E-2</v>
      </c>
      <c r="I126" s="358">
        <v>1.492971022755E-2</v>
      </c>
      <c r="J126" s="358" t="s">
        <v>1986</v>
      </c>
    </row>
    <row r="127" spans="1:10">
      <c r="A127" s="360" t="s">
        <v>2035</v>
      </c>
      <c r="B127" s="358">
        <v>85573.487772242661</v>
      </c>
      <c r="C127" s="358" t="s">
        <v>2033</v>
      </c>
      <c r="D127" s="358">
        <v>89.645233903118736</v>
      </c>
      <c r="E127" s="358">
        <v>9.5000000000000604</v>
      </c>
      <c r="F127" s="358">
        <v>1.42500000000005</v>
      </c>
      <c r="G127" s="358">
        <v>7671.2553272483647</v>
      </c>
      <c r="H127" s="358">
        <v>0.81294813383631004</v>
      </c>
      <c r="I127" s="358">
        <v>0.12194222007545</v>
      </c>
      <c r="J127" s="358" t="s">
        <v>1986</v>
      </c>
    </row>
    <row r="128" spans="1:10">
      <c r="A128" s="360" t="s">
        <v>2036</v>
      </c>
      <c r="B128" s="358">
        <v>720071.7497903778</v>
      </c>
      <c r="C128" s="358" t="s">
        <v>2033</v>
      </c>
      <c r="D128" s="358">
        <v>52.367220594999388</v>
      </c>
      <c r="E128" s="358">
        <v>0.75314440585650999</v>
      </c>
      <c r="F128" s="358">
        <v>7.5314440585649997E-2</v>
      </c>
      <c r="G128" s="358">
        <v>37708.156165499917</v>
      </c>
      <c r="H128" s="358">
        <v>0.54231801016992998</v>
      </c>
      <c r="I128" s="358">
        <v>5.4231801016990003E-2</v>
      </c>
      <c r="J128" s="358" t="s">
        <v>1986</v>
      </c>
    </row>
    <row r="129" spans="1:10">
      <c r="A129" s="360" t="s">
        <v>2037</v>
      </c>
      <c r="B129" s="358" t="s">
        <v>1993</v>
      </c>
      <c r="C129" s="358" t="s">
        <v>2033</v>
      </c>
      <c r="D129" s="358" t="s">
        <v>1993</v>
      </c>
      <c r="E129" s="358" t="s">
        <v>1993</v>
      </c>
      <c r="F129" s="358" t="s">
        <v>1993</v>
      </c>
      <c r="G129" s="358" t="s">
        <v>1993</v>
      </c>
      <c r="H129" s="358" t="s">
        <v>1993</v>
      </c>
      <c r="I129" s="358" t="s">
        <v>1993</v>
      </c>
      <c r="J129" s="358" t="s">
        <v>1993</v>
      </c>
    </row>
    <row r="130" spans="1:10">
      <c r="A130" s="360" t="s">
        <v>2038</v>
      </c>
      <c r="B130" s="358" t="s">
        <v>1993</v>
      </c>
      <c r="C130" s="358" t="s">
        <v>2033</v>
      </c>
      <c r="D130" s="358" t="s">
        <v>1993</v>
      </c>
      <c r="E130" s="358" t="s">
        <v>1993</v>
      </c>
      <c r="F130" s="358" t="s">
        <v>1993</v>
      </c>
      <c r="G130" s="358" t="s">
        <v>1993</v>
      </c>
      <c r="H130" s="358" t="s">
        <v>1993</v>
      </c>
      <c r="I130" s="358" t="s">
        <v>1993</v>
      </c>
      <c r="J130" s="358" t="s">
        <v>1993</v>
      </c>
    </row>
    <row r="131" spans="1:10">
      <c r="A131" s="360" t="s">
        <v>2039</v>
      </c>
      <c r="B131" s="358" t="s">
        <v>1964</v>
      </c>
      <c r="C131" s="358" t="s">
        <v>2033</v>
      </c>
      <c r="D131" s="358" t="s">
        <v>2000</v>
      </c>
      <c r="E131" s="358" t="s">
        <v>1964</v>
      </c>
      <c r="F131" s="358" t="s">
        <v>1964</v>
      </c>
      <c r="G131" s="358" t="s">
        <v>1964</v>
      </c>
      <c r="H131" s="358" t="s">
        <v>1964</v>
      </c>
      <c r="I131" s="358" t="s">
        <v>1964</v>
      </c>
      <c r="J131" s="358" t="s">
        <v>1986</v>
      </c>
    </row>
    <row r="132" spans="1:10">
      <c r="A132" s="361" t="s">
        <v>2054</v>
      </c>
      <c r="B132" s="358">
        <v>811064.09369339747</v>
      </c>
      <c r="C132" s="358" t="s">
        <v>2033</v>
      </c>
      <c r="D132" s="359" t="s">
        <v>1990</v>
      </c>
      <c r="E132" s="359" t="s">
        <v>1990</v>
      </c>
      <c r="F132" s="359" t="s">
        <v>1990</v>
      </c>
      <c r="G132" s="358">
        <v>45783.983149465937</v>
      </c>
      <c r="H132" s="358">
        <v>1.37229551691322</v>
      </c>
      <c r="I132" s="358">
        <v>0.19110373131999001</v>
      </c>
      <c r="J132" s="358" t="s">
        <v>2008</v>
      </c>
    </row>
    <row r="133" spans="1:10">
      <c r="A133" s="362" t="s">
        <v>2044</v>
      </c>
      <c r="B133" s="363">
        <v>5418.8561307769987</v>
      </c>
      <c r="C133" s="358" t="s">
        <v>2033</v>
      </c>
      <c r="D133" s="358">
        <v>74.659973794071973</v>
      </c>
      <c r="E133" s="358">
        <v>3.14261395689392</v>
      </c>
      <c r="F133" s="358">
        <v>2.7551405439157199</v>
      </c>
      <c r="G133" s="363">
        <v>404.57165671765699</v>
      </c>
      <c r="H133" s="363">
        <v>1.7029372906979999E-2</v>
      </c>
      <c r="I133" s="363">
        <v>1.492971022755E-2</v>
      </c>
      <c r="J133" s="363" t="s">
        <v>1986</v>
      </c>
    </row>
    <row r="134" spans="1:10">
      <c r="A134" s="362" t="s">
        <v>2045</v>
      </c>
      <c r="B134" s="363">
        <v>85573.487772242661</v>
      </c>
      <c r="C134" s="358" t="s">
        <v>2033</v>
      </c>
      <c r="D134" s="358">
        <v>89.645233903118736</v>
      </c>
      <c r="E134" s="358">
        <v>9.5000000000000604</v>
      </c>
      <c r="F134" s="358">
        <v>1.42500000000005</v>
      </c>
      <c r="G134" s="363">
        <v>7671.2553272483647</v>
      </c>
      <c r="H134" s="363">
        <v>0.81294813383631004</v>
      </c>
      <c r="I134" s="363">
        <v>0.12194222007545</v>
      </c>
      <c r="J134" s="363" t="s">
        <v>1986</v>
      </c>
    </row>
    <row r="135" spans="1:10">
      <c r="A135" s="362" t="s">
        <v>2046</v>
      </c>
      <c r="B135" s="363">
        <v>720071.7497903778</v>
      </c>
      <c r="C135" s="358" t="s">
        <v>2033</v>
      </c>
      <c r="D135" s="358">
        <v>52.367220594999388</v>
      </c>
      <c r="E135" s="358">
        <v>0.75314440585650999</v>
      </c>
      <c r="F135" s="358">
        <v>7.5314440585649997E-2</v>
      </c>
      <c r="G135" s="363">
        <v>37708.156165499917</v>
      </c>
      <c r="H135" s="363">
        <v>0.54231801016992998</v>
      </c>
      <c r="I135" s="363">
        <v>5.4231801016990003E-2</v>
      </c>
      <c r="J135" s="363" t="s">
        <v>1986</v>
      </c>
    </row>
    <row r="136" spans="1:10">
      <c r="A136" s="362" t="s">
        <v>2047</v>
      </c>
      <c r="B136" s="363" t="s">
        <v>1993</v>
      </c>
      <c r="C136" s="358" t="s">
        <v>2033</v>
      </c>
      <c r="D136" s="358" t="s">
        <v>1993</v>
      </c>
      <c r="E136" s="358" t="s">
        <v>1993</v>
      </c>
      <c r="F136" s="358" t="s">
        <v>1993</v>
      </c>
      <c r="G136" s="363" t="s">
        <v>1993</v>
      </c>
      <c r="H136" s="363" t="s">
        <v>1993</v>
      </c>
      <c r="I136" s="363" t="s">
        <v>1993</v>
      </c>
      <c r="J136" s="363" t="s">
        <v>1993</v>
      </c>
    </row>
    <row r="137" spans="1:10">
      <c r="A137" s="362" t="s">
        <v>2048</v>
      </c>
      <c r="B137" s="363" t="s">
        <v>1993</v>
      </c>
      <c r="C137" s="358" t="s">
        <v>2033</v>
      </c>
      <c r="D137" s="358" t="s">
        <v>1993</v>
      </c>
      <c r="E137" s="358" t="s">
        <v>1993</v>
      </c>
      <c r="F137" s="358" t="s">
        <v>1993</v>
      </c>
      <c r="G137" s="363" t="s">
        <v>1993</v>
      </c>
      <c r="H137" s="363" t="s">
        <v>1993</v>
      </c>
      <c r="I137" s="363" t="s">
        <v>1993</v>
      </c>
      <c r="J137" s="363" t="s">
        <v>1993</v>
      </c>
    </row>
    <row r="138" spans="1:10">
      <c r="A138" s="362" t="s">
        <v>811</v>
      </c>
      <c r="B138" s="363" t="s">
        <v>1964</v>
      </c>
      <c r="C138" s="358" t="s">
        <v>2033</v>
      </c>
      <c r="D138" s="358" t="s">
        <v>2000</v>
      </c>
      <c r="E138" s="358" t="s">
        <v>1964</v>
      </c>
      <c r="F138" s="358" t="s">
        <v>1964</v>
      </c>
      <c r="G138" s="363" t="s">
        <v>1964</v>
      </c>
      <c r="H138" s="363" t="s">
        <v>1964</v>
      </c>
      <c r="I138" s="363" t="s">
        <v>1964</v>
      </c>
      <c r="J138" s="363" t="s">
        <v>1986</v>
      </c>
    </row>
    <row r="139" spans="1:10">
      <c r="A139" s="361" t="s">
        <v>2055</v>
      </c>
      <c r="B139" s="358" t="s">
        <v>2051</v>
      </c>
      <c r="C139" s="358" t="s">
        <v>2033</v>
      </c>
      <c r="D139" s="359" t="s">
        <v>1990</v>
      </c>
      <c r="E139" s="359" t="s">
        <v>1990</v>
      </c>
      <c r="F139" s="359" t="s">
        <v>1990</v>
      </c>
      <c r="G139" s="358" t="s">
        <v>2051</v>
      </c>
      <c r="H139" s="358" t="s">
        <v>2051</v>
      </c>
      <c r="I139" s="358" t="s">
        <v>2051</v>
      </c>
      <c r="J139" s="358" t="s">
        <v>2008</v>
      </c>
    </row>
    <row r="140" spans="1:10">
      <c r="A140" s="362" t="s">
        <v>2044</v>
      </c>
      <c r="B140" s="363" t="s">
        <v>1964</v>
      </c>
      <c r="C140" s="358" t="s">
        <v>2033</v>
      </c>
      <c r="D140" s="358" t="s">
        <v>2000</v>
      </c>
      <c r="E140" s="358" t="s">
        <v>1964</v>
      </c>
      <c r="F140" s="358" t="s">
        <v>1964</v>
      </c>
      <c r="G140" s="363" t="s">
        <v>1964</v>
      </c>
      <c r="H140" s="363" t="s">
        <v>1964</v>
      </c>
      <c r="I140" s="363" t="s">
        <v>1964</v>
      </c>
      <c r="J140" s="363" t="s">
        <v>1986</v>
      </c>
    </row>
    <row r="141" spans="1:10">
      <c r="A141" s="362" t="s">
        <v>2045</v>
      </c>
      <c r="B141" s="363" t="s">
        <v>1964</v>
      </c>
      <c r="C141" s="358" t="s">
        <v>2033</v>
      </c>
      <c r="D141" s="358" t="s">
        <v>2000</v>
      </c>
      <c r="E141" s="358" t="s">
        <v>1964</v>
      </c>
      <c r="F141" s="358" t="s">
        <v>1964</v>
      </c>
      <c r="G141" s="363" t="s">
        <v>1964</v>
      </c>
      <c r="H141" s="363" t="s">
        <v>1964</v>
      </c>
      <c r="I141" s="363" t="s">
        <v>1964</v>
      </c>
      <c r="J141" s="363" t="s">
        <v>1986</v>
      </c>
    </row>
    <row r="142" spans="1:10">
      <c r="A142" s="362" t="s">
        <v>2046</v>
      </c>
      <c r="B142" s="363" t="s">
        <v>1964</v>
      </c>
      <c r="C142" s="358" t="s">
        <v>2033</v>
      </c>
      <c r="D142" s="358" t="s">
        <v>2000</v>
      </c>
      <c r="E142" s="358" t="s">
        <v>1964</v>
      </c>
      <c r="F142" s="358" t="s">
        <v>1964</v>
      </c>
      <c r="G142" s="363" t="s">
        <v>1964</v>
      </c>
      <c r="H142" s="363" t="s">
        <v>1964</v>
      </c>
      <c r="I142" s="363" t="s">
        <v>1964</v>
      </c>
      <c r="J142" s="363" t="s">
        <v>1986</v>
      </c>
    </row>
    <row r="143" spans="1:10">
      <c r="A143" s="362" t="s">
        <v>2047</v>
      </c>
      <c r="B143" s="363" t="s">
        <v>1993</v>
      </c>
      <c r="C143" s="358" t="s">
        <v>2033</v>
      </c>
      <c r="D143" s="358" t="s">
        <v>1993</v>
      </c>
      <c r="E143" s="358" t="s">
        <v>1993</v>
      </c>
      <c r="F143" s="358" t="s">
        <v>1993</v>
      </c>
      <c r="G143" s="363" t="s">
        <v>1993</v>
      </c>
      <c r="H143" s="363" t="s">
        <v>1993</v>
      </c>
      <c r="I143" s="363" t="s">
        <v>1993</v>
      </c>
      <c r="J143" s="363" t="s">
        <v>1993</v>
      </c>
    </row>
    <row r="144" spans="1:10">
      <c r="A144" s="362" t="s">
        <v>2048</v>
      </c>
      <c r="B144" s="363" t="s">
        <v>1993</v>
      </c>
      <c r="C144" s="358" t="s">
        <v>2033</v>
      </c>
      <c r="D144" s="358" t="s">
        <v>1993</v>
      </c>
      <c r="E144" s="358" t="s">
        <v>1993</v>
      </c>
      <c r="F144" s="358" t="s">
        <v>1993</v>
      </c>
      <c r="G144" s="363" t="s">
        <v>1993</v>
      </c>
      <c r="H144" s="363" t="s">
        <v>1993</v>
      </c>
      <c r="I144" s="363" t="s">
        <v>1993</v>
      </c>
      <c r="J144" s="363" t="s">
        <v>1993</v>
      </c>
    </row>
    <row r="145" spans="1:10">
      <c r="A145" s="362" t="s">
        <v>811</v>
      </c>
      <c r="B145" s="363" t="s">
        <v>1964</v>
      </c>
      <c r="C145" s="358" t="s">
        <v>2033</v>
      </c>
      <c r="D145" s="358" t="s">
        <v>2000</v>
      </c>
      <c r="E145" s="358" t="s">
        <v>1964</v>
      </c>
      <c r="F145" s="358" t="s">
        <v>1964</v>
      </c>
      <c r="G145" s="363" t="s">
        <v>1964</v>
      </c>
      <c r="H145" s="363" t="s">
        <v>1964</v>
      </c>
      <c r="I145" s="363" t="s">
        <v>1964</v>
      </c>
      <c r="J145" s="363" t="s">
        <v>1986</v>
      </c>
    </row>
    <row r="146" spans="1:10">
      <c r="A146" s="361" t="s">
        <v>2056</v>
      </c>
      <c r="B146" s="358" t="s">
        <v>2051</v>
      </c>
      <c r="C146" s="358" t="s">
        <v>2033</v>
      </c>
      <c r="D146" s="359" t="s">
        <v>1990</v>
      </c>
      <c r="E146" s="359" t="s">
        <v>1990</v>
      </c>
      <c r="F146" s="359" t="s">
        <v>1990</v>
      </c>
      <c r="G146" s="358" t="s">
        <v>2051</v>
      </c>
      <c r="H146" s="358" t="s">
        <v>2051</v>
      </c>
      <c r="I146" s="358" t="s">
        <v>2051</v>
      </c>
      <c r="J146" s="358" t="s">
        <v>2008</v>
      </c>
    </row>
    <row r="147" spans="1:10">
      <c r="A147" s="362" t="s">
        <v>2044</v>
      </c>
      <c r="B147" s="363" t="s">
        <v>1964</v>
      </c>
      <c r="C147" s="358" t="s">
        <v>2033</v>
      </c>
      <c r="D147" s="358" t="s">
        <v>2000</v>
      </c>
      <c r="E147" s="358" t="s">
        <v>1964</v>
      </c>
      <c r="F147" s="358" t="s">
        <v>1964</v>
      </c>
      <c r="G147" s="363" t="s">
        <v>1964</v>
      </c>
      <c r="H147" s="363" t="s">
        <v>1964</v>
      </c>
      <c r="I147" s="363" t="s">
        <v>1964</v>
      </c>
      <c r="J147" s="363" t="s">
        <v>1986</v>
      </c>
    </row>
    <row r="148" spans="1:10">
      <c r="A148" s="362" t="s">
        <v>2045</v>
      </c>
      <c r="B148" s="363" t="s">
        <v>1964</v>
      </c>
      <c r="C148" s="358" t="s">
        <v>2033</v>
      </c>
      <c r="D148" s="358" t="s">
        <v>2000</v>
      </c>
      <c r="E148" s="358" t="s">
        <v>1964</v>
      </c>
      <c r="F148" s="358" t="s">
        <v>1964</v>
      </c>
      <c r="G148" s="363" t="s">
        <v>1964</v>
      </c>
      <c r="H148" s="363" t="s">
        <v>1964</v>
      </c>
      <c r="I148" s="363" t="s">
        <v>1964</v>
      </c>
      <c r="J148" s="363" t="s">
        <v>1986</v>
      </c>
    </row>
    <row r="149" spans="1:10">
      <c r="A149" s="362" t="s">
        <v>2046</v>
      </c>
      <c r="B149" s="363" t="s">
        <v>1964</v>
      </c>
      <c r="C149" s="358" t="s">
        <v>2033</v>
      </c>
      <c r="D149" s="358" t="s">
        <v>2000</v>
      </c>
      <c r="E149" s="358" t="s">
        <v>1964</v>
      </c>
      <c r="F149" s="358" t="s">
        <v>1964</v>
      </c>
      <c r="G149" s="363" t="s">
        <v>1964</v>
      </c>
      <c r="H149" s="363" t="s">
        <v>1964</v>
      </c>
      <c r="I149" s="363" t="s">
        <v>1964</v>
      </c>
      <c r="J149" s="363" t="s">
        <v>1986</v>
      </c>
    </row>
    <row r="150" spans="1:10">
      <c r="A150" s="362" t="s">
        <v>2047</v>
      </c>
      <c r="B150" s="363" t="s">
        <v>1993</v>
      </c>
      <c r="C150" s="358" t="s">
        <v>2033</v>
      </c>
      <c r="D150" s="358" t="s">
        <v>1993</v>
      </c>
      <c r="E150" s="358" t="s">
        <v>1993</v>
      </c>
      <c r="F150" s="358" t="s">
        <v>1993</v>
      </c>
      <c r="G150" s="363" t="s">
        <v>1993</v>
      </c>
      <c r="H150" s="363" t="s">
        <v>1993</v>
      </c>
      <c r="I150" s="363" t="s">
        <v>1993</v>
      </c>
      <c r="J150" s="363" t="s">
        <v>1993</v>
      </c>
    </row>
    <row r="151" spans="1:10">
      <c r="A151" s="362" t="s">
        <v>2048</v>
      </c>
      <c r="B151" s="363" t="s">
        <v>1993</v>
      </c>
      <c r="C151" s="358" t="s">
        <v>2033</v>
      </c>
      <c r="D151" s="358" t="s">
        <v>1993</v>
      </c>
      <c r="E151" s="358" t="s">
        <v>1993</v>
      </c>
      <c r="F151" s="358" t="s">
        <v>1993</v>
      </c>
      <c r="G151" s="363" t="s">
        <v>1993</v>
      </c>
      <c r="H151" s="363" t="s">
        <v>1993</v>
      </c>
      <c r="I151" s="363" t="s">
        <v>1993</v>
      </c>
      <c r="J151" s="363" t="s">
        <v>1993</v>
      </c>
    </row>
    <row r="152" spans="1:10">
      <c r="A152" s="362" t="s">
        <v>811</v>
      </c>
      <c r="B152" s="363" t="s">
        <v>1964</v>
      </c>
      <c r="C152" s="358" t="s">
        <v>2033</v>
      </c>
      <c r="D152" s="358" t="s">
        <v>2000</v>
      </c>
      <c r="E152" s="358" t="s">
        <v>1964</v>
      </c>
      <c r="F152" s="358" t="s">
        <v>1964</v>
      </c>
      <c r="G152" s="363" t="s">
        <v>1964</v>
      </c>
      <c r="H152" s="363" t="s">
        <v>1964</v>
      </c>
      <c r="I152" s="363" t="s">
        <v>1964</v>
      </c>
      <c r="J152" s="363" t="s">
        <v>1986</v>
      </c>
    </row>
    <row r="153" spans="1:10">
      <c r="A153" s="365" t="s">
        <v>2057</v>
      </c>
      <c r="B153" s="358">
        <v>12857095.578220105</v>
      </c>
      <c r="C153" s="358" t="s">
        <v>2033</v>
      </c>
      <c r="D153" s="359" t="s">
        <v>1990</v>
      </c>
      <c r="E153" s="359" t="s">
        <v>1990</v>
      </c>
      <c r="F153" s="359" t="s">
        <v>1990</v>
      </c>
      <c r="G153" s="358">
        <v>711227.52746031829</v>
      </c>
      <c r="H153" s="358">
        <v>66.667583289309391</v>
      </c>
      <c r="I153" s="358">
        <v>9.3662220369597406</v>
      </c>
      <c r="J153" s="358" t="s">
        <v>2008</v>
      </c>
    </row>
    <row r="154" spans="1:10">
      <c r="A154" s="366" t="s">
        <v>2034</v>
      </c>
      <c r="B154" s="358">
        <v>3289687.0402968642</v>
      </c>
      <c r="C154" s="358" t="s">
        <v>2033</v>
      </c>
      <c r="D154" s="358">
        <v>74.659973794071988</v>
      </c>
      <c r="E154" s="358">
        <v>2.5953153081467302</v>
      </c>
      <c r="F154" s="358">
        <v>0.48384345490726</v>
      </c>
      <c r="G154" s="358">
        <v>245607.94821926212</v>
      </c>
      <c r="H154" s="358">
        <v>8.5377751346943498</v>
      </c>
      <c r="I154" s="358">
        <v>1.5916935431408601</v>
      </c>
      <c r="J154" s="358" t="s">
        <v>1986</v>
      </c>
    </row>
    <row r="155" spans="1:10">
      <c r="A155" s="366" t="s">
        <v>2035</v>
      </c>
      <c r="B155" s="358">
        <v>1227490.5647916261</v>
      </c>
      <c r="C155" s="358" t="s">
        <v>2033</v>
      </c>
      <c r="D155" s="358">
        <v>89.645233903118751</v>
      </c>
      <c r="E155" s="358">
        <v>9.5</v>
      </c>
      <c r="F155" s="358">
        <v>1.4249999999999901</v>
      </c>
      <c r="G155" s="358">
        <v>110038.67879461666</v>
      </c>
      <c r="H155" s="358">
        <v>11.66116036552045</v>
      </c>
      <c r="I155" s="358">
        <v>1.7491740548280601</v>
      </c>
      <c r="J155" s="358" t="s">
        <v>1986</v>
      </c>
    </row>
    <row r="156" spans="1:10">
      <c r="A156" s="366" t="s">
        <v>2036</v>
      </c>
      <c r="B156" s="358">
        <v>6790142.6962574841</v>
      </c>
      <c r="C156" s="358" t="s">
        <v>2033</v>
      </c>
      <c r="D156" s="358">
        <v>52.367220594999381</v>
      </c>
      <c r="E156" s="358">
        <v>0.75314440585650999</v>
      </c>
      <c r="F156" s="358">
        <v>7.5314440585649997E-2</v>
      </c>
      <c r="G156" s="358">
        <v>355580.90044643951</v>
      </c>
      <c r="H156" s="358">
        <v>5.1139579866537304</v>
      </c>
      <c r="I156" s="358">
        <v>0.51139579866536999</v>
      </c>
      <c r="J156" s="358" t="s">
        <v>1986</v>
      </c>
    </row>
    <row r="157" spans="1:10">
      <c r="A157" s="366" t="s">
        <v>2058</v>
      </c>
      <c r="B157" s="358" t="s">
        <v>1993</v>
      </c>
      <c r="C157" s="358" t="s">
        <v>2033</v>
      </c>
      <c r="D157" s="358" t="s">
        <v>1993</v>
      </c>
      <c r="E157" s="358" t="s">
        <v>1993</v>
      </c>
      <c r="F157" s="358" t="s">
        <v>1993</v>
      </c>
      <c r="G157" s="358" t="s">
        <v>1993</v>
      </c>
      <c r="H157" s="358" t="s">
        <v>1993</v>
      </c>
      <c r="I157" s="358" t="s">
        <v>1993</v>
      </c>
      <c r="J157" s="358" t="s">
        <v>1993</v>
      </c>
    </row>
    <row r="158" spans="1:10">
      <c r="A158" s="366" t="s">
        <v>2059</v>
      </c>
      <c r="B158" s="358" t="s">
        <v>1993</v>
      </c>
      <c r="C158" s="358" t="s">
        <v>2033</v>
      </c>
      <c r="D158" s="358" t="s">
        <v>1993</v>
      </c>
      <c r="E158" s="358" t="s">
        <v>1993</v>
      </c>
      <c r="F158" s="358" t="s">
        <v>1993</v>
      </c>
      <c r="G158" s="358" t="s">
        <v>1993</v>
      </c>
      <c r="H158" s="358" t="s">
        <v>1993</v>
      </c>
      <c r="I158" s="358" t="s">
        <v>1993</v>
      </c>
      <c r="J158" s="358" t="s">
        <v>1993</v>
      </c>
    </row>
    <row r="159" spans="1:10">
      <c r="A159" s="366" t="s">
        <v>2060</v>
      </c>
      <c r="B159" s="358">
        <v>1549775.2768741304</v>
      </c>
      <c r="C159" s="358" t="s">
        <v>2033</v>
      </c>
      <c r="D159" s="358">
        <v>88.686898265961545</v>
      </c>
      <c r="E159" s="358">
        <v>26.684313796676729</v>
      </c>
      <c r="F159" s="358">
        <v>3.55790850622357</v>
      </c>
      <c r="G159" s="358">
        <v>137444.76231523839</v>
      </c>
      <c r="H159" s="358">
        <v>41.354689802440859</v>
      </c>
      <c r="I159" s="358">
        <v>5.5139586403254501</v>
      </c>
      <c r="J159" s="358" t="s">
        <v>1986</v>
      </c>
    </row>
    <row r="160" spans="1:10">
      <c r="A160" s="367" t="s">
        <v>1966</v>
      </c>
      <c r="B160" s="358">
        <v>281318.6741082315</v>
      </c>
      <c r="C160" s="358" t="s">
        <v>2033</v>
      </c>
      <c r="D160" s="359" t="s">
        <v>1990</v>
      </c>
      <c r="E160" s="359" t="s">
        <v>1990</v>
      </c>
      <c r="F160" s="359" t="s">
        <v>1990</v>
      </c>
      <c r="G160" s="358">
        <v>14978.572362155866</v>
      </c>
      <c r="H160" s="358">
        <v>0.23835740177008</v>
      </c>
      <c r="I160" s="358">
        <v>5.0815371746130003E-2</v>
      </c>
      <c r="J160" s="358" t="s">
        <v>2008</v>
      </c>
    </row>
    <row r="161" spans="1:10">
      <c r="A161" s="366" t="s">
        <v>2034</v>
      </c>
      <c r="B161" s="363">
        <v>11051.541643286968</v>
      </c>
      <c r="C161" s="358" t="s">
        <v>2033</v>
      </c>
      <c r="D161" s="358">
        <v>74.659973794071973</v>
      </c>
      <c r="E161" s="358">
        <v>3.1426139568950102</v>
      </c>
      <c r="F161" s="358">
        <v>2.7551405439145502</v>
      </c>
      <c r="G161" s="363">
        <v>825.10780947190017</v>
      </c>
      <c r="H161" s="363">
        <v>3.4730729013399998E-2</v>
      </c>
      <c r="I161" s="363">
        <v>3.044855045418E-2</v>
      </c>
      <c r="J161" s="363" t="s">
        <v>1986</v>
      </c>
    </row>
    <row r="162" spans="1:10">
      <c r="A162" s="366" t="s">
        <v>2035</v>
      </c>
      <c r="B162" s="363">
        <v>8.7452974385318907</v>
      </c>
      <c r="C162" s="358" t="s">
        <v>2033</v>
      </c>
      <c r="D162" s="358">
        <v>89.645233903119134</v>
      </c>
      <c r="E162" s="358">
        <v>9.5000000004513296</v>
      </c>
      <c r="F162" s="358">
        <v>1.4250000000105301</v>
      </c>
      <c r="G162" s="363">
        <v>0.78397423442953995</v>
      </c>
      <c r="H162" s="363">
        <v>8.3080325669999998E-5</v>
      </c>
      <c r="I162" s="363">
        <v>1.246204885E-5</v>
      </c>
      <c r="J162" s="363" t="s">
        <v>1986</v>
      </c>
    </row>
    <row r="163" spans="1:10">
      <c r="A163" s="366" t="s">
        <v>2036</v>
      </c>
      <c r="B163" s="363">
        <v>270258.38716750598</v>
      </c>
      <c r="C163" s="358" t="s">
        <v>2033</v>
      </c>
      <c r="D163" s="358">
        <v>52.367220594999388</v>
      </c>
      <c r="E163" s="358">
        <v>0.75314440585650999</v>
      </c>
      <c r="F163" s="358">
        <v>7.5314440585649997E-2</v>
      </c>
      <c r="G163" s="363">
        <v>14152.680578449537</v>
      </c>
      <c r="H163" s="363">
        <v>0.20354359243101</v>
      </c>
      <c r="I163" s="363">
        <v>2.0354359243100001E-2</v>
      </c>
      <c r="J163" s="363" t="s">
        <v>1986</v>
      </c>
    </row>
    <row r="164" spans="1:10">
      <c r="A164" s="366" t="s">
        <v>2058</v>
      </c>
      <c r="B164" s="363" t="s">
        <v>1993</v>
      </c>
      <c r="C164" s="358" t="s">
        <v>2033</v>
      </c>
      <c r="D164" s="358" t="s">
        <v>1993</v>
      </c>
      <c r="E164" s="358" t="s">
        <v>1993</v>
      </c>
      <c r="F164" s="358" t="s">
        <v>1993</v>
      </c>
      <c r="G164" s="363" t="s">
        <v>1993</v>
      </c>
      <c r="H164" s="363" t="s">
        <v>1993</v>
      </c>
      <c r="I164" s="363" t="s">
        <v>1993</v>
      </c>
      <c r="J164" s="363" t="s">
        <v>1993</v>
      </c>
    </row>
    <row r="165" spans="1:10">
      <c r="A165" s="366" t="s">
        <v>2059</v>
      </c>
      <c r="B165" s="363" t="s">
        <v>1993</v>
      </c>
      <c r="C165" s="358" t="s">
        <v>2033</v>
      </c>
      <c r="D165" s="358" t="s">
        <v>1993</v>
      </c>
      <c r="E165" s="358" t="s">
        <v>1993</v>
      </c>
      <c r="F165" s="358" t="s">
        <v>1993</v>
      </c>
      <c r="G165" s="363" t="s">
        <v>1993</v>
      </c>
      <c r="H165" s="363" t="s">
        <v>1993</v>
      </c>
      <c r="I165" s="363" t="s">
        <v>1993</v>
      </c>
      <c r="J165" s="363" t="s">
        <v>1993</v>
      </c>
    </row>
    <row r="166" spans="1:10">
      <c r="A166" s="366" t="s">
        <v>2060</v>
      </c>
      <c r="B166" s="363" t="s">
        <v>1964</v>
      </c>
      <c r="C166" s="358" t="s">
        <v>2033</v>
      </c>
      <c r="D166" s="358" t="s">
        <v>2000</v>
      </c>
      <c r="E166" s="358" t="s">
        <v>1964</v>
      </c>
      <c r="F166" s="358" t="s">
        <v>1964</v>
      </c>
      <c r="G166" s="363" t="s">
        <v>1964</v>
      </c>
      <c r="H166" s="363" t="s">
        <v>1964</v>
      </c>
      <c r="I166" s="363" t="s">
        <v>1964</v>
      </c>
      <c r="J166" s="363" t="s">
        <v>1986</v>
      </c>
    </row>
    <row r="167" spans="1:10">
      <c r="A167" s="367" t="s">
        <v>1967</v>
      </c>
      <c r="B167" s="358">
        <v>80551.220863386668</v>
      </c>
      <c r="C167" s="358" t="s">
        <v>2033</v>
      </c>
      <c r="D167" s="359" t="s">
        <v>1990</v>
      </c>
      <c r="E167" s="359" t="s">
        <v>1990</v>
      </c>
      <c r="F167" s="359" t="s">
        <v>1990</v>
      </c>
      <c r="G167" s="358">
        <v>5057.2748720254449</v>
      </c>
      <c r="H167" s="358">
        <v>0.25516926930848</v>
      </c>
      <c r="I167" s="358">
        <v>3.8004328346280002E-2</v>
      </c>
      <c r="J167" s="358" t="s">
        <v>2008</v>
      </c>
    </row>
    <row r="168" spans="1:10">
      <c r="A168" s="366" t="s">
        <v>2034</v>
      </c>
      <c r="B168" s="363">
        <v>832.8845414672511</v>
      </c>
      <c r="C168" s="358" t="s">
        <v>2033</v>
      </c>
      <c r="D168" s="358">
        <v>74.659973794071973</v>
      </c>
      <c r="E168" s="358">
        <v>3.1426139568985101</v>
      </c>
      <c r="F168" s="358">
        <v>2.75514054391923</v>
      </c>
      <c r="G168" s="363">
        <v>62.18313803943262</v>
      </c>
      <c r="H168" s="363">
        <v>2.6174345845000001E-3</v>
      </c>
      <c r="I168" s="363">
        <v>2.2947139686E-3</v>
      </c>
      <c r="J168" s="363" t="s">
        <v>1986</v>
      </c>
    </row>
    <row r="169" spans="1:10">
      <c r="A169" s="366" t="s">
        <v>2035</v>
      </c>
      <c r="B169" s="363">
        <v>22009.328221657259</v>
      </c>
      <c r="C169" s="358" t="s">
        <v>2033</v>
      </c>
      <c r="D169" s="358">
        <v>89.645233903118736</v>
      </c>
      <c r="E169" s="358">
        <v>9.4999999999998206</v>
      </c>
      <c r="F169" s="358">
        <v>1.4249999999999301</v>
      </c>
      <c r="G169" s="363">
        <v>1973.0313764809773</v>
      </c>
      <c r="H169" s="363">
        <v>0.20908861810574</v>
      </c>
      <c r="I169" s="363">
        <v>3.1363292715859997E-2</v>
      </c>
      <c r="J169" s="363" t="s">
        <v>1986</v>
      </c>
    </row>
    <row r="170" spans="1:10">
      <c r="A170" s="366" t="s">
        <v>2036</v>
      </c>
      <c r="B170" s="363">
        <v>57709.008100262159</v>
      </c>
      <c r="C170" s="358" t="s">
        <v>2033</v>
      </c>
      <c r="D170" s="358">
        <v>52.367220594999388</v>
      </c>
      <c r="E170" s="358">
        <v>0.7531444058565</v>
      </c>
      <c r="F170" s="358">
        <v>7.5314440585579998E-2</v>
      </c>
      <c r="G170" s="363">
        <v>3022.060357505035</v>
      </c>
      <c r="H170" s="363">
        <v>4.346321661824E-2</v>
      </c>
      <c r="I170" s="363">
        <v>4.3463216618200001E-3</v>
      </c>
      <c r="J170" s="363" t="s">
        <v>1986</v>
      </c>
    </row>
    <row r="171" spans="1:10">
      <c r="A171" s="366" t="s">
        <v>2058</v>
      </c>
      <c r="B171" s="363" t="s">
        <v>1993</v>
      </c>
      <c r="C171" s="358" t="s">
        <v>2033</v>
      </c>
      <c r="D171" s="358" t="s">
        <v>1993</v>
      </c>
      <c r="E171" s="358" t="s">
        <v>1993</v>
      </c>
      <c r="F171" s="358" t="s">
        <v>1993</v>
      </c>
      <c r="G171" s="363" t="s">
        <v>1993</v>
      </c>
      <c r="H171" s="363" t="s">
        <v>1993</v>
      </c>
      <c r="I171" s="363" t="s">
        <v>1993</v>
      </c>
      <c r="J171" s="363" t="s">
        <v>1993</v>
      </c>
    </row>
    <row r="172" spans="1:10">
      <c r="A172" s="366" t="s">
        <v>2059</v>
      </c>
      <c r="B172" s="363" t="s">
        <v>1993</v>
      </c>
      <c r="C172" s="358" t="s">
        <v>2033</v>
      </c>
      <c r="D172" s="358" t="s">
        <v>1993</v>
      </c>
      <c r="E172" s="358" t="s">
        <v>1993</v>
      </c>
      <c r="F172" s="358" t="s">
        <v>1993</v>
      </c>
      <c r="G172" s="363" t="s">
        <v>1993</v>
      </c>
      <c r="H172" s="363" t="s">
        <v>1993</v>
      </c>
      <c r="I172" s="363" t="s">
        <v>1993</v>
      </c>
      <c r="J172" s="363" t="s">
        <v>1993</v>
      </c>
    </row>
    <row r="173" spans="1:10">
      <c r="A173" s="366" t="s">
        <v>2060</v>
      </c>
      <c r="B173" s="363" t="s">
        <v>1964</v>
      </c>
      <c r="C173" s="358" t="s">
        <v>2033</v>
      </c>
      <c r="D173" s="358" t="s">
        <v>2000</v>
      </c>
      <c r="E173" s="358" t="s">
        <v>1964</v>
      </c>
      <c r="F173" s="358" t="s">
        <v>1964</v>
      </c>
      <c r="G173" s="363" t="s">
        <v>1964</v>
      </c>
      <c r="H173" s="363" t="s">
        <v>1964</v>
      </c>
      <c r="I173" s="363" t="s">
        <v>1964</v>
      </c>
      <c r="J173" s="363" t="s">
        <v>1986</v>
      </c>
    </row>
    <row r="174" spans="1:10">
      <c r="A174" s="367" t="s">
        <v>1968</v>
      </c>
      <c r="B174" s="358">
        <v>1201393.2916326267</v>
      </c>
      <c r="C174" s="358" t="s">
        <v>2033</v>
      </c>
      <c r="D174" s="359" t="s">
        <v>1990</v>
      </c>
      <c r="E174" s="359" t="s">
        <v>1990</v>
      </c>
      <c r="F174" s="359" t="s">
        <v>1990</v>
      </c>
      <c r="G174" s="358">
        <v>67269.957813983725</v>
      </c>
      <c r="H174" s="358">
        <v>1.85662734289529</v>
      </c>
      <c r="I174" s="358">
        <v>0.29458061428601001</v>
      </c>
      <c r="J174" s="358" t="s">
        <v>2008</v>
      </c>
    </row>
    <row r="175" spans="1:10">
      <c r="A175" s="366" t="s">
        <v>2034</v>
      </c>
      <c r="B175" s="363">
        <v>24762.86184900811</v>
      </c>
      <c r="C175" s="358" t="s">
        <v>2033</v>
      </c>
      <c r="D175" s="358">
        <v>74.659973794071973</v>
      </c>
      <c r="E175" s="358">
        <v>3.14261395689477</v>
      </c>
      <c r="F175" s="358">
        <v>2.7551405439150698</v>
      </c>
      <c r="G175" s="363">
        <v>1848.7946167131702</v>
      </c>
      <c r="H175" s="363">
        <v>7.7820115259349995E-2</v>
      </c>
      <c r="I175" s="363">
        <v>6.8225164663569995E-2</v>
      </c>
      <c r="J175" s="363" t="s">
        <v>1986</v>
      </c>
    </row>
    <row r="176" spans="1:10">
      <c r="A176" s="366" t="s">
        <v>2035</v>
      </c>
      <c r="B176" s="363">
        <v>102052.05654493057</v>
      </c>
      <c r="C176" s="358" t="s">
        <v>2033</v>
      </c>
      <c r="D176" s="358">
        <v>89.645233903118736</v>
      </c>
      <c r="E176" s="358">
        <v>9.5</v>
      </c>
      <c r="F176" s="358">
        <v>1.42500000000004</v>
      </c>
      <c r="G176" s="363">
        <v>9148.4804792646009</v>
      </c>
      <c r="H176" s="363">
        <v>0.96949453717683998</v>
      </c>
      <c r="I176" s="363">
        <v>0.14542418057653</v>
      </c>
      <c r="J176" s="363" t="s">
        <v>1986</v>
      </c>
    </row>
    <row r="177" spans="1:10">
      <c r="A177" s="366" t="s">
        <v>2036</v>
      </c>
      <c r="B177" s="363">
        <v>1074578.3732386879</v>
      </c>
      <c r="C177" s="358" t="s">
        <v>2033</v>
      </c>
      <c r="D177" s="358">
        <v>52.367220594999388</v>
      </c>
      <c r="E177" s="358">
        <v>0.7531444058565</v>
      </c>
      <c r="F177" s="358">
        <v>7.5314440585649997E-2</v>
      </c>
      <c r="G177" s="363">
        <v>56272.682718005955</v>
      </c>
      <c r="H177" s="363">
        <v>0.80931269045910004</v>
      </c>
      <c r="I177" s="363">
        <v>8.0931269045909998E-2</v>
      </c>
      <c r="J177" s="363" t="s">
        <v>1986</v>
      </c>
    </row>
    <row r="178" spans="1:10">
      <c r="A178" s="366" t="s">
        <v>2058</v>
      </c>
      <c r="B178" s="363" t="s">
        <v>1993</v>
      </c>
      <c r="C178" s="358" t="s">
        <v>2033</v>
      </c>
      <c r="D178" s="358" t="s">
        <v>1993</v>
      </c>
      <c r="E178" s="358" t="s">
        <v>1993</v>
      </c>
      <c r="F178" s="358" t="s">
        <v>1993</v>
      </c>
      <c r="G178" s="363" t="s">
        <v>1993</v>
      </c>
      <c r="H178" s="363" t="s">
        <v>1993</v>
      </c>
      <c r="I178" s="363" t="s">
        <v>1993</v>
      </c>
      <c r="J178" s="363" t="s">
        <v>1993</v>
      </c>
    </row>
    <row r="179" spans="1:10">
      <c r="A179" s="366" t="s">
        <v>2059</v>
      </c>
      <c r="B179" s="363" t="s">
        <v>1993</v>
      </c>
      <c r="C179" s="358" t="s">
        <v>2033</v>
      </c>
      <c r="D179" s="358" t="s">
        <v>1993</v>
      </c>
      <c r="E179" s="358" t="s">
        <v>1993</v>
      </c>
      <c r="F179" s="358" t="s">
        <v>1993</v>
      </c>
      <c r="G179" s="363" t="s">
        <v>1993</v>
      </c>
      <c r="H179" s="363" t="s">
        <v>1993</v>
      </c>
      <c r="I179" s="363" t="s">
        <v>1993</v>
      </c>
      <c r="J179" s="363" t="s">
        <v>1993</v>
      </c>
    </row>
    <row r="180" spans="1:10">
      <c r="A180" s="366" t="s">
        <v>2060</v>
      </c>
      <c r="B180" s="363" t="s">
        <v>1964</v>
      </c>
      <c r="C180" s="358" t="s">
        <v>2033</v>
      </c>
      <c r="D180" s="358" t="s">
        <v>2000</v>
      </c>
      <c r="E180" s="358" t="s">
        <v>1964</v>
      </c>
      <c r="F180" s="358" t="s">
        <v>1964</v>
      </c>
      <c r="G180" s="363" t="s">
        <v>1964</v>
      </c>
      <c r="H180" s="363" t="s">
        <v>1964</v>
      </c>
      <c r="I180" s="363" t="s">
        <v>1964</v>
      </c>
      <c r="J180" s="363" t="s">
        <v>1986</v>
      </c>
    </row>
    <row r="181" spans="1:10">
      <c r="A181" s="367" t="s">
        <v>1969</v>
      </c>
      <c r="B181" s="358">
        <v>644986.316561252</v>
      </c>
      <c r="C181" s="358" t="s">
        <v>2033</v>
      </c>
      <c r="D181" s="359" t="s">
        <v>1990</v>
      </c>
      <c r="E181" s="359" t="s">
        <v>1990</v>
      </c>
      <c r="F181" s="359" t="s">
        <v>1990</v>
      </c>
      <c r="G181" s="358">
        <v>45070.579654334128</v>
      </c>
      <c r="H181" s="358">
        <v>3.0283235843053902</v>
      </c>
      <c r="I181" s="358">
        <v>0.52839203850651995</v>
      </c>
      <c r="J181" s="358" t="s">
        <v>2008</v>
      </c>
    </row>
    <row r="182" spans="1:10">
      <c r="A182" s="366" t="s">
        <v>2034</v>
      </c>
      <c r="B182" s="363">
        <v>37854.22878650669</v>
      </c>
      <c r="C182" s="358" t="s">
        <v>2033</v>
      </c>
      <c r="D182" s="358">
        <v>74.659973794071973</v>
      </c>
      <c r="E182" s="358">
        <v>3.1426139568949401</v>
      </c>
      <c r="F182" s="358">
        <v>2.7551405439150298</v>
      </c>
      <c r="G182" s="363">
        <v>2826.1957291953945</v>
      </c>
      <c r="H182" s="363">
        <v>0.11896122771197</v>
      </c>
      <c r="I182" s="363">
        <v>0.10429372048834</v>
      </c>
      <c r="J182" s="363" t="s">
        <v>1986</v>
      </c>
    </row>
    <row r="183" spans="1:10">
      <c r="A183" s="366" t="s">
        <v>2035</v>
      </c>
      <c r="B183" s="363">
        <v>280341.22601860663</v>
      </c>
      <c r="C183" s="358" t="s">
        <v>2033</v>
      </c>
      <c r="D183" s="358">
        <v>89.645233903118736</v>
      </c>
      <c r="E183" s="358">
        <v>9.4999999999999893</v>
      </c>
      <c r="F183" s="358">
        <v>1.4249999999999801</v>
      </c>
      <c r="G183" s="363">
        <v>25131.254779125069</v>
      </c>
      <c r="H183" s="363">
        <v>2.6632416471767599</v>
      </c>
      <c r="I183" s="363">
        <v>0.39948624707650998</v>
      </c>
      <c r="J183" s="363" t="s">
        <v>1986</v>
      </c>
    </row>
    <row r="184" spans="1:10">
      <c r="A184" s="366" t="s">
        <v>2036</v>
      </c>
      <c r="B184" s="363">
        <v>326790.86175613868</v>
      </c>
      <c r="C184" s="358" t="s">
        <v>2033</v>
      </c>
      <c r="D184" s="358">
        <v>52.367220594999388</v>
      </c>
      <c r="E184" s="358">
        <v>0.7531444058565</v>
      </c>
      <c r="F184" s="358">
        <v>7.5314440585660003E-2</v>
      </c>
      <c r="G184" s="363">
        <v>17113.129146013664</v>
      </c>
      <c r="H184" s="363">
        <v>0.24612070941666001</v>
      </c>
      <c r="I184" s="363">
        <v>2.4612070941669999E-2</v>
      </c>
      <c r="J184" s="363" t="s">
        <v>1986</v>
      </c>
    </row>
    <row r="185" spans="1:10">
      <c r="A185" s="366" t="s">
        <v>2058</v>
      </c>
      <c r="B185" s="363" t="s">
        <v>1993</v>
      </c>
      <c r="C185" s="358" t="s">
        <v>2033</v>
      </c>
      <c r="D185" s="358" t="s">
        <v>1993</v>
      </c>
      <c r="E185" s="358" t="s">
        <v>1993</v>
      </c>
      <c r="F185" s="358" t="s">
        <v>1993</v>
      </c>
      <c r="G185" s="363" t="s">
        <v>1993</v>
      </c>
      <c r="H185" s="363" t="s">
        <v>1993</v>
      </c>
      <c r="I185" s="363" t="s">
        <v>1993</v>
      </c>
      <c r="J185" s="363" t="s">
        <v>1993</v>
      </c>
    </row>
    <row r="186" spans="1:10">
      <c r="A186" s="366" t="s">
        <v>2059</v>
      </c>
      <c r="B186" s="363" t="s">
        <v>1993</v>
      </c>
      <c r="C186" s="358" t="s">
        <v>2033</v>
      </c>
      <c r="D186" s="358" t="s">
        <v>1993</v>
      </c>
      <c r="E186" s="358" t="s">
        <v>1993</v>
      </c>
      <c r="F186" s="358" t="s">
        <v>1993</v>
      </c>
      <c r="G186" s="363" t="s">
        <v>1993</v>
      </c>
      <c r="H186" s="363" t="s">
        <v>1993</v>
      </c>
      <c r="I186" s="363" t="s">
        <v>1993</v>
      </c>
      <c r="J186" s="363" t="s">
        <v>1993</v>
      </c>
    </row>
    <row r="187" spans="1:10">
      <c r="A187" s="366" t="s">
        <v>2060</v>
      </c>
      <c r="B187" s="363" t="s">
        <v>1964</v>
      </c>
      <c r="C187" s="358" t="s">
        <v>2033</v>
      </c>
      <c r="D187" s="358" t="s">
        <v>2000</v>
      </c>
      <c r="E187" s="358" t="s">
        <v>1964</v>
      </c>
      <c r="F187" s="358" t="s">
        <v>1964</v>
      </c>
      <c r="G187" s="363" t="s">
        <v>1964</v>
      </c>
      <c r="H187" s="363" t="s">
        <v>1964</v>
      </c>
      <c r="I187" s="363" t="s">
        <v>1964</v>
      </c>
      <c r="J187" s="363" t="s">
        <v>1986</v>
      </c>
    </row>
    <row r="188" spans="1:10">
      <c r="A188" s="367" t="s">
        <v>1970</v>
      </c>
      <c r="B188" s="358">
        <v>644167.08432937111</v>
      </c>
      <c r="C188" s="358" t="s">
        <v>2033</v>
      </c>
      <c r="D188" s="359" t="s">
        <v>1990</v>
      </c>
      <c r="E188" s="359" t="s">
        <v>1990</v>
      </c>
      <c r="F188" s="359" t="s">
        <v>1990</v>
      </c>
      <c r="G188" s="358">
        <v>46357.764227420019</v>
      </c>
      <c r="H188" s="358">
        <v>3.41919088614388</v>
      </c>
      <c r="I188" s="358">
        <v>0.52415757023381004</v>
      </c>
      <c r="J188" s="358" t="s">
        <v>2008</v>
      </c>
    </row>
    <row r="189" spans="1:10">
      <c r="A189" s="366" t="s">
        <v>2034</v>
      </c>
      <c r="B189" s="363">
        <v>9910.6834716533631</v>
      </c>
      <c r="C189" s="358" t="s">
        <v>2033</v>
      </c>
      <c r="D189" s="358">
        <v>74.659973794071973</v>
      </c>
      <c r="E189" s="358">
        <v>3.1426139568943499</v>
      </c>
      <c r="F189" s="358">
        <v>2.7551405439149499</v>
      </c>
      <c r="G189" s="363">
        <v>739.93136827498245</v>
      </c>
      <c r="H189" s="363">
        <v>3.1145452200380001E-2</v>
      </c>
      <c r="I189" s="363">
        <v>2.7305325850659999E-2</v>
      </c>
      <c r="J189" s="363" t="s">
        <v>1986</v>
      </c>
    </row>
    <row r="190" spans="1:10">
      <c r="A190" s="366" t="s">
        <v>2035</v>
      </c>
      <c r="B190" s="363">
        <v>332732.0020816935</v>
      </c>
      <c r="C190" s="358" t="s">
        <v>2033</v>
      </c>
      <c r="D190" s="358">
        <v>89.645233903118736</v>
      </c>
      <c r="E190" s="358">
        <v>9.5000000000000107</v>
      </c>
      <c r="F190" s="358">
        <v>1.4249999999999901</v>
      </c>
      <c r="G190" s="363">
        <v>29827.838153666406</v>
      </c>
      <c r="H190" s="363">
        <v>3.1609540197760899</v>
      </c>
      <c r="I190" s="363">
        <v>0.47414310296640999</v>
      </c>
      <c r="J190" s="363" t="s">
        <v>1986</v>
      </c>
    </row>
    <row r="191" spans="1:10">
      <c r="A191" s="366" t="s">
        <v>2036</v>
      </c>
      <c r="B191" s="363">
        <v>301524.39877602429</v>
      </c>
      <c r="C191" s="358" t="s">
        <v>2033</v>
      </c>
      <c r="D191" s="358">
        <v>52.367220594999388</v>
      </c>
      <c r="E191" s="358">
        <v>0.75314440585650999</v>
      </c>
      <c r="F191" s="358">
        <v>7.5314440585649997E-2</v>
      </c>
      <c r="G191" s="363">
        <v>15789.994705478628</v>
      </c>
      <c r="H191" s="363">
        <v>0.22709141416740999</v>
      </c>
      <c r="I191" s="363">
        <v>2.2709141416739999E-2</v>
      </c>
      <c r="J191" s="363" t="s">
        <v>1986</v>
      </c>
    </row>
    <row r="192" spans="1:10">
      <c r="A192" s="366" t="s">
        <v>2058</v>
      </c>
      <c r="B192" s="363" t="s">
        <v>1993</v>
      </c>
      <c r="C192" s="358" t="s">
        <v>2033</v>
      </c>
      <c r="D192" s="358" t="s">
        <v>1993</v>
      </c>
      <c r="E192" s="358" t="s">
        <v>1993</v>
      </c>
      <c r="F192" s="358" t="s">
        <v>1993</v>
      </c>
      <c r="G192" s="363" t="s">
        <v>1993</v>
      </c>
      <c r="H192" s="363" t="s">
        <v>1993</v>
      </c>
      <c r="I192" s="363" t="s">
        <v>1993</v>
      </c>
      <c r="J192" s="363" t="s">
        <v>1993</v>
      </c>
    </row>
    <row r="193" spans="1:10">
      <c r="A193" s="366" t="s">
        <v>2059</v>
      </c>
      <c r="B193" s="363" t="s">
        <v>1993</v>
      </c>
      <c r="C193" s="358" t="s">
        <v>2033</v>
      </c>
      <c r="D193" s="358" t="s">
        <v>1993</v>
      </c>
      <c r="E193" s="358" t="s">
        <v>1993</v>
      </c>
      <c r="F193" s="358" t="s">
        <v>1993</v>
      </c>
      <c r="G193" s="363" t="s">
        <v>1993</v>
      </c>
      <c r="H193" s="363" t="s">
        <v>1993</v>
      </c>
      <c r="I193" s="363" t="s">
        <v>1993</v>
      </c>
      <c r="J193" s="363" t="s">
        <v>1993</v>
      </c>
    </row>
    <row r="194" spans="1:10">
      <c r="A194" s="366" t="s">
        <v>2060</v>
      </c>
      <c r="B194" s="363" t="s">
        <v>1964</v>
      </c>
      <c r="C194" s="358" t="s">
        <v>2033</v>
      </c>
      <c r="D194" s="358" t="s">
        <v>2000</v>
      </c>
      <c r="E194" s="358" t="s">
        <v>1964</v>
      </c>
      <c r="F194" s="358" t="s">
        <v>1964</v>
      </c>
      <c r="G194" s="363" t="s">
        <v>1964</v>
      </c>
      <c r="H194" s="363" t="s">
        <v>1964</v>
      </c>
      <c r="I194" s="363" t="s">
        <v>1964</v>
      </c>
      <c r="J194" s="363" t="s">
        <v>1986</v>
      </c>
    </row>
    <row r="195" spans="1:10">
      <c r="A195" s="367" t="s">
        <v>1971</v>
      </c>
      <c r="B195" s="358">
        <v>526636.63815383136</v>
      </c>
      <c r="C195" s="358" t="s">
        <v>2033</v>
      </c>
      <c r="D195" s="359" t="s">
        <v>1990</v>
      </c>
      <c r="E195" s="359" t="s">
        <v>1990</v>
      </c>
      <c r="F195" s="359" t="s">
        <v>1990</v>
      </c>
      <c r="G195" s="358">
        <v>36302.033778109631</v>
      </c>
      <c r="H195" s="358">
        <v>2.4295382607283198</v>
      </c>
      <c r="I195" s="358">
        <v>0.36471649490099001</v>
      </c>
      <c r="J195" s="358" t="s">
        <v>2008</v>
      </c>
    </row>
    <row r="196" spans="1:10">
      <c r="A196" s="366" t="s">
        <v>2034</v>
      </c>
      <c r="B196" s="363">
        <v>4917.664842663351</v>
      </c>
      <c r="C196" s="358" t="s">
        <v>2033</v>
      </c>
      <c r="D196" s="358">
        <v>74.659973794071973</v>
      </c>
      <c r="E196" s="358">
        <v>3.14261395689384</v>
      </c>
      <c r="F196" s="358">
        <v>2.7551405439155698</v>
      </c>
      <c r="G196" s="363">
        <v>367.1527282812749</v>
      </c>
      <c r="H196" s="363">
        <v>1.545432216988E-2</v>
      </c>
      <c r="I196" s="363">
        <v>1.354885778941E-2</v>
      </c>
      <c r="J196" s="363" t="s">
        <v>1986</v>
      </c>
    </row>
    <row r="197" spans="1:10">
      <c r="A197" s="366" t="s">
        <v>2035</v>
      </c>
      <c r="B197" s="363">
        <v>231072.091064726</v>
      </c>
      <c r="C197" s="358" t="s">
        <v>2033</v>
      </c>
      <c r="D197" s="358">
        <v>89.645233903118736</v>
      </c>
      <c r="E197" s="358">
        <v>9.5000000000000107</v>
      </c>
      <c r="F197" s="358">
        <v>1.4249999999999801</v>
      </c>
      <c r="G197" s="363">
        <v>20714.511651980116</v>
      </c>
      <c r="H197" s="363">
        <v>2.1951848651149</v>
      </c>
      <c r="I197" s="363">
        <v>0.32927772976723002</v>
      </c>
      <c r="J197" s="363" t="s">
        <v>1986</v>
      </c>
    </row>
    <row r="198" spans="1:10">
      <c r="A198" s="366" t="s">
        <v>2036</v>
      </c>
      <c r="B198" s="363">
        <v>290646.88224644202</v>
      </c>
      <c r="C198" s="358" t="s">
        <v>2033</v>
      </c>
      <c r="D198" s="358">
        <v>52.367220594999388</v>
      </c>
      <c r="E198" s="358">
        <v>0.7531444058565</v>
      </c>
      <c r="F198" s="358">
        <v>7.5314440585640005E-2</v>
      </c>
      <c r="G198" s="363">
        <v>15220.369397848241</v>
      </c>
      <c r="H198" s="363">
        <v>0.21889907344354001</v>
      </c>
      <c r="I198" s="363">
        <v>2.188990734435E-2</v>
      </c>
      <c r="J198" s="363" t="s">
        <v>1986</v>
      </c>
    </row>
    <row r="199" spans="1:10">
      <c r="A199" s="366" t="s">
        <v>2058</v>
      </c>
      <c r="B199" s="363" t="s">
        <v>1993</v>
      </c>
      <c r="C199" s="358" t="s">
        <v>2033</v>
      </c>
      <c r="D199" s="358" t="s">
        <v>1993</v>
      </c>
      <c r="E199" s="358" t="s">
        <v>1993</v>
      </c>
      <c r="F199" s="358" t="s">
        <v>1993</v>
      </c>
      <c r="G199" s="363" t="s">
        <v>1993</v>
      </c>
      <c r="H199" s="363" t="s">
        <v>1993</v>
      </c>
      <c r="I199" s="363" t="s">
        <v>1993</v>
      </c>
      <c r="J199" s="363" t="s">
        <v>1993</v>
      </c>
    </row>
    <row r="200" spans="1:10">
      <c r="A200" s="368" t="s">
        <v>2059</v>
      </c>
      <c r="B200" s="363" t="s">
        <v>1993</v>
      </c>
      <c r="C200" s="358" t="s">
        <v>2033</v>
      </c>
      <c r="D200" s="358" t="s">
        <v>1993</v>
      </c>
      <c r="E200" s="358" t="s">
        <v>1993</v>
      </c>
      <c r="F200" s="358" t="s">
        <v>1993</v>
      </c>
      <c r="G200" s="363" t="s">
        <v>1993</v>
      </c>
      <c r="H200" s="363" t="s">
        <v>1993</v>
      </c>
      <c r="I200" s="363" t="s">
        <v>1993</v>
      </c>
      <c r="J200" s="363" t="s">
        <v>1993</v>
      </c>
    </row>
    <row r="201" spans="1:10">
      <c r="A201" s="366" t="s">
        <v>2060</v>
      </c>
      <c r="B201" s="363" t="s">
        <v>1964</v>
      </c>
      <c r="C201" s="358" t="s">
        <v>2033</v>
      </c>
      <c r="D201" s="358" t="s">
        <v>2000</v>
      </c>
      <c r="E201" s="358" t="s">
        <v>1964</v>
      </c>
      <c r="F201" s="358" t="s">
        <v>1964</v>
      </c>
      <c r="G201" s="363" t="s">
        <v>1964</v>
      </c>
      <c r="H201" s="363" t="s">
        <v>1964</v>
      </c>
      <c r="I201" s="363" t="s">
        <v>1964</v>
      </c>
      <c r="J201" s="363" t="s">
        <v>1986</v>
      </c>
    </row>
    <row r="202" spans="1:10">
      <c r="A202" s="367" t="s">
        <v>2061</v>
      </c>
      <c r="B202" s="358">
        <v>9478042.3525714055</v>
      </c>
      <c r="C202" s="358" t="s">
        <v>2033</v>
      </c>
      <c r="D202" s="359" t="s">
        <v>1990</v>
      </c>
      <c r="E202" s="359" t="s">
        <v>1990</v>
      </c>
      <c r="F202" s="359" t="s">
        <v>1990</v>
      </c>
      <c r="G202" s="358">
        <v>496191.34475228947</v>
      </c>
      <c r="H202" s="358">
        <v>55.440376544157949</v>
      </c>
      <c r="I202" s="358">
        <v>7.5655556189400004</v>
      </c>
      <c r="J202" s="358" t="s">
        <v>2008</v>
      </c>
    </row>
    <row r="203" spans="1:10">
      <c r="A203" s="361" t="s">
        <v>2062</v>
      </c>
      <c r="B203" s="358">
        <v>9478042.3525714055</v>
      </c>
      <c r="C203" s="358" t="s">
        <v>2033</v>
      </c>
      <c r="D203" s="359" t="s">
        <v>1990</v>
      </c>
      <c r="E203" s="359" t="s">
        <v>1990</v>
      </c>
      <c r="F203" s="359" t="s">
        <v>1990</v>
      </c>
      <c r="G203" s="358">
        <v>496191.34475228947</v>
      </c>
      <c r="H203" s="358">
        <v>55.440376544157949</v>
      </c>
      <c r="I203" s="358">
        <v>7.5655556189400004</v>
      </c>
      <c r="J203" s="358" t="s">
        <v>2008</v>
      </c>
    </row>
    <row r="204" spans="1:10">
      <c r="A204" s="362" t="s">
        <v>2063</v>
      </c>
      <c r="B204" s="358">
        <v>9478042.3525714055</v>
      </c>
      <c r="C204" s="358" t="s">
        <v>2033</v>
      </c>
      <c r="D204" s="359" t="s">
        <v>1990</v>
      </c>
      <c r="E204" s="359" t="s">
        <v>1990</v>
      </c>
      <c r="F204" s="359" t="s">
        <v>1990</v>
      </c>
      <c r="G204" s="358">
        <v>496191.34475228947</v>
      </c>
      <c r="H204" s="358">
        <v>55.440376544157949</v>
      </c>
      <c r="I204" s="358">
        <v>7.5655556189400004</v>
      </c>
      <c r="J204" s="358" t="s">
        <v>2008</v>
      </c>
    </row>
    <row r="205" spans="1:10">
      <c r="A205" s="369" t="s">
        <v>2044</v>
      </c>
      <c r="B205" s="363">
        <v>3200357.1751622786</v>
      </c>
      <c r="C205" s="358" t="s">
        <v>2033</v>
      </c>
      <c r="D205" s="358">
        <v>74.659973794071988</v>
      </c>
      <c r="E205" s="358">
        <v>2.5800388524872</v>
      </c>
      <c r="F205" s="358">
        <v>0.42044594908624999</v>
      </c>
      <c r="G205" s="363">
        <v>238938.58282928597</v>
      </c>
      <c r="H205" s="363">
        <v>8.2570458537548692</v>
      </c>
      <c r="I205" s="363">
        <v>1.3455772099261001</v>
      </c>
      <c r="J205" s="363" t="s">
        <v>1986</v>
      </c>
    </row>
    <row r="206" spans="1:10">
      <c r="A206" s="369" t="s">
        <v>2045</v>
      </c>
      <c r="B206" s="363">
        <v>259275.11556257354</v>
      </c>
      <c r="C206" s="358" t="s">
        <v>2033</v>
      </c>
      <c r="D206" s="358">
        <v>89.645233903118793</v>
      </c>
      <c r="E206" s="358">
        <v>9.5000000000000107</v>
      </c>
      <c r="F206" s="358">
        <v>1.42500000000001</v>
      </c>
      <c r="G206" s="363">
        <v>23242.778379865063</v>
      </c>
      <c r="H206" s="363">
        <v>2.4631135978444498</v>
      </c>
      <c r="I206" s="363">
        <v>0.36946703967666999</v>
      </c>
      <c r="J206" s="363" t="s">
        <v>1986</v>
      </c>
    </row>
    <row r="207" spans="1:10">
      <c r="A207" s="369" t="s">
        <v>2046</v>
      </c>
      <c r="B207" s="363">
        <v>4468634.7849724228</v>
      </c>
      <c r="C207" s="358" t="s">
        <v>2033</v>
      </c>
      <c r="D207" s="358">
        <v>52.367220594999367</v>
      </c>
      <c r="E207" s="358">
        <v>0.75314440585650999</v>
      </c>
      <c r="F207" s="358">
        <v>7.5314440585649997E-2</v>
      </c>
      <c r="G207" s="363">
        <v>234009.98354313846</v>
      </c>
      <c r="H207" s="363">
        <v>3.36552729011777</v>
      </c>
      <c r="I207" s="363">
        <v>0.33655272901178002</v>
      </c>
      <c r="J207" s="363" t="s">
        <v>1986</v>
      </c>
    </row>
    <row r="208" spans="1:10">
      <c r="A208" s="369" t="s">
        <v>2047</v>
      </c>
      <c r="B208" s="363" t="s">
        <v>1993</v>
      </c>
      <c r="C208" s="358" t="s">
        <v>2033</v>
      </c>
      <c r="D208" s="358" t="s">
        <v>1993</v>
      </c>
      <c r="E208" s="358" t="s">
        <v>1993</v>
      </c>
      <c r="F208" s="358" t="s">
        <v>1993</v>
      </c>
      <c r="G208" s="363" t="s">
        <v>1993</v>
      </c>
      <c r="H208" s="363" t="s">
        <v>1993</v>
      </c>
      <c r="I208" s="363" t="s">
        <v>1993</v>
      </c>
      <c r="J208" s="363" t="s">
        <v>1993</v>
      </c>
    </row>
    <row r="209" spans="1:10">
      <c r="A209" s="369" t="s">
        <v>2048</v>
      </c>
      <c r="B209" s="363" t="s">
        <v>1993</v>
      </c>
      <c r="C209" s="358" t="s">
        <v>2033</v>
      </c>
      <c r="D209" s="358" t="s">
        <v>1993</v>
      </c>
      <c r="E209" s="358" t="s">
        <v>1993</v>
      </c>
      <c r="F209" s="358" t="s">
        <v>1993</v>
      </c>
      <c r="G209" s="363" t="s">
        <v>1993</v>
      </c>
      <c r="H209" s="363" t="s">
        <v>1993</v>
      </c>
      <c r="I209" s="363" t="s">
        <v>1993</v>
      </c>
      <c r="J209" s="363" t="s">
        <v>1993</v>
      </c>
    </row>
    <row r="210" spans="1:10">
      <c r="A210" s="369" t="s">
        <v>811</v>
      </c>
      <c r="B210" s="363">
        <v>1549775.2768741304</v>
      </c>
      <c r="C210" s="358" t="s">
        <v>2033</v>
      </c>
      <c r="D210" s="358">
        <v>88.686898265961545</v>
      </c>
      <c r="E210" s="358">
        <v>26.684313796676729</v>
      </c>
      <c r="F210" s="358">
        <v>3.55790850622357</v>
      </c>
      <c r="G210" s="363">
        <v>137444.76231523839</v>
      </c>
      <c r="H210" s="363">
        <v>41.354689802440859</v>
      </c>
      <c r="I210" s="363">
        <v>5.5139586403254501</v>
      </c>
      <c r="J210" s="363" t="s">
        <v>1986</v>
      </c>
    </row>
    <row r="211" spans="1:10">
      <c r="A211" s="370" t="s">
        <v>2064</v>
      </c>
      <c r="B211" s="358">
        <v>27381911.119104017</v>
      </c>
      <c r="C211" s="358" t="s">
        <v>2033</v>
      </c>
      <c r="D211" s="359" t="s">
        <v>1990</v>
      </c>
      <c r="E211" s="359" t="s">
        <v>1990</v>
      </c>
      <c r="F211" s="359" t="s">
        <v>1990</v>
      </c>
      <c r="G211" s="358">
        <v>1830505.6056332772</v>
      </c>
      <c r="H211" s="358">
        <v>160.28001983992968</v>
      </c>
      <c r="I211" s="358">
        <v>137.97722792661688</v>
      </c>
    </row>
    <row r="212" spans="1:10">
      <c r="A212" s="360" t="s">
        <v>2034</v>
      </c>
      <c r="B212" s="358">
        <v>26378279.690856297</v>
      </c>
      <c r="C212" s="358" t="s">
        <v>2033</v>
      </c>
      <c r="D212" s="358">
        <v>68.140519616442361</v>
      </c>
      <c r="E212" s="358">
        <v>5.7327599121391097</v>
      </c>
      <c r="F212" s="358">
        <v>5.2271031113979696</v>
      </c>
      <c r="G212" s="358">
        <v>1797429.6847227968</v>
      </c>
      <c r="H212" s="358">
        <v>151.2203443629343</v>
      </c>
      <c r="I212" s="358">
        <v>137.88198784540089</v>
      </c>
    </row>
    <row r="213" spans="1:10">
      <c r="A213" s="360" t="s">
        <v>2035</v>
      </c>
      <c r="B213" s="358" t="s">
        <v>1993</v>
      </c>
      <c r="C213" s="358" t="s">
        <v>2033</v>
      </c>
      <c r="D213" s="358" t="s">
        <v>1993</v>
      </c>
      <c r="E213" s="358" t="s">
        <v>1993</v>
      </c>
      <c r="F213" s="358" t="s">
        <v>1993</v>
      </c>
      <c r="G213" s="358" t="s">
        <v>1993</v>
      </c>
      <c r="H213" s="358" t="s">
        <v>1993</v>
      </c>
      <c r="I213" s="358" t="s">
        <v>1993</v>
      </c>
    </row>
    <row r="214" spans="1:10">
      <c r="A214" s="360" t="s">
        <v>2036</v>
      </c>
      <c r="B214" s="358">
        <v>658252.51161717589</v>
      </c>
      <c r="C214" s="358" t="s">
        <v>2033</v>
      </c>
      <c r="D214" s="358">
        <v>50.248073994006511</v>
      </c>
      <c r="E214" s="358">
        <v>13.756093189850089</v>
      </c>
      <c r="F214" s="358">
        <v>0.13734370307478</v>
      </c>
      <c r="G214" s="358">
        <v>33075.920910480483</v>
      </c>
      <c r="H214" s="358">
        <v>9.0549828922587494</v>
      </c>
      <c r="I214" s="358">
        <v>9.0406837503779994E-2</v>
      </c>
    </row>
    <row r="215" spans="1:10">
      <c r="A215" s="360" t="s">
        <v>2037</v>
      </c>
      <c r="B215" s="358" t="s">
        <v>2051</v>
      </c>
      <c r="C215" s="358" t="s">
        <v>2033</v>
      </c>
      <c r="D215" s="358" t="s">
        <v>2051</v>
      </c>
      <c r="E215" s="358" t="s">
        <v>2041</v>
      </c>
      <c r="F215" s="358" t="s">
        <v>2041</v>
      </c>
      <c r="G215" s="358" t="s">
        <v>2051</v>
      </c>
      <c r="H215" s="358" t="s">
        <v>2041</v>
      </c>
      <c r="I215" s="358" t="s">
        <v>2041</v>
      </c>
    </row>
    <row r="216" spans="1:10">
      <c r="A216" s="360" t="s">
        <v>2039</v>
      </c>
      <c r="B216" s="358">
        <v>345378.91663054173</v>
      </c>
      <c r="C216" s="358" t="s">
        <v>2033</v>
      </c>
      <c r="D216" s="358">
        <v>65.065035461819363</v>
      </c>
      <c r="E216" s="358">
        <v>1.358677241335E-2</v>
      </c>
      <c r="F216" s="358">
        <v>1.399403229176E-2</v>
      </c>
      <c r="G216" s="358">
        <v>22472.091458330953</v>
      </c>
      <c r="H216" s="358">
        <v>4.6925847366299997E-3</v>
      </c>
      <c r="I216" s="358">
        <v>4.8332437122200001E-3</v>
      </c>
    </row>
    <row r="217" spans="1:10">
      <c r="A217" s="371" t="s">
        <v>2065</v>
      </c>
      <c r="B217" s="358">
        <v>2513561.9207105725</v>
      </c>
      <c r="C217" s="358" t="s">
        <v>2033</v>
      </c>
      <c r="D217" s="359" t="s">
        <v>1990</v>
      </c>
      <c r="E217" s="359" t="s">
        <v>1990</v>
      </c>
      <c r="F217" s="359" t="s">
        <v>1990</v>
      </c>
      <c r="G217" s="358">
        <v>170713.69036083069</v>
      </c>
      <c r="H217" s="358">
        <v>2.0771880881664</v>
      </c>
      <c r="I217" s="358">
        <v>5.2617344805668296</v>
      </c>
    </row>
    <row r="218" spans="1:10">
      <c r="A218" s="360" t="s">
        <v>2066</v>
      </c>
      <c r="B218" s="363">
        <v>37296.193325856322</v>
      </c>
      <c r="C218" s="358" t="s">
        <v>2033</v>
      </c>
      <c r="D218" s="358">
        <v>65.528560814054615</v>
      </c>
      <c r="E218" s="358">
        <v>55.694372613795643</v>
      </c>
      <c r="F218" s="358">
        <v>0.84385413051206004</v>
      </c>
      <c r="G218" s="363">
        <v>2443.9658724861142</v>
      </c>
      <c r="H218" s="363">
        <v>2.0771880881664</v>
      </c>
      <c r="I218" s="363">
        <v>3.1472546790399999E-2</v>
      </c>
    </row>
    <row r="219" spans="1:10">
      <c r="A219" s="360" t="s">
        <v>2067</v>
      </c>
      <c r="B219" s="363">
        <v>2476265.7273847163</v>
      </c>
      <c r="C219" s="358" t="s">
        <v>2033</v>
      </c>
      <c r="D219" s="358">
        <v>67.953015957645619</v>
      </c>
      <c r="E219" s="358" t="s">
        <v>1993</v>
      </c>
      <c r="F219" s="358">
        <v>2.1121569773129001</v>
      </c>
      <c r="G219" s="363">
        <v>168269.72448834457</v>
      </c>
      <c r="H219" s="363" t="s">
        <v>1993</v>
      </c>
      <c r="I219" s="363">
        <v>5.23026193377643</v>
      </c>
    </row>
    <row r="220" spans="1:10">
      <c r="A220" s="360" t="s">
        <v>811</v>
      </c>
      <c r="B220" s="363" t="s">
        <v>1993</v>
      </c>
      <c r="C220" s="358" t="s">
        <v>2033</v>
      </c>
      <c r="D220" s="358" t="s">
        <v>1993</v>
      </c>
      <c r="E220" s="358" t="s">
        <v>1993</v>
      </c>
      <c r="F220" s="358" t="s">
        <v>1993</v>
      </c>
      <c r="G220" s="363" t="s">
        <v>1993</v>
      </c>
      <c r="H220" s="363" t="s">
        <v>1993</v>
      </c>
      <c r="I220" s="363" t="s">
        <v>1993</v>
      </c>
    </row>
    <row r="221" spans="1:10">
      <c r="A221" s="372" t="s">
        <v>2068</v>
      </c>
      <c r="B221" s="358">
        <v>23026953.414224558</v>
      </c>
      <c r="C221" s="358" t="s">
        <v>2033</v>
      </c>
      <c r="D221" s="359" t="s">
        <v>1990</v>
      </c>
      <c r="E221" s="359" t="s">
        <v>1990</v>
      </c>
      <c r="F221" s="359" t="s">
        <v>1990</v>
      </c>
      <c r="G221" s="358">
        <v>1543321.2347240872</v>
      </c>
      <c r="H221" s="358">
        <v>95.722338182973743</v>
      </c>
      <c r="I221" s="358">
        <v>108.02744179292077</v>
      </c>
    </row>
    <row r="222" spans="1:10">
      <c r="A222" s="360" t="s">
        <v>2069</v>
      </c>
      <c r="B222" s="358">
        <v>16921811.276726622</v>
      </c>
      <c r="C222" s="358" t="s">
        <v>2033</v>
      </c>
      <c r="D222" s="358">
        <v>67.143364802995379</v>
      </c>
      <c r="E222" s="358">
        <v>5.1050721535713901</v>
      </c>
      <c r="F222" s="358">
        <v>6.3193548667016204</v>
      </c>
      <c r="G222" s="358">
        <v>1136187.3476806968</v>
      </c>
      <c r="H222" s="358">
        <v>86.387067536807479</v>
      </c>
      <c r="I222" s="358">
        <v>106.93493044498868</v>
      </c>
    </row>
    <row r="223" spans="1:10">
      <c r="A223" s="360" t="s">
        <v>2070</v>
      </c>
      <c r="B223" s="358">
        <v>5716335.5992072541</v>
      </c>
      <c r="C223" s="358" t="s">
        <v>2033</v>
      </c>
      <c r="D223" s="358">
        <v>70.79246071620166</v>
      </c>
      <c r="E223" s="358">
        <v>0.18688644136495999</v>
      </c>
      <c r="F223" s="358">
        <v>0.18566201675339999</v>
      </c>
      <c r="G223" s="358">
        <v>404673.46334750456</v>
      </c>
      <c r="H223" s="358">
        <v>1.0683056177837</v>
      </c>
      <c r="I223" s="358">
        <v>1.0613063957880999</v>
      </c>
    </row>
    <row r="224" spans="1:10">
      <c r="A224" s="360" t="s">
        <v>2071</v>
      </c>
      <c r="B224" s="358">
        <v>29789.5019987257</v>
      </c>
      <c r="C224" s="358" t="s">
        <v>2033</v>
      </c>
      <c r="D224" s="358">
        <v>59.589262354098238</v>
      </c>
      <c r="E224" s="358">
        <v>0.32721071521896999</v>
      </c>
      <c r="F224" s="358">
        <v>0.67984698987101</v>
      </c>
      <c r="G224" s="358">
        <v>1775.1344499999996</v>
      </c>
      <c r="H224" s="358">
        <v>9.7474442550200009E-3</v>
      </c>
      <c r="I224" s="358">
        <v>2.025230326359E-2</v>
      </c>
    </row>
    <row r="225" spans="1:9">
      <c r="A225" s="360" t="s">
        <v>2072</v>
      </c>
      <c r="B225" s="358" t="s">
        <v>2051</v>
      </c>
      <c r="C225" s="358" t="s">
        <v>2033</v>
      </c>
      <c r="D225" s="359" t="s">
        <v>1990</v>
      </c>
      <c r="E225" s="359" t="s">
        <v>1990</v>
      </c>
      <c r="F225" s="359" t="s">
        <v>1990</v>
      </c>
      <c r="G225" s="358" t="s">
        <v>2051</v>
      </c>
      <c r="H225" s="358">
        <v>1.05278679567487</v>
      </c>
      <c r="I225" s="358">
        <v>1.4965547714000001E-4</v>
      </c>
    </row>
    <row r="226" spans="1:9">
      <c r="A226" s="360" t="s">
        <v>2036</v>
      </c>
      <c r="B226" s="358">
        <v>13638.11966141349</v>
      </c>
      <c r="C226" s="358" t="s">
        <v>2033</v>
      </c>
      <c r="D226" s="358">
        <v>50.248073994006518</v>
      </c>
      <c r="E226" s="358">
        <v>527.9128195425908</v>
      </c>
      <c r="F226" s="358">
        <v>0.43772527586264998</v>
      </c>
      <c r="G226" s="358">
        <v>685.28924588582026</v>
      </c>
      <c r="H226" s="358">
        <v>7.1997382037160396</v>
      </c>
      <c r="I226" s="358">
        <v>5.9697496910400003E-3</v>
      </c>
    </row>
    <row r="227" spans="1:9">
      <c r="A227" s="360" t="s">
        <v>2039</v>
      </c>
      <c r="B227" s="358">
        <v>345378.91663054173</v>
      </c>
      <c r="C227" s="358" t="s">
        <v>2033</v>
      </c>
      <c r="D227" s="358">
        <v>65.065035461819363</v>
      </c>
      <c r="E227" s="358">
        <v>1.358677241335E-2</v>
      </c>
      <c r="F227" s="358">
        <v>1.399403229176E-2</v>
      </c>
      <c r="G227" s="358">
        <v>22472.091458330953</v>
      </c>
      <c r="H227" s="358">
        <v>4.6925847366299997E-3</v>
      </c>
      <c r="I227" s="358">
        <v>4.8332437122200001E-3</v>
      </c>
    </row>
    <row r="228" spans="1:9">
      <c r="A228" s="360" t="s">
        <v>2073</v>
      </c>
      <c r="B228" s="358" t="s">
        <v>2051</v>
      </c>
      <c r="C228" s="358" t="s">
        <v>2033</v>
      </c>
      <c r="D228" s="359" t="s">
        <v>1990</v>
      </c>
      <c r="E228" s="359" t="s">
        <v>1990</v>
      </c>
      <c r="F228" s="359" t="s">
        <v>1990</v>
      </c>
      <c r="G228" s="358" t="s">
        <v>2051</v>
      </c>
      <c r="H228" s="358" t="s">
        <v>2041</v>
      </c>
      <c r="I228" s="358" t="s">
        <v>2041</v>
      </c>
    </row>
    <row r="229" spans="1:9">
      <c r="A229" s="373" t="s">
        <v>2074</v>
      </c>
      <c r="B229" s="358">
        <v>9895321.6493915115</v>
      </c>
      <c r="C229" s="358" t="s">
        <v>2033</v>
      </c>
      <c r="D229" s="359" t="s">
        <v>1990</v>
      </c>
      <c r="E229" s="359" t="s">
        <v>1990</v>
      </c>
      <c r="F229" s="359" t="s">
        <v>1990</v>
      </c>
      <c r="G229" s="358">
        <v>641430.12035975454</v>
      </c>
      <c r="H229" s="358">
        <v>50.343513986278801</v>
      </c>
      <c r="I229" s="358">
        <v>58.026007452344672</v>
      </c>
    </row>
    <row r="230" spans="1:9">
      <c r="A230" s="360" t="s">
        <v>2069</v>
      </c>
      <c r="B230" s="363">
        <v>9488919.2231781483</v>
      </c>
      <c r="C230" s="358" t="s">
        <v>2033</v>
      </c>
      <c r="D230" s="358">
        <v>67.143364802995379</v>
      </c>
      <c r="E230" s="358">
        <v>5.3042882930240696</v>
      </c>
      <c r="F230" s="358">
        <v>6.1142265296351903</v>
      </c>
      <c r="G230" s="363">
        <v>637117.96498800593</v>
      </c>
      <c r="H230" s="363">
        <v>50.331963148954898</v>
      </c>
      <c r="I230" s="363">
        <v>58.017401651921162</v>
      </c>
    </row>
    <row r="231" spans="1:9">
      <c r="A231" s="360" t="s">
        <v>2070</v>
      </c>
      <c r="B231" s="363">
        <v>60577.355202458224</v>
      </c>
      <c r="C231" s="358" t="s">
        <v>2033</v>
      </c>
      <c r="D231" s="358">
        <v>70.792460716201674</v>
      </c>
      <c r="E231" s="358">
        <v>5.0531921540309999E-2</v>
      </c>
      <c r="F231" s="358">
        <v>0.11107027591734001</v>
      </c>
      <c r="G231" s="363">
        <v>4288.4200384614187</v>
      </c>
      <c r="H231" s="363">
        <v>3.06109016021E-3</v>
      </c>
      <c r="I231" s="363">
        <v>6.7283435566800002E-3</v>
      </c>
    </row>
    <row r="232" spans="1:9">
      <c r="A232" s="360" t="s">
        <v>2071</v>
      </c>
      <c r="B232" s="363">
        <v>140.98152388821543</v>
      </c>
      <c r="C232" s="358" t="s">
        <v>2033</v>
      </c>
      <c r="D232" s="358">
        <v>59.58926235409826</v>
      </c>
      <c r="E232" s="358">
        <v>0.33296282083898998</v>
      </c>
      <c r="F232" s="358">
        <v>0.40322366046400998</v>
      </c>
      <c r="G232" s="363">
        <v>8.4009850140554398</v>
      </c>
      <c r="H232" s="363">
        <v>4.6941605880000003E-5</v>
      </c>
      <c r="I232" s="363">
        <v>5.684708612E-5</v>
      </c>
    </row>
    <row r="233" spans="1:9">
      <c r="A233" s="360" t="s">
        <v>2072</v>
      </c>
      <c r="B233" s="358" t="s">
        <v>1964</v>
      </c>
      <c r="C233" s="358" t="s">
        <v>2033</v>
      </c>
      <c r="D233" s="359" t="s">
        <v>1990</v>
      </c>
      <c r="E233" s="359" t="s">
        <v>1990</v>
      </c>
      <c r="F233" s="359" t="s">
        <v>1990</v>
      </c>
      <c r="G233" s="358" t="s">
        <v>1964</v>
      </c>
      <c r="H233" s="358" t="s">
        <v>1993</v>
      </c>
      <c r="I233" s="358" t="s">
        <v>1993</v>
      </c>
    </row>
    <row r="234" spans="1:9">
      <c r="A234" s="369" t="s">
        <v>2075</v>
      </c>
      <c r="B234" s="363" t="s">
        <v>1964</v>
      </c>
      <c r="C234" s="358" t="s">
        <v>2033</v>
      </c>
      <c r="D234" s="358" t="s">
        <v>1964</v>
      </c>
      <c r="E234" s="358" t="s">
        <v>1993</v>
      </c>
      <c r="F234" s="358" t="s">
        <v>1993</v>
      </c>
      <c r="G234" s="363" t="s">
        <v>1964</v>
      </c>
      <c r="H234" s="363" t="s">
        <v>1993</v>
      </c>
      <c r="I234" s="363" t="s">
        <v>1993</v>
      </c>
    </row>
    <row r="235" spans="1:9">
      <c r="A235" s="360" t="s">
        <v>2036</v>
      </c>
      <c r="B235" s="363">
        <v>305.17285647552848</v>
      </c>
      <c r="C235" s="358" t="s">
        <v>2033</v>
      </c>
      <c r="D235" s="358">
        <v>50.248073994006504</v>
      </c>
      <c r="E235" s="358">
        <v>25.74784814192703</v>
      </c>
      <c r="F235" s="358">
        <v>3.1181083671388201</v>
      </c>
      <c r="G235" s="363">
        <v>15.334348273144681</v>
      </c>
      <c r="H235" s="363">
        <v>7.8575443655700006E-3</v>
      </c>
      <c r="I235" s="363">
        <v>9.5156203720000001E-4</v>
      </c>
    </row>
    <row r="236" spans="1:9">
      <c r="A236" s="360" t="s">
        <v>2039</v>
      </c>
      <c r="B236" s="363">
        <v>345378.91663054173</v>
      </c>
      <c r="C236" s="358" t="s">
        <v>2033</v>
      </c>
      <c r="D236" s="358">
        <v>65.065035461819363</v>
      </c>
      <c r="E236" s="358">
        <v>1.6945481152999999E-3</v>
      </c>
      <c r="F236" s="358">
        <v>2.5162153845099998E-3</v>
      </c>
      <c r="G236" s="363">
        <v>22472.091458330953</v>
      </c>
      <c r="H236" s="363">
        <v>5.8526119223999997E-4</v>
      </c>
      <c r="I236" s="363">
        <v>8.6904774350999995E-4</v>
      </c>
    </row>
    <row r="237" spans="1:9">
      <c r="A237" s="360" t="s">
        <v>2073</v>
      </c>
      <c r="B237" s="358" t="s">
        <v>1964</v>
      </c>
      <c r="C237" s="358" t="s">
        <v>2033</v>
      </c>
      <c r="D237" s="359" t="s">
        <v>1990</v>
      </c>
      <c r="E237" s="359" t="s">
        <v>1990</v>
      </c>
      <c r="F237" s="359" t="s">
        <v>1990</v>
      </c>
      <c r="G237" s="358" t="s">
        <v>1964</v>
      </c>
      <c r="H237" s="358" t="s">
        <v>1964</v>
      </c>
      <c r="I237" s="358" t="s">
        <v>1964</v>
      </c>
    </row>
    <row r="238" spans="1:9">
      <c r="A238" s="369" t="s">
        <v>967</v>
      </c>
      <c r="B238" s="363" t="s">
        <v>1964</v>
      </c>
      <c r="C238" s="358" t="s">
        <v>2033</v>
      </c>
      <c r="D238" s="358" t="s">
        <v>1964</v>
      </c>
      <c r="E238" s="358" t="s">
        <v>1964</v>
      </c>
      <c r="F238" s="358" t="s">
        <v>1964</v>
      </c>
      <c r="G238" s="363" t="s">
        <v>1964</v>
      </c>
      <c r="H238" s="363" t="s">
        <v>1964</v>
      </c>
      <c r="I238" s="363" t="s">
        <v>1964</v>
      </c>
    </row>
    <row r="239" spans="1:9">
      <c r="A239" s="373" t="s">
        <v>2076</v>
      </c>
      <c r="B239" s="358">
        <v>7275346.9410186997</v>
      </c>
      <c r="C239" s="358" t="s">
        <v>2033</v>
      </c>
      <c r="D239" s="359" t="s">
        <v>1990</v>
      </c>
      <c r="E239" s="359" t="s">
        <v>1990</v>
      </c>
      <c r="F239" s="359" t="s">
        <v>1990</v>
      </c>
      <c r="G239" s="358">
        <v>489781.06499535905</v>
      </c>
      <c r="H239" s="358">
        <v>32.089244234644681</v>
      </c>
      <c r="I239" s="358">
        <v>45.787711245390042</v>
      </c>
    </row>
    <row r="240" spans="1:9">
      <c r="A240" s="360" t="s">
        <v>2069</v>
      </c>
      <c r="B240" s="363">
        <v>6900391.8026401587</v>
      </c>
      <c r="C240" s="358" t="s">
        <v>2033</v>
      </c>
      <c r="D240" s="358">
        <v>67.143364802995393</v>
      </c>
      <c r="E240" s="358">
        <v>4.6393852673657197</v>
      </c>
      <c r="F240" s="358">
        <v>6.6251876256970998</v>
      </c>
      <c r="G240" s="363">
        <v>463315.52408826712</v>
      </c>
      <c r="H240" s="363">
        <v>32.013576068219912</v>
      </c>
      <c r="I240" s="363">
        <v>45.716390383313303</v>
      </c>
    </row>
    <row r="241" spans="1:9">
      <c r="A241" s="360" t="s">
        <v>2070</v>
      </c>
      <c r="B241" s="363">
        <v>368504.73200550408</v>
      </c>
      <c r="C241" s="358" t="s">
        <v>2033</v>
      </c>
      <c r="D241" s="358">
        <v>70.79246071620166</v>
      </c>
      <c r="E241" s="358">
        <v>0.10430192094477</v>
      </c>
      <c r="F241" s="358">
        <v>0.16232031354685</v>
      </c>
      <c r="G241" s="363">
        <v>26087.356764234068</v>
      </c>
      <c r="H241" s="363">
        <v>3.8435751425410003E-2</v>
      </c>
      <c r="I241" s="363">
        <v>5.9815803642629999E-2</v>
      </c>
    </row>
    <row r="242" spans="1:9">
      <c r="A242" s="360" t="s">
        <v>2071</v>
      </c>
      <c r="B242" s="363">
        <v>5787.6625596214753</v>
      </c>
      <c r="C242" s="358" t="s">
        <v>2033</v>
      </c>
      <c r="D242" s="358">
        <v>59.589262354098253</v>
      </c>
      <c r="E242" s="358">
        <v>0.62659220241706004</v>
      </c>
      <c r="F242" s="358">
        <v>0.80766557619863999</v>
      </c>
      <c r="G242" s="363">
        <v>344.88254268227587</v>
      </c>
      <c r="H242" s="363">
        <v>3.6265042300800002E-3</v>
      </c>
      <c r="I242" s="363">
        <v>4.6744958160599998E-3</v>
      </c>
    </row>
    <row r="243" spans="1:9">
      <c r="A243" s="360" t="s">
        <v>2072</v>
      </c>
      <c r="B243" s="358" t="s">
        <v>1964</v>
      </c>
      <c r="C243" s="358" t="s">
        <v>2033</v>
      </c>
      <c r="D243" s="359" t="s">
        <v>1990</v>
      </c>
      <c r="E243" s="359" t="s">
        <v>1990</v>
      </c>
      <c r="F243" s="359" t="s">
        <v>1990</v>
      </c>
      <c r="G243" s="358" t="s">
        <v>1964</v>
      </c>
      <c r="H243" s="358">
        <v>9.7455516189999999E-5</v>
      </c>
      <c r="I243" s="358">
        <v>1.256183293E-5</v>
      </c>
    </row>
    <row r="244" spans="1:9">
      <c r="A244" s="369" t="s">
        <v>2075</v>
      </c>
      <c r="B244" s="363" t="s">
        <v>1964</v>
      </c>
      <c r="C244" s="358" t="s">
        <v>2033</v>
      </c>
      <c r="D244" s="358" t="s">
        <v>1964</v>
      </c>
      <c r="E244" s="358" t="s">
        <v>1964</v>
      </c>
      <c r="F244" s="358" t="s">
        <v>1964</v>
      </c>
      <c r="G244" s="363" t="s">
        <v>1964</v>
      </c>
      <c r="H244" s="363">
        <v>9.7455516189999999E-5</v>
      </c>
      <c r="I244" s="363">
        <v>1.256183293E-5</v>
      </c>
    </row>
    <row r="245" spans="1:9">
      <c r="A245" s="360" t="s">
        <v>2036</v>
      </c>
      <c r="B245" s="363">
        <v>662.74381341579385</v>
      </c>
      <c r="C245" s="358" t="s">
        <v>2033</v>
      </c>
      <c r="D245" s="358">
        <v>50.248073994006518</v>
      </c>
      <c r="E245" s="358">
        <v>47.605136115704603</v>
      </c>
      <c r="F245" s="358">
        <v>6.1362126024835497</v>
      </c>
      <c r="G245" s="363">
        <v>33.301600175586863</v>
      </c>
      <c r="H245" s="363">
        <v>3.1550009447499999E-2</v>
      </c>
      <c r="I245" s="363">
        <v>4.0667369401000001E-3</v>
      </c>
    </row>
    <row r="246" spans="1:9">
      <c r="A246" s="360" t="s">
        <v>2039</v>
      </c>
      <c r="B246" s="363" t="s">
        <v>1964</v>
      </c>
      <c r="C246" s="358" t="s">
        <v>2033</v>
      </c>
      <c r="D246" s="358" t="s">
        <v>1964</v>
      </c>
      <c r="E246" s="358" t="s">
        <v>1964</v>
      </c>
      <c r="F246" s="358" t="s">
        <v>1964</v>
      </c>
      <c r="G246" s="363" t="s">
        <v>1964</v>
      </c>
      <c r="H246" s="363">
        <v>1.9584458055900002E-3</v>
      </c>
      <c r="I246" s="363">
        <v>2.75126384502E-3</v>
      </c>
    </row>
    <row r="247" spans="1:9">
      <c r="A247" s="360" t="s">
        <v>2073</v>
      </c>
      <c r="B247" s="358" t="s">
        <v>1993</v>
      </c>
      <c r="C247" s="358" t="s">
        <v>2033</v>
      </c>
      <c r="D247" s="359" t="s">
        <v>1990</v>
      </c>
      <c r="E247" s="359" t="s">
        <v>1990</v>
      </c>
      <c r="F247" s="359" t="s">
        <v>1990</v>
      </c>
      <c r="G247" s="358" t="s">
        <v>1993</v>
      </c>
      <c r="H247" s="358" t="s">
        <v>1993</v>
      </c>
      <c r="I247" s="358" t="s">
        <v>1993</v>
      </c>
    </row>
    <row r="248" spans="1:9">
      <c r="A248" s="373" t="s">
        <v>2077</v>
      </c>
      <c r="B248" s="358">
        <v>5832942.3483651699</v>
      </c>
      <c r="C248" s="358" t="s">
        <v>2033</v>
      </c>
      <c r="D248" s="359" t="s">
        <v>1990</v>
      </c>
      <c r="E248" s="359" t="s">
        <v>1990</v>
      </c>
      <c r="F248" s="359" t="s">
        <v>1990</v>
      </c>
      <c r="G248" s="358">
        <v>410542.75702448451</v>
      </c>
      <c r="H248" s="358">
        <v>12.55614437939165</v>
      </c>
      <c r="I248" s="358">
        <v>4.1395436288617402</v>
      </c>
    </row>
    <row r="249" spans="1:9">
      <c r="A249" s="360" t="s">
        <v>2069</v>
      </c>
      <c r="B249" s="363">
        <v>509157.7754591406</v>
      </c>
      <c r="C249" s="358" t="s">
        <v>2033</v>
      </c>
      <c r="D249" s="358">
        <v>67.143364802995393</v>
      </c>
      <c r="E249" s="358">
        <v>6.4971859341457296</v>
      </c>
      <c r="F249" s="358">
        <v>6.1414341372084902</v>
      </c>
      <c r="G249" s="363">
        <v>34186.566259934691</v>
      </c>
      <c r="H249" s="363">
        <v>3.3080927369740598</v>
      </c>
      <c r="I249" s="363">
        <v>3.1269589434299001</v>
      </c>
    </row>
    <row r="250" spans="1:9">
      <c r="A250" s="360" t="s">
        <v>2070</v>
      </c>
      <c r="B250" s="363">
        <v>5287253.5119992914</v>
      </c>
      <c r="C250" s="358" t="s">
        <v>2033</v>
      </c>
      <c r="D250" s="358">
        <v>70.79246071620166</v>
      </c>
      <c r="E250" s="358">
        <v>0.19420456648574999</v>
      </c>
      <c r="F250" s="358">
        <v>0.18814347493101999</v>
      </c>
      <c r="G250" s="363">
        <v>374297.68654480908</v>
      </c>
      <c r="H250" s="363">
        <v>1.02680877619808</v>
      </c>
      <c r="I250" s="363">
        <v>0.99476224858879003</v>
      </c>
    </row>
    <row r="251" spans="1:9">
      <c r="A251" s="360" t="s">
        <v>2071</v>
      </c>
      <c r="B251" s="363">
        <v>23860.857915216009</v>
      </c>
      <c r="C251" s="358" t="s">
        <v>2033</v>
      </c>
      <c r="D251" s="358">
        <v>59.589262354098238</v>
      </c>
      <c r="E251" s="358">
        <v>0.25455909593203002</v>
      </c>
      <c r="F251" s="358">
        <v>0.65047788376092996</v>
      </c>
      <c r="G251" s="363">
        <v>1421.8509223036683</v>
      </c>
      <c r="H251" s="363">
        <v>6.07399841906E-3</v>
      </c>
      <c r="I251" s="363">
        <v>1.5520960361409999E-2</v>
      </c>
    </row>
    <row r="252" spans="1:9">
      <c r="A252" s="360" t="s">
        <v>2078</v>
      </c>
      <c r="B252" s="358" t="s">
        <v>1964</v>
      </c>
      <c r="C252" s="358" t="s">
        <v>2033</v>
      </c>
      <c r="D252" s="359" t="s">
        <v>1990</v>
      </c>
      <c r="E252" s="359" t="s">
        <v>1990</v>
      </c>
      <c r="F252" s="359" t="s">
        <v>1990</v>
      </c>
      <c r="G252" s="358" t="s">
        <v>1964</v>
      </c>
      <c r="H252" s="358">
        <v>1.0526893401586801</v>
      </c>
      <c r="I252" s="358">
        <v>1.3709364421000001E-4</v>
      </c>
    </row>
    <row r="253" spans="1:9">
      <c r="A253" s="369" t="s">
        <v>2075</v>
      </c>
      <c r="B253" s="363" t="s">
        <v>1964</v>
      </c>
      <c r="C253" s="358" t="s">
        <v>2033</v>
      </c>
      <c r="D253" s="358" t="s">
        <v>1964</v>
      </c>
      <c r="E253" s="358" t="s">
        <v>1964</v>
      </c>
      <c r="F253" s="358" t="s">
        <v>1964</v>
      </c>
      <c r="G253" s="363" t="s">
        <v>1964</v>
      </c>
      <c r="H253" s="363">
        <v>1.0526893401586801</v>
      </c>
      <c r="I253" s="363">
        <v>1.3709364421000001E-4</v>
      </c>
    </row>
    <row r="254" spans="1:9">
      <c r="A254" s="360" t="s">
        <v>2036</v>
      </c>
      <c r="B254" s="363">
        <v>12670.202991522168</v>
      </c>
      <c r="C254" s="358" t="s">
        <v>2033</v>
      </c>
      <c r="D254" s="358">
        <v>50.248073994006518</v>
      </c>
      <c r="E254" s="358">
        <v>565.1314864248078</v>
      </c>
      <c r="F254" s="358">
        <v>7.5093565144669999E-2</v>
      </c>
      <c r="G254" s="363">
        <v>636.65329743708867</v>
      </c>
      <c r="H254" s="363">
        <v>7.1603306499029697</v>
      </c>
      <c r="I254" s="363">
        <v>9.5145071374E-4</v>
      </c>
    </row>
    <row r="255" spans="1:9">
      <c r="A255" s="360" t="s">
        <v>2039</v>
      </c>
      <c r="B255" s="363" t="s">
        <v>1964</v>
      </c>
      <c r="C255" s="358" t="s">
        <v>2033</v>
      </c>
      <c r="D255" s="358" t="s">
        <v>1964</v>
      </c>
      <c r="E255" s="358" t="s">
        <v>1964</v>
      </c>
      <c r="F255" s="358" t="s">
        <v>1964</v>
      </c>
      <c r="G255" s="363" t="s">
        <v>1964</v>
      </c>
      <c r="H255" s="363">
        <v>2.1488777387999999E-3</v>
      </c>
      <c r="I255" s="363">
        <v>1.21293212369E-3</v>
      </c>
    </row>
    <row r="256" spans="1:9">
      <c r="A256" s="360" t="s">
        <v>2073</v>
      </c>
      <c r="B256" s="358" t="s">
        <v>1993</v>
      </c>
      <c r="C256" s="358" t="s">
        <v>2033</v>
      </c>
      <c r="D256" s="359" t="s">
        <v>1990</v>
      </c>
      <c r="E256" s="359" t="s">
        <v>1990</v>
      </c>
      <c r="F256" s="359" t="s">
        <v>1990</v>
      </c>
      <c r="G256" s="358" t="s">
        <v>1993</v>
      </c>
      <c r="H256" s="358" t="s">
        <v>1993</v>
      </c>
      <c r="I256" s="358" t="s">
        <v>1993</v>
      </c>
    </row>
    <row r="257" spans="1:9">
      <c r="A257" s="373" t="s">
        <v>2079</v>
      </c>
      <c r="B257" s="358">
        <v>23342.475449176363</v>
      </c>
      <c r="C257" s="358" t="s">
        <v>2033</v>
      </c>
      <c r="D257" s="359" t="s">
        <v>1990</v>
      </c>
      <c r="E257" s="359" t="s">
        <v>1990</v>
      </c>
      <c r="F257" s="359" t="s">
        <v>1990</v>
      </c>
      <c r="G257" s="358">
        <v>1567.2923444890123</v>
      </c>
      <c r="H257" s="358">
        <v>0.73343558265860997</v>
      </c>
      <c r="I257" s="358">
        <v>7.4179466324320001E-2</v>
      </c>
    </row>
    <row r="258" spans="1:9">
      <c r="A258" s="360" t="s">
        <v>2069</v>
      </c>
      <c r="B258" s="363">
        <v>23342.475449176363</v>
      </c>
      <c r="C258" s="358" t="s">
        <v>2033</v>
      </c>
      <c r="D258" s="358">
        <v>67.143364802995393</v>
      </c>
      <c r="E258" s="358">
        <v>31.42064277867707</v>
      </c>
      <c r="F258" s="358">
        <v>3.17787487817353</v>
      </c>
      <c r="G258" s="363">
        <v>1567.2923444890123</v>
      </c>
      <c r="H258" s="363">
        <v>0.73343558265860997</v>
      </c>
      <c r="I258" s="363">
        <v>7.4179466324320001E-2</v>
      </c>
    </row>
    <row r="259" spans="1:9">
      <c r="A259" s="360" t="s">
        <v>2070</v>
      </c>
      <c r="B259" s="363" t="s">
        <v>1993</v>
      </c>
      <c r="C259" s="358" t="s">
        <v>2033</v>
      </c>
      <c r="D259" s="358" t="s">
        <v>1993</v>
      </c>
      <c r="E259" s="358" t="s">
        <v>1993</v>
      </c>
      <c r="F259" s="358" t="s">
        <v>1993</v>
      </c>
      <c r="G259" s="363" t="s">
        <v>1993</v>
      </c>
      <c r="H259" s="363" t="s">
        <v>1993</v>
      </c>
      <c r="I259" s="363" t="s">
        <v>1993</v>
      </c>
    </row>
    <row r="260" spans="1:9">
      <c r="A260" s="360" t="s">
        <v>2071</v>
      </c>
      <c r="B260" s="363" t="s">
        <v>1993</v>
      </c>
      <c r="C260" s="358" t="s">
        <v>2033</v>
      </c>
      <c r="D260" s="358" t="s">
        <v>1993</v>
      </c>
      <c r="E260" s="358" t="s">
        <v>1993</v>
      </c>
      <c r="F260" s="358" t="s">
        <v>1993</v>
      </c>
      <c r="G260" s="363" t="s">
        <v>1993</v>
      </c>
      <c r="H260" s="363" t="s">
        <v>1993</v>
      </c>
      <c r="I260" s="363" t="s">
        <v>1993</v>
      </c>
    </row>
    <row r="261" spans="1:9">
      <c r="A261" s="360" t="s">
        <v>2072</v>
      </c>
      <c r="B261" s="358" t="s">
        <v>1993</v>
      </c>
      <c r="C261" s="358" t="s">
        <v>2033</v>
      </c>
      <c r="D261" s="359" t="s">
        <v>1990</v>
      </c>
      <c r="E261" s="359" t="s">
        <v>1990</v>
      </c>
      <c r="F261" s="359" t="s">
        <v>1990</v>
      </c>
      <c r="G261" s="358" t="s">
        <v>1993</v>
      </c>
      <c r="H261" s="358" t="s">
        <v>1993</v>
      </c>
      <c r="I261" s="358" t="s">
        <v>1993</v>
      </c>
    </row>
    <row r="262" spans="1:9">
      <c r="A262" s="360" t="s">
        <v>2036</v>
      </c>
      <c r="B262" s="363" t="s">
        <v>1993</v>
      </c>
      <c r="C262" s="358" t="s">
        <v>2033</v>
      </c>
      <c r="D262" s="358" t="s">
        <v>1993</v>
      </c>
      <c r="E262" s="358" t="s">
        <v>1993</v>
      </c>
      <c r="F262" s="358" t="s">
        <v>1993</v>
      </c>
      <c r="G262" s="363" t="s">
        <v>1993</v>
      </c>
      <c r="H262" s="363" t="s">
        <v>1993</v>
      </c>
      <c r="I262" s="363" t="s">
        <v>1993</v>
      </c>
    </row>
    <row r="263" spans="1:9">
      <c r="A263" s="360" t="s">
        <v>2039</v>
      </c>
      <c r="B263" s="363" t="s">
        <v>1964</v>
      </c>
      <c r="C263" s="358" t="s">
        <v>2033</v>
      </c>
      <c r="D263" s="358" t="s">
        <v>1964</v>
      </c>
      <c r="E263" s="358" t="s">
        <v>2006</v>
      </c>
      <c r="F263" s="358" t="s">
        <v>2006</v>
      </c>
      <c r="G263" s="363" t="s">
        <v>1964</v>
      </c>
      <c r="H263" s="363" t="s">
        <v>2006</v>
      </c>
      <c r="I263" s="363" t="s">
        <v>2006</v>
      </c>
    </row>
    <row r="264" spans="1:9">
      <c r="A264" s="360" t="s">
        <v>2073</v>
      </c>
      <c r="B264" s="358" t="s">
        <v>1993</v>
      </c>
      <c r="C264" s="358" t="s">
        <v>2033</v>
      </c>
      <c r="D264" s="359" t="s">
        <v>1990</v>
      </c>
      <c r="E264" s="359" t="s">
        <v>1990</v>
      </c>
      <c r="F264" s="359" t="s">
        <v>1990</v>
      </c>
      <c r="G264" s="358" t="s">
        <v>1993</v>
      </c>
      <c r="H264" s="358" t="s">
        <v>1993</v>
      </c>
      <c r="I264" s="358" t="s">
        <v>1993</v>
      </c>
    </row>
    <row r="265" spans="1:9">
      <c r="A265" s="373" t="s">
        <v>2080</v>
      </c>
      <c r="B265" s="358" t="s">
        <v>1993</v>
      </c>
      <c r="C265" s="358" t="s">
        <v>2033</v>
      </c>
      <c r="D265" s="359" t="s">
        <v>1990</v>
      </c>
      <c r="E265" s="359" t="s">
        <v>1990</v>
      </c>
      <c r="F265" s="359" t="s">
        <v>1990</v>
      </c>
      <c r="G265" s="358" t="s">
        <v>1993</v>
      </c>
      <c r="H265" s="358" t="s">
        <v>2000</v>
      </c>
      <c r="I265" s="358" t="s">
        <v>2000</v>
      </c>
    </row>
    <row r="266" spans="1:9">
      <c r="A266" s="362" t="s">
        <v>2081</v>
      </c>
      <c r="B266" s="358" t="s">
        <v>1993</v>
      </c>
      <c r="C266" s="358" t="s">
        <v>2033</v>
      </c>
      <c r="D266" s="359" t="s">
        <v>1990</v>
      </c>
      <c r="E266" s="359" t="s">
        <v>1990</v>
      </c>
      <c r="F266" s="359" t="s">
        <v>1990</v>
      </c>
      <c r="G266" s="358" t="s">
        <v>1993</v>
      </c>
      <c r="H266" s="358" t="s">
        <v>2000</v>
      </c>
      <c r="I266" s="358" t="s">
        <v>2000</v>
      </c>
    </row>
    <row r="267" spans="1:9">
      <c r="A267" s="369" t="s">
        <v>2069</v>
      </c>
      <c r="B267" s="363" t="s">
        <v>1993</v>
      </c>
      <c r="C267" s="358" t="s">
        <v>2033</v>
      </c>
      <c r="D267" s="358" t="s">
        <v>1993</v>
      </c>
      <c r="E267" s="358" t="s">
        <v>1964</v>
      </c>
      <c r="F267" s="358" t="s">
        <v>1964</v>
      </c>
      <c r="G267" s="363" t="s">
        <v>1993</v>
      </c>
      <c r="H267" s="363" t="s">
        <v>1964</v>
      </c>
      <c r="I267" s="363" t="s">
        <v>1964</v>
      </c>
    </row>
    <row r="268" spans="1:9">
      <c r="A268" s="369" t="s">
        <v>2082</v>
      </c>
      <c r="B268" s="363" t="s">
        <v>1993</v>
      </c>
      <c r="C268" s="358" t="s">
        <v>2033</v>
      </c>
      <c r="D268" s="358" t="s">
        <v>1993</v>
      </c>
      <c r="E268" s="358" t="s">
        <v>1964</v>
      </c>
      <c r="F268" s="358" t="s">
        <v>1964</v>
      </c>
      <c r="G268" s="363" t="s">
        <v>1993</v>
      </c>
      <c r="H268" s="363" t="s">
        <v>1964</v>
      </c>
      <c r="I268" s="363" t="s">
        <v>1964</v>
      </c>
    </row>
    <row r="269" spans="1:9">
      <c r="A269" s="369" t="s">
        <v>2083</v>
      </c>
      <c r="B269" s="363" t="s">
        <v>1993</v>
      </c>
      <c r="C269" s="358" t="s">
        <v>2033</v>
      </c>
      <c r="D269" s="358" t="s">
        <v>1993</v>
      </c>
      <c r="E269" s="358" t="s">
        <v>1964</v>
      </c>
      <c r="F269" s="358" t="s">
        <v>1964</v>
      </c>
      <c r="G269" s="363" t="s">
        <v>1993</v>
      </c>
      <c r="H269" s="363" t="s">
        <v>1964</v>
      </c>
      <c r="I269" s="363" t="s">
        <v>1964</v>
      </c>
    </row>
    <row r="270" spans="1:9">
      <c r="A270" s="369" t="s">
        <v>2084</v>
      </c>
      <c r="B270" s="358" t="s">
        <v>1993</v>
      </c>
      <c r="C270" s="358" t="s">
        <v>2033</v>
      </c>
      <c r="D270" s="359" t="s">
        <v>1990</v>
      </c>
      <c r="E270" s="359" t="s">
        <v>1990</v>
      </c>
      <c r="F270" s="359" t="s">
        <v>1990</v>
      </c>
      <c r="G270" s="358" t="s">
        <v>1993</v>
      </c>
      <c r="H270" s="358" t="s">
        <v>1964</v>
      </c>
      <c r="I270" s="358" t="s">
        <v>1964</v>
      </c>
    </row>
    <row r="271" spans="1:9">
      <c r="A271" s="369" t="s">
        <v>2046</v>
      </c>
      <c r="B271" s="363" t="s">
        <v>1993</v>
      </c>
      <c r="C271" s="358" t="s">
        <v>2033</v>
      </c>
      <c r="D271" s="358" t="s">
        <v>1993</v>
      </c>
      <c r="E271" s="358" t="s">
        <v>1964</v>
      </c>
      <c r="F271" s="358" t="s">
        <v>1964</v>
      </c>
      <c r="G271" s="363" t="s">
        <v>1993</v>
      </c>
      <c r="H271" s="363" t="s">
        <v>1964</v>
      </c>
      <c r="I271" s="363" t="s">
        <v>1964</v>
      </c>
    </row>
    <row r="272" spans="1:9">
      <c r="A272" s="369" t="s">
        <v>811</v>
      </c>
      <c r="B272" s="363" t="s">
        <v>1993</v>
      </c>
      <c r="C272" s="358" t="s">
        <v>2033</v>
      </c>
      <c r="D272" s="358" t="s">
        <v>1993</v>
      </c>
      <c r="E272" s="358" t="s">
        <v>1964</v>
      </c>
      <c r="F272" s="358" t="s">
        <v>1964</v>
      </c>
      <c r="G272" s="363" t="s">
        <v>1993</v>
      </c>
      <c r="H272" s="363" t="s">
        <v>1964</v>
      </c>
      <c r="I272" s="363" t="s">
        <v>1964</v>
      </c>
    </row>
    <row r="273" spans="1:10">
      <c r="A273" s="369" t="s">
        <v>2085</v>
      </c>
      <c r="B273" s="358" t="s">
        <v>1993</v>
      </c>
      <c r="C273" s="358" t="s">
        <v>2033</v>
      </c>
      <c r="D273" s="359" t="s">
        <v>1990</v>
      </c>
      <c r="E273" s="359" t="s">
        <v>1990</v>
      </c>
      <c r="F273" s="359" t="s">
        <v>1990</v>
      </c>
      <c r="G273" s="358" t="s">
        <v>1993</v>
      </c>
      <c r="H273" s="358" t="s">
        <v>1986</v>
      </c>
      <c r="I273" s="358" t="s">
        <v>1986</v>
      </c>
    </row>
    <row r="274" spans="1:10">
      <c r="A274" s="371" t="s">
        <v>1976</v>
      </c>
      <c r="B274" s="358">
        <v>650576.52184247714</v>
      </c>
      <c r="C274" s="358" t="s">
        <v>2033</v>
      </c>
      <c r="D274" s="359" t="s">
        <v>1990</v>
      </c>
      <c r="E274" s="359" t="s">
        <v>1990</v>
      </c>
      <c r="F274" s="359" t="s">
        <v>1990</v>
      </c>
      <c r="G274" s="358">
        <v>46055.912865416671</v>
      </c>
      <c r="H274" s="358">
        <v>3.5201759225</v>
      </c>
      <c r="I274" s="358">
        <v>1.1264562951999999</v>
      </c>
    </row>
    <row r="275" spans="1:10">
      <c r="A275" s="360" t="s">
        <v>2034</v>
      </c>
      <c r="B275" s="363">
        <v>650576.52184247714</v>
      </c>
      <c r="C275" s="358" t="s">
        <v>2033</v>
      </c>
      <c r="D275" s="358">
        <v>70.79246071620166</v>
      </c>
      <c r="E275" s="358">
        <v>5.4108560704444404</v>
      </c>
      <c r="F275" s="358">
        <v>1.7314739425422201</v>
      </c>
      <c r="G275" s="363">
        <v>46055.912865416671</v>
      </c>
      <c r="H275" s="363">
        <v>3.5201759225</v>
      </c>
      <c r="I275" s="363">
        <v>1.1264562951999999</v>
      </c>
    </row>
    <row r="276" spans="1:10">
      <c r="A276" s="360" t="s">
        <v>2035</v>
      </c>
      <c r="B276" s="363" t="s">
        <v>1993</v>
      </c>
      <c r="C276" s="358" t="s">
        <v>2033</v>
      </c>
      <c r="D276" s="358" t="s">
        <v>1993</v>
      </c>
      <c r="E276" s="358" t="s">
        <v>1993</v>
      </c>
      <c r="F276" s="358" t="s">
        <v>1993</v>
      </c>
      <c r="G276" s="363" t="s">
        <v>1993</v>
      </c>
      <c r="H276" s="363" t="s">
        <v>1993</v>
      </c>
      <c r="I276" s="363" t="s">
        <v>1993</v>
      </c>
    </row>
    <row r="277" spans="1:10">
      <c r="A277" s="360" t="s">
        <v>2036</v>
      </c>
      <c r="B277" s="363" t="s">
        <v>1964</v>
      </c>
      <c r="C277" s="358" t="s">
        <v>2033</v>
      </c>
      <c r="D277" s="358" t="s">
        <v>1964</v>
      </c>
      <c r="E277" s="358" t="s">
        <v>1964</v>
      </c>
      <c r="F277" s="358" t="s">
        <v>1964</v>
      </c>
      <c r="G277" s="363" t="s">
        <v>1964</v>
      </c>
      <c r="H277" s="363" t="s">
        <v>1964</v>
      </c>
      <c r="I277" s="363" t="s">
        <v>1964</v>
      </c>
    </row>
    <row r="278" spans="1:10">
      <c r="A278" s="360" t="s">
        <v>2039</v>
      </c>
      <c r="B278" s="363" t="s">
        <v>1964</v>
      </c>
      <c r="C278" s="358" t="s">
        <v>2033</v>
      </c>
      <c r="D278" s="358" t="s">
        <v>1964</v>
      </c>
      <c r="E278" s="358" t="s">
        <v>2006</v>
      </c>
      <c r="F278" s="358" t="s">
        <v>2006</v>
      </c>
      <c r="G278" s="363" t="s">
        <v>1964</v>
      </c>
      <c r="H278" s="363" t="s">
        <v>2006</v>
      </c>
      <c r="I278" s="363" t="s">
        <v>2006</v>
      </c>
    </row>
    <row r="279" spans="1:10">
      <c r="A279" s="360" t="s">
        <v>2086</v>
      </c>
      <c r="B279" s="358" t="s">
        <v>1964</v>
      </c>
      <c r="C279" s="358" t="s">
        <v>2033</v>
      </c>
      <c r="D279" s="359" t="s">
        <v>1990</v>
      </c>
      <c r="E279" s="359" t="s">
        <v>1990</v>
      </c>
      <c r="F279" s="359" t="s">
        <v>1990</v>
      </c>
      <c r="G279" s="358" t="s">
        <v>1964</v>
      </c>
      <c r="H279" s="358" t="s">
        <v>1986</v>
      </c>
      <c r="I279" s="358" t="s">
        <v>1986</v>
      </c>
    </row>
    <row r="280" spans="1:10">
      <c r="A280" s="371" t="s">
        <v>2087</v>
      </c>
      <c r="B280" s="358">
        <v>546204.87037064438</v>
      </c>
      <c r="C280" s="358" t="s">
        <v>2033</v>
      </c>
      <c r="D280" s="359" t="s">
        <v>1990</v>
      </c>
      <c r="E280" s="359" t="s">
        <v>1990</v>
      </c>
      <c r="F280" s="359" t="s">
        <v>1990</v>
      </c>
      <c r="G280" s="358">
        <v>38024.136018348065</v>
      </c>
      <c r="H280" s="358">
        <v>16.174692701572852</v>
      </c>
      <c r="I280" s="358">
        <v>0.73291389331867995</v>
      </c>
    </row>
    <row r="281" spans="1:10">
      <c r="A281" s="360" t="s">
        <v>2088</v>
      </c>
      <c r="B281" s="363">
        <v>270555.52902466076</v>
      </c>
      <c r="C281" s="358" t="s">
        <v>2033</v>
      </c>
      <c r="D281" s="358">
        <v>71.174746954728036</v>
      </c>
      <c r="E281" s="358">
        <v>7.2747437896637797</v>
      </c>
      <c r="F281" s="358">
        <v>2.07984266172793</v>
      </c>
      <c r="G281" s="363">
        <v>19256.721315532806</v>
      </c>
      <c r="H281" s="363">
        <v>1.9682221545313501</v>
      </c>
      <c r="I281" s="363">
        <v>0.56271293163185998</v>
      </c>
    </row>
    <row r="282" spans="1:10">
      <c r="A282" s="360" t="s">
        <v>2089</v>
      </c>
      <c r="B282" s="363">
        <v>275649.34134598356</v>
      </c>
      <c r="C282" s="358" t="s">
        <v>2033</v>
      </c>
      <c r="D282" s="358">
        <v>68.084380725071952</v>
      </c>
      <c r="E282" s="358">
        <v>51.538198777011146</v>
      </c>
      <c r="F282" s="358">
        <v>0.61745462860799005</v>
      </c>
      <c r="G282" s="363">
        <v>18767.414702815262</v>
      </c>
      <c r="H282" s="363">
        <v>14.2064705470415</v>
      </c>
      <c r="I282" s="363">
        <v>0.17020096168682</v>
      </c>
    </row>
    <row r="283" spans="1:10">
      <c r="A283" s="360" t="s">
        <v>2069</v>
      </c>
      <c r="B283" s="363" t="s">
        <v>1964</v>
      </c>
      <c r="C283" s="358" t="s">
        <v>2033</v>
      </c>
      <c r="D283" s="358" t="s">
        <v>1964</v>
      </c>
      <c r="E283" s="358" t="s">
        <v>1964</v>
      </c>
      <c r="F283" s="358" t="s">
        <v>1964</v>
      </c>
      <c r="G283" s="363" t="s">
        <v>1964</v>
      </c>
      <c r="H283" s="363" t="s">
        <v>1964</v>
      </c>
      <c r="I283" s="363" t="s">
        <v>1964</v>
      </c>
    </row>
    <row r="284" spans="1:10">
      <c r="A284" s="360" t="s">
        <v>2090</v>
      </c>
      <c r="B284" s="358" t="s">
        <v>1993</v>
      </c>
      <c r="C284" s="358" t="s">
        <v>2033</v>
      </c>
      <c r="D284" s="359" t="s">
        <v>1990</v>
      </c>
      <c r="E284" s="359" t="s">
        <v>1990</v>
      </c>
      <c r="F284" s="359" t="s">
        <v>1990</v>
      </c>
      <c r="G284" s="358" t="s">
        <v>1993</v>
      </c>
      <c r="H284" s="358" t="s">
        <v>1986</v>
      </c>
      <c r="I284" s="358" t="s">
        <v>1986</v>
      </c>
    </row>
    <row r="285" spans="1:10">
      <c r="A285" s="360" t="s">
        <v>2036</v>
      </c>
      <c r="B285" s="363" t="s">
        <v>2006</v>
      </c>
      <c r="C285" s="358" t="s">
        <v>2033</v>
      </c>
      <c r="D285" s="358" t="s">
        <v>2006</v>
      </c>
      <c r="E285" s="358" t="s">
        <v>1964</v>
      </c>
      <c r="F285" s="358" t="s">
        <v>1964</v>
      </c>
      <c r="G285" s="363" t="s">
        <v>2006</v>
      </c>
      <c r="H285" s="363" t="s">
        <v>1964</v>
      </c>
      <c r="I285" s="363" t="s">
        <v>1964</v>
      </c>
      <c r="J285" s="358" t="s">
        <v>1986</v>
      </c>
    </row>
    <row r="286" spans="1:10">
      <c r="A286" s="360" t="s">
        <v>2039</v>
      </c>
      <c r="B286" s="363" t="s">
        <v>1964</v>
      </c>
      <c r="C286" s="358" t="s">
        <v>2033</v>
      </c>
      <c r="D286" s="358" t="s">
        <v>1964</v>
      </c>
      <c r="E286" s="358" t="s">
        <v>2006</v>
      </c>
      <c r="F286" s="358" t="s">
        <v>2006</v>
      </c>
      <c r="G286" s="363" t="s">
        <v>1964</v>
      </c>
      <c r="H286" s="363" t="s">
        <v>2006</v>
      </c>
      <c r="I286" s="363" t="s">
        <v>2006</v>
      </c>
      <c r="J286" s="358" t="s">
        <v>1986</v>
      </c>
    </row>
    <row r="287" spans="1:10">
      <c r="A287" s="360" t="s">
        <v>2091</v>
      </c>
      <c r="B287" s="358" t="s">
        <v>1993</v>
      </c>
      <c r="C287" s="358" t="s">
        <v>2033</v>
      </c>
      <c r="D287" s="359" t="s">
        <v>1990</v>
      </c>
      <c r="E287" s="359" t="s">
        <v>1990</v>
      </c>
      <c r="F287" s="359" t="s">
        <v>1990</v>
      </c>
      <c r="G287" s="358" t="s">
        <v>1993</v>
      </c>
      <c r="H287" s="358" t="s">
        <v>1986</v>
      </c>
      <c r="I287" s="358" t="s">
        <v>1986</v>
      </c>
      <c r="J287" s="358" t="s">
        <v>1986</v>
      </c>
    </row>
    <row r="288" spans="1:10">
      <c r="A288" s="371" t="s">
        <v>2092</v>
      </c>
      <c r="B288" s="358">
        <v>644614.3919557624</v>
      </c>
      <c r="C288" s="358" t="s">
        <v>2033</v>
      </c>
      <c r="D288" s="359" t="s">
        <v>1990</v>
      </c>
      <c r="E288" s="359" t="s">
        <v>1990</v>
      </c>
      <c r="F288" s="359" t="s">
        <v>1990</v>
      </c>
      <c r="G288" s="358">
        <v>32390.631664594664</v>
      </c>
      <c r="H288" s="358">
        <v>42.78562494471668</v>
      </c>
      <c r="I288" s="358">
        <v>22.8286814646106</v>
      </c>
      <c r="J288" s="358" t="s">
        <v>1986</v>
      </c>
    </row>
    <row r="289" spans="1:10">
      <c r="A289" s="366" t="s">
        <v>2034</v>
      </c>
      <c r="B289" s="358" t="s">
        <v>2093</v>
      </c>
      <c r="C289" s="358" t="s">
        <v>2033</v>
      </c>
      <c r="D289" s="358" t="s">
        <v>2093</v>
      </c>
      <c r="E289" s="358" t="s">
        <v>2093</v>
      </c>
      <c r="F289" s="358" t="s">
        <v>2093</v>
      </c>
      <c r="G289" s="358" t="s">
        <v>2093</v>
      </c>
      <c r="H289" s="358">
        <v>40.930380256173969</v>
      </c>
      <c r="I289" s="358">
        <v>22.744244376797859</v>
      </c>
      <c r="J289" s="358" t="s">
        <v>1986</v>
      </c>
    </row>
    <row r="290" spans="1:10">
      <c r="A290" s="366" t="s">
        <v>2035</v>
      </c>
      <c r="B290" s="358" t="s">
        <v>1993</v>
      </c>
      <c r="C290" s="358" t="s">
        <v>2033</v>
      </c>
      <c r="D290" s="358" t="s">
        <v>1993</v>
      </c>
      <c r="E290" s="358" t="s">
        <v>1993</v>
      </c>
      <c r="F290" s="358" t="s">
        <v>1993</v>
      </c>
      <c r="G290" s="358" t="s">
        <v>1993</v>
      </c>
      <c r="H290" s="358" t="s">
        <v>1993</v>
      </c>
      <c r="I290" s="358" t="s">
        <v>1993</v>
      </c>
      <c r="J290" s="358" t="s">
        <v>1986</v>
      </c>
    </row>
    <row r="291" spans="1:10">
      <c r="A291" s="366" t="s">
        <v>2036</v>
      </c>
      <c r="B291" s="358">
        <v>644614.3919557624</v>
      </c>
      <c r="C291" s="358" t="s">
        <v>2033</v>
      </c>
      <c r="D291" s="358">
        <v>50.248073994006511</v>
      </c>
      <c r="E291" s="358">
        <v>2.8780689846434999</v>
      </c>
      <c r="F291" s="358">
        <v>0.13098852409508999</v>
      </c>
      <c r="G291" s="358">
        <v>32390.631664594664</v>
      </c>
      <c r="H291" s="358">
        <v>1.8552446885427101</v>
      </c>
      <c r="I291" s="358">
        <v>8.4437087812739994E-2</v>
      </c>
      <c r="J291" s="358" t="s">
        <v>1986</v>
      </c>
    </row>
    <row r="292" spans="1:10">
      <c r="A292" s="366" t="s">
        <v>2058</v>
      </c>
      <c r="B292" s="358" t="s">
        <v>2051</v>
      </c>
      <c r="C292" s="358" t="s">
        <v>2033</v>
      </c>
      <c r="D292" s="358" t="s">
        <v>2051</v>
      </c>
      <c r="E292" s="358" t="s">
        <v>1993</v>
      </c>
      <c r="F292" s="358" t="s">
        <v>1993</v>
      </c>
      <c r="G292" s="358" t="s">
        <v>2051</v>
      </c>
      <c r="H292" s="358" t="s">
        <v>1993</v>
      </c>
      <c r="I292" s="358" t="s">
        <v>1993</v>
      </c>
      <c r="J292" s="358" t="s">
        <v>1986</v>
      </c>
    </row>
    <row r="293" spans="1:10">
      <c r="A293" s="366" t="s">
        <v>2060</v>
      </c>
      <c r="B293" s="358" t="s">
        <v>1964</v>
      </c>
      <c r="C293" s="358" t="s">
        <v>2033</v>
      </c>
      <c r="D293" s="358" t="s">
        <v>1964</v>
      </c>
      <c r="E293" s="358" t="s">
        <v>2094</v>
      </c>
      <c r="F293" s="358" t="s">
        <v>2094</v>
      </c>
      <c r="G293" s="358" t="s">
        <v>1964</v>
      </c>
      <c r="H293" s="358" t="s">
        <v>2094</v>
      </c>
      <c r="I293" s="358" t="s">
        <v>2094</v>
      </c>
      <c r="J293" s="358" t="s">
        <v>1986</v>
      </c>
    </row>
    <row r="294" spans="1:10">
      <c r="A294" s="325" t="s">
        <v>2095</v>
      </c>
      <c r="B294" s="358">
        <v>644614.3919557624</v>
      </c>
      <c r="C294" s="358" t="s">
        <v>2033</v>
      </c>
      <c r="D294" s="359" t="s">
        <v>1990</v>
      </c>
      <c r="E294" s="359" t="s">
        <v>1990</v>
      </c>
      <c r="F294" s="359" t="s">
        <v>1990</v>
      </c>
      <c r="G294" s="358">
        <v>32390.631664594664</v>
      </c>
      <c r="H294" s="358" t="s">
        <v>2094</v>
      </c>
      <c r="I294" s="358" t="s">
        <v>2094</v>
      </c>
      <c r="J294" s="358" t="s">
        <v>1986</v>
      </c>
    </row>
    <row r="295" spans="1:10">
      <c r="A295" s="366" t="s">
        <v>2034</v>
      </c>
      <c r="B295" s="363" t="s">
        <v>2006</v>
      </c>
      <c r="C295" s="358" t="s">
        <v>2033</v>
      </c>
      <c r="D295" s="358" t="s">
        <v>2006</v>
      </c>
      <c r="E295" s="358" t="s">
        <v>2006</v>
      </c>
      <c r="F295" s="358" t="s">
        <v>2006</v>
      </c>
      <c r="G295" s="363" t="s">
        <v>2006</v>
      </c>
      <c r="H295" s="363" t="s">
        <v>2006</v>
      </c>
      <c r="I295" s="363" t="s">
        <v>2006</v>
      </c>
      <c r="J295" s="358" t="s">
        <v>1986</v>
      </c>
    </row>
    <row r="296" spans="1:10">
      <c r="A296" s="366" t="s">
        <v>2035</v>
      </c>
      <c r="B296" s="363" t="s">
        <v>1993</v>
      </c>
      <c r="C296" s="358" t="s">
        <v>2033</v>
      </c>
      <c r="D296" s="358" t="s">
        <v>1993</v>
      </c>
      <c r="E296" s="358" t="s">
        <v>1993</v>
      </c>
      <c r="F296" s="358" t="s">
        <v>1993</v>
      </c>
      <c r="G296" s="363" t="s">
        <v>1993</v>
      </c>
      <c r="H296" s="363" t="s">
        <v>1993</v>
      </c>
      <c r="I296" s="363" t="s">
        <v>1993</v>
      </c>
      <c r="J296" s="358" t="s">
        <v>1986</v>
      </c>
    </row>
    <row r="297" spans="1:10">
      <c r="A297" s="366" t="s">
        <v>2036</v>
      </c>
      <c r="B297" s="363">
        <v>644614.3919557624</v>
      </c>
      <c r="C297" s="358" t="s">
        <v>2033</v>
      </c>
      <c r="D297" s="358">
        <v>50.248073994006511</v>
      </c>
      <c r="E297" s="358" t="s">
        <v>2006</v>
      </c>
      <c r="F297" s="358" t="s">
        <v>2006</v>
      </c>
      <c r="G297" s="363">
        <v>32390.631664594664</v>
      </c>
      <c r="H297" s="363" t="s">
        <v>2006</v>
      </c>
      <c r="I297" s="363" t="s">
        <v>2006</v>
      </c>
      <c r="J297" s="358" t="s">
        <v>1986</v>
      </c>
    </row>
    <row r="298" spans="1:10">
      <c r="A298" s="366" t="s">
        <v>2058</v>
      </c>
      <c r="B298" s="363" t="s">
        <v>1964</v>
      </c>
      <c r="C298" s="358" t="s">
        <v>2033</v>
      </c>
      <c r="D298" s="358" t="s">
        <v>1964</v>
      </c>
      <c r="E298" s="358" t="s">
        <v>1993</v>
      </c>
      <c r="F298" s="358" t="s">
        <v>1993</v>
      </c>
      <c r="G298" s="363" t="s">
        <v>1964</v>
      </c>
      <c r="H298" s="363" t="s">
        <v>1993</v>
      </c>
      <c r="I298" s="363" t="s">
        <v>1993</v>
      </c>
      <c r="J298" s="358" t="s">
        <v>1986</v>
      </c>
    </row>
    <row r="299" spans="1:10">
      <c r="A299" s="366" t="s">
        <v>2060</v>
      </c>
      <c r="B299" s="363" t="s">
        <v>1964</v>
      </c>
      <c r="C299" s="358" t="s">
        <v>2033</v>
      </c>
      <c r="D299" s="358" t="s">
        <v>1964</v>
      </c>
      <c r="E299" s="358" t="s">
        <v>1993</v>
      </c>
      <c r="F299" s="358" t="s">
        <v>1993</v>
      </c>
      <c r="G299" s="363" t="s">
        <v>1964</v>
      </c>
      <c r="H299" s="363" t="s">
        <v>1993</v>
      </c>
      <c r="I299" s="363" t="s">
        <v>1993</v>
      </c>
      <c r="J299" s="358" t="s">
        <v>1986</v>
      </c>
    </row>
    <row r="300" spans="1:10">
      <c r="A300" s="325" t="s">
        <v>2096</v>
      </c>
      <c r="B300" s="358" t="s">
        <v>2051</v>
      </c>
      <c r="C300" s="358" t="s">
        <v>2033</v>
      </c>
      <c r="D300" s="359" t="s">
        <v>1990</v>
      </c>
      <c r="E300" s="359" t="s">
        <v>1990</v>
      </c>
      <c r="F300" s="359" t="s">
        <v>1990</v>
      </c>
      <c r="G300" s="358" t="s">
        <v>2051</v>
      </c>
      <c r="H300" s="358">
        <v>42.78562494471668</v>
      </c>
      <c r="I300" s="358">
        <v>22.8286814646106</v>
      </c>
      <c r="J300" s="358" t="s">
        <v>1986</v>
      </c>
    </row>
    <row r="301" spans="1:10">
      <c r="A301" s="361" t="s">
        <v>2097</v>
      </c>
      <c r="B301" s="358" t="s">
        <v>2051</v>
      </c>
      <c r="C301" s="358" t="s">
        <v>2033</v>
      </c>
      <c r="D301" s="359" t="s">
        <v>1990</v>
      </c>
      <c r="E301" s="359" t="s">
        <v>1990</v>
      </c>
      <c r="F301" s="359" t="s">
        <v>1990</v>
      </c>
      <c r="G301" s="358" t="s">
        <v>2051</v>
      </c>
      <c r="H301" s="358">
        <v>42.78562494471668</v>
      </c>
      <c r="I301" s="358">
        <v>22.8286814646106</v>
      </c>
      <c r="J301" s="358" t="s">
        <v>1986</v>
      </c>
    </row>
    <row r="302" spans="1:10">
      <c r="A302" s="362" t="s">
        <v>2044</v>
      </c>
      <c r="B302" s="363" t="s">
        <v>1964</v>
      </c>
      <c r="C302" s="358" t="s">
        <v>2033</v>
      </c>
      <c r="D302" s="358" t="s">
        <v>1964</v>
      </c>
      <c r="E302" s="358" t="s">
        <v>1964</v>
      </c>
      <c r="F302" s="358" t="s">
        <v>1964</v>
      </c>
      <c r="G302" s="363" t="s">
        <v>1964</v>
      </c>
      <c r="H302" s="363">
        <v>40.930380256173969</v>
      </c>
      <c r="I302" s="363">
        <v>22.744244376797859</v>
      </c>
      <c r="J302" s="358" t="s">
        <v>1986</v>
      </c>
    </row>
    <row r="303" spans="1:10">
      <c r="A303" s="362" t="s">
        <v>2045</v>
      </c>
      <c r="B303" s="363" t="s">
        <v>1993</v>
      </c>
      <c r="C303" s="358" t="s">
        <v>2033</v>
      </c>
      <c r="D303" s="358" t="s">
        <v>1993</v>
      </c>
      <c r="E303" s="358" t="s">
        <v>1993</v>
      </c>
      <c r="F303" s="358" t="s">
        <v>1993</v>
      </c>
      <c r="G303" s="363" t="s">
        <v>1993</v>
      </c>
      <c r="H303" s="363" t="s">
        <v>1993</v>
      </c>
      <c r="I303" s="363" t="s">
        <v>1993</v>
      </c>
      <c r="J303" s="358" t="s">
        <v>1986</v>
      </c>
    </row>
    <row r="304" spans="1:10">
      <c r="A304" s="362" t="s">
        <v>2046</v>
      </c>
      <c r="B304" s="363" t="s">
        <v>1964</v>
      </c>
      <c r="C304" s="358" t="s">
        <v>2033</v>
      </c>
      <c r="D304" s="358" t="s">
        <v>1964</v>
      </c>
      <c r="E304" s="358" t="s">
        <v>1964</v>
      </c>
      <c r="F304" s="358" t="s">
        <v>1964</v>
      </c>
      <c r="G304" s="363" t="s">
        <v>1964</v>
      </c>
      <c r="H304" s="363">
        <v>1.8552446885427101</v>
      </c>
      <c r="I304" s="363">
        <v>8.4437087812739994E-2</v>
      </c>
      <c r="J304" s="358" t="s">
        <v>1986</v>
      </c>
    </row>
    <row r="305" spans="1:10">
      <c r="A305" s="362" t="s">
        <v>2047</v>
      </c>
      <c r="B305" s="363" t="s">
        <v>1993</v>
      </c>
      <c r="C305" s="358" t="s">
        <v>2033</v>
      </c>
      <c r="D305" s="358" t="s">
        <v>1993</v>
      </c>
      <c r="E305" s="358" t="s">
        <v>1993</v>
      </c>
      <c r="F305" s="358" t="s">
        <v>1993</v>
      </c>
      <c r="G305" s="363" t="s">
        <v>1993</v>
      </c>
      <c r="H305" s="363" t="s">
        <v>1993</v>
      </c>
      <c r="I305" s="363" t="s">
        <v>1993</v>
      </c>
      <c r="J305" s="358" t="s">
        <v>1986</v>
      </c>
    </row>
    <row r="306" spans="1:10">
      <c r="A306" s="362" t="s">
        <v>811</v>
      </c>
      <c r="B306" s="363" t="s">
        <v>1964</v>
      </c>
      <c r="C306" s="358" t="s">
        <v>2033</v>
      </c>
      <c r="D306" s="358" t="s">
        <v>1964</v>
      </c>
      <c r="E306" s="358" t="s">
        <v>2006</v>
      </c>
      <c r="F306" s="358" t="s">
        <v>2006</v>
      </c>
      <c r="G306" s="363" t="s">
        <v>1964</v>
      </c>
      <c r="H306" s="363" t="s">
        <v>2006</v>
      </c>
      <c r="I306" s="363" t="s">
        <v>2006</v>
      </c>
      <c r="J306" s="358" t="s">
        <v>1986</v>
      </c>
    </row>
    <row r="307" spans="1:10">
      <c r="A307" s="243" t="s">
        <v>2098</v>
      </c>
      <c r="B307" s="358">
        <v>11350565.440672889</v>
      </c>
      <c r="C307" s="358" t="s">
        <v>2033</v>
      </c>
      <c r="D307" s="359" t="s">
        <v>1990</v>
      </c>
      <c r="E307" s="359" t="s">
        <v>1990</v>
      </c>
      <c r="F307" s="359" t="s">
        <v>1990</v>
      </c>
      <c r="G307" s="358">
        <v>586285.4434706961</v>
      </c>
      <c r="H307" s="358">
        <v>205.34813377159594</v>
      </c>
      <c r="I307" s="358">
        <v>4.1002059296026401</v>
      </c>
      <c r="J307" s="358" t="s">
        <v>2008</v>
      </c>
    </row>
    <row r="308" spans="1:10">
      <c r="A308" s="360" t="s">
        <v>2034</v>
      </c>
      <c r="B308" s="358">
        <v>2244284.3614724921</v>
      </c>
      <c r="C308" s="358" t="s">
        <v>2033</v>
      </c>
      <c r="D308" s="358">
        <v>67.197268126614205</v>
      </c>
      <c r="E308" s="358">
        <v>9.4999509612768396</v>
      </c>
      <c r="F308" s="358">
        <v>0.57001685543420999</v>
      </c>
      <c r="G308" s="358">
        <v>150809.77799023423</v>
      </c>
      <c r="H308" s="358">
        <v>21.320591377149189</v>
      </c>
      <c r="I308" s="358">
        <v>1.2792799144267299</v>
      </c>
      <c r="J308" s="358" t="s">
        <v>1986</v>
      </c>
    </row>
    <row r="309" spans="1:10">
      <c r="A309" s="360" t="s">
        <v>2035</v>
      </c>
      <c r="B309" s="358">
        <v>112366.54296457814</v>
      </c>
      <c r="C309" s="358" t="s">
        <v>2033</v>
      </c>
      <c r="D309" s="358">
        <v>90.475845936581024</v>
      </c>
      <c r="E309" s="358">
        <v>31.31951642816826</v>
      </c>
      <c r="F309" s="358">
        <v>1.4249999999999701</v>
      </c>
      <c r="G309" s="358">
        <v>10166.458029689384</v>
      </c>
      <c r="H309" s="358">
        <v>3.5192657883555798</v>
      </c>
      <c r="I309" s="358">
        <v>0.16012232372452001</v>
      </c>
      <c r="J309" s="358" t="s">
        <v>1986</v>
      </c>
    </row>
    <row r="310" spans="1:10">
      <c r="A310" s="360" t="s">
        <v>2036</v>
      </c>
      <c r="B310" s="358">
        <v>8464063.9996716734</v>
      </c>
      <c r="C310" s="358" t="s">
        <v>2033</v>
      </c>
      <c r="D310" s="358">
        <v>50.248817526340829</v>
      </c>
      <c r="E310" s="358">
        <v>4.4986853631150696</v>
      </c>
      <c r="F310" s="358">
        <v>8.9994847365319999E-2</v>
      </c>
      <c r="G310" s="358">
        <v>425309.20745077246</v>
      </c>
      <c r="H310" s="358">
        <v>38.07716082779217</v>
      </c>
      <c r="I310" s="358">
        <v>0.76172214774073999</v>
      </c>
      <c r="J310" s="358" t="s">
        <v>1986</v>
      </c>
    </row>
    <row r="311" spans="1:10">
      <c r="A311" s="360" t="s">
        <v>2037</v>
      </c>
      <c r="B311" s="358" t="s">
        <v>1993</v>
      </c>
      <c r="C311" s="358" t="s">
        <v>2033</v>
      </c>
      <c r="D311" s="358" t="s">
        <v>1993</v>
      </c>
      <c r="E311" s="358" t="s">
        <v>1993</v>
      </c>
      <c r="F311" s="358" t="s">
        <v>1993</v>
      </c>
      <c r="G311" s="358" t="s">
        <v>1993</v>
      </c>
      <c r="H311" s="358" t="s">
        <v>1993</v>
      </c>
      <c r="I311" s="358" t="s">
        <v>1993</v>
      </c>
      <c r="J311" s="358" t="s">
        <v>1993</v>
      </c>
    </row>
    <row r="312" spans="1:10">
      <c r="A312" s="360" t="s">
        <v>2038</v>
      </c>
      <c r="B312" s="358" t="s">
        <v>1993</v>
      </c>
      <c r="C312" s="358" t="s">
        <v>2033</v>
      </c>
      <c r="D312" s="358" t="s">
        <v>1993</v>
      </c>
      <c r="E312" s="358" t="s">
        <v>1993</v>
      </c>
      <c r="F312" s="358" t="s">
        <v>1993</v>
      </c>
      <c r="G312" s="358" t="s">
        <v>1993</v>
      </c>
      <c r="H312" s="358" t="s">
        <v>1993</v>
      </c>
      <c r="I312" s="358" t="s">
        <v>1993</v>
      </c>
      <c r="J312" s="358" t="s">
        <v>1993</v>
      </c>
    </row>
    <row r="313" spans="1:10">
      <c r="A313" s="360" t="s">
        <v>2039</v>
      </c>
      <c r="B313" s="358">
        <v>529850.53656414582</v>
      </c>
      <c r="C313" s="358" t="s">
        <v>2033</v>
      </c>
      <c r="D313" s="358">
        <v>97.591405250278996</v>
      </c>
      <c r="E313" s="358">
        <v>268.8137615220773</v>
      </c>
      <c r="F313" s="358">
        <v>3.5841834869610198</v>
      </c>
      <c r="G313" s="358">
        <v>51708.858435909322</v>
      </c>
      <c r="H313" s="358">
        <v>142.43111577829899</v>
      </c>
      <c r="I313" s="358">
        <v>1.8990815437106501</v>
      </c>
      <c r="J313" s="358" t="s">
        <v>1986</v>
      </c>
    </row>
    <row r="314" spans="1:10">
      <c r="A314" s="372" t="s">
        <v>2099</v>
      </c>
      <c r="B314" s="358">
        <v>4223544.2202831479</v>
      </c>
      <c r="C314" s="358" t="s">
        <v>2033</v>
      </c>
      <c r="D314" s="359" t="s">
        <v>1990</v>
      </c>
      <c r="E314" s="359" t="s">
        <v>1990</v>
      </c>
      <c r="F314" s="359" t="s">
        <v>1990</v>
      </c>
      <c r="G314" s="358">
        <v>227130.02298152124</v>
      </c>
      <c r="H314" s="358">
        <v>43.127051806573057</v>
      </c>
      <c r="I314" s="358">
        <v>1.1609958550767701</v>
      </c>
      <c r="J314" s="358" t="s">
        <v>2008</v>
      </c>
    </row>
    <row r="315" spans="1:10">
      <c r="A315" s="360" t="s">
        <v>2034</v>
      </c>
      <c r="B315" s="358">
        <v>802613.81053188839</v>
      </c>
      <c r="C315" s="358" t="s">
        <v>2033</v>
      </c>
      <c r="D315" s="358">
        <v>68.457376341550798</v>
      </c>
      <c r="E315" s="358">
        <v>9.5</v>
      </c>
      <c r="F315" s="358">
        <v>0.56999999999999995</v>
      </c>
      <c r="G315" s="358">
        <v>54944.835684507634</v>
      </c>
      <c r="H315" s="358">
        <v>7.6248312000529399</v>
      </c>
      <c r="I315" s="358">
        <v>0.45748987200317998</v>
      </c>
      <c r="J315" s="358" t="s">
        <v>1986</v>
      </c>
    </row>
    <row r="316" spans="1:10">
      <c r="A316" s="360" t="s">
        <v>2035</v>
      </c>
      <c r="B316" s="358">
        <v>102339.36264828738</v>
      </c>
      <c r="C316" s="358" t="s">
        <v>2033</v>
      </c>
      <c r="D316" s="358">
        <v>90.484267022339296</v>
      </c>
      <c r="E316" s="358">
        <v>9.5</v>
      </c>
      <c r="F316" s="358">
        <v>1.425</v>
      </c>
      <c r="G316" s="358">
        <v>9260.1022167636511</v>
      </c>
      <c r="H316" s="358">
        <v>0.97222394515873001</v>
      </c>
      <c r="I316" s="358">
        <v>0.14583359177381</v>
      </c>
      <c r="J316" s="358" t="s">
        <v>1986</v>
      </c>
    </row>
    <row r="317" spans="1:10">
      <c r="A317" s="360" t="s">
        <v>2036</v>
      </c>
      <c r="B317" s="358">
        <v>3242414.5271654259</v>
      </c>
      <c r="C317" s="358" t="s">
        <v>2033</v>
      </c>
      <c r="D317" s="358">
        <v>50.248073994006511</v>
      </c>
      <c r="E317" s="358">
        <v>4.5</v>
      </c>
      <c r="F317" s="358">
        <v>0.09</v>
      </c>
      <c r="G317" s="358">
        <v>162925.08508024996</v>
      </c>
      <c r="H317" s="358">
        <v>14.590865372244419</v>
      </c>
      <c r="I317" s="358">
        <v>0.29181730744488998</v>
      </c>
      <c r="J317" s="358" t="s">
        <v>1986</v>
      </c>
    </row>
    <row r="318" spans="1:10">
      <c r="A318" s="360" t="s">
        <v>2037</v>
      </c>
      <c r="B318" s="358" t="s">
        <v>1993</v>
      </c>
      <c r="C318" s="358" t="s">
        <v>2033</v>
      </c>
      <c r="D318" s="358" t="s">
        <v>1993</v>
      </c>
      <c r="E318" s="358" t="s">
        <v>1993</v>
      </c>
      <c r="F318" s="358" t="s">
        <v>1993</v>
      </c>
      <c r="G318" s="358" t="s">
        <v>1993</v>
      </c>
      <c r="H318" s="358" t="s">
        <v>1993</v>
      </c>
      <c r="I318" s="358" t="s">
        <v>1993</v>
      </c>
      <c r="J318" s="358" t="s">
        <v>1993</v>
      </c>
    </row>
    <row r="319" spans="1:10">
      <c r="A319" s="360" t="s">
        <v>2038</v>
      </c>
      <c r="B319" s="358" t="s">
        <v>1993</v>
      </c>
      <c r="C319" s="358" t="s">
        <v>2033</v>
      </c>
      <c r="D319" s="358" t="s">
        <v>1993</v>
      </c>
      <c r="E319" s="358" t="s">
        <v>1993</v>
      </c>
      <c r="F319" s="358" t="s">
        <v>1993</v>
      </c>
      <c r="G319" s="358" t="s">
        <v>1993</v>
      </c>
      <c r="H319" s="358" t="s">
        <v>1993</v>
      </c>
      <c r="I319" s="358" t="s">
        <v>1993</v>
      </c>
      <c r="J319" s="358" t="s">
        <v>1993</v>
      </c>
    </row>
    <row r="320" spans="1:10">
      <c r="A320" s="360" t="s">
        <v>2039</v>
      </c>
      <c r="B320" s="358">
        <v>76176.519937545774</v>
      </c>
      <c r="C320" s="358" t="s">
        <v>2033</v>
      </c>
      <c r="D320" s="358">
        <v>96.731829689896188</v>
      </c>
      <c r="E320" s="358">
        <v>261.74904426540229</v>
      </c>
      <c r="F320" s="358">
        <v>3.4899872568719901</v>
      </c>
      <c r="G320" s="358">
        <v>7368.6941529676596</v>
      </c>
      <c r="H320" s="358">
        <v>19.939131289116968</v>
      </c>
      <c r="I320" s="358">
        <v>0.26585508385488998</v>
      </c>
      <c r="J320" s="358" t="s">
        <v>1986</v>
      </c>
    </row>
    <row r="321" spans="1:10">
      <c r="A321" s="362" t="s">
        <v>2100</v>
      </c>
      <c r="B321" s="358">
        <v>4223544.2202831479</v>
      </c>
      <c r="C321" s="358" t="s">
        <v>2033</v>
      </c>
      <c r="D321" s="359" t="s">
        <v>1990</v>
      </c>
      <c r="E321" s="359" t="s">
        <v>1990</v>
      </c>
      <c r="F321" s="359" t="s">
        <v>1990</v>
      </c>
      <c r="G321" s="358">
        <v>227130.02298152124</v>
      </c>
      <c r="H321" s="358">
        <v>43.127051806573057</v>
      </c>
      <c r="I321" s="358">
        <v>1.1609958550767701</v>
      </c>
      <c r="J321" s="358" t="s">
        <v>2008</v>
      </c>
    </row>
    <row r="322" spans="1:10">
      <c r="A322" s="369" t="s">
        <v>2044</v>
      </c>
      <c r="B322" s="363">
        <v>802613.81053188839</v>
      </c>
      <c r="C322" s="358" t="s">
        <v>2033</v>
      </c>
      <c r="D322" s="358">
        <v>68.457376341550798</v>
      </c>
      <c r="E322" s="358">
        <v>9.5</v>
      </c>
      <c r="F322" s="358">
        <v>0.56999999999999995</v>
      </c>
      <c r="G322" s="363">
        <v>54944.835684507634</v>
      </c>
      <c r="H322" s="363">
        <v>7.6248312000529399</v>
      </c>
      <c r="I322" s="363">
        <v>0.45748987200317998</v>
      </c>
      <c r="J322" s="363" t="s">
        <v>1986</v>
      </c>
    </row>
    <row r="323" spans="1:10">
      <c r="A323" s="369" t="s">
        <v>2045</v>
      </c>
      <c r="B323" s="363">
        <v>102339.36264828738</v>
      </c>
      <c r="C323" s="358" t="s">
        <v>2033</v>
      </c>
      <c r="D323" s="358">
        <v>90.484267022339296</v>
      </c>
      <c r="E323" s="358">
        <v>9.5</v>
      </c>
      <c r="F323" s="358">
        <v>1.425</v>
      </c>
      <c r="G323" s="363">
        <v>9260.1022167636511</v>
      </c>
      <c r="H323" s="363">
        <v>0.97222394515873001</v>
      </c>
      <c r="I323" s="363">
        <v>0.14583359177381</v>
      </c>
      <c r="J323" s="363" t="s">
        <v>1986</v>
      </c>
    </row>
    <row r="324" spans="1:10">
      <c r="A324" s="369" t="s">
        <v>2046</v>
      </c>
      <c r="B324" s="363">
        <v>3242414.5271654259</v>
      </c>
      <c r="C324" s="358" t="s">
        <v>2033</v>
      </c>
      <c r="D324" s="358">
        <v>50.248073994006511</v>
      </c>
      <c r="E324" s="358">
        <v>4.5</v>
      </c>
      <c r="F324" s="358">
        <v>0.09</v>
      </c>
      <c r="G324" s="363">
        <v>162925.08508024996</v>
      </c>
      <c r="H324" s="363">
        <v>14.590865372244419</v>
      </c>
      <c r="I324" s="363">
        <v>0.29181730744488998</v>
      </c>
      <c r="J324" s="363" t="s">
        <v>1986</v>
      </c>
    </row>
    <row r="325" spans="1:10">
      <c r="A325" s="369" t="s">
        <v>2047</v>
      </c>
      <c r="B325" s="363" t="s">
        <v>1993</v>
      </c>
      <c r="C325" s="358" t="s">
        <v>2033</v>
      </c>
      <c r="D325" s="358" t="s">
        <v>1993</v>
      </c>
      <c r="E325" s="358" t="s">
        <v>1993</v>
      </c>
      <c r="F325" s="358" t="s">
        <v>1993</v>
      </c>
      <c r="G325" s="363" t="s">
        <v>1993</v>
      </c>
      <c r="H325" s="363" t="s">
        <v>1993</v>
      </c>
      <c r="I325" s="363" t="s">
        <v>1993</v>
      </c>
      <c r="J325" s="363" t="s">
        <v>1993</v>
      </c>
    </row>
    <row r="326" spans="1:10">
      <c r="A326" s="369" t="s">
        <v>2048</v>
      </c>
      <c r="B326" s="363" t="s">
        <v>1993</v>
      </c>
      <c r="C326" s="358" t="s">
        <v>2033</v>
      </c>
      <c r="D326" s="358" t="s">
        <v>1993</v>
      </c>
      <c r="E326" s="358" t="s">
        <v>1993</v>
      </c>
      <c r="F326" s="358" t="s">
        <v>1993</v>
      </c>
      <c r="G326" s="363" t="s">
        <v>1993</v>
      </c>
      <c r="H326" s="363" t="s">
        <v>1993</v>
      </c>
      <c r="I326" s="363" t="s">
        <v>1993</v>
      </c>
      <c r="J326" s="363" t="s">
        <v>1993</v>
      </c>
    </row>
    <row r="327" spans="1:10">
      <c r="A327" s="369" t="s">
        <v>811</v>
      </c>
      <c r="B327" s="363">
        <v>76176.519937545774</v>
      </c>
      <c r="C327" s="358" t="s">
        <v>2033</v>
      </c>
      <c r="D327" s="358">
        <v>96.731829689896188</v>
      </c>
      <c r="E327" s="358">
        <v>261.74904426540229</v>
      </c>
      <c r="F327" s="358">
        <v>3.4899872568719901</v>
      </c>
      <c r="G327" s="363">
        <v>7368.6941529676596</v>
      </c>
      <c r="H327" s="363">
        <v>19.939131289116968</v>
      </c>
      <c r="I327" s="363">
        <v>0.26585508385488998</v>
      </c>
      <c r="J327" s="363" t="s">
        <v>1986</v>
      </c>
    </row>
    <row r="328" spans="1:10">
      <c r="A328" s="372" t="s">
        <v>2101</v>
      </c>
      <c r="B328" s="358">
        <v>7122906.3888648106</v>
      </c>
      <c r="C328" s="358" t="s">
        <v>2033</v>
      </c>
      <c r="D328" s="359" t="s">
        <v>1990</v>
      </c>
      <c r="E328" s="359" t="s">
        <v>1990</v>
      </c>
      <c r="F328" s="359" t="s">
        <v>1990</v>
      </c>
      <c r="G328" s="358">
        <v>358897.51072027022</v>
      </c>
      <c r="H328" s="358">
        <v>162.20807697148538</v>
      </c>
      <c r="I328" s="358">
        <v>2.9373316220328798</v>
      </c>
      <c r="J328" s="358" t="s">
        <v>2008</v>
      </c>
    </row>
    <row r="329" spans="1:10">
      <c r="A329" s="360" t="s">
        <v>2034</v>
      </c>
      <c r="B329" s="358">
        <v>1441653.2392910132</v>
      </c>
      <c r="C329" s="358" t="s">
        <v>2033</v>
      </c>
      <c r="D329" s="358">
        <v>66.495636541257568</v>
      </c>
      <c r="E329" s="358">
        <v>9.5</v>
      </c>
      <c r="F329" s="358">
        <v>0.56999999999999995</v>
      </c>
      <c r="G329" s="358">
        <v>95863.649818421836</v>
      </c>
      <c r="H329" s="358">
        <v>13.695705773264629</v>
      </c>
      <c r="I329" s="358">
        <v>0.82174234639587995</v>
      </c>
      <c r="J329" s="358" t="s">
        <v>1986</v>
      </c>
    </row>
    <row r="330" spans="1:10">
      <c r="A330" s="360" t="s">
        <v>2035</v>
      </c>
      <c r="B330" s="358">
        <v>8899.3961168497008</v>
      </c>
      <c r="C330" s="358" t="s">
        <v>2033</v>
      </c>
      <c r="D330" s="358">
        <v>90.484267022339282</v>
      </c>
      <c r="E330" s="358">
        <v>284.99999999999949</v>
      </c>
      <c r="F330" s="358">
        <v>1.4249999999999099</v>
      </c>
      <c r="G330" s="358">
        <v>805.25533457459767</v>
      </c>
      <c r="H330" s="358">
        <v>2.5363278933021598</v>
      </c>
      <c r="I330" s="358">
        <v>1.2681639466510001E-2</v>
      </c>
      <c r="J330" s="358" t="s">
        <v>1986</v>
      </c>
    </row>
    <row r="331" spans="1:10">
      <c r="A331" s="360" t="s">
        <v>2036</v>
      </c>
      <c r="B331" s="358">
        <v>5218679.7368303481</v>
      </c>
      <c r="C331" s="358" t="s">
        <v>2033</v>
      </c>
      <c r="D331" s="358">
        <v>50.248073994006518</v>
      </c>
      <c r="E331" s="358">
        <v>4.5</v>
      </c>
      <c r="F331" s="358">
        <v>0.09</v>
      </c>
      <c r="G331" s="358">
        <v>262228.6055672738</v>
      </c>
      <c r="H331" s="358">
        <v>23.484058815736571</v>
      </c>
      <c r="I331" s="358">
        <v>0.46968117631473</v>
      </c>
      <c r="J331" s="358" t="s">
        <v>1986</v>
      </c>
    </row>
    <row r="332" spans="1:10">
      <c r="A332" s="360" t="s">
        <v>2037</v>
      </c>
      <c r="B332" s="358" t="s">
        <v>1993</v>
      </c>
      <c r="C332" s="358" t="s">
        <v>2033</v>
      </c>
      <c r="D332" s="358" t="s">
        <v>1993</v>
      </c>
      <c r="E332" s="358" t="s">
        <v>1993</v>
      </c>
      <c r="F332" s="358" t="s">
        <v>1993</v>
      </c>
      <c r="G332" s="358" t="s">
        <v>1993</v>
      </c>
      <c r="H332" s="358" t="s">
        <v>1993</v>
      </c>
      <c r="I332" s="358" t="s">
        <v>1993</v>
      </c>
      <c r="J332" s="358" t="s">
        <v>1993</v>
      </c>
    </row>
    <row r="333" spans="1:10">
      <c r="A333" s="360" t="s">
        <v>2038</v>
      </c>
      <c r="B333" s="358" t="s">
        <v>1993</v>
      </c>
      <c r="C333" s="358" t="s">
        <v>2033</v>
      </c>
      <c r="D333" s="358" t="s">
        <v>1993</v>
      </c>
      <c r="E333" s="358" t="s">
        <v>1993</v>
      </c>
      <c r="F333" s="358" t="s">
        <v>1993</v>
      </c>
      <c r="G333" s="358" t="s">
        <v>1993</v>
      </c>
      <c r="H333" s="358" t="s">
        <v>1993</v>
      </c>
      <c r="I333" s="358" t="s">
        <v>1993</v>
      </c>
      <c r="J333" s="358" t="s">
        <v>1993</v>
      </c>
    </row>
    <row r="334" spans="1:10">
      <c r="A334" s="360" t="s">
        <v>2039</v>
      </c>
      <c r="B334" s="358">
        <v>453674.0166266</v>
      </c>
      <c r="C334" s="358" t="s">
        <v>2033</v>
      </c>
      <c r="D334" s="358">
        <v>97.735736802039924</v>
      </c>
      <c r="E334" s="358">
        <v>270.00000000000006</v>
      </c>
      <c r="F334" s="358">
        <v>3.6</v>
      </c>
      <c r="G334" s="358">
        <v>44340.16428294166</v>
      </c>
      <c r="H334" s="358">
        <v>122.49198448918202</v>
      </c>
      <c r="I334" s="358">
        <v>1.63322645985576</v>
      </c>
      <c r="J334" s="358" t="s">
        <v>1986</v>
      </c>
    </row>
    <row r="335" spans="1:10">
      <c r="A335" s="361" t="s">
        <v>2102</v>
      </c>
      <c r="B335" s="358">
        <v>7122906.3888648106</v>
      </c>
      <c r="C335" s="358" t="s">
        <v>2033</v>
      </c>
      <c r="D335" s="359" t="s">
        <v>1990</v>
      </c>
      <c r="E335" s="359" t="s">
        <v>1990</v>
      </c>
      <c r="F335" s="359" t="s">
        <v>1990</v>
      </c>
      <c r="G335" s="358">
        <v>358897.51072027022</v>
      </c>
      <c r="H335" s="358">
        <v>162.20807697148538</v>
      </c>
      <c r="I335" s="358">
        <v>2.9373316220328798</v>
      </c>
      <c r="J335" s="358" t="s">
        <v>2008</v>
      </c>
    </row>
    <row r="336" spans="1:10">
      <c r="A336" s="362" t="s">
        <v>2103</v>
      </c>
      <c r="B336" s="358">
        <v>7122906.3888648106</v>
      </c>
      <c r="C336" s="358" t="s">
        <v>2033</v>
      </c>
      <c r="D336" s="359" t="s">
        <v>1990</v>
      </c>
      <c r="E336" s="359" t="s">
        <v>1990</v>
      </c>
      <c r="F336" s="359" t="s">
        <v>1990</v>
      </c>
      <c r="G336" s="358">
        <v>358897.51072027022</v>
      </c>
      <c r="H336" s="358">
        <v>162.20807697148538</v>
      </c>
      <c r="I336" s="358">
        <v>2.9373316220328798</v>
      </c>
      <c r="J336" s="358" t="s">
        <v>2008</v>
      </c>
    </row>
    <row r="337" spans="1:10">
      <c r="A337" s="369" t="s">
        <v>2044</v>
      </c>
      <c r="B337" s="363">
        <v>1441653.2392910132</v>
      </c>
      <c r="C337" s="358" t="s">
        <v>2033</v>
      </c>
      <c r="D337" s="358">
        <v>66.495636541257568</v>
      </c>
      <c r="E337" s="358">
        <v>9.5</v>
      </c>
      <c r="F337" s="358">
        <v>0.56999999999999995</v>
      </c>
      <c r="G337" s="363">
        <v>95863.649818421836</v>
      </c>
      <c r="H337" s="363">
        <v>13.695705773264629</v>
      </c>
      <c r="I337" s="363">
        <v>0.82174234639587995</v>
      </c>
      <c r="J337" s="363" t="s">
        <v>1986</v>
      </c>
    </row>
    <row r="338" spans="1:10">
      <c r="A338" s="369" t="s">
        <v>2045</v>
      </c>
      <c r="B338" s="363">
        <v>8899.3961168497008</v>
      </c>
      <c r="C338" s="358" t="s">
        <v>2033</v>
      </c>
      <c r="D338" s="358">
        <v>90.484267022339282</v>
      </c>
      <c r="E338" s="358">
        <v>284.99999999999949</v>
      </c>
      <c r="F338" s="358">
        <v>1.4249999999999099</v>
      </c>
      <c r="G338" s="363">
        <v>805.25533457459767</v>
      </c>
      <c r="H338" s="363">
        <v>2.5363278933021598</v>
      </c>
      <c r="I338" s="363">
        <v>1.2681639466510001E-2</v>
      </c>
      <c r="J338" s="363" t="s">
        <v>1986</v>
      </c>
    </row>
    <row r="339" spans="1:10">
      <c r="A339" s="369" t="s">
        <v>2046</v>
      </c>
      <c r="B339" s="363">
        <v>5218679.7368303481</v>
      </c>
      <c r="C339" s="358" t="s">
        <v>2033</v>
      </c>
      <c r="D339" s="358">
        <v>50.248073994006518</v>
      </c>
      <c r="E339" s="358">
        <v>4.5</v>
      </c>
      <c r="F339" s="358">
        <v>0.09</v>
      </c>
      <c r="G339" s="363">
        <v>262228.6055672738</v>
      </c>
      <c r="H339" s="363">
        <v>23.484058815736571</v>
      </c>
      <c r="I339" s="363">
        <v>0.46968117631473</v>
      </c>
      <c r="J339" s="363" t="s">
        <v>1986</v>
      </c>
    </row>
    <row r="340" spans="1:10">
      <c r="A340" s="369" t="s">
        <v>2047</v>
      </c>
      <c r="B340" s="363" t="s">
        <v>1993</v>
      </c>
      <c r="C340" s="358" t="s">
        <v>2033</v>
      </c>
      <c r="D340" s="358" t="s">
        <v>1993</v>
      </c>
      <c r="E340" s="358" t="s">
        <v>1993</v>
      </c>
      <c r="F340" s="358" t="s">
        <v>1993</v>
      </c>
      <c r="G340" s="363" t="s">
        <v>1993</v>
      </c>
      <c r="H340" s="363" t="s">
        <v>1993</v>
      </c>
      <c r="I340" s="363" t="s">
        <v>1993</v>
      </c>
      <c r="J340" s="363" t="s">
        <v>1993</v>
      </c>
    </row>
    <row r="341" spans="1:10">
      <c r="A341" s="369" t="s">
        <v>2048</v>
      </c>
      <c r="B341" s="363" t="s">
        <v>1993</v>
      </c>
      <c r="C341" s="358" t="s">
        <v>2033</v>
      </c>
      <c r="D341" s="358" t="s">
        <v>1993</v>
      </c>
      <c r="E341" s="358" t="s">
        <v>1993</v>
      </c>
      <c r="F341" s="358" t="s">
        <v>1993</v>
      </c>
      <c r="G341" s="363" t="s">
        <v>1993</v>
      </c>
      <c r="H341" s="363" t="s">
        <v>1993</v>
      </c>
      <c r="I341" s="363" t="s">
        <v>1993</v>
      </c>
      <c r="J341" s="363" t="s">
        <v>1993</v>
      </c>
    </row>
    <row r="342" spans="1:10">
      <c r="A342" s="369" t="s">
        <v>811</v>
      </c>
      <c r="B342" s="363">
        <v>453674.0166266</v>
      </c>
      <c r="C342" s="358" t="s">
        <v>2033</v>
      </c>
      <c r="D342" s="358">
        <v>97.735736802039924</v>
      </c>
      <c r="E342" s="358">
        <v>270.00000000000006</v>
      </c>
      <c r="F342" s="358">
        <v>3.6</v>
      </c>
      <c r="G342" s="363">
        <v>44340.16428294166</v>
      </c>
      <c r="H342" s="363">
        <v>122.49198448918202</v>
      </c>
      <c r="I342" s="363">
        <v>1.63322645985576</v>
      </c>
      <c r="J342" s="363" t="s">
        <v>1986</v>
      </c>
    </row>
    <row r="343" spans="1:10">
      <c r="A343" s="372" t="s">
        <v>1982</v>
      </c>
      <c r="B343" s="358">
        <v>4114.8315249317002</v>
      </c>
      <c r="C343" s="358" t="s">
        <v>2033</v>
      </c>
      <c r="D343" s="359" t="s">
        <v>1990</v>
      </c>
      <c r="E343" s="359" t="s">
        <v>1990</v>
      </c>
      <c r="F343" s="359" t="s">
        <v>1990</v>
      </c>
      <c r="G343" s="358">
        <v>257.90976890459297</v>
      </c>
      <c r="H343" s="358">
        <v>1.300499353749E-2</v>
      </c>
      <c r="I343" s="358">
        <v>1.87845249299E-3</v>
      </c>
      <c r="J343" s="358" t="s">
        <v>2008</v>
      </c>
    </row>
    <row r="344" spans="1:10">
      <c r="A344" s="360" t="s">
        <v>2034</v>
      </c>
      <c r="B344" s="358">
        <v>17.3116495903528</v>
      </c>
      <c r="C344" s="358" t="s">
        <v>2033</v>
      </c>
      <c r="D344" s="358">
        <v>74.659973794072144</v>
      </c>
      <c r="E344" s="358">
        <v>3.14261395692282</v>
      </c>
      <c r="F344" s="358">
        <v>2.75514054400566</v>
      </c>
      <c r="G344" s="358">
        <v>1.2924873047479</v>
      </c>
      <c r="H344" s="358">
        <v>5.4403831620000003E-5</v>
      </c>
      <c r="I344" s="358">
        <v>4.7696027669999998E-5</v>
      </c>
      <c r="J344" s="358" t="s">
        <v>1986</v>
      </c>
    </row>
    <row r="345" spans="1:10">
      <c r="A345" s="360" t="s">
        <v>2035</v>
      </c>
      <c r="B345" s="358">
        <v>1127.7841994410535</v>
      </c>
      <c r="C345" s="358" t="s">
        <v>2033</v>
      </c>
      <c r="D345" s="358">
        <v>89.645233903118736</v>
      </c>
      <c r="E345" s="358">
        <v>9.4999999999999893</v>
      </c>
      <c r="F345" s="358">
        <v>1.4249999999969001</v>
      </c>
      <c r="G345" s="358">
        <v>101.10047835113475</v>
      </c>
      <c r="H345" s="358">
        <v>1.071394989469E-2</v>
      </c>
      <c r="I345" s="358">
        <v>1.6070924842E-3</v>
      </c>
      <c r="J345" s="358" t="s">
        <v>1986</v>
      </c>
    </row>
    <row r="346" spans="1:10">
      <c r="A346" s="360" t="s">
        <v>2036</v>
      </c>
      <c r="B346" s="358">
        <v>2969.7356759002942</v>
      </c>
      <c r="C346" s="358" t="s">
        <v>2033</v>
      </c>
      <c r="D346" s="358">
        <v>52.367220594999388</v>
      </c>
      <c r="E346" s="358">
        <v>0.75314440585758002</v>
      </c>
      <c r="F346" s="358">
        <v>7.5314440586429998E-2</v>
      </c>
      <c r="G346" s="358">
        <v>155.51680324871032</v>
      </c>
      <c r="H346" s="358">
        <v>2.2366398111799998E-3</v>
      </c>
      <c r="I346" s="358">
        <v>2.2366398112E-4</v>
      </c>
      <c r="J346" s="358" t="s">
        <v>1986</v>
      </c>
    </row>
    <row r="347" spans="1:10">
      <c r="A347" s="360" t="s">
        <v>2037</v>
      </c>
      <c r="B347" s="358" t="s">
        <v>1993</v>
      </c>
      <c r="C347" s="358" t="s">
        <v>2033</v>
      </c>
      <c r="D347" s="358" t="s">
        <v>1993</v>
      </c>
      <c r="E347" s="358" t="s">
        <v>1993</v>
      </c>
      <c r="F347" s="358" t="s">
        <v>1993</v>
      </c>
      <c r="G347" s="358" t="s">
        <v>1993</v>
      </c>
      <c r="H347" s="358" t="s">
        <v>1993</v>
      </c>
      <c r="I347" s="358" t="s">
        <v>1993</v>
      </c>
      <c r="J347" s="358" t="s">
        <v>1993</v>
      </c>
    </row>
    <row r="348" spans="1:10">
      <c r="A348" s="360" t="s">
        <v>2038</v>
      </c>
      <c r="B348" s="358" t="s">
        <v>1993</v>
      </c>
      <c r="C348" s="358" t="s">
        <v>2033</v>
      </c>
      <c r="D348" s="358" t="s">
        <v>1993</v>
      </c>
      <c r="E348" s="358" t="s">
        <v>1993</v>
      </c>
      <c r="F348" s="358" t="s">
        <v>1993</v>
      </c>
      <c r="G348" s="358" t="s">
        <v>1993</v>
      </c>
      <c r="H348" s="358" t="s">
        <v>1993</v>
      </c>
      <c r="I348" s="358" t="s">
        <v>1993</v>
      </c>
      <c r="J348" s="358" t="s">
        <v>1993</v>
      </c>
    </row>
    <row r="349" spans="1:10">
      <c r="A349" s="360" t="s">
        <v>2039</v>
      </c>
      <c r="B349" s="358" t="s">
        <v>1964</v>
      </c>
      <c r="C349" s="358" t="s">
        <v>2033</v>
      </c>
      <c r="D349" s="358" t="s">
        <v>2000</v>
      </c>
      <c r="E349" s="358" t="s">
        <v>1986</v>
      </c>
      <c r="F349" s="358" t="s">
        <v>1986</v>
      </c>
      <c r="G349" s="358" t="s">
        <v>1964</v>
      </c>
      <c r="H349" s="358" t="s">
        <v>1986</v>
      </c>
      <c r="I349" s="358" t="s">
        <v>1986</v>
      </c>
      <c r="J349" s="358" t="s">
        <v>1986</v>
      </c>
    </row>
    <row r="350" spans="1:10">
      <c r="A350" s="364" t="s">
        <v>2104</v>
      </c>
      <c r="B350" s="358">
        <v>4114.8315249317002</v>
      </c>
      <c r="C350" s="358" t="s">
        <v>2033</v>
      </c>
      <c r="D350" s="359" t="s">
        <v>1990</v>
      </c>
      <c r="E350" s="359" t="s">
        <v>1990</v>
      </c>
      <c r="F350" s="359" t="s">
        <v>1990</v>
      </c>
      <c r="G350" s="358">
        <v>257.90976890459297</v>
      </c>
      <c r="H350" s="358">
        <v>1.300499353749E-2</v>
      </c>
      <c r="I350" s="358">
        <v>1.87845249299E-3</v>
      </c>
      <c r="J350" s="358" t="s">
        <v>2008</v>
      </c>
    </row>
    <row r="351" spans="1:10">
      <c r="A351" s="360" t="s">
        <v>2034</v>
      </c>
      <c r="B351" s="363">
        <v>17.3116495903528</v>
      </c>
      <c r="C351" s="358" t="s">
        <v>2033</v>
      </c>
      <c r="D351" s="358">
        <v>74.659973794072144</v>
      </c>
      <c r="E351" s="358">
        <v>3.14261395692282</v>
      </c>
      <c r="F351" s="358">
        <v>2.75514054400566</v>
      </c>
      <c r="G351" s="363">
        <v>1.2924873047479</v>
      </c>
      <c r="H351" s="363">
        <v>5.4403831620000003E-5</v>
      </c>
      <c r="I351" s="363">
        <v>4.7696027669999998E-5</v>
      </c>
      <c r="J351" s="363" t="s">
        <v>1986</v>
      </c>
    </row>
    <row r="352" spans="1:10">
      <c r="A352" s="360" t="s">
        <v>2035</v>
      </c>
      <c r="B352" s="363">
        <v>1127.7841994410535</v>
      </c>
      <c r="C352" s="358" t="s">
        <v>2033</v>
      </c>
      <c r="D352" s="358">
        <v>89.645233903118736</v>
      </c>
      <c r="E352" s="358">
        <v>9.4999999999999893</v>
      </c>
      <c r="F352" s="358">
        <v>1.4249999999969001</v>
      </c>
      <c r="G352" s="363">
        <v>101.10047835113475</v>
      </c>
      <c r="H352" s="363">
        <v>1.071394989469E-2</v>
      </c>
      <c r="I352" s="363">
        <v>1.6070924842E-3</v>
      </c>
      <c r="J352" s="363" t="s">
        <v>1986</v>
      </c>
    </row>
    <row r="353" spans="1:10">
      <c r="A353" s="360" t="s">
        <v>2036</v>
      </c>
      <c r="B353" s="363">
        <v>2969.7356759002942</v>
      </c>
      <c r="C353" s="358" t="s">
        <v>2033</v>
      </c>
      <c r="D353" s="358">
        <v>52.367220594999388</v>
      </c>
      <c r="E353" s="358">
        <v>0.75314440585758002</v>
      </c>
      <c r="F353" s="358">
        <v>7.5314440586429998E-2</v>
      </c>
      <c r="G353" s="363">
        <v>155.51680324871032</v>
      </c>
      <c r="H353" s="363">
        <v>2.2366398111799998E-3</v>
      </c>
      <c r="I353" s="363">
        <v>2.2366398112E-4</v>
      </c>
      <c r="J353" s="363" t="s">
        <v>1986</v>
      </c>
    </row>
    <row r="354" spans="1:10">
      <c r="A354" s="360" t="s">
        <v>2037</v>
      </c>
      <c r="B354" s="363" t="s">
        <v>1993</v>
      </c>
      <c r="C354" s="358" t="s">
        <v>2033</v>
      </c>
      <c r="D354" s="358" t="s">
        <v>1993</v>
      </c>
      <c r="E354" s="358" t="s">
        <v>1993</v>
      </c>
      <c r="F354" s="358" t="s">
        <v>1993</v>
      </c>
      <c r="G354" s="363" t="s">
        <v>1993</v>
      </c>
      <c r="H354" s="363" t="s">
        <v>1993</v>
      </c>
      <c r="I354" s="363" t="s">
        <v>1993</v>
      </c>
      <c r="J354" s="363" t="s">
        <v>1993</v>
      </c>
    </row>
    <row r="355" spans="1:10">
      <c r="A355" s="360" t="s">
        <v>2038</v>
      </c>
      <c r="B355" s="363" t="s">
        <v>1993</v>
      </c>
      <c r="C355" s="358" t="s">
        <v>2033</v>
      </c>
      <c r="D355" s="358" t="s">
        <v>1993</v>
      </c>
      <c r="E355" s="358" t="s">
        <v>1993</v>
      </c>
      <c r="F355" s="358" t="s">
        <v>1993</v>
      </c>
      <c r="G355" s="363" t="s">
        <v>1993</v>
      </c>
      <c r="H355" s="363" t="s">
        <v>1993</v>
      </c>
      <c r="I355" s="363" t="s">
        <v>1993</v>
      </c>
      <c r="J355" s="363" t="s">
        <v>1993</v>
      </c>
    </row>
    <row r="356" spans="1:10">
      <c r="A356" s="360" t="s">
        <v>2039</v>
      </c>
      <c r="B356" s="363" t="s">
        <v>1964</v>
      </c>
      <c r="C356" s="358" t="s">
        <v>2033</v>
      </c>
      <c r="D356" s="358" t="s">
        <v>2000</v>
      </c>
      <c r="E356" s="358" t="s">
        <v>1986</v>
      </c>
      <c r="F356" s="358" t="s">
        <v>1986</v>
      </c>
      <c r="G356" s="363" t="s">
        <v>1964</v>
      </c>
      <c r="H356" s="363" t="s">
        <v>1986</v>
      </c>
      <c r="I356" s="363" t="s">
        <v>1986</v>
      </c>
      <c r="J356" s="363" t="s">
        <v>1986</v>
      </c>
    </row>
    <row r="357" spans="1:10">
      <c r="A357" s="364" t="s">
        <v>2105</v>
      </c>
      <c r="B357" s="358" t="s">
        <v>2051</v>
      </c>
      <c r="C357" s="358" t="s">
        <v>2033</v>
      </c>
      <c r="D357" s="359" t="s">
        <v>1990</v>
      </c>
      <c r="E357" s="359" t="s">
        <v>1990</v>
      </c>
      <c r="F357" s="359" t="s">
        <v>1990</v>
      </c>
      <c r="G357" s="358" t="s">
        <v>2051</v>
      </c>
      <c r="H357" s="358" t="s">
        <v>2041</v>
      </c>
      <c r="I357" s="358" t="s">
        <v>2041</v>
      </c>
      <c r="J357" s="359" t="s">
        <v>1990</v>
      </c>
    </row>
    <row r="358" spans="1:10">
      <c r="A358" s="360" t="s">
        <v>2069</v>
      </c>
      <c r="B358" s="363" t="s">
        <v>1964</v>
      </c>
      <c r="C358" s="358" t="s">
        <v>2033</v>
      </c>
      <c r="D358" s="358" t="s">
        <v>1964</v>
      </c>
      <c r="E358" s="358" t="s">
        <v>1964</v>
      </c>
      <c r="F358" s="358" t="s">
        <v>1964</v>
      </c>
      <c r="G358" s="363" t="s">
        <v>1964</v>
      </c>
      <c r="H358" s="363" t="s">
        <v>1964</v>
      </c>
      <c r="I358" s="363" t="s">
        <v>1964</v>
      </c>
      <c r="J358" s="359" t="s">
        <v>1990</v>
      </c>
    </row>
    <row r="359" spans="1:10">
      <c r="A359" s="360" t="s">
        <v>2070</v>
      </c>
      <c r="B359" s="363" t="s">
        <v>1964</v>
      </c>
      <c r="C359" s="358" t="s">
        <v>2033</v>
      </c>
      <c r="D359" s="358" t="s">
        <v>1964</v>
      </c>
      <c r="E359" s="358" t="s">
        <v>1964</v>
      </c>
      <c r="F359" s="358" t="s">
        <v>1964</v>
      </c>
      <c r="G359" s="363" t="s">
        <v>1964</v>
      </c>
      <c r="H359" s="363" t="s">
        <v>1964</v>
      </c>
      <c r="I359" s="363" t="s">
        <v>1964</v>
      </c>
      <c r="J359" s="359" t="s">
        <v>1990</v>
      </c>
    </row>
    <row r="360" spans="1:10">
      <c r="A360" s="360" t="s">
        <v>2071</v>
      </c>
      <c r="B360" s="363" t="s">
        <v>1964</v>
      </c>
      <c r="C360" s="358" t="s">
        <v>2033</v>
      </c>
      <c r="D360" s="358" t="s">
        <v>1964</v>
      </c>
      <c r="E360" s="358" t="s">
        <v>1964</v>
      </c>
      <c r="F360" s="358" t="s">
        <v>1964</v>
      </c>
      <c r="G360" s="363" t="s">
        <v>1964</v>
      </c>
      <c r="H360" s="363" t="s">
        <v>1964</v>
      </c>
      <c r="I360" s="363" t="s">
        <v>1964</v>
      </c>
      <c r="J360" s="359" t="s">
        <v>1990</v>
      </c>
    </row>
    <row r="361" spans="1:10">
      <c r="A361" s="360" t="s">
        <v>2072</v>
      </c>
      <c r="B361" s="358" t="s">
        <v>1964</v>
      </c>
      <c r="C361" s="358" t="s">
        <v>2033</v>
      </c>
      <c r="D361" s="359" t="s">
        <v>1990</v>
      </c>
      <c r="E361" s="359" t="s">
        <v>1990</v>
      </c>
      <c r="F361" s="359" t="s">
        <v>1990</v>
      </c>
      <c r="G361" s="358" t="s">
        <v>1964</v>
      </c>
      <c r="H361" s="358" t="s">
        <v>1993</v>
      </c>
      <c r="I361" s="358" t="s">
        <v>1993</v>
      </c>
      <c r="J361" s="359" t="s">
        <v>1990</v>
      </c>
    </row>
    <row r="362" spans="1:10">
      <c r="A362" s="360" t="s">
        <v>2036</v>
      </c>
      <c r="B362" s="363" t="s">
        <v>1964</v>
      </c>
      <c r="C362" s="358" t="s">
        <v>2033</v>
      </c>
      <c r="D362" s="358" t="s">
        <v>1964</v>
      </c>
      <c r="E362" s="358" t="s">
        <v>1964</v>
      </c>
      <c r="F362" s="358" t="s">
        <v>1964</v>
      </c>
      <c r="G362" s="363" t="s">
        <v>1964</v>
      </c>
      <c r="H362" s="363" t="s">
        <v>1964</v>
      </c>
      <c r="I362" s="363" t="s">
        <v>1964</v>
      </c>
      <c r="J362" s="359" t="s">
        <v>1990</v>
      </c>
    </row>
    <row r="363" spans="1:10">
      <c r="A363" s="360" t="s">
        <v>2039</v>
      </c>
      <c r="B363" s="363" t="s">
        <v>1964</v>
      </c>
      <c r="C363" s="358" t="s">
        <v>2033</v>
      </c>
      <c r="D363" s="358" t="s">
        <v>1964</v>
      </c>
      <c r="E363" s="358" t="s">
        <v>1986</v>
      </c>
      <c r="F363" s="358" t="s">
        <v>1986</v>
      </c>
      <c r="G363" s="363" t="s">
        <v>1964</v>
      </c>
      <c r="H363" s="363" t="s">
        <v>1986</v>
      </c>
      <c r="I363" s="363" t="s">
        <v>1986</v>
      </c>
      <c r="J363" s="359" t="s">
        <v>1990</v>
      </c>
    </row>
    <row r="364" spans="1:10">
      <c r="A364" s="360" t="s">
        <v>2073</v>
      </c>
      <c r="B364" s="358" t="s">
        <v>1993</v>
      </c>
      <c r="C364" s="358" t="s">
        <v>2033</v>
      </c>
      <c r="D364" s="359" t="s">
        <v>1990</v>
      </c>
      <c r="E364" s="359" t="s">
        <v>1990</v>
      </c>
      <c r="F364" s="359" t="s">
        <v>1990</v>
      </c>
      <c r="G364" s="358" t="s">
        <v>1993</v>
      </c>
      <c r="H364" s="358" t="s">
        <v>1993</v>
      </c>
      <c r="I364" s="358" t="s">
        <v>1993</v>
      </c>
      <c r="J364" s="359" t="s">
        <v>1990</v>
      </c>
    </row>
    <row r="365" spans="1:10">
      <c r="A365" s="364" t="s">
        <v>2106</v>
      </c>
      <c r="B365" s="358" t="s">
        <v>2051</v>
      </c>
      <c r="C365" s="358" t="s">
        <v>2033</v>
      </c>
      <c r="D365" s="359" t="s">
        <v>1990</v>
      </c>
      <c r="E365" s="359" t="s">
        <v>1990</v>
      </c>
      <c r="F365" s="359" t="s">
        <v>1990</v>
      </c>
      <c r="G365" s="358" t="s">
        <v>2051</v>
      </c>
      <c r="H365" s="358" t="s">
        <v>2041</v>
      </c>
      <c r="I365" s="358" t="s">
        <v>2041</v>
      </c>
      <c r="J365" s="359" t="s">
        <v>1990</v>
      </c>
    </row>
    <row r="366" spans="1:10">
      <c r="A366" s="360" t="s">
        <v>2088</v>
      </c>
      <c r="B366" s="363" t="s">
        <v>1964</v>
      </c>
      <c r="C366" s="358" t="s">
        <v>2033</v>
      </c>
      <c r="D366" s="358" t="s">
        <v>1964</v>
      </c>
      <c r="E366" s="358" t="s">
        <v>1964</v>
      </c>
      <c r="F366" s="358" t="s">
        <v>1964</v>
      </c>
      <c r="G366" s="363" t="s">
        <v>1964</v>
      </c>
      <c r="H366" s="363" t="s">
        <v>1964</v>
      </c>
      <c r="I366" s="363" t="s">
        <v>1964</v>
      </c>
      <c r="J366" s="359" t="s">
        <v>1990</v>
      </c>
    </row>
    <row r="367" spans="1:10">
      <c r="A367" s="360" t="s">
        <v>2089</v>
      </c>
      <c r="B367" s="363" t="s">
        <v>1964</v>
      </c>
      <c r="C367" s="358" t="s">
        <v>2033</v>
      </c>
      <c r="D367" s="358" t="s">
        <v>1964</v>
      </c>
      <c r="E367" s="358" t="s">
        <v>1964</v>
      </c>
      <c r="F367" s="358" t="s">
        <v>1964</v>
      </c>
      <c r="G367" s="363" t="s">
        <v>1964</v>
      </c>
      <c r="H367" s="363" t="s">
        <v>1964</v>
      </c>
      <c r="I367" s="363" t="s">
        <v>1964</v>
      </c>
      <c r="J367" s="359" t="s">
        <v>1990</v>
      </c>
    </row>
    <row r="368" spans="1:10">
      <c r="A368" s="360" t="s">
        <v>2069</v>
      </c>
      <c r="B368" s="363" t="s">
        <v>1964</v>
      </c>
      <c r="C368" s="358" t="s">
        <v>2033</v>
      </c>
      <c r="D368" s="358" t="s">
        <v>1964</v>
      </c>
      <c r="E368" s="358" t="s">
        <v>1964</v>
      </c>
      <c r="F368" s="358" t="s">
        <v>1964</v>
      </c>
      <c r="G368" s="363" t="s">
        <v>1964</v>
      </c>
      <c r="H368" s="363" t="s">
        <v>1964</v>
      </c>
      <c r="I368" s="363" t="s">
        <v>1964</v>
      </c>
      <c r="J368" s="359" t="s">
        <v>1990</v>
      </c>
    </row>
    <row r="369" spans="1:10">
      <c r="A369" s="360" t="s">
        <v>2090</v>
      </c>
      <c r="B369" s="358" t="s">
        <v>1964</v>
      </c>
      <c r="C369" s="358" t="s">
        <v>2033</v>
      </c>
      <c r="D369" s="359" t="s">
        <v>1990</v>
      </c>
      <c r="E369" s="359" t="s">
        <v>1990</v>
      </c>
      <c r="F369" s="359" t="s">
        <v>1990</v>
      </c>
      <c r="G369" s="358" t="s">
        <v>1964</v>
      </c>
      <c r="H369" s="358" t="s">
        <v>1964</v>
      </c>
      <c r="I369" s="358" t="s">
        <v>1964</v>
      </c>
      <c r="J369" s="359" t="s">
        <v>1990</v>
      </c>
    </row>
    <row r="370" spans="1:10">
      <c r="A370" s="360" t="s">
        <v>2036</v>
      </c>
      <c r="B370" s="363" t="s">
        <v>1964</v>
      </c>
      <c r="C370" s="358" t="s">
        <v>2033</v>
      </c>
      <c r="D370" s="358" t="s">
        <v>1964</v>
      </c>
      <c r="E370" s="358" t="s">
        <v>1964</v>
      </c>
      <c r="F370" s="358" t="s">
        <v>1964</v>
      </c>
      <c r="G370" s="363" t="s">
        <v>1964</v>
      </c>
      <c r="H370" s="363" t="s">
        <v>1964</v>
      </c>
      <c r="I370" s="363" t="s">
        <v>1964</v>
      </c>
      <c r="J370" s="359" t="s">
        <v>1990</v>
      </c>
    </row>
    <row r="371" spans="1:10">
      <c r="A371" s="360" t="s">
        <v>2039</v>
      </c>
      <c r="B371" s="363" t="s">
        <v>1964</v>
      </c>
      <c r="C371" s="358" t="s">
        <v>2033</v>
      </c>
      <c r="D371" s="358" t="s">
        <v>1964</v>
      </c>
      <c r="E371" s="358" t="s">
        <v>1986</v>
      </c>
      <c r="F371" s="358" t="s">
        <v>1986</v>
      </c>
      <c r="G371" s="363" t="s">
        <v>1964</v>
      </c>
      <c r="H371" s="363" t="s">
        <v>1986</v>
      </c>
      <c r="I371" s="363" t="s">
        <v>1986</v>
      </c>
      <c r="J371" s="359" t="s">
        <v>1990</v>
      </c>
    </row>
    <row r="372" spans="1:10">
      <c r="A372" s="360" t="s">
        <v>2091</v>
      </c>
      <c r="B372" s="358" t="s">
        <v>1993</v>
      </c>
      <c r="C372" s="358" t="s">
        <v>2033</v>
      </c>
      <c r="D372" s="359" t="s">
        <v>1990</v>
      </c>
      <c r="E372" s="359" t="s">
        <v>1990</v>
      </c>
      <c r="F372" s="359" t="s">
        <v>1990</v>
      </c>
      <c r="G372" s="358" t="s">
        <v>1993</v>
      </c>
      <c r="H372" s="358" t="s">
        <v>1993</v>
      </c>
      <c r="I372" s="358" t="s">
        <v>1993</v>
      </c>
      <c r="J372" s="359" t="s">
        <v>1990</v>
      </c>
    </row>
    <row r="373" spans="1:10">
      <c r="A373" s="56" t="s">
        <v>2107</v>
      </c>
      <c r="B373" s="358">
        <v>7178206.5629088432</v>
      </c>
      <c r="C373" s="358" t="s">
        <v>2033</v>
      </c>
      <c r="D373" s="359" t="s">
        <v>1990</v>
      </c>
      <c r="E373" s="359" t="s">
        <v>1990</v>
      </c>
      <c r="F373" s="359" t="s">
        <v>1990</v>
      </c>
      <c r="G373" s="358">
        <v>226133.22271687587</v>
      </c>
      <c r="H373" s="358">
        <v>4.1196270916394298</v>
      </c>
      <c r="I373" s="358">
        <v>2.5601844175807398</v>
      </c>
      <c r="J373" s="358" t="s">
        <v>2008</v>
      </c>
    </row>
    <row r="374" spans="1:10">
      <c r="A374" s="371" t="s">
        <v>2108</v>
      </c>
      <c r="B374" s="358">
        <v>6789839.4054550147</v>
      </c>
      <c r="C374" s="358" t="s">
        <v>2033</v>
      </c>
      <c r="D374" s="359" t="s">
        <v>1990</v>
      </c>
      <c r="E374" s="359" t="s">
        <v>1990</v>
      </c>
      <c r="F374" s="359" t="s">
        <v>1990</v>
      </c>
      <c r="G374" s="358">
        <v>198086.65897924625</v>
      </c>
      <c r="H374" s="358">
        <v>3.6313603130694299</v>
      </c>
      <c r="I374" s="358">
        <v>1.7785747835824199</v>
      </c>
      <c r="J374" s="358" t="s">
        <v>2008</v>
      </c>
    </row>
    <row r="375" spans="1:10">
      <c r="A375" s="361" t="s">
        <v>2109</v>
      </c>
      <c r="B375" s="358">
        <v>300563.24352238874</v>
      </c>
      <c r="C375" s="358" t="s">
        <v>2033</v>
      </c>
      <c r="D375" s="359" t="s">
        <v>1990</v>
      </c>
      <c r="E375" s="359" t="s">
        <v>1990</v>
      </c>
      <c r="F375" s="359" t="s">
        <v>1990</v>
      </c>
      <c r="G375" s="358">
        <v>13282.915919456782</v>
      </c>
      <c r="H375" s="358">
        <v>5.1948184495699996E-3</v>
      </c>
      <c r="I375" s="358">
        <v>1.29867598133739</v>
      </c>
      <c r="J375" s="358" t="s">
        <v>2008</v>
      </c>
    </row>
    <row r="376" spans="1:10">
      <c r="A376" s="362" t="s">
        <v>2044</v>
      </c>
      <c r="B376" s="363" t="s">
        <v>1986</v>
      </c>
      <c r="C376" s="358" t="s">
        <v>2033</v>
      </c>
      <c r="D376" s="358" t="s">
        <v>1986</v>
      </c>
      <c r="E376" s="358" t="s">
        <v>1986</v>
      </c>
      <c r="F376" s="358" t="s">
        <v>1986</v>
      </c>
      <c r="G376" s="363" t="s">
        <v>1986</v>
      </c>
      <c r="H376" s="363" t="s">
        <v>1986</v>
      </c>
      <c r="I376" s="363" t="s">
        <v>1986</v>
      </c>
      <c r="J376" s="363" t="s">
        <v>1986</v>
      </c>
    </row>
    <row r="377" spans="1:10">
      <c r="A377" s="362" t="s">
        <v>2045</v>
      </c>
      <c r="B377" s="363" t="s">
        <v>1986</v>
      </c>
      <c r="C377" s="358" t="s">
        <v>2033</v>
      </c>
      <c r="D377" s="358" t="s">
        <v>1986</v>
      </c>
      <c r="E377" s="358" t="s">
        <v>1986</v>
      </c>
      <c r="F377" s="358" t="s">
        <v>1986</v>
      </c>
      <c r="G377" s="363" t="s">
        <v>1986</v>
      </c>
      <c r="H377" s="363" t="s">
        <v>1986</v>
      </c>
      <c r="I377" s="363" t="s">
        <v>1986</v>
      </c>
      <c r="J377" s="363" t="s">
        <v>1986</v>
      </c>
    </row>
    <row r="378" spans="1:10">
      <c r="A378" s="362" t="s">
        <v>2046</v>
      </c>
      <c r="B378" s="363" t="s">
        <v>1986</v>
      </c>
      <c r="C378" s="358" t="s">
        <v>2033</v>
      </c>
      <c r="D378" s="358" t="s">
        <v>1986</v>
      </c>
      <c r="E378" s="358" t="s">
        <v>1986</v>
      </c>
      <c r="F378" s="358" t="s">
        <v>1986</v>
      </c>
      <c r="G378" s="363" t="s">
        <v>1986</v>
      </c>
      <c r="H378" s="363" t="s">
        <v>1986</v>
      </c>
      <c r="I378" s="363" t="s">
        <v>1986</v>
      </c>
      <c r="J378" s="363" t="s">
        <v>1986</v>
      </c>
    </row>
    <row r="379" spans="1:10">
      <c r="A379" s="362" t="s">
        <v>2047</v>
      </c>
      <c r="B379" s="363">
        <v>300563.24352238874</v>
      </c>
      <c r="C379" s="358" t="s">
        <v>2033</v>
      </c>
      <c r="D379" s="358">
        <v>44.193414217222298</v>
      </c>
      <c r="E379" s="358">
        <v>1.7283611890430001E-2</v>
      </c>
      <c r="F379" s="358">
        <v>4.3208077146021804</v>
      </c>
      <c r="G379" s="363">
        <v>13282.915919456782</v>
      </c>
      <c r="H379" s="363">
        <v>5.1948184495699996E-3</v>
      </c>
      <c r="I379" s="363">
        <v>1.29867598133739</v>
      </c>
      <c r="J379" s="363" t="s">
        <v>1986</v>
      </c>
    </row>
    <row r="380" spans="1:10">
      <c r="A380" s="362" t="s">
        <v>2048</v>
      </c>
      <c r="B380" s="363" t="s">
        <v>1993</v>
      </c>
      <c r="C380" s="358" t="s">
        <v>2033</v>
      </c>
      <c r="D380" s="358" t="s">
        <v>1993</v>
      </c>
      <c r="E380" s="358" t="s">
        <v>1993</v>
      </c>
      <c r="F380" s="358" t="s">
        <v>1993</v>
      </c>
      <c r="G380" s="363" t="s">
        <v>1993</v>
      </c>
      <c r="H380" s="363" t="s">
        <v>1993</v>
      </c>
      <c r="I380" s="363" t="s">
        <v>1993</v>
      </c>
      <c r="J380" s="363" t="s">
        <v>1993</v>
      </c>
    </row>
    <row r="381" spans="1:10">
      <c r="A381" s="362" t="s">
        <v>811</v>
      </c>
      <c r="B381" s="363" t="s">
        <v>1986</v>
      </c>
      <c r="C381" s="358" t="s">
        <v>2033</v>
      </c>
      <c r="D381" s="358" t="s">
        <v>1986</v>
      </c>
      <c r="E381" s="358" t="s">
        <v>1986</v>
      </c>
      <c r="F381" s="358" t="s">
        <v>1986</v>
      </c>
      <c r="G381" s="363" t="s">
        <v>1986</v>
      </c>
      <c r="H381" s="363" t="s">
        <v>1986</v>
      </c>
      <c r="I381" s="363" t="s">
        <v>1986</v>
      </c>
      <c r="J381" s="363" t="s">
        <v>1986</v>
      </c>
    </row>
    <row r="382" spans="1:10">
      <c r="A382" s="361" t="s">
        <v>2110</v>
      </c>
      <c r="B382" s="358">
        <v>811798.30166600703</v>
      </c>
      <c r="C382" s="358" t="s">
        <v>2033</v>
      </c>
      <c r="D382" s="359" t="s">
        <v>1990</v>
      </c>
      <c r="E382" s="359" t="s">
        <v>1990</v>
      </c>
      <c r="F382" s="359" t="s">
        <v>1990</v>
      </c>
      <c r="G382" s="358">
        <v>63474.462414260372</v>
      </c>
      <c r="H382" s="358">
        <v>3.62616549461986</v>
      </c>
      <c r="I382" s="358">
        <v>0.47989880224503001</v>
      </c>
      <c r="J382" s="358" t="s">
        <v>2008</v>
      </c>
    </row>
    <row r="383" spans="1:10">
      <c r="A383" s="362" t="s">
        <v>2044</v>
      </c>
      <c r="B383" s="363">
        <v>751642.169400585</v>
      </c>
      <c r="C383" s="358" t="s">
        <v>2033</v>
      </c>
      <c r="D383" s="358">
        <v>78.722669403891274</v>
      </c>
      <c r="E383" s="358">
        <v>4.75</v>
      </c>
      <c r="F383" s="358">
        <v>0.56999999999999995</v>
      </c>
      <c r="G383" s="363">
        <v>59171.278011745897</v>
      </c>
      <c r="H383" s="363">
        <v>3.5703003046527799</v>
      </c>
      <c r="I383" s="363">
        <v>0.42843603655833001</v>
      </c>
      <c r="J383" s="363" t="s">
        <v>1986</v>
      </c>
    </row>
    <row r="384" spans="1:10">
      <c r="A384" s="362" t="s">
        <v>2045</v>
      </c>
      <c r="B384" s="363">
        <v>34493.418563901811</v>
      </c>
      <c r="C384" s="358" t="s">
        <v>2033</v>
      </c>
      <c r="D384" s="358">
        <v>87.369782150481583</v>
      </c>
      <c r="E384" s="358">
        <v>0.95000000000009999</v>
      </c>
      <c r="F384" s="358">
        <v>1.425</v>
      </c>
      <c r="G384" s="363">
        <v>3013.6824655534788</v>
      </c>
      <c r="H384" s="363">
        <v>3.2768747635709999E-2</v>
      </c>
      <c r="I384" s="363">
        <v>4.9153121453560003E-2</v>
      </c>
      <c r="J384" s="363" t="s">
        <v>1986</v>
      </c>
    </row>
    <row r="385" spans="1:10">
      <c r="A385" s="362" t="s">
        <v>2046</v>
      </c>
      <c r="B385" s="363">
        <v>25662.713701520213</v>
      </c>
      <c r="C385" s="358" t="s">
        <v>2033</v>
      </c>
      <c r="D385" s="358">
        <v>50.248073994006532</v>
      </c>
      <c r="E385" s="358">
        <v>0.90000000000006997</v>
      </c>
      <c r="F385" s="358">
        <v>9.0000000000119998E-2</v>
      </c>
      <c r="G385" s="363">
        <v>1289.5019369609929</v>
      </c>
      <c r="H385" s="363">
        <v>2.3096442331369999E-2</v>
      </c>
      <c r="I385" s="363">
        <v>2.3096442331399999E-3</v>
      </c>
      <c r="J385" s="363" t="s">
        <v>1986</v>
      </c>
    </row>
    <row r="386" spans="1:10">
      <c r="A386" s="362" t="s">
        <v>2047</v>
      </c>
      <c r="B386" s="363" t="s">
        <v>1993</v>
      </c>
      <c r="C386" s="358" t="s">
        <v>2033</v>
      </c>
      <c r="D386" s="358" t="s">
        <v>1993</v>
      </c>
      <c r="E386" s="358" t="s">
        <v>1993</v>
      </c>
      <c r="F386" s="358" t="s">
        <v>1993</v>
      </c>
      <c r="G386" s="363" t="s">
        <v>1993</v>
      </c>
      <c r="H386" s="363" t="s">
        <v>1993</v>
      </c>
      <c r="I386" s="363" t="s">
        <v>1993</v>
      </c>
      <c r="J386" s="363" t="s">
        <v>1993</v>
      </c>
    </row>
    <row r="387" spans="1:10">
      <c r="A387" s="362" t="s">
        <v>2048</v>
      </c>
      <c r="B387" s="363" t="s">
        <v>1993</v>
      </c>
      <c r="C387" s="358" t="s">
        <v>2033</v>
      </c>
      <c r="D387" s="358" t="s">
        <v>1993</v>
      </c>
      <c r="E387" s="358" t="s">
        <v>1993</v>
      </c>
      <c r="F387" s="358" t="s">
        <v>1993</v>
      </c>
      <c r="G387" s="363" t="s">
        <v>1993</v>
      </c>
      <c r="H387" s="363" t="s">
        <v>1993</v>
      </c>
      <c r="I387" s="363" t="s">
        <v>1993</v>
      </c>
      <c r="J387" s="363" t="s">
        <v>1993</v>
      </c>
    </row>
    <row r="388" spans="1:10">
      <c r="A388" s="362" t="s">
        <v>811</v>
      </c>
      <c r="B388" s="363" t="s">
        <v>2006</v>
      </c>
      <c r="C388" s="358" t="s">
        <v>2033</v>
      </c>
      <c r="D388" s="358" t="s">
        <v>2111</v>
      </c>
      <c r="E388" s="358" t="s">
        <v>2006</v>
      </c>
      <c r="F388" s="358" t="s">
        <v>2006</v>
      </c>
      <c r="G388" s="363" t="s">
        <v>2006</v>
      </c>
      <c r="H388" s="363" t="s">
        <v>2006</v>
      </c>
      <c r="I388" s="363" t="s">
        <v>2006</v>
      </c>
      <c r="J388" s="363" t="s">
        <v>1986</v>
      </c>
    </row>
    <row r="389" spans="1:10">
      <c r="A389" s="361" t="s">
        <v>2112</v>
      </c>
      <c r="B389" s="358">
        <v>5677477.8602666184</v>
      </c>
      <c r="C389" s="358" t="s">
        <v>2033</v>
      </c>
      <c r="D389" s="359" t="s">
        <v>1990</v>
      </c>
      <c r="E389" s="359" t="s">
        <v>1990</v>
      </c>
      <c r="F389" s="359" t="s">
        <v>1990</v>
      </c>
      <c r="G389" s="358">
        <v>121329.28064552911</v>
      </c>
      <c r="H389" s="358" t="s">
        <v>2008</v>
      </c>
      <c r="I389" s="358" t="s">
        <v>2008</v>
      </c>
      <c r="J389" s="358" t="s">
        <v>2008</v>
      </c>
    </row>
    <row r="390" spans="1:10">
      <c r="A390" s="362" t="s">
        <v>2044</v>
      </c>
      <c r="B390" s="363">
        <v>5122279.9912827471</v>
      </c>
      <c r="C390" s="358" t="s">
        <v>2033</v>
      </c>
      <c r="D390" s="358">
        <v>19.402931317907768</v>
      </c>
      <c r="E390" s="358" t="s">
        <v>1986</v>
      </c>
      <c r="F390" s="358" t="s">
        <v>1986</v>
      </c>
      <c r="G390" s="363">
        <v>99387.246861952342</v>
      </c>
      <c r="H390" s="363" t="s">
        <v>1986</v>
      </c>
      <c r="I390" s="363" t="s">
        <v>1986</v>
      </c>
      <c r="J390" s="363" t="s">
        <v>1986</v>
      </c>
    </row>
    <row r="391" spans="1:10">
      <c r="A391" s="362" t="s">
        <v>2045</v>
      </c>
      <c r="B391" s="363">
        <v>208587.74337946158</v>
      </c>
      <c r="C391" s="358" t="s">
        <v>2033</v>
      </c>
      <c r="D391" s="358">
        <v>70.948187124442754</v>
      </c>
      <c r="E391" s="358" t="s">
        <v>1986</v>
      </c>
      <c r="F391" s="358" t="s">
        <v>1986</v>
      </c>
      <c r="G391" s="363">
        <v>14798.922249151285</v>
      </c>
      <c r="H391" s="363" t="s">
        <v>1986</v>
      </c>
      <c r="I391" s="363" t="s">
        <v>1986</v>
      </c>
      <c r="J391" s="363" t="s">
        <v>1986</v>
      </c>
    </row>
    <row r="392" spans="1:10">
      <c r="A392" s="362" t="s">
        <v>2046</v>
      </c>
      <c r="B392" s="363">
        <v>346610.12560441019</v>
      </c>
      <c r="C392" s="358" t="s">
        <v>2033</v>
      </c>
      <c r="D392" s="358">
        <v>20.608490654938318</v>
      </c>
      <c r="E392" s="358" t="s">
        <v>1986</v>
      </c>
      <c r="F392" s="358" t="s">
        <v>1986</v>
      </c>
      <c r="G392" s="363">
        <v>7143.1115344254831</v>
      </c>
      <c r="H392" s="363" t="s">
        <v>1986</v>
      </c>
      <c r="I392" s="363" t="s">
        <v>1986</v>
      </c>
      <c r="J392" s="363" t="s">
        <v>1986</v>
      </c>
    </row>
    <row r="393" spans="1:10">
      <c r="A393" s="362" t="s">
        <v>2047</v>
      </c>
      <c r="B393" s="363" t="s">
        <v>1993</v>
      </c>
      <c r="C393" s="358" t="s">
        <v>2033</v>
      </c>
      <c r="D393" s="358" t="s">
        <v>1993</v>
      </c>
      <c r="E393" s="358" t="s">
        <v>1993</v>
      </c>
      <c r="F393" s="358" t="s">
        <v>1993</v>
      </c>
      <c r="G393" s="363" t="s">
        <v>1993</v>
      </c>
      <c r="H393" s="363" t="s">
        <v>1993</v>
      </c>
      <c r="I393" s="363" t="s">
        <v>1993</v>
      </c>
      <c r="J393" s="363" t="s">
        <v>1993</v>
      </c>
    </row>
    <row r="394" spans="1:10">
      <c r="A394" s="362" t="s">
        <v>2048</v>
      </c>
      <c r="B394" s="363" t="s">
        <v>1993</v>
      </c>
      <c r="C394" s="358" t="s">
        <v>2033</v>
      </c>
      <c r="D394" s="358" t="s">
        <v>1993</v>
      </c>
      <c r="E394" s="358" t="s">
        <v>1993</v>
      </c>
      <c r="F394" s="358" t="s">
        <v>1993</v>
      </c>
      <c r="G394" s="363" t="s">
        <v>1993</v>
      </c>
      <c r="H394" s="363" t="s">
        <v>1993</v>
      </c>
      <c r="I394" s="363" t="s">
        <v>1993</v>
      </c>
      <c r="J394" s="363" t="s">
        <v>1993</v>
      </c>
    </row>
    <row r="395" spans="1:10">
      <c r="A395" s="362" t="s">
        <v>811</v>
      </c>
      <c r="B395" s="363" t="s">
        <v>1986</v>
      </c>
      <c r="C395" s="358" t="s">
        <v>2033</v>
      </c>
      <c r="D395" s="358" t="s">
        <v>1986</v>
      </c>
      <c r="E395" s="358" t="s">
        <v>1986</v>
      </c>
      <c r="F395" s="358" t="s">
        <v>1986</v>
      </c>
      <c r="G395" s="363" t="s">
        <v>1986</v>
      </c>
      <c r="H395" s="363" t="s">
        <v>1986</v>
      </c>
      <c r="I395" s="363" t="s">
        <v>1986</v>
      </c>
      <c r="J395" s="363" t="s">
        <v>1986</v>
      </c>
    </row>
    <row r="396" spans="1:10">
      <c r="A396" s="371" t="s">
        <v>2113</v>
      </c>
      <c r="B396" s="358">
        <v>388367.15745382814</v>
      </c>
      <c r="C396" s="358" t="s">
        <v>2033</v>
      </c>
      <c r="D396" s="359" t="s">
        <v>1990</v>
      </c>
      <c r="E396" s="359" t="s">
        <v>1990</v>
      </c>
      <c r="F396" s="359" t="s">
        <v>1990</v>
      </c>
      <c r="G396" s="358">
        <v>28046.5637376296</v>
      </c>
      <c r="H396" s="358">
        <v>0.48826677857</v>
      </c>
      <c r="I396" s="358">
        <v>0.78160963399831995</v>
      </c>
      <c r="J396" s="359" t="s">
        <v>1990</v>
      </c>
    </row>
    <row r="397" spans="1:10">
      <c r="A397" s="361" t="s">
        <v>2114</v>
      </c>
      <c r="B397" s="358">
        <v>388367.15745382814</v>
      </c>
      <c r="C397" s="358" t="s">
        <v>2033</v>
      </c>
      <c r="D397" s="359" t="s">
        <v>1990</v>
      </c>
      <c r="E397" s="359" t="s">
        <v>1990</v>
      </c>
      <c r="F397" s="359" t="s">
        <v>1990</v>
      </c>
      <c r="G397" s="358">
        <v>28046.5637376296</v>
      </c>
      <c r="H397" s="358">
        <v>0.48826677857</v>
      </c>
      <c r="I397" s="358">
        <v>0.78160963399831995</v>
      </c>
      <c r="J397" s="359" t="s">
        <v>1990</v>
      </c>
    </row>
    <row r="398" spans="1:10">
      <c r="A398" s="362" t="s">
        <v>2044</v>
      </c>
      <c r="B398" s="363">
        <v>388367.15745382814</v>
      </c>
      <c r="C398" s="358" t="s">
        <v>2033</v>
      </c>
      <c r="D398" s="358">
        <v>72.216620791277833</v>
      </c>
      <c r="E398" s="358">
        <v>1.2572298383084799</v>
      </c>
      <c r="F398" s="358">
        <v>2.0125533763529999</v>
      </c>
      <c r="G398" s="363">
        <v>28046.5637376296</v>
      </c>
      <c r="H398" s="363">
        <v>0.48826677857</v>
      </c>
      <c r="I398" s="363">
        <v>0.78160963399831995</v>
      </c>
      <c r="J398" s="359" t="s">
        <v>1990</v>
      </c>
    </row>
    <row r="399" spans="1:10">
      <c r="A399" s="362" t="s">
        <v>2045</v>
      </c>
      <c r="B399" s="363" t="s">
        <v>1993</v>
      </c>
      <c r="C399" s="358" t="s">
        <v>2033</v>
      </c>
      <c r="D399" s="358" t="s">
        <v>1993</v>
      </c>
      <c r="E399" s="358" t="s">
        <v>1993</v>
      </c>
      <c r="F399" s="358" t="s">
        <v>1993</v>
      </c>
      <c r="G399" s="363" t="s">
        <v>1993</v>
      </c>
      <c r="H399" s="363" t="s">
        <v>1993</v>
      </c>
      <c r="I399" s="363" t="s">
        <v>1993</v>
      </c>
      <c r="J399" s="359" t="s">
        <v>1990</v>
      </c>
    </row>
    <row r="400" spans="1:10">
      <c r="A400" s="362" t="s">
        <v>2046</v>
      </c>
      <c r="B400" s="363" t="s">
        <v>1993</v>
      </c>
      <c r="C400" s="358" t="s">
        <v>2033</v>
      </c>
      <c r="D400" s="358" t="s">
        <v>1993</v>
      </c>
      <c r="E400" s="358" t="s">
        <v>1993</v>
      </c>
      <c r="F400" s="358" t="s">
        <v>1993</v>
      </c>
      <c r="G400" s="363" t="s">
        <v>1993</v>
      </c>
      <c r="H400" s="363" t="s">
        <v>1993</v>
      </c>
      <c r="I400" s="363" t="s">
        <v>1993</v>
      </c>
      <c r="J400" s="359" t="s">
        <v>1990</v>
      </c>
    </row>
    <row r="401" spans="1:13">
      <c r="A401" s="362" t="s">
        <v>2047</v>
      </c>
      <c r="B401" s="363" t="s">
        <v>1993</v>
      </c>
      <c r="C401" s="358" t="s">
        <v>2033</v>
      </c>
      <c r="D401" s="358" t="s">
        <v>1993</v>
      </c>
      <c r="E401" s="358" t="s">
        <v>1993</v>
      </c>
      <c r="F401" s="358" t="s">
        <v>1993</v>
      </c>
      <c r="G401" s="363" t="s">
        <v>1993</v>
      </c>
      <c r="H401" s="363" t="s">
        <v>1993</v>
      </c>
      <c r="I401" s="363" t="s">
        <v>1993</v>
      </c>
      <c r="J401" s="359" t="s">
        <v>1990</v>
      </c>
    </row>
    <row r="402" spans="1:13">
      <c r="A402" s="362" t="s">
        <v>811</v>
      </c>
      <c r="B402" s="363" t="s">
        <v>1993</v>
      </c>
      <c r="C402" s="358" t="s">
        <v>2033</v>
      </c>
      <c r="D402" s="358" t="s">
        <v>1993</v>
      </c>
      <c r="E402" s="358" t="s">
        <v>1993</v>
      </c>
      <c r="F402" s="358" t="s">
        <v>1993</v>
      </c>
      <c r="G402" s="363" t="s">
        <v>1993</v>
      </c>
      <c r="H402" s="363" t="s">
        <v>1993</v>
      </c>
      <c r="I402" s="363" t="s">
        <v>1993</v>
      </c>
      <c r="J402" s="359" t="s">
        <v>1990</v>
      </c>
    </row>
    <row r="403" spans="1:13">
      <c r="A403" s="57" t="s">
        <v>2115</v>
      </c>
      <c r="B403" s="264"/>
      <c r="C403" s="264"/>
      <c r="D403" s="264"/>
      <c r="E403" s="264"/>
      <c r="F403" s="264"/>
      <c r="G403" s="264"/>
      <c r="H403" s="264"/>
      <c r="I403" s="264"/>
      <c r="J403" s="264"/>
    </row>
    <row r="404" spans="1:13">
      <c r="A404" s="374" t="s">
        <v>2116</v>
      </c>
      <c r="B404" s="359" t="s">
        <v>1990</v>
      </c>
      <c r="C404" s="359" t="s">
        <v>1990</v>
      </c>
      <c r="D404" s="359" t="s">
        <v>1990</v>
      </c>
      <c r="E404" s="359" t="s">
        <v>1990</v>
      </c>
      <c r="F404" s="359" t="s">
        <v>1990</v>
      </c>
      <c r="G404" s="359" t="s">
        <v>1990</v>
      </c>
      <c r="H404" s="359" t="s">
        <v>1990</v>
      </c>
      <c r="I404" s="359" t="s">
        <v>1990</v>
      </c>
      <c r="J404" s="359" t="s">
        <v>1990</v>
      </c>
    </row>
    <row r="405" spans="1:13">
      <c r="A405" s="364" t="s">
        <v>2039</v>
      </c>
      <c r="B405" s="363" t="s">
        <v>1986</v>
      </c>
      <c r="C405" s="358" t="s">
        <v>2033</v>
      </c>
      <c r="D405" s="358" t="s">
        <v>1986</v>
      </c>
      <c r="E405" s="358" t="s">
        <v>1986</v>
      </c>
      <c r="F405" s="358" t="s">
        <v>1986</v>
      </c>
      <c r="G405" s="363" t="s">
        <v>1986</v>
      </c>
      <c r="H405" s="363" t="s">
        <v>1986</v>
      </c>
      <c r="I405" s="363" t="s">
        <v>1986</v>
      </c>
      <c r="J405" s="363" t="s">
        <v>1986</v>
      </c>
    </row>
    <row r="406" spans="1:13">
      <c r="A406" s="364" t="s">
        <v>2117</v>
      </c>
      <c r="B406" s="363" t="s">
        <v>1986</v>
      </c>
      <c r="C406" s="358" t="s">
        <v>2033</v>
      </c>
      <c r="D406" s="358" t="s">
        <v>1986</v>
      </c>
      <c r="E406" s="358" t="s">
        <v>1986</v>
      </c>
      <c r="F406" s="358" t="s">
        <v>1986</v>
      </c>
      <c r="G406" s="363" t="s">
        <v>1986</v>
      </c>
      <c r="H406" s="363" t="s">
        <v>1986</v>
      </c>
      <c r="I406" s="363" t="s">
        <v>1986</v>
      </c>
      <c r="J406" s="363" t="s">
        <v>1986</v>
      </c>
    </row>
    <row r="408" spans="1:13">
      <c r="A408" s="50" t="s">
        <v>2118</v>
      </c>
      <c r="B408" s="58">
        <f>SUM(B216,B402)</f>
        <v>345378.91663054173</v>
      </c>
      <c r="C408" s="58">
        <f t="shared" ref="C408:J408" si="8">SUM(C216,C402)</f>
        <v>0</v>
      </c>
      <c r="D408" s="58">
        <f t="shared" si="8"/>
        <v>65.065035461819363</v>
      </c>
      <c r="E408" s="58">
        <f t="shared" si="8"/>
        <v>1.358677241335E-2</v>
      </c>
      <c r="F408" s="58">
        <f t="shared" si="8"/>
        <v>1.399403229176E-2</v>
      </c>
      <c r="G408" s="58">
        <f t="shared" si="8"/>
        <v>22472.091458330953</v>
      </c>
      <c r="H408" s="58">
        <f t="shared" si="8"/>
        <v>4.6925847366299997E-3</v>
      </c>
      <c r="I408" s="58">
        <f t="shared" si="8"/>
        <v>4.8332437122200001E-3</v>
      </c>
      <c r="J408" s="58">
        <f t="shared" si="8"/>
        <v>0</v>
      </c>
    </row>
    <row r="410" spans="1:13" ht="15.6">
      <c r="A410" s="436" t="s">
        <v>2119</v>
      </c>
      <c r="B410" s="436"/>
      <c r="C410" s="436"/>
      <c r="D410" s="436"/>
      <c r="E410" s="436"/>
      <c r="F410" s="436"/>
      <c r="G410" s="436"/>
      <c r="H410" s="207"/>
      <c r="I410" s="207"/>
      <c r="J410" s="207"/>
      <c r="K410" s="207"/>
      <c r="L410" s="207"/>
      <c r="M410" s="49" t="s">
        <v>1946</v>
      </c>
    </row>
    <row r="411" spans="1:13" ht="15.6">
      <c r="A411" s="204" t="s">
        <v>1947</v>
      </c>
      <c r="B411" s="52"/>
      <c r="C411" s="52"/>
      <c r="D411" s="52"/>
      <c r="E411" s="52"/>
      <c r="F411" s="52"/>
      <c r="G411" s="52"/>
      <c r="H411" s="207"/>
      <c r="I411" s="207"/>
      <c r="J411" s="207"/>
      <c r="K411" s="207"/>
      <c r="L411" s="207"/>
      <c r="M411" s="49" t="s">
        <v>1948</v>
      </c>
    </row>
    <row r="412" spans="1:13">
      <c r="A412" s="209"/>
      <c r="B412" s="207"/>
      <c r="C412" s="207"/>
      <c r="D412" s="207"/>
      <c r="E412" s="207"/>
      <c r="F412" s="207"/>
      <c r="G412" s="207"/>
      <c r="H412" s="207"/>
      <c r="I412" s="207"/>
      <c r="J412" s="207"/>
      <c r="K412" s="207"/>
      <c r="L412" s="208"/>
      <c r="M412" s="49" t="s">
        <v>1949</v>
      </c>
    </row>
    <row r="413" spans="1:13">
      <c r="A413" s="207"/>
      <c r="B413" s="207"/>
      <c r="C413" s="207"/>
      <c r="D413" s="207"/>
      <c r="E413" s="207"/>
      <c r="F413" s="207"/>
      <c r="G413" s="207"/>
      <c r="H413" s="207"/>
      <c r="I413" s="207"/>
      <c r="J413" s="207"/>
      <c r="K413" s="207"/>
      <c r="L413" s="207"/>
      <c r="M413" s="210"/>
    </row>
    <row r="414" spans="1:13" ht="36">
      <c r="A414" s="326" t="s">
        <v>1950</v>
      </c>
      <c r="B414" s="327" t="s">
        <v>1951</v>
      </c>
      <c r="C414" s="328" t="s">
        <v>1952</v>
      </c>
      <c r="D414" s="328" t="s">
        <v>1953</v>
      </c>
      <c r="E414" s="329" t="s">
        <v>2120</v>
      </c>
      <c r="F414" s="329" t="s">
        <v>2121</v>
      </c>
      <c r="G414" s="330" t="s">
        <v>2122</v>
      </c>
      <c r="H414" s="328" t="s">
        <v>2123</v>
      </c>
      <c r="I414" s="375" t="s">
        <v>2124</v>
      </c>
      <c r="J414" s="328" t="s">
        <v>2125</v>
      </c>
      <c r="K414" s="329" t="s">
        <v>729</v>
      </c>
      <c r="L414" s="329" t="s">
        <v>1955</v>
      </c>
      <c r="M414" s="376" t="s">
        <v>2126</v>
      </c>
    </row>
    <row r="415" spans="1:13" ht="15" thickBot="1">
      <c r="A415" s="211"/>
      <c r="B415" s="430" t="s">
        <v>1957</v>
      </c>
      <c r="C415" s="430"/>
      <c r="D415" s="431"/>
      <c r="E415" s="429" t="s">
        <v>2127</v>
      </c>
      <c r="F415" s="430"/>
      <c r="G415" s="431"/>
      <c r="H415" s="429" t="s">
        <v>1957</v>
      </c>
      <c r="I415" s="437"/>
      <c r="J415" s="437"/>
      <c r="K415" s="437"/>
      <c r="L415" s="437"/>
      <c r="M415" s="438"/>
    </row>
    <row r="416" spans="1:13" ht="15" thickTop="1">
      <c r="A416" s="212" t="s">
        <v>2128</v>
      </c>
      <c r="B416" s="377">
        <v>194388.53120401071</v>
      </c>
      <c r="C416" s="377">
        <v>4.4228396639999996</v>
      </c>
      <c r="D416" s="377">
        <v>83.655309749766346</v>
      </c>
      <c r="E416" s="377">
        <v>120191.11711244726</v>
      </c>
      <c r="F416" s="377">
        <v>6716.3061943704279</v>
      </c>
      <c r="G416" s="377">
        <v>7230.4559117999988</v>
      </c>
      <c r="H416" s="377">
        <v>0.51771056610323996</v>
      </c>
      <c r="I416" s="377">
        <v>2.8530150025699998E-2</v>
      </c>
      <c r="J416" s="377">
        <v>572.16514495327442</v>
      </c>
      <c r="K416" s="377">
        <v>1557.1939910195872</v>
      </c>
      <c r="L416" s="377">
        <v>5849.2197121443369</v>
      </c>
      <c r="M416" s="377">
        <v>830.75987228203655</v>
      </c>
    </row>
    <row r="417" spans="1:13">
      <c r="A417" s="378" t="s">
        <v>2129</v>
      </c>
      <c r="B417" s="377">
        <v>70637.721174907623</v>
      </c>
      <c r="C417" s="359" t="s">
        <v>1990</v>
      </c>
      <c r="D417" s="359" t="s">
        <v>1990</v>
      </c>
      <c r="E417" s="359" t="s">
        <v>1990</v>
      </c>
      <c r="F417" s="359" t="s">
        <v>1990</v>
      </c>
      <c r="G417" s="359" t="s">
        <v>1990</v>
      </c>
      <c r="H417" s="359" t="s">
        <v>1990</v>
      </c>
      <c r="I417" s="359" t="s">
        <v>1990</v>
      </c>
      <c r="J417" s="377" t="s">
        <v>1986</v>
      </c>
      <c r="K417" s="377" t="s">
        <v>1986</v>
      </c>
      <c r="L417" s="377" t="s">
        <v>1986</v>
      </c>
      <c r="M417" s="377">
        <v>134.03649648504052</v>
      </c>
    </row>
    <row r="418" spans="1:13">
      <c r="A418" s="379" t="s">
        <v>2130</v>
      </c>
      <c r="B418" s="377">
        <v>46194.121028708993</v>
      </c>
      <c r="C418" s="359" t="s">
        <v>1990</v>
      </c>
      <c r="D418" s="359" t="s">
        <v>1990</v>
      </c>
      <c r="E418" s="359" t="s">
        <v>1990</v>
      </c>
      <c r="F418" s="359" t="s">
        <v>1990</v>
      </c>
      <c r="G418" s="359" t="s">
        <v>1990</v>
      </c>
      <c r="H418" s="359" t="s">
        <v>1990</v>
      </c>
      <c r="I418" s="359" t="s">
        <v>1990</v>
      </c>
      <c r="J418" s="359" t="s">
        <v>1990</v>
      </c>
      <c r="K418" s="359" t="s">
        <v>1990</v>
      </c>
      <c r="L418" s="359" t="s">
        <v>1990</v>
      </c>
      <c r="M418" s="363">
        <v>134.03649648504052</v>
      </c>
    </row>
    <row r="419" spans="1:13">
      <c r="A419" s="379" t="s">
        <v>2131</v>
      </c>
      <c r="B419" s="377">
        <v>14551.955897401811</v>
      </c>
      <c r="C419" s="359" t="s">
        <v>1990</v>
      </c>
      <c r="D419" s="359" t="s">
        <v>1990</v>
      </c>
      <c r="E419" s="359" t="s">
        <v>1990</v>
      </c>
      <c r="F419" s="359" t="s">
        <v>1990</v>
      </c>
      <c r="G419" s="359" t="s">
        <v>1990</v>
      </c>
      <c r="H419" s="359" t="s">
        <v>1990</v>
      </c>
      <c r="I419" s="359" t="s">
        <v>1990</v>
      </c>
      <c r="J419" s="359" t="s">
        <v>1990</v>
      </c>
      <c r="K419" s="359" t="s">
        <v>1990</v>
      </c>
      <c r="L419" s="359" t="s">
        <v>1990</v>
      </c>
      <c r="M419" s="359" t="s">
        <v>1990</v>
      </c>
    </row>
    <row r="420" spans="1:13">
      <c r="A420" s="379" t="s">
        <v>2132</v>
      </c>
      <c r="B420" s="377">
        <v>2432.4049712060923</v>
      </c>
      <c r="C420" s="359" t="s">
        <v>1990</v>
      </c>
      <c r="D420" s="359" t="s">
        <v>1990</v>
      </c>
      <c r="E420" s="359" t="s">
        <v>1990</v>
      </c>
      <c r="F420" s="359" t="s">
        <v>1990</v>
      </c>
      <c r="G420" s="359" t="s">
        <v>1990</v>
      </c>
      <c r="H420" s="359" t="s">
        <v>1990</v>
      </c>
      <c r="I420" s="359" t="s">
        <v>1990</v>
      </c>
      <c r="J420" s="359" t="s">
        <v>1990</v>
      </c>
      <c r="K420" s="359" t="s">
        <v>1990</v>
      </c>
      <c r="L420" s="359" t="s">
        <v>1990</v>
      </c>
      <c r="M420" s="359" t="s">
        <v>1990</v>
      </c>
    </row>
    <row r="421" spans="1:13">
      <c r="A421" s="379" t="s">
        <v>2133</v>
      </c>
      <c r="B421" s="377">
        <v>7459.2392775907283</v>
      </c>
      <c r="C421" s="359" t="s">
        <v>1990</v>
      </c>
      <c r="D421" s="359" t="s">
        <v>1990</v>
      </c>
      <c r="E421" s="359" t="s">
        <v>1990</v>
      </c>
      <c r="F421" s="359" t="s">
        <v>1990</v>
      </c>
      <c r="G421" s="359" t="s">
        <v>1990</v>
      </c>
      <c r="H421" s="359" t="s">
        <v>1990</v>
      </c>
      <c r="I421" s="359" t="s">
        <v>1990</v>
      </c>
      <c r="J421" s="377" t="s">
        <v>1986</v>
      </c>
      <c r="K421" s="377" t="s">
        <v>1986</v>
      </c>
      <c r="L421" s="377" t="s">
        <v>1986</v>
      </c>
      <c r="M421" s="377" t="s">
        <v>1986</v>
      </c>
    </row>
    <row r="422" spans="1:13">
      <c r="A422" s="213" t="s">
        <v>2134</v>
      </c>
      <c r="B422" s="377">
        <v>46553.765996456706</v>
      </c>
      <c r="C422" s="377">
        <v>3.4620000000000002</v>
      </c>
      <c r="D422" s="377">
        <v>69.090317678675007</v>
      </c>
      <c r="E422" s="377">
        <v>20040.325102040817</v>
      </c>
      <c r="F422" s="377" t="s">
        <v>1986</v>
      </c>
      <c r="G422" s="377" t="s">
        <v>1986</v>
      </c>
      <c r="H422" s="377" t="s">
        <v>1986</v>
      </c>
      <c r="I422" s="377" t="s">
        <v>1986</v>
      </c>
      <c r="J422" s="377">
        <v>55.249069497127223</v>
      </c>
      <c r="K422" s="377">
        <v>188.72091220254887</v>
      </c>
      <c r="L422" s="377">
        <v>213.37603828081271</v>
      </c>
      <c r="M422" s="377">
        <v>228.15769905799976</v>
      </c>
    </row>
    <row r="423" spans="1:13">
      <c r="A423" s="244" t="s">
        <v>2135</v>
      </c>
      <c r="B423" s="377">
        <v>9177.0984327999995</v>
      </c>
      <c r="C423" s="377" t="s">
        <v>1986</v>
      </c>
      <c r="D423" s="377" t="s">
        <v>1986</v>
      </c>
      <c r="E423" s="359" t="s">
        <v>1990</v>
      </c>
      <c r="F423" s="359" t="s">
        <v>1990</v>
      </c>
      <c r="G423" s="359" t="s">
        <v>1990</v>
      </c>
      <c r="H423" s="359" t="s">
        <v>1990</v>
      </c>
      <c r="I423" s="359" t="s">
        <v>1990</v>
      </c>
      <c r="J423" s="363" t="s">
        <v>1964</v>
      </c>
      <c r="K423" s="363" t="s">
        <v>1964</v>
      </c>
      <c r="L423" s="363" t="s">
        <v>1964</v>
      </c>
      <c r="M423" s="363" t="s">
        <v>1964</v>
      </c>
    </row>
    <row r="424" spans="1:13">
      <c r="A424" s="379" t="s">
        <v>2136</v>
      </c>
      <c r="B424" s="359" t="s">
        <v>1990</v>
      </c>
      <c r="C424" s="359" t="s">
        <v>1990</v>
      </c>
      <c r="D424" s="377">
        <v>37.974850892036372</v>
      </c>
      <c r="E424" s="359" t="s">
        <v>1990</v>
      </c>
      <c r="F424" s="359" t="s">
        <v>1990</v>
      </c>
      <c r="G424" s="359" t="s">
        <v>1990</v>
      </c>
      <c r="H424" s="359" t="s">
        <v>1990</v>
      </c>
      <c r="I424" s="359" t="s">
        <v>1990</v>
      </c>
      <c r="J424" s="363" t="s">
        <v>1964</v>
      </c>
      <c r="K424" s="359" t="s">
        <v>1990</v>
      </c>
      <c r="L424" s="359" t="s">
        <v>1990</v>
      </c>
      <c r="M424" s="359" t="s">
        <v>1990</v>
      </c>
    </row>
    <row r="425" spans="1:13">
      <c r="A425" s="379" t="s">
        <v>2137</v>
      </c>
      <c r="B425" s="377" t="s">
        <v>1986</v>
      </c>
      <c r="C425" s="359" t="s">
        <v>1990</v>
      </c>
      <c r="D425" s="377">
        <v>23.960466786638641</v>
      </c>
      <c r="E425" s="359" t="s">
        <v>1990</v>
      </c>
      <c r="F425" s="359" t="s">
        <v>1990</v>
      </c>
      <c r="G425" s="359" t="s">
        <v>1990</v>
      </c>
      <c r="H425" s="359" t="s">
        <v>1990</v>
      </c>
      <c r="I425" s="359" t="s">
        <v>1990</v>
      </c>
      <c r="J425" s="363" t="s">
        <v>1964</v>
      </c>
      <c r="K425" s="363" t="s">
        <v>1964</v>
      </c>
      <c r="L425" s="363" t="s">
        <v>1964</v>
      </c>
      <c r="M425" s="359" t="s">
        <v>1990</v>
      </c>
    </row>
    <row r="426" spans="1:13">
      <c r="A426" s="379" t="s">
        <v>2138</v>
      </c>
      <c r="B426" s="377" t="s">
        <v>2111</v>
      </c>
      <c r="C426" s="359" t="s">
        <v>1990</v>
      </c>
      <c r="D426" s="377">
        <v>7.1550000000000002</v>
      </c>
      <c r="E426" s="359" t="s">
        <v>1990</v>
      </c>
      <c r="F426" s="359" t="s">
        <v>1990</v>
      </c>
      <c r="G426" s="359" t="s">
        <v>1990</v>
      </c>
      <c r="H426" s="359" t="s">
        <v>1990</v>
      </c>
      <c r="I426" s="359" t="s">
        <v>1990</v>
      </c>
      <c r="J426" s="359" t="s">
        <v>1990</v>
      </c>
      <c r="K426" s="359" t="s">
        <v>1990</v>
      </c>
      <c r="L426" s="363" t="s">
        <v>1964</v>
      </c>
      <c r="M426" s="363" t="s">
        <v>1964</v>
      </c>
    </row>
    <row r="427" spans="1:13">
      <c r="A427" s="379" t="s">
        <v>2139</v>
      </c>
      <c r="B427" s="377">
        <v>91.7</v>
      </c>
      <c r="C427" s="377">
        <v>0.40600000000000003</v>
      </c>
      <c r="D427" s="359" t="s">
        <v>1990</v>
      </c>
      <c r="E427" s="359" t="s">
        <v>1990</v>
      </c>
      <c r="F427" s="359" t="s">
        <v>1990</v>
      </c>
      <c r="G427" s="359" t="s">
        <v>1990</v>
      </c>
      <c r="H427" s="359" t="s">
        <v>1990</v>
      </c>
      <c r="I427" s="359" t="s">
        <v>1990</v>
      </c>
      <c r="J427" s="363" t="s">
        <v>1964</v>
      </c>
      <c r="K427" s="363" t="s">
        <v>1964</v>
      </c>
      <c r="L427" s="363" t="s">
        <v>1964</v>
      </c>
      <c r="M427" s="363" t="s">
        <v>1964</v>
      </c>
    </row>
    <row r="428" spans="1:13">
      <c r="A428" s="379" t="s">
        <v>2140</v>
      </c>
      <c r="B428" s="377">
        <v>1755.3999999999999</v>
      </c>
      <c r="C428" s="359" t="s">
        <v>1990</v>
      </c>
      <c r="D428" s="359" t="s">
        <v>1990</v>
      </c>
      <c r="E428" s="359" t="s">
        <v>1990</v>
      </c>
      <c r="F428" s="359" t="s">
        <v>1990</v>
      </c>
      <c r="G428" s="359" t="s">
        <v>1990</v>
      </c>
      <c r="H428" s="359" t="s">
        <v>1990</v>
      </c>
      <c r="I428" s="359" t="s">
        <v>1990</v>
      </c>
      <c r="J428" s="359" t="s">
        <v>1990</v>
      </c>
      <c r="K428" s="359" t="s">
        <v>1990</v>
      </c>
      <c r="L428" s="359" t="s">
        <v>1990</v>
      </c>
      <c r="M428" s="359" t="s">
        <v>1990</v>
      </c>
    </row>
    <row r="429" spans="1:13">
      <c r="A429" s="379" t="s">
        <v>2141</v>
      </c>
      <c r="B429" s="377">
        <v>1655.306718597858</v>
      </c>
      <c r="C429" s="359" t="s">
        <v>1990</v>
      </c>
      <c r="D429" s="359" t="s">
        <v>1990</v>
      </c>
      <c r="E429" s="359" t="s">
        <v>1990</v>
      </c>
      <c r="F429" s="359" t="s">
        <v>1990</v>
      </c>
      <c r="G429" s="359" t="s">
        <v>1990</v>
      </c>
      <c r="H429" s="359" t="s">
        <v>1990</v>
      </c>
      <c r="I429" s="359" t="s">
        <v>1990</v>
      </c>
      <c r="J429" s="359" t="s">
        <v>1990</v>
      </c>
      <c r="K429" s="359" t="s">
        <v>1990</v>
      </c>
      <c r="L429" s="359" t="s">
        <v>1990</v>
      </c>
      <c r="M429" s="359" t="s">
        <v>1990</v>
      </c>
    </row>
    <row r="430" spans="1:13">
      <c r="A430" s="379" t="s">
        <v>2142</v>
      </c>
      <c r="B430" s="377">
        <v>27383.218865213978</v>
      </c>
      <c r="C430" s="377">
        <v>3.056</v>
      </c>
      <c r="D430" s="359" t="s">
        <v>1990</v>
      </c>
      <c r="E430" s="359" t="s">
        <v>1990</v>
      </c>
      <c r="F430" s="359" t="s">
        <v>1990</v>
      </c>
      <c r="G430" s="359" t="s">
        <v>1990</v>
      </c>
      <c r="H430" s="359" t="s">
        <v>1990</v>
      </c>
      <c r="I430" s="359" t="s">
        <v>1990</v>
      </c>
      <c r="J430" s="363" t="s">
        <v>1964</v>
      </c>
      <c r="K430" s="363" t="s">
        <v>1964</v>
      </c>
      <c r="L430" s="363" t="s">
        <v>1964</v>
      </c>
      <c r="M430" s="363" t="s">
        <v>1964</v>
      </c>
    </row>
    <row r="431" spans="1:13">
      <c r="A431" s="379" t="s">
        <v>2143</v>
      </c>
      <c r="B431" s="359" t="s">
        <v>1990</v>
      </c>
      <c r="C431" s="359" t="s">
        <v>1990</v>
      </c>
      <c r="D431" s="359" t="s">
        <v>1990</v>
      </c>
      <c r="E431" s="377">
        <v>20040.325102040817</v>
      </c>
      <c r="F431" s="377" t="s">
        <v>1986</v>
      </c>
      <c r="G431" s="377" t="s">
        <v>1986</v>
      </c>
      <c r="H431" s="377" t="s">
        <v>1986</v>
      </c>
      <c r="I431" s="377" t="s">
        <v>1986</v>
      </c>
      <c r="J431" s="359" t="s">
        <v>1990</v>
      </c>
      <c r="K431" s="359" t="s">
        <v>1990</v>
      </c>
      <c r="L431" s="359" t="s">
        <v>1990</v>
      </c>
      <c r="M431" s="359" t="s">
        <v>1990</v>
      </c>
    </row>
    <row r="432" spans="1:13">
      <c r="A432" s="331" t="s">
        <v>2144</v>
      </c>
      <c r="B432" s="377">
        <v>6491.041979844872</v>
      </c>
      <c r="C432" s="377" t="s">
        <v>2008</v>
      </c>
      <c r="D432" s="377" t="s">
        <v>1986</v>
      </c>
      <c r="E432" s="377" t="s">
        <v>1986</v>
      </c>
      <c r="F432" s="377" t="s">
        <v>1986</v>
      </c>
      <c r="G432" s="377" t="s">
        <v>1986</v>
      </c>
      <c r="H432" s="377" t="s">
        <v>1986</v>
      </c>
      <c r="I432" s="377" t="s">
        <v>1986</v>
      </c>
      <c r="J432" s="377">
        <v>55.249069497127223</v>
      </c>
      <c r="K432" s="377">
        <v>188.72091220254887</v>
      </c>
      <c r="L432" s="377">
        <v>213.37603828081271</v>
      </c>
      <c r="M432" s="377">
        <v>228.15769905799976</v>
      </c>
    </row>
    <row r="433" spans="1:13">
      <c r="A433" s="378" t="s">
        <v>2145</v>
      </c>
      <c r="B433" s="377">
        <v>77197.044032646372</v>
      </c>
      <c r="C433" s="377">
        <v>0.96083966399999998</v>
      </c>
      <c r="D433" s="377" t="s">
        <v>1986</v>
      </c>
      <c r="E433" s="377" t="s">
        <v>2008</v>
      </c>
      <c r="F433" s="377">
        <v>3439.7541856200496</v>
      </c>
      <c r="G433" s="377" t="s">
        <v>1986</v>
      </c>
      <c r="H433" s="377">
        <v>0.12041830440901</v>
      </c>
      <c r="I433" s="377" t="s">
        <v>1986</v>
      </c>
      <c r="J433" s="377">
        <v>60.032090854165958</v>
      </c>
      <c r="K433" s="377">
        <v>752.39490757758881</v>
      </c>
      <c r="L433" s="377">
        <v>44.874287061635293</v>
      </c>
      <c r="M433" s="377">
        <v>158.39225986800554</v>
      </c>
    </row>
    <row r="434" spans="1:13">
      <c r="A434" s="379" t="s">
        <v>2146</v>
      </c>
      <c r="B434" s="377">
        <v>70076.465574306625</v>
      </c>
      <c r="C434" s="377">
        <v>0.57413966400000005</v>
      </c>
      <c r="D434" s="359" t="s">
        <v>1990</v>
      </c>
      <c r="E434" s="359" t="s">
        <v>1990</v>
      </c>
      <c r="F434" s="359" t="s">
        <v>1990</v>
      </c>
      <c r="G434" s="359" t="s">
        <v>1990</v>
      </c>
      <c r="H434" s="359" t="s">
        <v>1990</v>
      </c>
      <c r="I434" s="359" t="s">
        <v>1990</v>
      </c>
      <c r="J434" s="363" t="s">
        <v>1964</v>
      </c>
      <c r="K434" s="363" t="s">
        <v>1964</v>
      </c>
      <c r="L434" s="363" t="s">
        <v>1964</v>
      </c>
      <c r="M434" s="363" t="s">
        <v>1964</v>
      </c>
    </row>
    <row r="435" spans="1:13">
      <c r="A435" s="379" t="s">
        <v>2147</v>
      </c>
      <c r="B435" s="377">
        <v>1391.9</v>
      </c>
      <c r="C435" s="377">
        <v>0.38669999999999999</v>
      </c>
      <c r="D435" s="359" t="s">
        <v>1990</v>
      </c>
      <c r="E435" s="359" t="s">
        <v>1990</v>
      </c>
      <c r="F435" s="359" t="s">
        <v>1990</v>
      </c>
      <c r="G435" s="359" t="s">
        <v>1990</v>
      </c>
      <c r="H435" s="359" t="s">
        <v>1990</v>
      </c>
      <c r="I435" s="359" t="s">
        <v>1990</v>
      </c>
      <c r="J435" s="363" t="s">
        <v>1964</v>
      </c>
      <c r="K435" s="363" t="s">
        <v>1964</v>
      </c>
      <c r="L435" s="363" t="s">
        <v>1964</v>
      </c>
      <c r="M435" s="363" t="s">
        <v>1964</v>
      </c>
    </row>
    <row r="436" spans="1:13">
      <c r="A436" s="379" t="s">
        <v>2148</v>
      </c>
      <c r="B436" s="377">
        <v>4142.0497045616085</v>
      </c>
      <c r="C436" s="359" t="s">
        <v>1990</v>
      </c>
      <c r="D436" s="359" t="s">
        <v>1990</v>
      </c>
      <c r="E436" s="359" t="s">
        <v>1990</v>
      </c>
      <c r="F436" s="377">
        <v>3439.7541856200496</v>
      </c>
      <c r="G436" s="359" t="s">
        <v>1990</v>
      </c>
      <c r="H436" s="377" t="s">
        <v>1986</v>
      </c>
      <c r="I436" s="359" t="s">
        <v>1990</v>
      </c>
      <c r="J436" s="363" t="s">
        <v>1964</v>
      </c>
      <c r="K436" s="363" t="s">
        <v>1964</v>
      </c>
      <c r="L436" s="363" t="s">
        <v>1964</v>
      </c>
      <c r="M436" s="363" t="s">
        <v>1964</v>
      </c>
    </row>
    <row r="437" spans="1:13">
      <c r="A437" s="331" t="s">
        <v>2149</v>
      </c>
      <c r="B437" s="377">
        <v>3.2962224463777599</v>
      </c>
      <c r="C437" s="359" t="s">
        <v>1990</v>
      </c>
      <c r="D437" s="359" t="s">
        <v>1990</v>
      </c>
      <c r="E437" s="377" t="s">
        <v>2008</v>
      </c>
      <c r="F437" s="377" t="s">
        <v>1986</v>
      </c>
      <c r="G437" s="377" t="s">
        <v>1986</v>
      </c>
      <c r="H437" s="377">
        <v>0.12041830440901</v>
      </c>
      <c r="I437" s="359" t="s">
        <v>1990</v>
      </c>
      <c r="J437" s="363" t="s">
        <v>1964</v>
      </c>
      <c r="K437" s="363" t="s">
        <v>1964</v>
      </c>
      <c r="L437" s="363" t="s">
        <v>1964</v>
      </c>
      <c r="M437" s="363" t="s">
        <v>1964</v>
      </c>
    </row>
    <row r="438" spans="1:13">
      <c r="A438" s="332" t="s">
        <v>2150</v>
      </c>
      <c r="B438" s="377">
        <v>553.25</v>
      </c>
      <c r="C438" s="359" t="s">
        <v>1990</v>
      </c>
      <c r="D438" s="359" t="s">
        <v>1990</v>
      </c>
      <c r="E438" s="359" t="s">
        <v>1990</v>
      </c>
      <c r="F438" s="359" t="s">
        <v>1990</v>
      </c>
      <c r="G438" s="359" t="s">
        <v>1990</v>
      </c>
      <c r="H438" s="359" t="s">
        <v>1990</v>
      </c>
      <c r="I438" s="359" t="s">
        <v>1990</v>
      </c>
      <c r="J438" s="363" t="s">
        <v>1964</v>
      </c>
      <c r="K438" s="363" t="s">
        <v>1964</v>
      </c>
      <c r="L438" s="363" t="s">
        <v>1964</v>
      </c>
      <c r="M438" s="363" t="s">
        <v>1964</v>
      </c>
    </row>
    <row r="439" spans="1:13">
      <c r="A439" s="332" t="s">
        <v>2151</v>
      </c>
      <c r="B439" s="377">
        <v>1030.0825313317564</v>
      </c>
      <c r="C439" s="359" t="s">
        <v>1990</v>
      </c>
      <c r="D439" s="359" t="s">
        <v>1990</v>
      </c>
      <c r="E439" s="359" t="s">
        <v>1990</v>
      </c>
      <c r="F439" s="359" t="s">
        <v>1990</v>
      </c>
      <c r="G439" s="359" t="s">
        <v>1990</v>
      </c>
      <c r="H439" s="359" t="s">
        <v>1990</v>
      </c>
      <c r="I439" s="359" t="s">
        <v>1990</v>
      </c>
      <c r="J439" s="363" t="s">
        <v>1964</v>
      </c>
      <c r="K439" s="363" t="s">
        <v>1964</v>
      </c>
      <c r="L439" s="363" t="s">
        <v>1964</v>
      </c>
      <c r="M439" s="363" t="s">
        <v>1964</v>
      </c>
    </row>
    <row r="440" spans="1:13">
      <c r="A440" s="379" t="s">
        <v>2152</v>
      </c>
      <c r="B440" s="377" t="s">
        <v>1986</v>
      </c>
      <c r="C440" s="377" t="s">
        <v>1986</v>
      </c>
      <c r="D440" s="377" t="s">
        <v>1986</v>
      </c>
      <c r="E440" s="377" t="s">
        <v>1986</v>
      </c>
      <c r="F440" s="377" t="s">
        <v>1986</v>
      </c>
      <c r="G440" s="377" t="s">
        <v>1986</v>
      </c>
      <c r="H440" s="377" t="s">
        <v>1986</v>
      </c>
      <c r="I440" s="377" t="s">
        <v>1986</v>
      </c>
      <c r="J440" s="377">
        <v>60.032090854165958</v>
      </c>
      <c r="K440" s="377">
        <v>752.39490757758881</v>
      </c>
      <c r="L440" s="377">
        <v>44.874287061635293</v>
      </c>
      <c r="M440" s="377">
        <v>158.39225986800554</v>
      </c>
    </row>
    <row r="441" spans="1:13">
      <c r="A441" s="245" t="s">
        <v>2153</v>
      </c>
      <c r="B441" s="377" t="s">
        <v>1964</v>
      </c>
      <c r="C441" s="377" t="s">
        <v>1986</v>
      </c>
      <c r="D441" s="377" t="s">
        <v>1986</v>
      </c>
      <c r="E441" s="359" t="s">
        <v>1990</v>
      </c>
      <c r="F441" s="359" t="s">
        <v>1990</v>
      </c>
      <c r="G441" s="359" t="s">
        <v>1990</v>
      </c>
      <c r="H441" s="359" t="s">
        <v>1990</v>
      </c>
      <c r="I441" s="359" t="s">
        <v>1990</v>
      </c>
      <c r="J441" s="377" t="s">
        <v>1986</v>
      </c>
      <c r="K441" s="377" t="s">
        <v>1986</v>
      </c>
      <c r="L441" s="377" t="s">
        <v>1986</v>
      </c>
      <c r="M441" s="377" t="s">
        <v>1986</v>
      </c>
    </row>
    <row r="442" spans="1:13">
      <c r="A442" s="380" t="s">
        <v>2154</v>
      </c>
      <c r="B442" s="377" t="s">
        <v>1964</v>
      </c>
      <c r="C442" s="377" t="s">
        <v>1986</v>
      </c>
      <c r="D442" s="377" t="s">
        <v>1986</v>
      </c>
      <c r="E442" s="359" t="s">
        <v>1990</v>
      </c>
      <c r="F442" s="359" t="s">
        <v>1990</v>
      </c>
      <c r="G442" s="359" t="s">
        <v>1990</v>
      </c>
      <c r="H442" s="359" t="s">
        <v>1990</v>
      </c>
      <c r="I442" s="359" t="s">
        <v>1990</v>
      </c>
      <c r="J442" s="363" t="s">
        <v>1986</v>
      </c>
      <c r="K442" s="363" t="s">
        <v>1986</v>
      </c>
      <c r="L442" s="363" t="s">
        <v>1986</v>
      </c>
      <c r="M442" s="363" t="s">
        <v>1986</v>
      </c>
    </row>
    <row r="443" spans="1:13">
      <c r="A443" s="380" t="s">
        <v>2155</v>
      </c>
      <c r="B443" s="377" t="s">
        <v>1964</v>
      </c>
      <c r="C443" s="377" t="s">
        <v>1986</v>
      </c>
      <c r="D443" s="377" t="s">
        <v>1986</v>
      </c>
      <c r="E443" s="359" t="s">
        <v>1990</v>
      </c>
      <c r="F443" s="359" t="s">
        <v>1990</v>
      </c>
      <c r="G443" s="359" t="s">
        <v>1990</v>
      </c>
      <c r="H443" s="359" t="s">
        <v>1990</v>
      </c>
      <c r="I443" s="359" t="s">
        <v>1990</v>
      </c>
      <c r="J443" s="363" t="s">
        <v>1986</v>
      </c>
      <c r="K443" s="363" t="s">
        <v>1986</v>
      </c>
      <c r="L443" s="363" t="s">
        <v>1986</v>
      </c>
      <c r="M443" s="363" t="s">
        <v>1986</v>
      </c>
    </row>
    <row r="444" spans="1:13">
      <c r="A444" s="333" t="s">
        <v>2156</v>
      </c>
      <c r="B444" s="377" t="s">
        <v>1964</v>
      </c>
      <c r="C444" s="377" t="s">
        <v>1986</v>
      </c>
      <c r="D444" s="377" t="s">
        <v>1986</v>
      </c>
      <c r="E444" s="359" t="s">
        <v>1990</v>
      </c>
      <c r="F444" s="359" t="s">
        <v>1990</v>
      </c>
      <c r="G444" s="359" t="s">
        <v>1990</v>
      </c>
      <c r="H444" s="359" t="s">
        <v>1990</v>
      </c>
      <c r="I444" s="359" t="s">
        <v>1990</v>
      </c>
      <c r="J444" s="377" t="s">
        <v>1986</v>
      </c>
      <c r="K444" s="377" t="s">
        <v>1986</v>
      </c>
      <c r="L444" s="377" t="s">
        <v>1986</v>
      </c>
      <c r="M444" s="377" t="s">
        <v>1986</v>
      </c>
    </row>
    <row r="445" spans="1:13">
      <c r="A445" s="381" t="s">
        <v>2157</v>
      </c>
      <c r="B445" s="359" t="s">
        <v>1990</v>
      </c>
      <c r="C445" s="359" t="s">
        <v>1990</v>
      </c>
      <c r="D445" s="359" t="s">
        <v>1990</v>
      </c>
      <c r="E445" s="377">
        <v>205.03642790644966</v>
      </c>
      <c r="F445" s="377">
        <v>3258.5392489035653</v>
      </c>
      <c r="G445" s="377" t="s">
        <v>2094</v>
      </c>
      <c r="H445" s="377">
        <v>3.1103247907929999E-2</v>
      </c>
      <c r="I445" s="377">
        <v>2.8530150025699998E-2</v>
      </c>
      <c r="J445" s="359" t="s">
        <v>1990</v>
      </c>
      <c r="K445" s="359" t="s">
        <v>1990</v>
      </c>
      <c r="L445" s="359" t="s">
        <v>1990</v>
      </c>
      <c r="M445" s="359" t="s">
        <v>1990</v>
      </c>
    </row>
    <row r="446" spans="1:13">
      <c r="A446" s="380" t="s">
        <v>2158</v>
      </c>
      <c r="B446" s="359" t="s">
        <v>1990</v>
      </c>
      <c r="C446" s="359" t="s">
        <v>1990</v>
      </c>
      <c r="D446" s="359" t="s">
        <v>1990</v>
      </c>
      <c r="E446" s="377">
        <v>203.14150729415826</v>
      </c>
      <c r="F446" s="377">
        <v>3249.4595465139037</v>
      </c>
      <c r="G446" s="377" t="s">
        <v>2006</v>
      </c>
      <c r="H446" s="377">
        <v>3.0668042743200001E-2</v>
      </c>
      <c r="I446" s="377">
        <v>2.8530150025699998E-2</v>
      </c>
      <c r="J446" s="359" t="s">
        <v>1990</v>
      </c>
      <c r="K446" s="359" t="s">
        <v>1990</v>
      </c>
      <c r="L446" s="359" t="s">
        <v>1990</v>
      </c>
      <c r="M446" s="359" t="s">
        <v>1990</v>
      </c>
    </row>
    <row r="447" spans="1:13">
      <c r="A447" s="380" t="s">
        <v>2159</v>
      </c>
      <c r="B447" s="359" t="s">
        <v>1990</v>
      </c>
      <c r="C447" s="359" t="s">
        <v>1990</v>
      </c>
      <c r="D447" s="359" t="s">
        <v>1990</v>
      </c>
      <c r="E447" s="377" t="s">
        <v>2006</v>
      </c>
      <c r="F447" s="377" t="s">
        <v>2006</v>
      </c>
      <c r="G447" s="377" t="s">
        <v>2006</v>
      </c>
      <c r="H447" s="377" t="s">
        <v>2006</v>
      </c>
      <c r="I447" s="377" t="s">
        <v>2006</v>
      </c>
      <c r="J447" s="359" t="s">
        <v>1990</v>
      </c>
      <c r="K447" s="359" t="s">
        <v>1990</v>
      </c>
      <c r="L447" s="359" t="s">
        <v>1990</v>
      </c>
      <c r="M447" s="359" t="s">
        <v>1990</v>
      </c>
    </row>
    <row r="448" spans="1:13">
      <c r="A448" s="380" t="s">
        <v>2160</v>
      </c>
      <c r="B448" s="359" t="s">
        <v>1990</v>
      </c>
      <c r="C448" s="359" t="s">
        <v>1990</v>
      </c>
      <c r="D448" s="359" t="s">
        <v>1990</v>
      </c>
      <c r="E448" s="377">
        <v>0.10311480095790999</v>
      </c>
      <c r="F448" s="377">
        <v>3.6569522277920501</v>
      </c>
      <c r="G448" s="377" t="s">
        <v>2006</v>
      </c>
      <c r="H448" s="377" t="s">
        <v>1993</v>
      </c>
      <c r="I448" s="377" t="s">
        <v>1993</v>
      </c>
      <c r="J448" s="359" t="s">
        <v>1990</v>
      </c>
      <c r="K448" s="359" t="s">
        <v>1990</v>
      </c>
      <c r="L448" s="359" t="s">
        <v>1990</v>
      </c>
      <c r="M448" s="359" t="s">
        <v>1990</v>
      </c>
    </row>
    <row r="449" spans="1:13">
      <c r="A449" s="380" t="s">
        <v>2161</v>
      </c>
      <c r="B449" s="359" t="s">
        <v>1990</v>
      </c>
      <c r="C449" s="359" t="s">
        <v>1990</v>
      </c>
      <c r="D449" s="359" t="s">
        <v>1990</v>
      </c>
      <c r="E449" s="377">
        <v>1.6984600970478201</v>
      </c>
      <c r="F449" s="377">
        <v>3.5883231618697602</v>
      </c>
      <c r="G449" s="377" t="s">
        <v>1993</v>
      </c>
      <c r="H449" s="377">
        <v>3.4476945044E-4</v>
      </c>
      <c r="I449" s="377" t="s">
        <v>1993</v>
      </c>
      <c r="J449" s="359" t="s">
        <v>1990</v>
      </c>
      <c r="K449" s="359" t="s">
        <v>1990</v>
      </c>
      <c r="L449" s="359" t="s">
        <v>1990</v>
      </c>
      <c r="M449" s="359" t="s">
        <v>1990</v>
      </c>
    </row>
    <row r="450" spans="1:13">
      <c r="A450" s="380" t="s">
        <v>2162</v>
      </c>
      <c r="B450" s="359" t="s">
        <v>1990</v>
      </c>
      <c r="C450" s="359" t="s">
        <v>1990</v>
      </c>
      <c r="D450" s="359" t="s">
        <v>1990</v>
      </c>
      <c r="E450" s="377">
        <v>9.3345714285669998E-2</v>
      </c>
      <c r="F450" s="377">
        <v>1.83442699999999</v>
      </c>
      <c r="G450" s="377" t="s">
        <v>2006</v>
      </c>
      <c r="H450" s="377">
        <v>9.0435714290000002E-5</v>
      </c>
      <c r="I450" s="377" t="s">
        <v>1993</v>
      </c>
      <c r="J450" s="359" t="s">
        <v>1990</v>
      </c>
      <c r="K450" s="359" t="s">
        <v>1990</v>
      </c>
      <c r="L450" s="359" t="s">
        <v>1990</v>
      </c>
      <c r="M450" s="359" t="s">
        <v>1990</v>
      </c>
    </row>
    <row r="451" spans="1:13">
      <c r="A451" s="246" t="s">
        <v>2163</v>
      </c>
      <c r="B451" s="359" t="s">
        <v>1990</v>
      </c>
      <c r="C451" s="359" t="s">
        <v>1990</v>
      </c>
      <c r="D451" s="359" t="s">
        <v>1990</v>
      </c>
      <c r="E451" s="377">
        <v>99945.755582500002</v>
      </c>
      <c r="F451" s="377">
        <v>15.660888</v>
      </c>
      <c r="G451" s="377">
        <v>7230.4559117999988</v>
      </c>
      <c r="H451" s="377" t="s">
        <v>1986</v>
      </c>
      <c r="I451" s="377" t="s">
        <v>1986</v>
      </c>
      <c r="J451" s="359" t="s">
        <v>1990</v>
      </c>
      <c r="K451" s="359" t="s">
        <v>1990</v>
      </c>
      <c r="L451" s="359" t="s">
        <v>1990</v>
      </c>
      <c r="M451" s="359" t="s">
        <v>1990</v>
      </c>
    </row>
    <row r="452" spans="1:13">
      <c r="A452" s="380" t="s">
        <v>2164</v>
      </c>
      <c r="B452" s="359" t="s">
        <v>1990</v>
      </c>
      <c r="C452" s="359" t="s">
        <v>1990</v>
      </c>
      <c r="D452" s="359" t="s">
        <v>1990</v>
      </c>
      <c r="E452" s="377">
        <v>89653.230582500008</v>
      </c>
      <c r="F452" s="377" t="s">
        <v>1986</v>
      </c>
      <c r="G452" s="377" t="s">
        <v>2041</v>
      </c>
      <c r="H452" s="377" t="s">
        <v>1986</v>
      </c>
      <c r="I452" s="377" t="s">
        <v>1986</v>
      </c>
      <c r="J452" s="359" t="s">
        <v>1990</v>
      </c>
      <c r="K452" s="359" t="s">
        <v>1990</v>
      </c>
      <c r="L452" s="359" t="s">
        <v>1990</v>
      </c>
      <c r="M452" s="359" t="s">
        <v>1990</v>
      </c>
    </row>
    <row r="453" spans="1:13">
      <c r="A453" s="380" t="s">
        <v>2165</v>
      </c>
      <c r="B453" s="359" t="s">
        <v>1990</v>
      </c>
      <c r="C453" s="359" t="s">
        <v>1990</v>
      </c>
      <c r="D453" s="359" t="s">
        <v>1990</v>
      </c>
      <c r="E453" s="377">
        <v>1457.742</v>
      </c>
      <c r="F453" s="377" t="s">
        <v>1986</v>
      </c>
      <c r="G453" s="377" t="s">
        <v>1964</v>
      </c>
      <c r="H453" s="377" t="s">
        <v>1986</v>
      </c>
      <c r="I453" s="377" t="s">
        <v>1986</v>
      </c>
      <c r="J453" s="359" t="s">
        <v>1990</v>
      </c>
      <c r="K453" s="359" t="s">
        <v>1990</v>
      </c>
      <c r="L453" s="359" t="s">
        <v>1990</v>
      </c>
      <c r="M453" s="359" t="s">
        <v>1990</v>
      </c>
    </row>
    <row r="454" spans="1:13">
      <c r="A454" s="380" t="s">
        <v>2166</v>
      </c>
      <c r="B454" s="359" t="s">
        <v>1990</v>
      </c>
      <c r="C454" s="359" t="s">
        <v>1990</v>
      </c>
      <c r="D454" s="359" t="s">
        <v>1990</v>
      </c>
      <c r="E454" s="377">
        <v>301.25799999999998</v>
      </c>
      <c r="F454" s="377">
        <v>15.660888</v>
      </c>
      <c r="G454" s="377" t="s">
        <v>1964</v>
      </c>
      <c r="H454" s="377" t="s">
        <v>1986</v>
      </c>
      <c r="I454" s="377" t="s">
        <v>1986</v>
      </c>
      <c r="J454" s="359" t="s">
        <v>1990</v>
      </c>
      <c r="K454" s="359" t="s">
        <v>1990</v>
      </c>
      <c r="L454" s="359" t="s">
        <v>1990</v>
      </c>
      <c r="M454" s="359" t="s">
        <v>1990</v>
      </c>
    </row>
    <row r="455" spans="1:13">
      <c r="A455" s="380" t="s">
        <v>2167</v>
      </c>
      <c r="B455" s="359" t="s">
        <v>1990</v>
      </c>
      <c r="C455" s="359" t="s">
        <v>1990</v>
      </c>
      <c r="D455" s="359" t="s">
        <v>1990</v>
      </c>
      <c r="E455" s="377">
        <v>8533.5249999999996</v>
      </c>
      <c r="F455" s="377" t="s">
        <v>1986</v>
      </c>
      <c r="G455" s="377" t="s">
        <v>2051</v>
      </c>
      <c r="H455" s="377" t="s">
        <v>1986</v>
      </c>
      <c r="I455" s="377" t="s">
        <v>1986</v>
      </c>
      <c r="J455" s="359" t="s">
        <v>1990</v>
      </c>
      <c r="K455" s="359" t="s">
        <v>1990</v>
      </c>
      <c r="L455" s="359" t="s">
        <v>1990</v>
      </c>
      <c r="M455" s="359" t="s">
        <v>1990</v>
      </c>
    </row>
    <row r="456" spans="1:13">
      <c r="A456" s="380" t="s">
        <v>2168</v>
      </c>
      <c r="B456" s="359" t="s">
        <v>1990</v>
      </c>
      <c r="C456" s="359" t="s">
        <v>1990</v>
      </c>
      <c r="D456" s="359" t="s">
        <v>1990</v>
      </c>
      <c r="E456" s="377" t="s">
        <v>1986</v>
      </c>
      <c r="F456" s="377" t="s">
        <v>1986</v>
      </c>
      <c r="G456" s="377" t="s">
        <v>1964</v>
      </c>
      <c r="H456" s="377" t="s">
        <v>1986</v>
      </c>
      <c r="I456" s="377" t="s">
        <v>1986</v>
      </c>
      <c r="J456" s="359" t="s">
        <v>1990</v>
      </c>
      <c r="K456" s="359" t="s">
        <v>1990</v>
      </c>
      <c r="L456" s="359" t="s">
        <v>1990</v>
      </c>
      <c r="M456" s="359" t="s">
        <v>1990</v>
      </c>
    </row>
    <row r="457" spans="1:13">
      <c r="A457" s="333" t="s">
        <v>2169</v>
      </c>
      <c r="B457" s="359" t="s">
        <v>1990</v>
      </c>
      <c r="C457" s="359" t="s">
        <v>1990</v>
      </c>
      <c r="D457" s="359" t="s">
        <v>1990</v>
      </c>
      <c r="E457" s="377" t="s">
        <v>1986</v>
      </c>
      <c r="F457" s="377" t="s">
        <v>1986</v>
      </c>
      <c r="G457" s="377">
        <v>7230.4559117999988</v>
      </c>
      <c r="H457" s="377" t="s">
        <v>1986</v>
      </c>
      <c r="I457" s="377" t="s">
        <v>1986</v>
      </c>
      <c r="J457" s="359" t="s">
        <v>1990</v>
      </c>
      <c r="K457" s="359" t="s">
        <v>1990</v>
      </c>
      <c r="L457" s="359" t="s">
        <v>1990</v>
      </c>
      <c r="M457" s="359" t="s">
        <v>1990</v>
      </c>
    </row>
    <row r="458" spans="1:13">
      <c r="A458" s="381" t="s">
        <v>2170</v>
      </c>
      <c r="B458" s="377" t="s">
        <v>2111</v>
      </c>
      <c r="C458" s="377" t="s">
        <v>2111</v>
      </c>
      <c r="D458" s="377">
        <v>14.15208194400004</v>
      </c>
      <c r="E458" s="377" t="s">
        <v>1986</v>
      </c>
      <c r="F458" s="377">
        <v>2.3518718468133701</v>
      </c>
      <c r="G458" s="377" t="s">
        <v>1986</v>
      </c>
      <c r="H458" s="377">
        <v>0.36618901378629998</v>
      </c>
      <c r="I458" s="377" t="s">
        <v>1986</v>
      </c>
      <c r="J458" s="377">
        <v>3.0595650574289701</v>
      </c>
      <c r="K458" s="377">
        <v>2.2218459027463999</v>
      </c>
      <c r="L458" s="377">
        <v>3851.2231308671667</v>
      </c>
      <c r="M458" s="377">
        <v>0.17191986356898001</v>
      </c>
    </row>
    <row r="459" spans="1:13">
      <c r="A459" s="380" t="s">
        <v>2171</v>
      </c>
      <c r="B459" s="359" t="s">
        <v>1990</v>
      </c>
      <c r="C459" s="359" t="s">
        <v>1990</v>
      </c>
      <c r="D459" s="359" t="s">
        <v>1990</v>
      </c>
      <c r="E459" s="377" t="s">
        <v>1986</v>
      </c>
      <c r="F459" s="377">
        <v>2.3518718468133701</v>
      </c>
      <c r="G459" s="377" t="s">
        <v>1986</v>
      </c>
      <c r="H459" s="377">
        <v>0.36618901378629998</v>
      </c>
      <c r="I459" s="377" t="s">
        <v>1986</v>
      </c>
      <c r="J459" s="359" t="s">
        <v>1990</v>
      </c>
      <c r="K459" s="359" t="s">
        <v>1990</v>
      </c>
      <c r="L459" s="359" t="s">
        <v>1990</v>
      </c>
      <c r="M459" s="359" t="s">
        <v>1990</v>
      </c>
    </row>
    <row r="460" spans="1:13">
      <c r="A460" s="380" t="s">
        <v>2172</v>
      </c>
      <c r="B460" s="359" t="s">
        <v>1990</v>
      </c>
      <c r="C460" s="359" t="s">
        <v>1990</v>
      </c>
      <c r="D460" s="359" t="s">
        <v>1990</v>
      </c>
      <c r="E460" s="359" t="s">
        <v>1990</v>
      </c>
      <c r="F460" s="377" t="s">
        <v>1986</v>
      </c>
      <c r="G460" s="377" t="s">
        <v>1990</v>
      </c>
      <c r="H460" s="377" t="s">
        <v>2006</v>
      </c>
      <c r="I460" s="359" t="s">
        <v>1990</v>
      </c>
      <c r="J460" s="359" t="s">
        <v>1990</v>
      </c>
      <c r="K460" s="359" t="s">
        <v>1990</v>
      </c>
      <c r="L460" s="359" t="s">
        <v>1990</v>
      </c>
      <c r="M460" s="359" t="s">
        <v>1990</v>
      </c>
    </row>
    <row r="461" spans="1:13">
      <c r="A461" s="380" t="s">
        <v>2173</v>
      </c>
      <c r="B461" s="359" t="s">
        <v>1990</v>
      </c>
      <c r="C461" s="359" t="s">
        <v>1990</v>
      </c>
      <c r="D461" s="377">
        <v>14.15208194400004</v>
      </c>
      <c r="E461" s="359" t="s">
        <v>1990</v>
      </c>
      <c r="F461" s="359" t="s">
        <v>1990</v>
      </c>
      <c r="G461" s="359" t="s">
        <v>1990</v>
      </c>
      <c r="H461" s="359" t="s">
        <v>1990</v>
      </c>
      <c r="I461" s="359" t="s">
        <v>1990</v>
      </c>
      <c r="J461" s="359" t="s">
        <v>1990</v>
      </c>
      <c r="K461" s="359" t="s">
        <v>1990</v>
      </c>
      <c r="L461" s="359" t="s">
        <v>1990</v>
      </c>
      <c r="M461" s="359" t="s">
        <v>1990</v>
      </c>
    </row>
    <row r="462" spans="1:13">
      <c r="A462" s="380" t="s">
        <v>2174</v>
      </c>
      <c r="B462" s="377" t="s">
        <v>2111</v>
      </c>
      <c r="C462" s="377" t="s">
        <v>2111</v>
      </c>
      <c r="D462" s="377" t="s">
        <v>2111</v>
      </c>
      <c r="E462" s="377" t="s">
        <v>1986</v>
      </c>
      <c r="F462" s="377" t="s">
        <v>1986</v>
      </c>
      <c r="G462" s="377" t="s">
        <v>1986</v>
      </c>
      <c r="H462" s="377" t="s">
        <v>1986</v>
      </c>
      <c r="I462" s="377" t="s">
        <v>1986</v>
      </c>
      <c r="J462" s="377">
        <v>3.0595650574289701</v>
      </c>
      <c r="K462" s="377">
        <v>2.2218459027463999</v>
      </c>
      <c r="L462" s="377">
        <v>3851.2231308671667</v>
      </c>
      <c r="M462" s="377">
        <v>0.17191986356898001</v>
      </c>
    </row>
    <row r="463" spans="1:13">
      <c r="A463" s="245" t="s">
        <v>2175</v>
      </c>
      <c r="B463" s="377" t="s">
        <v>2008</v>
      </c>
      <c r="C463" s="377" t="s">
        <v>1986</v>
      </c>
      <c r="D463" s="377">
        <v>0.41291012709129998</v>
      </c>
      <c r="E463" s="377" t="s">
        <v>2000</v>
      </c>
      <c r="F463" s="377" t="s">
        <v>2000</v>
      </c>
      <c r="G463" s="377" t="s">
        <v>1986</v>
      </c>
      <c r="H463" s="377" t="s">
        <v>2000</v>
      </c>
      <c r="I463" s="377" t="s">
        <v>2000</v>
      </c>
      <c r="J463" s="377">
        <v>453.82441954455231</v>
      </c>
      <c r="K463" s="377">
        <v>613.85632533670321</v>
      </c>
      <c r="L463" s="377">
        <v>1739.7462559347221</v>
      </c>
      <c r="M463" s="377">
        <v>310.00149700742173</v>
      </c>
    </row>
    <row r="465" spans="1:36">
      <c r="A465" s="50" t="s">
        <v>2176</v>
      </c>
      <c r="B465" s="58">
        <f>B416</f>
        <v>194388.53120401071</v>
      </c>
      <c r="C465" s="58">
        <f t="shared" ref="C465:M465" si="9">C416</f>
        <v>4.4228396639999996</v>
      </c>
      <c r="D465" s="58">
        <f t="shared" si="9"/>
        <v>83.655309749766346</v>
      </c>
      <c r="E465" s="58">
        <f t="shared" si="9"/>
        <v>120191.11711244726</v>
      </c>
      <c r="F465" s="58">
        <f t="shared" si="9"/>
        <v>6716.3061943704279</v>
      </c>
      <c r="G465" s="58">
        <f t="shared" si="9"/>
        <v>7230.4559117999988</v>
      </c>
      <c r="H465" s="58">
        <f t="shared" si="9"/>
        <v>0.51771056610323996</v>
      </c>
      <c r="I465" s="58">
        <f t="shared" si="9"/>
        <v>2.8530150025699998E-2</v>
      </c>
      <c r="J465" s="58">
        <f t="shared" si="9"/>
        <v>572.16514495327442</v>
      </c>
      <c r="K465" s="58">
        <f t="shared" si="9"/>
        <v>1557.1939910195872</v>
      </c>
      <c r="L465" s="58">
        <f t="shared" si="9"/>
        <v>5849.2197121443369</v>
      </c>
      <c r="M465" s="58">
        <f t="shared" si="9"/>
        <v>830.75987228203655</v>
      </c>
    </row>
    <row r="467" spans="1:36" ht="18">
      <c r="A467" s="433" t="s">
        <v>2177</v>
      </c>
      <c r="B467" s="433"/>
      <c r="C467" s="433"/>
      <c r="D467" s="433"/>
      <c r="E467" s="433"/>
      <c r="F467" s="433"/>
      <c r="G467" s="433"/>
      <c r="H467" s="433"/>
      <c r="I467" s="433"/>
      <c r="J467" s="433"/>
      <c r="K467" s="433"/>
      <c r="L467" s="433"/>
      <c r="M467" s="433"/>
      <c r="N467" s="433"/>
      <c r="O467" s="433"/>
      <c r="P467" s="433"/>
      <c r="Q467" s="433"/>
      <c r="R467" s="210"/>
      <c r="S467" s="210"/>
      <c r="T467" s="210"/>
      <c r="U467" s="210"/>
      <c r="V467" s="210"/>
      <c r="W467" s="210"/>
      <c r="X467" s="210"/>
      <c r="Y467" s="210"/>
      <c r="Z467" s="210"/>
      <c r="AA467" s="210"/>
      <c r="AB467" s="210"/>
      <c r="AC467" s="210"/>
      <c r="AD467" s="210"/>
      <c r="AE467" s="210"/>
      <c r="AF467" s="214"/>
      <c r="AG467" s="210"/>
      <c r="AH467" s="210"/>
      <c r="AI467" s="49" t="s">
        <v>1946</v>
      </c>
      <c r="AJ467" s="208"/>
    </row>
    <row r="468" spans="1:36" ht="15.6">
      <c r="A468" s="215" t="s">
        <v>2178</v>
      </c>
      <c r="B468" s="59"/>
      <c r="C468" s="59"/>
      <c r="D468" s="59"/>
      <c r="E468" s="59"/>
      <c r="F468" s="59"/>
      <c r="G468" s="59"/>
      <c r="H468" s="59"/>
      <c r="I468" s="59"/>
      <c r="J468" s="59"/>
      <c r="K468" s="59"/>
      <c r="L468" s="59"/>
      <c r="M468" s="59"/>
      <c r="N468" s="59"/>
      <c r="O468" s="59"/>
      <c r="P468" s="59"/>
      <c r="Q468" s="59"/>
      <c r="R468" s="210"/>
      <c r="S468" s="210"/>
      <c r="T468" s="210"/>
      <c r="U468" s="210"/>
      <c r="V468" s="210"/>
      <c r="W468" s="210"/>
      <c r="X468" s="210"/>
      <c r="Y468" s="210"/>
      <c r="Z468" s="210"/>
      <c r="AA468" s="210"/>
      <c r="AB468" s="210"/>
      <c r="AC468" s="210"/>
      <c r="AD468" s="210"/>
      <c r="AE468" s="210"/>
      <c r="AF468" s="214"/>
      <c r="AG468" s="208"/>
      <c r="AH468" s="208"/>
      <c r="AI468" s="49" t="s">
        <v>1948</v>
      </c>
      <c r="AJ468" s="208"/>
    </row>
    <row r="469" spans="1:36">
      <c r="A469" s="6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c r="AA469" s="210"/>
      <c r="AB469" s="210"/>
      <c r="AC469" s="210"/>
      <c r="AD469" s="210"/>
      <c r="AE469" s="210"/>
      <c r="AF469" s="214"/>
      <c r="AG469" s="208"/>
      <c r="AH469" s="208"/>
      <c r="AI469" s="49" t="s">
        <v>1949</v>
      </c>
      <c r="AJ469" s="208"/>
    </row>
    <row r="470" spans="1:36">
      <c r="A470" s="216"/>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c r="AA470" s="210"/>
      <c r="AB470" s="210"/>
      <c r="AC470" s="210"/>
      <c r="AD470" s="210"/>
      <c r="AE470" s="210"/>
      <c r="AF470" s="210"/>
      <c r="AG470" s="210"/>
      <c r="AH470" s="210"/>
      <c r="AI470" s="210"/>
      <c r="AJ470" s="210"/>
    </row>
    <row r="471" spans="1:36" ht="64.5" customHeight="1">
      <c r="A471" s="427" t="s">
        <v>1950</v>
      </c>
      <c r="B471" s="334" t="s">
        <v>2179</v>
      </c>
      <c r="C471" s="382" t="s">
        <v>2180</v>
      </c>
      <c r="D471" s="382" t="s">
        <v>2181</v>
      </c>
      <c r="E471" s="382" t="s">
        <v>2182</v>
      </c>
      <c r="F471" s="382" t="s">
        <v>2183</v>
      </c>
      <c r="G471" s="382" t="s">
        <v>2184</v>
      </c>
      <c r="H471" s="382" t="s">
        <v>2185</v>
      </c>
      <c r="I471" s="382" t="s">
        <v>2186</v>
      </c>
      <c r="J471" s="382" t="s">
        <v>2187</v>
      </c>
      <c r="K471" s="382" t="s">
        <v>2188</v>
      </c>
      <c r="L471" s="382" t="s">
        <v>2189</v>
      </c>
      <c r="M471" s="382" t="s">
        <v>2190</v>
      </c>
      <c r="N471" s="382" t="s">
        <v>2191</v>
      </c>
      <c r="O471" s="382" t="s">
        <v>2192</v>
      </c>
      <c r="P471" s="382" t="s">
        <v>2193</v>
      </c>
      <c r="Q471" s="382" t="s">
        <v>2194</v>
      </c>
      <c r="R471" s="382" t="s">
        <v>2195</v>
      </c>
      <c r="S471" s="335" t="s">
        <v>2196</v>
      </c>
      <c r="T471" s="335" t="s">
        <v>2197</v>
      </c>
      <c r="U471" s="336" t="s">
        <v>2198</v>
      </c>
      <c r="V471" s="382" t="s">
        <v>2199</v>
      </c>
      <c r="W471" s="383" t="s">
        <v>2200</v>
      </c>
      <c r="X471" s="383" t="s">
        <v>2201</v>
      </c>
      <c r="Y471" s="383" t="s">
        <v>2202</v>
      </c>
      <c r="Z471" s="383" t="s">
        <v>2203</v>
      </c>
      <c r="AA471" s="383" t="s">
        <v>2204</v>
      </c>
      <c r="AB471" s="383" t="s">
        <v>2205</v>
      </c>
      <c r="AC471" s="383" t="s">
        <v>2206</v>
      </c>
      <c r="AD471" s="337" t="s">
        <v>2207</v>
      </c>
      <c r="AE471" s="337" t="s">
        <v>2208</v>
      </c>
      <c r="AF471" s="336" t="s">
        <v>2209</v>
      </c>
      <c r="AG471" s="382" t="s">
        <v>2210</v>
      </c>
      <c r="AH471" s="336" t="s">
        <v>2122</v>
      </c>
      <c r="AI471" s="335" t="s">
        <v>2123</v>
      </c>
      <c r="AJ471" s="384" t="s">
        <v>2211</v>
      </c>
    </row>
    <row r="472" spans="1:36" ht="37.200000000000003" thickBot="1">
      <c r="A472" s="428"/>
      <c r="B472" s="429" t="s">
        <v>2212</v>
      </c>
      <c r="C472" s="430"/>
      <c r="D472" s="430"/>
      <c r="E472" s="430"/>
      <c r="F472" s="430"/>
      <c r="G472" s="430"/>
      <c r="H472" s="430"/>
      <c r="I472" s="430"/>
      <c r="J472" s="430"/>
      <c r="K472" s="430"/>
      <c r="L472" s="430"/>
      <c r="M472" s="430"/>
      <c r="N472" s="430"/>
      <c r="O472" s="430"/>
      <c r="P472" s="430"/>
      <c r="Q472" s="430"/>
      <c r="R472" s="431"/>
      <c r="S472" s="235"/>
      <c r="T472" s="235"/>
      <c r="U472" s="420" t="s">
        <v>2213</v>
      </c>
      <c r="V472" s="421"/>
      <c r="W472" s="429" t="s">
        <v>2212</v>
      </c>
      <c r="X472" s="430"/>
      <c r="Y472" s="430"/>
      <c r="Z472" s="430"/>
      <c r="AA472" s="430"/>
      <c r="AB472" s="430"/>
      <c r="AC472" s="431"/>
      <c r="AD472" s="235"/>
      <c r="AE472" s="235"/>
      <c r="AF472" s="420" t="s">
        <v>2213</v>
      </c>
      <c r="AG472" s="421"/>
      <c r="AH472" s="217" t="s">
        <v>2127</v>
      </c>
      <c r="AI472" s="236" t="s">
        <v>2212</v>
      </c>
      <c r="AJ472" s="218" t="s">
        <v>2212</v>
      </c>
    </row>
    <row r="473" spans="1:36" ht="15" thickTop="1">
      <c r="A473" s="219" t="s">
        <v>2214</v>
      </c>
      <c r="B473" s="377">
        <v>1368.6407622854913</v>
      </c>
      <c r="C473" s="377">
        <v>398.21997774743551</v>
      </c>
      <c r="D473" s="377">
        <v>1.9808273483516601</v>
      </c>
      <c r="E473" s="377" t="s">
        <v>2215</v>
      </c>
      <c r="F473" s="377">
        <v>2580.4423400000001</v>
      </c>
      <c r="G473" s="377" t="s">
        <v>2216</v>
      </c>
      <c r="H473" s="377">
        <v>56029.164606593971</v>
      </c>
      <c r="I473" s="377" t="s">
        <v>2216</v>
      </c>
      <c r="J473" s="377">
        <v>2093.1475999999998</v>
      </c>
      <c r="K473" s="377" t="s">
        <v>2216</v>
      </c>
      <c r="L473" s="377" t="s">
        <v>2215</v>
      </c>
      <c r="M473" s="377" t="s">
        <v>2216</v>
      </c>
      <c r="N473" s="377" t="s">
        <v>2216</v>
      </c>
      <c r="O473" s="377" t="s">
        <v>2216</v>
      </c>
      <c r="P473" s="377" t="s">
        <v>2216</v>
      </c>
      <c r="Q473" s="377">
        <v>117.73</v>
      </c>
      <c r="R473" s="377" t="s">
        <v>2216</v>
      </c>
      <c r="S473" s="377" t="s">
        <v>2215</v>
      </c>
      <c r="T473" s="377" t="s">
        <v>2215</v>
      </c>
      <c r="U473" s="377">
        <v>1.6984600970478201</v>
      </c>
      <c r="V473" s="359" t="s">
        <v>1990</v>
      </c>
      <c r="W473" s="377">
        <v>540.06916717032652</v>
      </c>
      <c r="X473" s="377">
        <v>206.85707686944318</v>
      </c>
      <c r="Y473" s="377">
        <v>9.0276703162196608</v>
      </c>
      <c r="Z473" s="377" t="s">
        <v>2216</v>
      </c>
      <c r="AA473" s="377">
        <v>11.47912170919709</v>
      </c>
      <c r="AB473" s="377" t="s">
        <v>2216</v>
      </c>
      <c r="AC473" s="377" t="s">
        <v>2215</v>
      </c>
      <c r="AD473" s="377" t="s">
        <v>2216</v>
      </c>
      <c r="AE473" s="377" t="s">
        <v>2216</v>
      </c>
      <c r="AF473" s="377">
        <v>3.5894286775586801</v>
      </c>
      <c r="AG473" s="359" t="s">
        <v>1990</v>
      </c>
      <c r="AH473" s="377">
        <v>7230.4559117999988</v>
      </c>
      <c r="AI473" s="377">
        <v>517.71056610324001</v>
      </c>
      <c r="AJ473" s="377">
        <v>28.530150025699999</v>
      </c>
    </row>
    <row r="474" spans="1:36">
      <c r="A474" s="219" t="s">
        <v>2217</v>
      </c>
      <c r="B474" s="377">
        <v>1354.0760204081632</v>
      </c>
      <c r="C474" s="377" t="s">
        <v>1986</v>
      </c>
      <c r="D474" s="377" t="s">
        <v>1986</v>
      </c>
      <c r="E474" s="377" t="s">
        <v>1986</v>
      </c>
      <c r="F474" s="377" t="s">
        <v>1986</v>
      </c>
      <c r="G474" s="377" t="s">
        <v>1986</v>
      </c>
      <c r="H474" s="377" t="s">
        <v>1986</v>
      </c>
      <c r="I474" s="377" t="s">
        <v>1986</v>
      </c>
      <c r="J474" s="377" t="s">
        <v>1986</v>
      </c>
      <c r="K474" s="377" t="s">
        <v>1986</v>
      </c>
      <c r="L474" s="377" t="s">
        <v>1986</v>
      </c>
      <c r="M474" s="377" t="s">
        <v>1986</v>
      </c>
      <c r="N474" s="377" t="s">
        <v>1986</v>
      </c>
      <c r="O474" s="377" t="s">
        <v>1986</v>
      </c>
      <c r="P474" s="377" t="s">
        <v>1986</v>
      </c>
      <c r="Q474" s="377" t="s">
        <v>1986</v>
      </c>
      <c r="R474" s="377" t="s">
        <v>1986</v>
      </c>
      <c r="S474" s="377" t="s">
        <v>1986</v>
      </c>
      <c r="T474" s="377" t="s">
        <v>1986</v>
      </c>
      <c r="U474" s="377" t="s">
        <v>1986</v>
      </c>
      <c r="V474" s="359" t="s">
        <v>1990</v>
      </c>
      <c r="W474" s="377" t="s">
        <v>1986</v>
      </c>
      <c r="X474" s="377" t="s">
        <v>1986</v>
      </c>
      <c r="Y474" s="377" t="s">
        <v>1986</v>
      </c>
      <c r="Z474" s="377" t="s">
        <v>1986</v>
      </c>
      <c r="AA474" s="377" t="s">
        <v>1986</v>
      </c>
      <c r="AB474" s="377" t="s">
        <v>1986</v>
      </c>
      <c r="AC474" s="377" t="s">
        <v>1986</v>
      </c>
      <c r="AD474" s="377" t="s">
        <v>1986</v>
      </c>
      <c r="AE474" s="377" t="s">
        <v>1986</v>
      </c>
      <c r="AF474" s="377" t="s">
        <v>1986</v>
      </c>
      <c r="AG474" s="359" t="s">
        <v>1990</v>
      </c>
      <c r="AH474" s="377" t="s">
        <v>1986</v>
      </c>
      <c r="AI474" s="377" t="s">
        <v>1986</v>
      </c>
      <c r="AJ474" s="377" t="s">
        <v>1986</v>
      </c>
    </row>
    <row r="475" spans="1:36">
      <c r="A475" s="385" t="s">
        <v>2218</v>
      </c>
      <c r="B475" s="377">
        <v>1354.0760204081632</v>
      </c>
      <c r="C475" s="377" t="s">
        <v>1986</v>
      </c>
      <c r="D475" s="377" t="s">
        <v>1986</v>
      </c>
      <c r="E475" s="377" t="s">
        <v>1986</v>
      </c>
      <c r="F475" s="377" t="s">
        <v>1986</v>
      </c>
      <c r="G475" s="377" t="s">
        <v>1986</v>
      </c>
      <c r="H475" s="377" t="s">
        <v>1986</v>
      </c>
      <c r="I475" s="377" t="s">
        <v>1986</v>
      </c>
      <c r="J475" s="377" t="s">
        <v>1986</v>
      </c>
      <c r="K475" s="377" t="s">
        <v>1986</v>
      </c>
      <c r="L475" s="377" t="s">
        <v>1986</v>
      </c>
      <c r="M475" s="377" t="s">
        <v>1986</v>
      </c>
      <c r="N475" s="377" t="s">
        <v>1986</v>
      </c>
      <c r="O475" s="377" t="s">
        <v>1986</v>
      </c>
      <c r="P475" s="377" t="s">
        <v>1986</v>
      </c>
      <c r="Q475" s="377" t="s">
        <v>1986</v>
      </c>
      <c r="R475" s="377" t="s">
        <v>1986</v>
      </c>
      <c r="S475" s="377" t="s">
        <v>1986</v>
      </c>
      <c r="T475" s="377" t="s">
        <v>1986</v>
      </c>
      <c r="U475" s="377" t="s">
        <v>1986</v>
      </c>
      <c r="V475" s="359" t="s">
        <v>1990</v>
      </c>
      <c r="W475" s="377" t="s">
        <v>1986</v>
      </c>
      <c r="X475" s="377" t="s">
        <v>1986</v>
      </c>
      <c r="Y475" s="377" t="s">
        <v>1986</v>
      </c>
      <c r="Z475" s="377" t="s">
        <v>1986</v>
      </c>
      <c r="AA475" s="377" t="s">
        <v>1986</v>
      </c>
      <c r="AB475" s="377" t="s">
        <v>1986</v>
      </c>
      <c r="AC475" s="377" t="s">
        <v>1986</v>
      </c>
      <c r="AD475" s="377" t="s">
        <v>1986</v>
      </c>
      <c r="AE475" s="377" t="s">
        <v>1986</v>
      </c>
      <c r="AF475" s="377" t="s">
        <v>1986</v>
      </c>
      <c r="AG475" s="359" t="s">
        <v>1990</v>
      </c>
      <c r="AH475" s="377" t="s">
        <v>1986</v>
      </c>
      <c r="AI475" s="377" t="s">
        <v>1986</v>
      </c>
      <c r="AJ475" s="377" t="s">
        <v>1986</v>
      </c>
    </row>
    <row r="476" spans="1:36">
      <c r="A476" s="386" t="s">
        <v>2219</v>
      </c>
      <c r="B476" s="377">
        <v>1354.0760204081632</v>
      </c>
      <c r="C476" s="377" t="s">
        <v>1986</v>
      </c>
      <c r="D476" s="377" t="s">
        <v>1986</v>
      </c>
      <c r="E476" s="377" t="s">
        <v>1986</v>
      </c>
      <c r="F476" s="377" t="s">
        <v>1986</v>
      </c>
      <c r="G476" s="377" t="s">
        <v>1986</v>
      </c>
      <c r="H476" s="377" t="s">
        <v>1986</v>
      </c>
      <c r="I476" s="377" t="s">
        <v>1986</v>
      </c>
      <c r="J476" s="377" t="s">
        <v>1986</v>
      </c>
      <c r="K476" s="377" t="s">
        <v>1986</v>
      </c>
      <c r="L476" s="377" t="s">
        <v>1986</v>
      </c>
      <c r="M476" s="377" t="s">
        <v>1986</v>
      </c>
      <c r="N476" s="377" t="s">
        <v>1986</v>
      </c>
      <c r="O476" s="377" t="s">
        <v>1986</v>
      </c>
      <c r="P476" s="377" t="s">
        <v>1986</v>
      </c>
      <c r="Q476" s="377" t="s">
        <v>1986</v>
      </c>
      <c r="R476" s="377" t="s">
        <v>1986</v>
      </c>
      <c r="S476" s="377" t="s">
        <v>1986</v>
      </c>
      <c r="T476" s="377" t="s">
        <v>1986</v>
      </c>
      <c r="U476" s="377" t="s">
        <v>1986</v>
      </c>
      <c r="V476" s="359" t="s">
        <v>1990</v>
      </c>
      <c r="W476" s="377" t="s">
        <v>1986</v>
      </c>
      <c r="X476" s="377" t="s">
        <v>1986</v>
      </c>
      <c r="Y476" s="377" t="s">
        <v>1986</v>
      </c>
      <c r="Z476" s="377" t="s">
        <v>1986</v>
      </c>
      <c r="AA476" s="377" t="s">
        <v>1986</v>
      </c>
      <c r="AB476" s="377" t="s">
        <v>1986</v>
      </c>
      <c r="AC476" s="377" t="s">
        <v>1986</v>
      </c>
      <c r="AD476" s="377" t="s">
        <v>1986</v>
      </c>
      <c r="AE476" s="377" t="s">
        <v>1986</v>
      </c>
      <c r="AF476" s="377" t="s">
        <v>1986</v>
      </c>
      <c r="AG476" s="359" t="s">
        <v>1990</v>
      </c>
      <c r="AH476" s="377" t="s">
        <v>1986</v>
      </c>
      <c r="AI476" s="377" t="s">
        <v>1986</v>
      </c>
      <c r="AJ476" s="377" t="s">
        <v>1986</v>
      </c>
    </row>
    <row r="477" spans="1:36">
      <c r="A477" s="386" t="s">
        <v>2220</v>
      </c>
      <c r="B477" s="377" t="s">
        <v>1986</v>
      </c>
      <c r="C477" s="377" t="s">
        <v>1986</v>
      </c>
      <c r="D477" s="377" t="s">
        <v>1986</v>
      </c>
      <c r="E477" s="377" t="s">
        <v>1986</v>
      </c>
      <c r="F477" s="377" t="s">
        <v>1986</v>
      </c>
      <c r="G477" s="377" t="s">
        <v>1986</v>
      </c>
      <c r="H477" s="377" t="s">
        <v>1986</v>
      </c>
      <c r="I477" s="377" t="s">
        <v>1986</v>
      </c>
      <c r="J477" s="377" t="s">
        <v>1986</v>
      </c>
      <c r="K477" s="377" t="s">
        <v>1986</v>
      </c>
      <c r="L477" s="377" t="s">
        <v>1986</v>
      </c>
      <c r="M477" s="377" t="s">
        <v>1986</v>
      </c>
      <c r="N477" s="377" t="s">
        <v>1986</v>
      </c>
      <c r="O477" s="377" t="s">
        <v>1986</v>
      </c>
      <c r="P477" s="377" t="s">
        <v>1986</v>
      </c>
      <c r="Q477" s="377" t="s">
        <v>1986</v>
      </c>
      <c r="R477" s="377" t="s">
        <v>1986</v>
      </c>
      <c r="S477" s="377" t="s">
        <v>1986</v>
      </c>
      <c r="T477" s="377" t="s">
        <v>1986</v>
      </c>
      <c r="U477" s="377" t="s">
        <v>1986</v>
      </c>
      <c r="V477" s="359" t="s">
        <v>1990</v>
      </c>
      <c r="W477" s="377" t="s">
        <v>1986</v>
      </c>
      <c r="X477" s="377" t="s">
        <v>1986</v>
      </c>
      <c r="Y477" s="377" t="s">
        <v>1986</v>
      </c>
      <c r="Z477" s="377" t="s">
        <v>1986</v>
      </c>
      <c r="AA477" s="377" t="s">
        <v>1986</v>
      </c>
      <c r="AB477" s="377" t="s">
        <v>1986</v>
      </c>
      <c r="AC477" s="377" t="s">
        <v>1986</v>
      </c>
      <c r="AD477" s="377" t="s">
        <v>1986</v>
      </c>
      <c r="AE477" s="377" t="s">
        <v>1986</v>
      </c>
      <c r="AF477" s="377" t="s">
        <v>1986</v>
      </c>
      <c r="AG477" s="359" t="s">
        <v>1990</v>
      </c>
      <c r="AH477" s="377" t="s">
        <v>1986</v>
      </c>
      <c r="AI477" s="377" t="s">
        <v>1986</v>
      </c>
      <c r="AJ477" s="377" t="s">
        <v>1986</v>
      </c>
    </row>
    <row r="478" spans="1:36">
      <c r="A478" s="385" t="s">
        <v>2221</v>
      </c>
      <c r="B478" s="377" t="s">
        <v>1986</v>
      </c>
      <c r="C478" s="377" t="s">
        <v>1986</v>
      </c>
      <c r="D478" s="377" t="s">
        <v>1986</v>
      </c>
      <c r="E478" s="377" t="s">
        <v>1986</v>
      </c>
      <c r="F478" s="377" t="s">
        <v>1986</v>
      </c>
      <c r="G478" s="377" t="s">
        <v>1986</v>
      </c>
      <c r="H478" s="377" t="s">
        <v>1986</v>
      </c>
      <c r="I478" s="377" t="s">
        <v>1986</v>
      </c>
      <c r="J478" s="377" t="s">
        <v>1986</v>
      </c>
      <c r="K478" s="377" t="s">
        <v>1986</v>
      </c>
      <c r="L478" s="377" t="s">
        <v>1986</v>
      </c>
      <c r="M478" s="377" t="s">
        <v>1986</v>
      </c>
      <c r="N478" s="377" t="s">
        <v>1986</v>
      </c>
      <c r="O478" s="377" t="s">
        <v>1986</v>
      </c>
      <c r="P478" s="377" t="s">
        <v>1986</v>
      </c>
      <c r="Q478" s="377" t="s">
        <v>1986</v>
      </c>
      <c r="R478" s="377" t="s">
        <v>1986</v>
      </c>
      <c r="S478" s="377" t="s">
        <v>1986</v>
      </c>
      <c r="T478" s="377" t="s">
        <v>1986</v>
      </c>
      <c r="U478" s="377" t="s">
        <v>1986</v>
      </c>
      <c r="V478" s="359" t="s">
        <v>1990</v>
      </c>
      <c r="W478" s="377" t="s">
        <v>1986</v>
      </c>
      <c r="X478" s="377" t="s">
        <v>1986</v>
      </c>
      <c r="Y478" s="377" t="s">
        <v>1986</v>
      </c>
      <c r="Z478" s="377" t="s">
        <v>1986</v>
      </c>
      <c r="AA478" s="377" t="s">
        <v>1986</v>
      </c>
      <c r="AB478" s="377" t="s">
        <v>1986</v>
      </c>
      <c r="AC478" s="377" t="s">
        <v>1986</v>
      </c>
      <c r="AD478" s="377" t="s">
        <v>1986</v>
      </c>
      <c r="AE478" s="377" t="s">
        <v>1986</v>
      </c>
      <c r="AF478" s="377" t="s">
        <v>1986</v>
      </c>
      <c r="AG478" s="359" t="s">
        <v>1990</v>
      </c>
      <c r="AH478" s="377" t="s">
        <v>1986</v>
      </c>
      <c r="AI478" s="377" t="s">
        <v>1986</v>
      </c>
      <c r="AJ478" s="377" t="s">
        <v>1986</v>
      </c>
    </row>
    <row r="479" spans="1:36">
      <c r="A479" s="219" t="s">
        <v>2222</v>
      </c>
      <c r="B479" s="377" t="s">
        <v>1986</v>
      </c>
      <c r="C479" s="377" t="s">
        <v>1986</v>
      </c>
      <c r="D479" s="377" t="s">
        <v>1986</v>
      </c>
      <c r="E479" s="377" t="s">
        <v>1986</v>
      </c>
      <c r="F479" s="377" t="s">
        <v>1986</v>
      </c>
      <c r="G479" s="377" t="s">
        <v>1986</v>
      </c>
      <c r="H479" s="377" t="s">
        <v>2008</v>
      </c>
      <c r="I479" s="377" t="s">
        <v>1986</v>
      </c>
      <c r="J479" s="377" t="s">
        <v>1986</v>
      </c>
      <c r="K479" s="377" t="s">
        <v>1986</v>
      </c>
      <c r="L479" s="377" t="s">
        <v>1986</v>
      </c>
      <c r="M479" s="377" t="s">
        <v>1986</v>
      </c>
      <c r="N479" s="377" t="s">
        <v>1986</v>
      </c>
      <c r="O479" s="377" t="s">
        <v>1986</v>
      </c>
      <c r="P479" s="377" t="s">
        <v>1986</v>
      </c>
      <c r="Q479" s="377" t="s">
        <v>1986</v>
      </c>
      <c r="R479" s="377" t="s">
        <v>1986</v>
      </c>
      <c r="S479" s="377" t="s">
        <v>1986</v>
      </c>
      <c r="T479" s="377" t="s">
        <v>1986</v>
      </c>
      <c r="U479" s="377" t="s">
        <v>1986</v>
      </c>
      <c r="V479" s="359" t="s">
        <v>1990</v>
      </c>
      <c r="W479" s="377">
        <v>391.00292248704386</v>
      </c>
      <c r="X479" s="377">
        <v>45.101851511540602</v>
      </c>
      <c r="Y479" s="377" t="s">
        <v>1986</v>
      </c>
      <c r="Z479" s="377" t="s">
        <v>1986</v>
      </c>
      <c r="AA479" s="377" t="s">
        <v>1986</v>
      </c>
      <c r="AB479" s="377" t="s">
        <v>1986</v>
      </c>
      <c r="AC479" s="377" t="s">
        <v>1986</v>
      </c>
      <c r="AD479" s="377" t="s">
        <v>1986</v>
      </c>
      <c r="AE479" s="377" t="s">
        <v>1986</v>
      </c>
      <c r="AF479" s="377" t="s">
        <v>1986</v>
      </c>
      <c r="AG479" s="359" t="s">
        <v>1990</v>
      </c>
      <c r="AH479" s="377" t="s">
        <v>1986</v>
      </c>
      <c r="AI479" s="377">
        <v>120.41830440901001</v>
      </c>
      <c r="AJ479" s="377" t="s">
        <v>1986</v>
      </c>
    </row>
    <row r="480" spans="1:36">
      <c r="A480" s="385" t="s">
        <v>2223</v>
      </c>
      <c r="B480" s="359" t="s">
        <v>1990</v>
      </c>
      <c r="C480" s="359" t="s">
        <v>1990</v>
      </c>
      <c r="D480" s="359" t="s">
        <v>1990</v>
      </c>
      <c r="E480" s="359" t="s">
        <v>1990</v>
      </c>
      <c r="F480" s="359" t="s">
        <v>1990</v>
      </c>
      <c r="G480" s="359" t="s">
        <v>1990</v>
      </c>
      <c r="H480" s="359" t="s">
        <v>1990</v>
      </c>
      <c r="I480" s="359" t="s">
        <v>1990</v>
      </c>
      <c r="J480" s="359" t="s">
        <v>1990</v>
      </c>
      <c r="K480" s="359" t="s">
        <v>1990</v>
      </c>
      <c r="L480" s="359" t="s">
        <v>1990</v>
      </c>
      <c r="M480" s="359" t="s">
        <v>1990</v>
      </c>
      <c r="N480" s="359" t="s">
        <v>1990</v>
      </c>
      <c r="O480" s="359" t="s">
        <v>1990</v>
      </c>
      <c r="P480" s="359" t="s">
        <v>1990</v>
      </c>
      <c r="Q480" s="359" t="s">
        <v>1990</v>
      </c>
      <c r="R480" s="359" t="s">
        <v>1990</v>
      </c>
      <c r="S480" s="359" t="s">
        <v>1990</v>
      </c>
      <c r="T480" s="359" t="s">
        <v>1990</v>
      </c>
      <c r="U480" s="359" t="s">
        <v>1990</v>
      </c>
      <c r="V480" s="359" t="s">
        <v>1990</v>
      </c>
      <c r="W480" s="377">
        <v>391.00292248704386</v>
      </c>
      <c r="X480" s="377">
        <v>45.101851511540602</v>
      </c>
      <c r="Y480" s="377" t="s">
        <v>1986</v>
      </c>
      <c r="Z480" s="377" t="s">
        <v>1986</v>
      </c>
      <c r="AA480" s="377" t="s">
        <v>1986</v>
      </c>
      <c r="AB480" s="377" t="s">
        <v>1986</v>
      </c>
      <c r="AC480" s="377" t="s">
        <v>1986</v>
      </c>
      <c r="AD480" s="377" t="s">
        <v>1986</v>
      </c>
      <c r="AE480" s="377" t="s">
        <v>1986</v>
      </c>
      <c r="AF480" s="377" t="s">
        <v>1986</v>
      </c>
      <c r="AG480" s="359" t="s">
        <v>1990</v>
      </c>
      <c r="AH480" s="359" t="s">
        <v>1990</v>
      </c>
      <c r="AI480" s="377" t="s">
        <v>1986</v>
      </c>
      <c r="AJ480" s="359" t="s">
        <v>1990</v>
      </c>
    </row>
    <row r="481" spans="1:36">
      <c r="A481" s="385" t="s">
        <v>2224</v>
      </c>
      <c r="B481" s="377" t="s">
        <v>1986</v>
      </c>
      <c r="C481" s="377" t="s">
        <v>1986</v>
      </c>
      <c r="D481" s="377" t="s">
        <v>1986</v>
      </c>
      <c r="E481" s="377" t="s">
        <v>1986</v>
      </c>
      <c r="F481" s="377" t="s">
        <v>1986</v>
      </c>
      <c r="G481" s="377" t="s">
        <v>1986</v>
      </c>
      <c r="H481" s="377" t="s">
        <v>1993</v>
      </c>
      <c r="I481" s="377" t="s">
        <v>1986</v>
      </c>
      <c r="J481" s="377" t="s">
        <v>1986</v>
      </c>
      <c r="K481" s="377" t="s">
        <v>1986</v>
      </c>
      <c r="L481" s="377" t="s">
        <v>1986</v>
      </c>
      <c r="M481" s="377" t="s">
        <v>1986</v>
      </c>
      <c r="N481" s="377" t="s">
        <v>1986</v>
      </c>
      <c r="O481" s="377" t="s">
        <v>1986</v>
      </c>
      <c r="P481" s="377" t="s">
        <v>1986</v>
      </c>
      <c r="Q481" s="377" t="s">
        <v>1986</v>
      </c>
      <c r="R481" s="377" t="s">
        <v>1986</v>
      </c>
      <c r="S481" s="377" t="s">
        <v>1986</v>
      </c>
      <c r="T481" s="377" t="s">
        <v>1986</v>
      </c>
      <c r="U481" s="377" t="s">
        <v>1986</v>
      </c>
      <c r="V481" s="359" t="s">
        <v>1990</v>
      </c>
      <c r="W481" s="377" t="s">
        <v>1986</v>
      </c>
      <c r="X481" s="377" t="s">
        <v>1986</v>
      </c>
      <c r="Y481" s="377" t="s">
        <v>1986</v>
      </c>
      <c r="Z481" s="377" t="s">
        <v>1986</v>
      </c>
      <c r="AA481" s="377" t="s">
        <v>1986</v>
      </c>
      <c r="AB481" s="377" t="s">
        <v>1986</v>
      </c>
      <c r="AC481" s="377" t="s">
        <v>1986</v>
      </c>
      <c r="AD481" s="377" t="s">
        <v>1986</v>
      </c>
      <c r="AE481" s="377" t="s">
        <v>1986</v>
      </c>
      <c r="AF481" s="377" t="s">
        <v>1986</v>
      </c>
      <c r="AG481" s="359" t="s">
        <v>1990</v>
      </c>
      <c r="AH481" s="377" t="s">
        <v>1986</v>
      </c>
      <c r="AI481" s="377">
        <v>120.41830440900908</v>
      </c>
      <c r="AJ481" s="359" t="s">
        <v>1990</v>
      </c>
    </row>
    <row r="482" spans="1:36">
      <c r="A482" s="338" t="s">
        <v>2225</v>
      </c>
      <c r="B482" s="377" t="s">
        <v>1986</v>
      </c>
      <c r="C482" s="377" t="s">
        <v>1986</v>
      </c>
      <c r="D482" s="377" t="s">
        <v>1986</v>
      </c>
      <c r="E482" s="377" t="s">
        <v>1986</v>
      </c>
      <c r="F482" s="377" t="s">
        <v>1986</v>
      </c>
      <c r="G482" s="377" t="s">
        <v>1986</v>
      </c>
      <c r="H482" s="377" t="s">
        <v>1986</v>
      </c>
      <c r="I482" s="377" t="s">
        <v>1986</v>
      </c>
      <c r="J482" s="377" t="s">
        <v>1986</v>
      </c>
      <c r="K482" s="377" t="s">
        <v>1986</v>
      </c>
      <c r="L482" s="377" t="s">
        <v>1986</v>
      </c>
      <c r="M482" s="377" t="s">
        <v>1986</v>
      </c>
      <c r="N482" s="377" t="s">
        <v>1986</v>
      </c>
      <c r="O482" s="377" t="s">
        <v>1986</v>
      </c>
      <c r="P482" s="377" t="s">
        <v>1986</v>
      </c>
      <c r="Q482" s="377" t="s">
        <v>1986</v>
      </c>
      <c r="R482" s="377" t="s">
        <v>1986</v>
      </c>
      <c r="S482" s="377" t="s">
        <v>1986</v>
      </c>
      <c r="T482" s="377" t="s">
        <v>1986</v>
      </c>
      <c r="U482" s="377" t="s">
        <v>1986</v>
      </c>
      <c r="V482" s="359" t="s">
        <v>1990</v>
      </c>
      <c r="W482" s="377" t="s">
        <v>1986</v>
      </c>
      <c r="X482" s="377" t="s">
        <v>1986</v>
      </c>
      <c r="Y482" s="377" t="s">
        <v>1986</v>
      </c>
      <c r="Z482" s="377" t="s">
        <v>1986</v>
      </c>
      <c r="AA482" s="377" t="s">
        <v>1986</v>
      </c>
      <c r="AB482" s="377" t="s">
        <v>1986</v>
      </c>
      <c r="AC482" s="377" t="s">
        <v>1986</v>
      </c>
      <c r="AD482" s="377" t="s">
        <v>1986</v>
      </c>
      <c r="AE482" s="377" t="s">
        <v>1986</v>
      </c>
      <c r="AF482" s="377" t="s">
        <v>1986</v>
      </c>
      <c r="AG482" s="359" t="s">
        <v>1990</v>
      </c>
      <c r="AH482" s="377" t="s">
        <v>1986</v>
      </c>
      <c r="AI482" s="377" t="s">
        <v>1986</v>
      </c>
      <c r="AJ482" s="377" t="s">
        <v>1986</v>
      </c>
    </row>
    <row r="483" spans="1:36">
      <c r="A483" s="387" t="s">
        <v>2157</v>
      </c>
      <c r="B483" s="377">
        <v>13.68474187732811</v>
      </c>
      <c r="C483" s="377">
        <v>0.90067774743551998</v>
      </c>
      <c r="D483" s="377">
        <v>1.9808273483516601</v>
      </c>
      <c r="E483" s="377" t="s">
        <v>2226</v>
      </c>
      <c r="F483" s="377" t="s">
        <v>2226</v>
      </c>
      <c r="G483" s="377" t="s">
        <v>2094</v>
      </c>
      <c r="H483" s="377">
        <v>9.5065939709600006E-3</v>
      </c>
      <c r="I483" s="377" t="s">
        <v>2094</v>
      </c>
      <c r="J483" s="377" t="s">
        <v>2226</v>
      </c>
      <c r="K483" s="377" t="s">
        <v>2094</v>
      </c>
      <c r="L483" s="377" t="s">
        <v>2226</v>
      </c>
      <c r="M483" s="377" t="s">
        <v>2094</v>
      </c>
      <c r="N483" s="377" t="s">
        <v>2094</v>
      </c>
      <c r="O483" s="377" t="s">
        <v>2094</v>
      </c>
      <c r="P483" s="377" t="s">
        <v>2094</v>
      </c>
      <c r="Q483" s="377" t="s">
        <v>2226</v>
      </c>
      <c r="R483" s="377" t="s">
        <v>2094</v>
      </c>
      <c r="S483" s="377" t="s">
        <v>2226</v>
      </c>
      <c r="T483" s="377" t="s">
        <v>2226</v>
      </c>
      <c r="U483" s="377">
        <v>1.6984600970478201</v>
      </c>
      <c r="V483" s="359" t="s">
        <v>1990</v>
      </c>
      <c r="W483" s="377">
        <v>146.62879409508059</v>
      </c>
      <c r="X483" s="377">
        <v>161.75522535790259</v>
      </c>
      <c r="Y483" s="377">
        <v>9.0276703162196608</v>
      </c>
      <c r="Z483" s="377" t="s">
        <v>2094</v>
      </c>
      <c r="AA483" s="377">
        <v>11.47912170919709</v>
      </c>
      <c r="AB483" s="377" t="s">
        <v>2094</v>
      </c>
      <c r="AC483" s="377" t="s">
        <v>2226</v>
      </c>
      <c r="AD483" s="377" t="s">
        <v>2094</v>
      </c>
      <c r="AE483" s="377" t="s">
        <v>2094</v>
      </c>
      <c r="AF483" s="377">
        <v>3.5894286775586801</v>
      </c>
      <c r="AG483" s="359" t="s">
        <v>1990</v>
      </c>
      <c r="AH483" s="377" t="s">
        <v>2094</v>
      </c>
      <c r="AI483" s="377">
        <v>31.103247907929191</v>
      </c>
      <c r="AJ483" s="377">
        <v>28.530150025703989</v>
      </c>
    </row>
    <row r="484" spans="1:36">
      <c r="A484" s="385" t="s">
        <v>2158</v>
      </c>
      <c r="B484" s="377">
        <v>13.671467518190029</v>
      </c>
      <c r="C484" s="377">
        <v>0.90067774743551998</v>
      </c>
      <c r="D484" s="377">
        <v>1.9808273483516601</v>
      </c>
      <c r="E484" s="377" t="s">
        <v>1993</v>
      </c>
      <c r="F484" s="377" t="s">
        <v>1993</v>
      </c>
      <c r="G484" s="377" t="s">
        <v>1993</v>
      </c>
      <c r="H484" s="377">
        <v>9.5065939709600006E-3</v>
      </c>
      <c r="I484" s="377" t="s">
        <v>1993</v>
      </c>
      <c r="J484" s="377" t="s">
        <v>1993</v>
      </c>
      <c r="K484" s="377" t="s">
        <v>1993</v>
      </c>
      <c r="L484" s="377" t="s">
        <v>1993</v>
      </c>
      <c r="M484" s="377" t="s">
        <v>1993</v>
      </c>
      <c r="N484" s="377" t="s">
        <v>1993</v>
      </c>
      <c r="O484" s="377" t="s">
        <v>1993</v>
      </c>
      <c r="P484" s="377" t="s">
        <v>1993</v>
      </c>
      <c r="Q484" s="377" t="s">
        <v>1993</v>
      </c>
      <c r="R484" s="377" t="s">
        <v>1993</v>
      </c>
      <c r="S484" s="377" t="s">
        <v>1993</v>
      </c>
      <c r="T484" s="377" t="s">
        <v>1993</v>
      </c>
      <c r="U484" s="377" t="s">
        <v>2006</v>
      </c>
      <c r="V484" s="359" t="s">
        <v>1990</v>
      </c>
      <c r="W484" s="377">
        <v>146.16040121254008</v>
      </c>
      <c r="X484" s="377">
        <v>161.67811829648733</v>
      </c>
      <c r="Y484" s="377">
        <v>8.9719417447910903</v>
      </c>
      <c r="Z484" s="377" t="s">
        <v>1993</v>
      </c>
      <c r="AA484" s="377">
        <v>11.42114438969833</v>
      </c>
      <c r="AB484" s="377" t="s">
        <v>1993</v>
      </c>
      <c r="AC484" s="377" t="s">
        <v>1993</v>
      </c>
      <c r="AD484" s="377" t="s">
        <v>1993</v>
      </c>
      <c r="AE484" s="377" t="s">
        <v>1993</v>
      </c>
      <c r="AF484" s="377">
        <v>1.1055156889200001E-3</v>
      </c>
      <c r="AG484" s="359" t="s">
        <v>1990</v>
      </c>
      <c r="AH484" s="377" t="s">
        <v>2006</v>
      </c>
      <c r="AI484" s="377">
        <v>30.668042743204541</v>
      </c>
      <c r="AJ484" s="377">
        <v>28.530150025703989</v>
      </c>
    </row>
    <row r="485" spans="1:36">
      <c r="A485" s="385" t="s">
        <v>2159</v>
      </c>
      <c r="B485" s="377" t="s">
        <v>2006</v>
      </c>
      <c r="C485" s="377" t="s">
        <v>2006</v>
      </c>
      <c r="D485" s="377" t="s">
        <v>2006</v>
      </c>
      <c r="E485" s="377" t="s">
        <v>2006</v>
      </c>
      <c r="F485" s="377" t="s">
        <v>2006</v>
      </c>
      <c r="G485" s="377" t="s">
        <v>2006</v>
      </c>
      <c r="H485" s="377" t="s">
        <v>2006</v>
      </c>
      <c r="I485" s="377" t="s">
        <v>2006</v>
      </c>
      <c r="J485" s="377" t="s">
        <v>2006</v>
      </c>
      <c r="K485" s="377" t="s">
        <v>2006</v>
      </c>
      <c r="L485" s="377" t="s">
        <v>2006</v>
      </c>
      <c r="M485" s="377" t="s">
        <v>2006</v>
      </c>
      <c r="N485" s="377" t="s">
        <v>2006</v>
      </c>
      <c r="O485" s="377" t="s">
        <v>2006</v>
      </c>
      <c r="P485" s="377" t="s">
        <v>2006</v>
      </c>
      <c r="Q485" s="377" t="s">
        <v>2006</v>
      </c>
      <c r="R485" s="377" t="s">
        <v>2006</v>
      </c>
      <c r="S485" s="377" t="s">
        <v>2006</v>
      </c>
      <c r="T485" s="377" t="s">
        <v>2006</v>
      </c>
      <c r="U485" s="377" t="s">
        <v>2006</v>
      </c>
      <c r="V485" s="359" t="s">
        <v>1990</v>
      </c>
      <c r="W485" s="377" t="s">
        <v>2006</v>
      </c>
      <c r="X485" s="377" t="s">
        <v>2006</v>
      </c>
      <c r="Y485" s="377" t="s">
        <v>2006</v>
      </c>
      <c r="Z485" s="377" t="s">
        <v>2006</v>
      </c>
      <c r="AA485" s="377" t="s">
        <v>2006</v>
      </c>
      <c r="AB485" s="377" t="s">
        <v>2006</v>
      </c>
      <c r="AC485" s="377" t="s">
        <v>2006</v>
      </c>
      <c r="AD485" s="377" t="s">
        <v>2006</v>
      </c>
      <c r="AE485" s="377" t="s">
        <v>2006</v>
      </c>
      <c r="AF485" s="377" t="s">
        <v>2006</v>
      </c>
      <c r="AG485" s="359" t="s">
        <v>1990</v>
      </c>
      <c r="AH485" s="377" t="s">
        <v>2006</v>
      </c>
      <c r="AI485" s="377" t="s">
        <v>2006</v>
      </c>
      <c r="AJ485" s="377" t="s">
        <v>2006</v>
      </c>
    </row>
    <row r="486" spans="1:36">
      <c r="A486" s="385" t="s">
        <v>2160</v>
      </c>
      <c r="B486" s="377">
        <v>6.9672162809399996E-3</v>
      </c>
      <c r="C486" s="377" t="s">
        <v>2006</v>
      </c>
      <c r="D486" s="377" t="s">
        <v>2006</v>
      </c>
      <c r="E486" s="377" t="s">
        <v>2006</v>
      </c>
      <c r="F486" s="377" t="s">
        <v>2006</v>
      </c>
      <c r="G486" s="377" t="s">
        <v>2006</v>
      </c>
      <c r="H486" s="377" t="s">
        <v>2006</v>
      </c>
      <c r="I486" s="377" t="s">
        <v>2006</v>
      </c>
      <c r="J486" s="377" t="s">
        <v>2006</v>
      </c>
      <c r="K486" s="377" t="s">
        <v>2006</v>
      </c>
      <c r="L486" s="377" t="s">
        <v>2006</v>
      </c>
      <c r="M486" s="377" t="s">
        <v>2006</v>
      </c>
      <c r="N486" s="377" t="s">
        <v>2006</v>
      </c>
      <c r="O486" s="377" t="s">
        <v>2006</v>
      </c>
      <c r="P486" s="377" t="s">
        <v>2006</v>
      </c>
      <c r="Q486" s="377" t="s">
        <v>2006</v>
      </c>
      <c r="R486" s="377" t="s">
        <v>2006</v>
      </c>
      <c r="S486" s="377" t="s">
        <v>2006</v>
      </c>
      <c r="T486" s="377" t="s">
        <v>2006</v>
      </c>
      <c r="U486" s="377" t="s">
        <v>2006</v>
      </c>
      <c r="V486" s="359" t="s">
        <v>1990</v>
      </c>
      <c r="W486" s="377">
        <v>0.41169288254051001</v>
      </c>
      <c r="X486" s="377">
        <v>5.0035632843830002E-2</v>
      </c>
      <c r="Y486" s="377" t="s">
        <v>2006</v>
      </c>
      <c r="Z486" s="377" t="s">
        <v>2006</v>
      </c>
      <c r="AA486" s="377">
        <v>3.9874807019000001E-4</v>
      </c>
      <c r="AB486" s="377" t="s">
        <v>2006</v>
      </c>
      <c r="AC486" s="377" t="s">
        <v>2006</v>
      </c>
      <c r="AD486" s="377" t="s">
        <v>2006</v>
      </c>
      <c r="AE486" s="377" t="s">
        <v>2006</v>
      </c>
      <c r="AF486" s="377" t="s">
        <v>2006</v>
      </c>
      <c r="AG486" s="359" t="s">
        <v>1990</v>
      </c>
      <c r="AH486" s="377" t="s">
        <v>2006</v>
      </c>
      <c r="AI486" s="377" t="s">
        <v>1993</v>
      </c>
      <c r="AJ486" s="377" t="s">
        <v>1993</v>
      </c>
    </row>
    <row r="487" spans="1:36">
      <c r="A487" s="385" t="s">
        <v>2161</v>
      </c>
      <c r="B487" s="377" t="s">
        <v>1964</v>
      </c>
      <c r="C487" s="377" t="s">
        <v>1964</v>
      </c>
      <c r="D487" s="377" t="s">
        <v>1993</v>
      </c>
      <c r="E487" s="377" t="s">
        <v>1964</v>
      </c>
      <c r="F487" s="377" t="s">
        <v>1964</v>
      </c>
      <c r="G487" s="377" t="s">
        <v>1993</v>
      </c>
      <c r="H487" s="377" t="s">
        <v>1964</v>
      </c>
      <c r="I487" s="377" t="s">
        <v>1993</v>
      </c>
      <c r="J487" s="377" t="s">
        <v>1964</v>
      </c>
      <c r="K487" s="377" t="s">
        <v>1993</v>
      </c>
      <c r="L487" s="377" t="s">
        <v>1964</v>
      </c>
      <c r="M487" s="377" t="s">
        <v>1993</v>
      </c>
      <c r="N487" s="377" t="s">
        <v>1993</v>
      </c>
      <c r="O487" s="377" t="s">
        <v>1993</v>
      </c>
      <c r="P487" s="377" t="s">
        <v>1993</v>
      </c>
      <c r="Q487" s="377" t="s">
        <v>1964</v>
      </c>
      <c r="R487" s="377" t="s">
        <v>1993</v>
      </c>
      <c r="S487" s="377" t="s">
        <v>1964</v>
      </c>
      <c r="T487" s="377" t="s">
        <v>1964</v>
      </c>
      <c r="U487" s="377">
        <v>1.6984600970478201</v>
      </c>
      <c r="V487" s="359" t="s">
        <v>1990</v>
      </c>
      <c r="W487" s="377" t="s">
        <v>1964</v>
      </c>
      <c r="X487" s="377" t="s">
        <v>1964</v>
      </c>
      <c r="Y487" s="377" t="s">
        <v>1993</v>
      </c>
      <c r="Z487" s="377" t="s">
        <v>1993</v>
      </c>
      <c r="AA487" s="377" t="s">
        <v>1993</v>
      </c>
      <c r="AB487" s="377" t="s">
        <v>1993</v>
      </c>
      <c r="AC487" s="377" t="s">
        <v>1964</v>
      </c>
      <c r="AD487" s="377" t="s">
        <v>1993</v>
      </c>
      <c r="AE487" s="377" t="s">
        <v>1993</v>
      </c>
      <c r="AF487" s="377">
        <v>3.5883231618697602</v>
      </c>
      <c r="AG487" s="359" t="s">
        <v>1990</v>
      </c>
      <c r="AH487" s="377" t="s">
        <v>1993</v>
      </c>
      <c r="AI487" s="377">
        <v>0.34476945043893997</v>
      </c>
      <c r="AJ487" s="377" t="s">
        <v>1993</v>
      </c>
    </row>
    <row r="488" spans="1:36">
      <c r="A488" s="385" t="s">
        <v>2227</v>
      </c>
      <c r="B488" s="377">
        <v>6.3071428571400004E-3</v>
      </c>
      <c r="C488" s="377" t="s">
        <v>2006</v>
      </c>
      <c r="D488" s="377" t="s">
        <v>2006</v>
      </c>
      <c r="E488" s="377" t="s">
        <v>2006</v>
      </c>
      <c r="F488" s="377" t="s">
        <v>2006</v>
      </c>
      <c r="G488" s="377" t="s">
        <v>2006</v>
      </c>
      <c r="H488" s="377" t="s">
        <v>2006</v>
      </c>
      <c r="I488" s="377" t="s">
        <v>2006</v>
      </c>
      <c r="J488" s="377" t="s">
        <v>2006</v>
      </c>
      <c r="K488" s="377" t="s">
        <v>2006</v>
      </c>
      <c r="L488" s="377" t="s">
        <v>2006</v>
      </c>
      <c r="M488" s="377" t="s">
        <v>2006</v>
      </c>
      <c r="N488" s="377" t="s">
        <v>2006</v>
      </c>
      <c r="O488" s="377" t="s">
        <v>2006</v>
      </c>
      <c r="P488" s="377" t="s">
        <v>2006</v>
      </c>
      <c r="Q488" s="377" t="s">
        <v>2006</v>
      </c>
      <c r="R488" s="377" t="s">
        <v>2006</v>
      </c>
      <c r="S488" s="377" t="s">
        <v>2006</v>
      </c>
      <c r="T488" s="377" t="s">
        <v>2006</v>
      </c>
      <c r="U488" s="377" t="s">
        <v>2006</v>
      </c>
      <c r="V488" s="359" t="s">
        <v>1990</v>
      </c>
      <c r="W488" s="377">
        <v>5.67E-2</v>
      </c>
      <c r="X488" s="377">
        <v>2.7071428571429999E-2</v>
      </c>
      <c r="Y488" s="377">
        <v>5.5728571428570003E-2</v>
      </c>
      <c r="Z488" s="377" t="s">
        <v>2006</v>
      </c>
      <c r="AA488" s="377">
        <v>5.7578571428570001E-2</v>
      </c>
      <c r="AB488" s="377" t="s">
        <v>2006</v>
      </c>
      <c r="AC488" s="377" t="s">
        <v>2006</v>
      </c>
      <c r="AD488" s="377" t="s">
        <v>2006</v>
      </c>
      <c r="AE488" s="377" t="s">
        <v>2006</v>
      </c>
      <c r="AF488" s="377" t="s">
        <v>2006</v>
      </c>
      <c r="AG488" s="359" t="s">
        <v>1990</v>
      </c>
      <c r="AH488" s="377" t="s">
        <v>2006</v>
      </c>
      <c r="AI488" s="377">
        <v>9.0435714285709998E-2</v>
      </c>
      <c r="AJ488" s="377" t="s">
        <v>1993</v>
      </c>
    </row>
    <row r="489" spans="1:36">
      <c r="A489" s="246" t="s">
        <v>2163</v>
      </c>
      <c r="B489" s="377">
        <v>0.88</v>
      </c>
      <c r="C489" s="377">
        <v>397.31929999999994</v>
      </c>
      <c r="D489" s="377" t="s">
        <v>1986</v>
      </c>
      <c r="E489" s="377" t="s">
        <v>1986</v>
      </c>
      <c r="F489" s="377">
        <v>2580.4423400000001</v>
      </c>
      <c r="G489" s="377" t="s">
        <v>1986</v>
      </c>
      <c r="H489" s="377">
        <v>56029.155100000004</v>
      </c>
      <c r="I489" s="377" t="s">
        <v>1986</v>
      </c>
      <c r="J489" s="377">
        <v>2093.1475999999998</v>
      </c>
      <c r="K489" s="377" t="s">
        <v>1986</v>
      </c>
      <c r="L489" s="377" t="s">
        <v>1986</v>
      </c>
      <c r="M489" s="377" t="s">
        <v>1986</v>
      </c>
      <c r="N489" s="377" t="s">
        <v>1986</v>
      </c>
      <c r="O489" s="377" t="s">
        <v>1986</v>
      </c>
      <c r="P489" s="377" t="s">
        <v>1986</v>
      </c>
      <c r="Q489" s="377">
        <v>117.73</v>
      </c>
      <c r="R489" s="377" t="s">
        <v>1986</v>
      </c>
      <c r="S489" s="377" t="s">
        <v>1986</v>
      </c>
      <c r="T489" s="377" t="s">
        <v>1986</v>
      </c>
      <c r="U489" s="377" t="s">
        <v>1986</v>
      </c>
      <c r="V489" s="359" t="s">
        <v>1990</v>
      </c>
      <c r="W489" s="377">
        <v>2.1192000000000002</v>
      </c>
      <c r="X489" s="377" t="s">
        <v>1986</v>
      </c>
      <c r="Y489" s="377" t="s">
        <v>1986</v>
      </c>
      <c r="Z489" s="377" t="s">
        <v>1986</v>
      </c>
      <c r="AA489" s="377" t="s">
        <v>1986</v>
      </c>
      <c r="AB489" s="377" t="s">
        <v>1986</v>
      </c>
      <c r="AC489" s="377" t="s">
        <v>1986</v>
      </c>
      <c r="AD489" s="377" t="s">
        <v>1986</v>
      </c>
      <c r="AE489" s="377" t="s">
        <v>1986</v>
      </c>
      <c r="AF489" s="377" t="s">
        <v>1986</v>
      </c>
      <c r="AG489" s="359" t="s">
        <v>1990</v>
      </c>
      <c r="AH489" s="377">
        <v>7230.4559117999988</v>
      </c>
      <c r="AI489" s="377" t="s">
        <v>1986</v>
      </c>
      <c r="AJ489" s="377" t="s">
        <v>1986</v>
      </c>
    </row>
    <row r="490" spans="1:36">
      <c r="A490" s="385" t="s">
        <v>2164</v>
      </c>
      <c r="B490" s="377" t="s">
        <v>1986</v>
      </c>
      <c r="C490" s="377">
        <v>397.31929999999994</v>
      </c>
      <c r="D490" s="377" t="s">
        <v>1986</v>
      </c>
      <c r="E490" s="377" t="s">
        <v>1986</v>
      </c>
      <c r="F490" s="377">
        <v>2549.6623400000003</v>
      </c>
      <c r="G490" s="377" t="s">
        <v>1986</v>
      </c>
      <c r="H490" s="377">
        <v>49042.255100000002</v>
      </c>
      <c r="I490" s="377" t="s">
        <v>1986</v>
      </c>
      <c r="J490" s="377">
        <v>2093.1475999999998</v>
      </c>
      <c r="K490" s="377" t="s">
        <v>1986</v>
      </c>
      <c r="L490" s="377" t="s">
        <v>1986</v>
      </c>
      <c r="M490" s="377" t="s">
        <v>1986</v>
      </c>
      <c r="N490" s="377" t="s">
        <v>1986</v>
      </c>
      <c r="O490" s="377" t="s">
        <v>1986</v>
      </c>
      <c r="P490" s="377" t="s">
        <v>1986</v>
      </c>
      <c r="Q490" s="377">
        <v>99.33</v>
      </c>
      <c r="R490" s="377" t="s">
        <v>1986</v>
      </c>
      <c r="S490" s="377" t="s">
        <v>1986</v>
      </c>
      <c r="T490" s="377" t="s">
        <v>1986</v>
      </c>
      <c r="U490" s="377" t="s">
        <v>1986</v>
      </c>
      <c r="V490" s="359" t="s">
        <v>1990</v>
      </c>
      <c r="W490" s="377" t="s">
        <v>1986</v>
      </c>
      <c r="X490" s="377" t="s">
        <v>1986</v>
      </c>
      <c r="Y490" s="377" t="s">
        <v>1986</v>
      </c>
      <c r="Z490" s="377" t="s">
        <v>1986</v>
      </c>
      <c r="AA490" s="377" t="s">
        <v>1986</v>
      </c>
      <c r="AB490" s="377" t="s">
        <v>1986</v>
      </c>
      <c r="AC490" s="377" t="s">
        <v>1986</v>
      </c>
      <c r="AD490" s="377" t="s">
        <v>1986</v>
      </c>
      <c r="AE490" s="377" t="s">
        <v>1986</v>
      </c>
      <c r="AF490" s="377" t="s">
        <v>1986</v>
      </c>
      <c r="AG490" s="359" t="s">
        <v>1990</v>
      </c>
      <c r="AH490" s="377" t="s">
        <v>2041</v>
      </c>
      <c r="AI490" s="377" t="s">
        <v>1986</v>
      </c>
      <c r="AJ490" s="377" t="s">
        <v>1986</v>
      </c>
    </row>
    <row r="491" spans="1:36">
      <c r="A491" s="385" t="s">
        <v>2165</v>
      </c>
      <c r="B491" s="377" t="s">
        <v>1986</v>
      </c>
      <c r="C491" s="377" t="s">
        <v>1986</v>
      </c>
      <c r="D491" s="377" t="s">
        <v>1986</v>
      </c>
      <c r="E491" s="377" t="s">
        <v>1986</v>
      </c>
      <c r="F491" s="377" t="s">
        <v>1986</v>
      </c>
      <c r="G491" s="377" t="s">
        <v>1986</v>
      </c>
      <c r="H491" s="377">
        <v>1019.4</v>
      </c>
      <c r="I491" s="377" t="s">
        <v>1986</v>
      </c>
      <c r="J491" s="377" t="s">
        <v>1986</v>
      </c>
      <c r="K491" s="377" t="s">
        <v>1986</v>
      </c>
      <c r="L491" s="377" t="s">
        <v>1986</v>
      </c>
      <c r="M491" s="377" t="s">
        <v>1986</v>
      </c>
      <c r="N491" s="377" t="s">
        <v>1986</v>
      </c>
      <c r="O491" s="377" t="s">
        <v>1986</v>
      </c>
      <c r="P491" s="377" t="s">
        <v>1986</v>
      </c>
      <c r="Q491" s="377" t="s">
        <v>1986</v>
      </c>
      <c r="R491" s="377" t="s">
        <v>1986</v>
      </c>
      <c r="S491" s="377" t="s">
        <v>1986</v>
      </c>
      <c r="T491" s="377" t="s">
        <v>1986</v>
      </c>
      <c r="U491" s="377" t="s">
        <v>1986</v>
      </c>
      <c r="V491" s="359" t="s">
        <v>1990</v>
      </c>
      <c r="W491" s="377" t="s">
        <v>1986</v>
      </c>
      <c r="X491" s="377" t="s">
        <v>1986</v>
      </c>
      <c r="Y491" s="377" t="s">
        <v>1986</v>
      </c>
      <c r="Z491" s="377" t="s">
        <v>1986</v>
      </c>
      <c r="AA491" s="377" t="s">
        <v>1986</v>
      </c>
      <c r="AB491" s="377" t="s">
        <v>1986</v>
      </c>
      <c r="AC491" s="377" t="s">
        <v>1986</v>
      </c>
      <c r="AD491" s="377" t="s">
        <v>1986</v>
      </c>
      <c r="AE491" s="377" t="s">
        <v>1986</v>
      </c>
      <c r="AF491" s="377" t="s">
        <v>1986</v>
      </c>
      <c r="AG491" s="359" t="s">
        <v>1990</v>
      </c>
      <c r="AH491" s="377" t="s">
        <v>1964</v>
      </c>
      <c r="AI491" s="377" t="s">
        <v>1986</v>
      </c>
      <c r="AJ491" s="377" t="s">
        <v>1986</v>
      </c>
    </row>
    <row r="492" spans="1:36">
      <c r="A492" s="385" t="s">
        <v>2166</v>
      </c>
      <c r="B492" s="377">
        <v>0.88</v>
      </c>
      <c r="C492" s="377" t="s">
        <v>1986</v>
      </c>
      <c r="D492" s="377" t="s">
        <v>1986</v>
      </c>
      <c r="E492" s="377" t="s">
        <v>1986</v>
      </c>
      <c r="F492" s="377">
        <v>30.78</v>
      </c>
      <c r="G492" s="377" t="s">
        <v>1986</v>
      </c>
      <c r="H492" s="377" t="s">
        <v>1986</v>
      </c>
      <c r="I492" s="377" t="s">
        <v>1986</v>
      </c>
      <c r="J492" s="377" t="s">
        <v>1986</v>
      </c>
      <c r="K492" s="377" t="s">
        <v>1986</v>
      </c>
      <c r="L492" s="377" t="s">
        <v>1986</v>
      </c>
      <c r="M492" s="377" t="s">
        <v>1986</v>
      </c>
      <c r="N492" s="377" t="s">
        <v>1986</v>
      </c>
      <c r="O492" s="377" t="s">
        <v>1986</v>
      </c>
      <c r="P492" s="377" t="s">
        <v>1986</v>
      </c>
      <c r="Q492" s="377">
        <v>18.399999999999999</v>
      </c>
      <c r="R492" s="377" t="s">
        <v>1986</v>
      </c>
      <c r="S492" s="377" t="s">
        <v>1986</v>
      </c>
      <c r="T492" s="377" t="s">
        <v>1986</v>
      </c>
      <c r="U492" s="377" t="s">
        <v>1986</v>
      </c>
      <c r="V492" s="359" t="s">
        <v>1990</v>
      </c>
      <c r="W492" s="377">
        <v>2.1192000000000002</v>
      </c>
      <c r="X492" s="377" t="s">
        <v>1986</v>
      </c>
      <c r="Y492" s="377" t="s">
        <v>1986</v>
      </c>
      <c r="Z492" s="377" t="s">
        <v>1986</v>
      </c>
      <c r="AA492" s="377" t="s">
        <v>1986</v>
      </c>
      <c r="AB492" s="377" t="s">
        <v>1986</v>
      </c>
      <c r="AC492" s="377" t="s">
        <v>1986</v>
      </c>
      <c r="AD492" s="377" t="s">
        <v>1986</v>
      </c>
      <c r="AE492" s="377" t="s">
        <v>1986</v>
      </c>
      <c r="AF492" s="377" t="s">
        <v>1986</v>
      </c>
      <c r="AG492" s="359" t="s">
        <v>1990</v>
      </c>
      <c r="AH492" s="377" t="s">
        <v>1964</v>
      </c>
      <c r="AI492" s="377" t="s">
        <v>1986</v>
      </c>
      <c r="AJ492" s="377" t="s">
        <v>1986</v>
      </c>
    </row>
    <row r="493" spans="1:36">
      <c r="A493" s="385" t="s">
        <v>2167</v>
      </c>
      <c r="B493" s="377" t="s">
        <v>1986</v>
      </c>
      <c r="C493" s="377" t="s">
        <v>1986</v>
      </c>
      <c r="D493" s="377" t="s">
        <v>1986</v>
      </c>
      <c r="E493" s="377" t="s">
        <v>1986</v>
      </c>
      <c r="F493" s="377" t="s">
        <v>1986</v>
      </c>
      <c r="G493" s="377" t="s">
        <v>1986</v>
      </c>
      <c r="H493" s="377">
        <v>5967.5</v>
      </c>
      <c r="I493" s="377" t="s">
        <v>1986</v>
      </c>
      <c r="J493" s="377" t="s">
        <v>1986</v>
      </c>
      <c r="K493" s="377" t="s">
        <v>1986</v>
      </c>
      <c r="L493" s="377" t="s">
        <v>1986</v>
      </c>
      <c r="M493" s="377" t="s">
        <v>1986</v>
      </c>
      <c r="N493" s="377" t="s">
        <v>1986</v>
      </c>
      <c r="O493" s="377" t="s">
        <v>1986</v>
      </c>
      <c r="P493" s="377" t="s">
        <v>1986</v>
      </c>
      <c r="Q493" s="377" t="s">
        <v>1986</v>
      </c>
      <c r="R493" s="377" t="s">
        <v>1986</v>
      </c>
      <c r="S493" s="377" t="s">
        <v>1986</v>
      </c>
      <c r="T493" s="377" t="s">
        <v>1986</v>
      </c>
      <c r="U493" s="377" t="s">
        <v>1986</v>
      </c>
      <c r="V493" s="359" t="s">
        <v>1990</v>
      </c>
      <c r="W493" s="377" t="s">
        <v>1986</v>
      </c>
      <c r="X493" s="377" t="s">
        <v>1986</v>
      </c>
      <c r="Y493" s="377" t="s">
        <v>1986</v>
      </c>
      <c r="Z493" s="377" t="s">
        <v>1986</v>
      </c>
      <c r="AA493" s="377" t="s">
        <v>1986</v>
      </c>
      <c r="AB493" s="377" t="s">
        <v>1986</v>
      </c>
      <c r="AC493" s="377" t="s">
        <v>1986</v>
      </c>
      <c r="AD493" s="377" t="s">
        <v>1986</v>
      </c>
      <c r="AE493" s="377" t="s">
        <v>1986</v>
      </c>
      <c r="AF493" s="377" t="s">
        <v>1986</v>
      </c>
      <c r="AG493" s="359" t="s">
        <v>1990</v>
      </c>
      <c r="AH493" s="377" t="s">
        <v>2051</v>
      </c>
      <c r="AI493" s="377" t="s">
        <v>1986</v>
      </c>
      <c r="AJ493" s="377" t="s">
        <v>1986</v>
      </c>
    </row>
    <row r="494" spans="1:36">
      <c r="A494" s="385" t="s">
        <v>2168</v>
      </c>
      <c r="B494" s="377" t="s">
        <v>1986</v>
      </c>
      <c r="C494" s="377" t="s">
        <v>1986</v>
      </c>
      <c r="D494" s="377" t="s">
        <v>1986</v>
      </c>
      <c r="E494" s="377" t="s">
        <v>1986</v>
      </c>
      <c r="F494" s="377" t="s">
        <v>1986</v>
      </c>
      <c r="G494" s="377" t="s">
        <v>1986</v>
      </c>
      <c r="H494" s="377" t="s">
        <v>1986</v>
      </c>
      <c r="I494" s="377" t="s">
        <v>1986</v>
      </c>
      <c r="J494" s="377" t="s">
        <v>1986</v>
      </c>
      <c r="K494" s="377" t="s">
        <v>1986</v>
      </c>
      <c r="L494" s="377" t="s">
        <v>1986</v>
      </c>
      <c r="M494" s="377" t="s">
        <v>1986</v>
      </c>
      <c r="N494" s="377" t="s">
        <v>1986</v>
      </c>
      <c r="O494" s="377" t="s">
        <v>1986</v>
      </c>
      <c r="P494" s="377" t="s">
        <v>1986</v>
      </c>
      <c r="Q494" s="377" t="s">
        <v>1986</v>
      </c>
      <c r="R494" s="377" t="s">
        <v>1986</v>
      </c>
      <c r="S494" s="377" t="s">
        <v>1986</v>
      </c>
      <c r="T494" s="377" t="s">
        <v>1986</v>
      </c>
      <c r="U494" s="377" t="s">
        <v>1986</v>
      </c>
      <c r="V494" s="359" t="s">
        <v>1990</v>
      </c>
      <c r="W494" s="377" t="s">
        <v>1986</v>
      </c>
      <c r="X494" s="377" t="s">
        <v>1986</v>
      </c>
      <c r="Y494" s="377" t="s">
        <v>1986</v>
      </c>
      <c r="Z494" s="377" t="s">
        <v>1986</v>
      </c>
      <c r="AA494" s="377" t="s">
        <v>1986</v>
      </c>
      <c r="AB494" s="377" t="s">
        <v>1986</v>
      </c>
      <c r="AC494" s="377" t="s">
        <v>1986</v>
      </c>
      <c r="AD494" s="377" t="s">
        <v>1986</v>
      </c>
      <c r="AE494" s="377" t="s">
        <v>1986</v>
      </c>
      <c r="AF494" s="377" t="s">
        <v>1986</v>
      </c>
      <c r="AG494" s="359" t="s">
        <v>1990</v>
      </c>
      <c r="AH494" s="377" t="s">
        <v>1964</v>
      </c>
      <c r="AI494" s="377" t="s">
        <v>1986</v>
      </c>
      <c r="AJ494" s="377" t="s">
        <v>1986</v>
      </c>
    </row>
    <row r="495" spans="1:36">
      <c r="A495" s="338" t="s">
        <v>2169</v>
      </c>
      <c r="B495" s="377" t="s">
        <v>1986</v>
      </c>
      <c r="C495" s="377" t="s">
        <v>1986</v>
      </c>
      <c r="D495" s="377" t="s">
        <v>1986</v>
      </c>
      <c r="E495" s="377" t="s">
        <v>1986</v>
      </c>
      <c r="F495" s="377" t="s">
        <v>1986</v>
      </c>
      <c r="G495" s="377" t="s">
        <v>1986</v>
      </c>
      <c r="H495" s="377" t="s">
        <v>1986</v>
      </c>
      <c r="I495" s="377" t="s">
        <v>1986</v>
      </c>
      <c r="J495" s="377" t="s">
        <v>1986</v>
      </c>
      <c r="K495" s="377" t="s">
        <v>1986</v>
      </c>
      <c r="L495" s="377" t="s">
        <v>1986</v>
      </c>
      <c r="M495" s="377" t="s">
        <v>1986</v>
      </c>
      <c r="N495" s="377" t="s">
        <v>1986</v>
      </c>
      <c r="O495" s="377" t="s">
        <v>1986</v>
      </c>
      <c r="P495" s="377" t="s">
        <v>1986</v>
      </c>
      <c r="Q495" s="377" t="s">
        <v>1986</v>
      </c>
      <c r="R495" s="377" t="s">
        <v>1986</v>
      </c>
      <c r="S495" s="377" t="s">
        <v>1986</v>
      </c>
      <c r="T495" s="377" t="s">
        <v>1986</v>
      </c>
      <c r="U495" s="377" t="s">
        <v>1986</v>
      </c>
      <c r="V495" s="359" t="s">
        <v>1990</v>
      </c>
      <c r="W495" s="377" t="s">
        <v>1986</v>
      </c>
      <c r="X495" s="377" t="s">
        <v>1986</v>
      </c>
      <c r="Y495" s="377" t="s">
        <v>1986</v>
      </c>
      <c r="Z495" s="377" t="s">
        <v>1986</v>
      </c>
      <c r="AA495" s="377" t="s">
        <v>1986</v>
      </c>
      <c r="AB495" s="377" t="s">
        <v>1986</v>
      </c>
      <c r="AC495" s="377" t="s">
        <v>1986</v>
      </c>
      <c r="AD495" s="377" t="s">
        <v>1986</v>
      </c>
      <c r="AE495" s="377" t="s">
        <v>1986</v>
      </c>
      <c r="AF495" s="377" t="s">
        <v>1986</v>
      </c>
      <c r="AG495" s="359" t="s">
        <v>1990</v>
      </c>
      <c r="AH495" s="377">
        <v>7230.4559117999988</v>
      </c>
      <c r="AI495" s="377" t="s">
        <v>1986</v>
      </c>
      <c r="AJ495" s="377" t="s">
        <v>1986</v>
      </c>
    </row>
    <row r="496" spans="1:36">
      <c r="A496" s="381" t="s">
        <v>2170</v>
      </c>
      <c r="B496" s="377" t="s">
        <v>1986</v>
      </c>
      <c r="C496" s="377" t="s">
        <v>1986</v>
      </c>
      <c r="D496" s="377" t="s">
        <v>1986</v>
      </c>
      <c r="E496" s="377" t="s">
        <v>1986</v>
      </c>
      <c r="F496" s="377" t="s">
        <v>1986</v>
      </c>
      <c r="G496" s="377" t="s">
        <v>1986</v>
      </c>
      <c r="H496" s="377" t="s">
        <v>1986</v>
      </c>
      <c r="I496" s="377" t="s">
        <v>1986</v>
      </c>
      <c r="J496" s="377" t="s">
        <v>1986</v>
      </c>
      <c r="K496" s="377" t="s">
        <v>1986</v>
      </c>
      <c r="L496" s="377" t="s">
        <v>1986</v>
      </c>
      <c r="M496" s="377" t="s">
        <v>1986</v>
      </c>
      <c r="N496" s="377" t="s">
        <v>1986</v>
      </c>
      <c r="O496" s="377" t="s">
        <v>1986</v>
      </c>
      <c r="P496" s="377" t="s">
        <v>1986</v>
      </c>
      <c r="Q496" s="377" t="s">
        <v>1986</v>
      </c>
      <c r="R496" s="377" t="s">
        <v>1986</v>
      </c>
      <c r="S496" s="377" t="s">
        <v>1986</v>
      </c>
      <c r="T496" s="377" t="s">
        <v>1986</v>
      </c>
      <c r="U496" s="377" t="s">
        <v>1986</v>
      </c>
      <c r="V496" s="359" t="s">
        <v>1990</v>
      </c>
      <c r="W496" s="377">
        <v>0.31825058820208002</v>
      </c>
      <c r="X496" s="377" t="s">
        <v>1986</v>
      </c>
      <c r="Y496" s="377" t="s">
        <v>1986</v>
      </c>
      <c r="Z496" s="377" t="s">
        <v>1986</v>
      </c>
      <c r="AA496" s="377" t="s">
        <v>1986</v>
      </c>
      <c r="AB496" s="377" t="s">
        <v>1986</v>
      </c>
      <c r="AC496" s="377" t="s">
        <v>1986</v>
      </c>
      <c r="AD496" s="377" t="s">
        <v>1986</v>
      </c>
      <c r="AE496" s="377" t="s">
        <v>1986</v>
      </c>
      <c r="AF496" s="377" t="s">
        <v>1986</v>
      </c>
      <c r="AG496" s="359" t="s">
        <v>1990</v>
      </c>
      <c r="AH496" s="377" t="s">
        <v>1986</v>
      </c>
      <c r="AI496" s="377">
        <v>366.18901378629999</v>
      </c>
      <c r="AJ496" s="377" t="s">
        <v>1986</v>
      </c>
    </row>
    <row r="497" spans="1:36">
      <c r="A497" s="385" t="s">
        <v>2171</v>
      </c>
      <c r="B497" s="377" t="s">
        <v>1986</v>
      </c>
      <c r="C497" s="377" t="s">
        <v>1986</v>
      </c>
      <c r="D497" s="377" t="s">
        <v>1986</v>
      </c>
      <c r="E497" s="377" t="s">
        <v>1986</v>
      </c>
      <c r="F497" s="377" t="s">
        <v>1986</v>
      </c>
      <c r="G497" s="377" t="s">
        <v>1986</v>
      </c>
      <c r="H497" s="377" t="s">
        <v>1986</v>
      </c>
      <c r="I497" s="377" t="s">
        <v>1986</v>
      </c>
      <c r="J497" s="377" t="s">
        <v>1986</v>
      </c>
      <c r="K497" s="377" t="s">
        <v>1986</v>
      </c>
      <c r="L497" s="377" t="s">
        <v>1986</v>
      </c>
      <c r="M497" s="377" t="s">
        <v>1986</v>
      </c>
      <c r="N497" s="377" t="s">
        <v>1986</v>
      </c>
      <c r="O497" s="377" t="s">
        <v>1986</v>
      </c>
      <c r="P497" s="377" t="s">
        <v>1986</v>
      </c>
      <c r="Q497" s="377" t="s">
        <v>1986</v>
      </c>
      <c r="R497" s="377" t="s">
        <v>1986</v>
      </c>
      <c r="S497" s="377" t="s">
        <v>1986</v>
      </c>
      <c r="T497" s="377" t="s">
        <v>1986</v>
      </c>
      <c r="U497" s="377" t="s">
        <v>1986</v>
      </c>
      <c r="V497" s="359" t="s">
        <v>1990</v>
      </c>
      <c r="W497" s="377">
        <v>0.31825058820208002</v>
      </c>
      <c r="X497" s="377" t="s">
        <v>1986</v>
      </c>
      <c r="Y497" s="377" t="s">
        <v>1986</v>
      </c>
      <c r="Z497" s="377" t="s">
        <v>1986</v>
      </c>
      <c r="AA497" s="377" t="s">
        <v>1986</v>
      </c>
      <c r="AB497" s="377" t="s">
        <v>1986</v>
      </c>
      <c r="AC497" s="377" t="s">
        <v>1986</v>
      </c>
      <c r="AD497" s="377" t="s">
        <v>1986</v>
      </c>
      <c r="AE497" s="377" t="s">
        <v>1986</v>
      </c>
      <c r="AF497" s="377" t="s">
        <v>1986</v>
      </c>
      <c r="AG497" s="359" t="s">
        <v>1990</v>
      </c>
      <c r="AH497" s="377" t="s">
        <v>1986</v>
      </c>
      <c r="AI497" s="377">
        <v>366.18901378630005</v>
      </c>
      <c r="AJ497" s="377" t="s">
        <v>1986</v>
      </c>
    </row>
    <row r="498" spans="1:36">
      <c r="A498" s="385" t="s">
        <v>2228</v>
      </c>
      <c r="B498" s="359" t="s">
        <v>1990</v>
      </c>
      <c r="C498" s="359" t="s">
        <v>1990</v>
      </c>
      <c r="D498" s="359" t="s">
        <v>1990</v>
      </c>
      <c r="E498" s="359" t="s">
        <v>1990</v>
      </c>
      <c r="F498" s="359" t="s">
        <v>1990</v>
      </c>
      <c r="G498" s="359" t="s">
        <v>1990</v>
      </c>
      <c r="H498" s="359" t="s">
        <v>1990</v>
      </c>
      <c r="I498" s="359" t="s">
        <v>1990</v>
      </c>
      <c r="J498" s="359" t="s">
        <v>1990</v>
      </c>
      <c r="K498" s="359" t="s">
        <v>1990</v>
      </c>
      <c r="L498" s="359" t="s">
        <v>1990</v>
      </c>
      <c r="M498" s="359" t="s">
        <v>1990</v>
      </c>
      <c r="N498" s="359" t="s">
        <v>1990</v>
      </c>
      <c r="O498" s="359" t="s">
        <v>1990</v>
      </c>
      <c r="P498" s="359" t="s">
        <v>1990</v>
      </c>
      <c r="Q498" s="359" t="s">
        <v>1990</v>
      </c>
      <c r="R498" s="359" t="s">
        <v>1990</v>
      </c>
      <c r="S498" s="359" t="s">
        <v>1990</v>
      </c>
      <c r="T498" s="359" t="s">
        <v>1990</v>
      </c>
      <c r="U498" s="359" t="s">
        <v>1990</v>
      </c>
      <c r="V498" s="359" t="s">
        <v>1990</v>
      </c>
      <c r="W498" s="377" t="s">
        <v>1986</v>
      </c>
      <c r="X498" s="377" t="s">
        <v>1986</v>
      </c>
      <c r="Y498" s="377" t="s">
        <v>1986</v>
      </c>
      <c r="Z498" s="377" t="s">
        <v>1986</v>
      </c>
      <c r="AA498" s="377" t="s">
        <v>1986</v>
      </c>
      <c r="AB498" s="377" t="s">
        <v>1986</v>
      </c>
      <c r="AC498" s="377" t="s">
        <v>1986</v>
      </c>
      <c r="AD498" s="377" t="s">
        <v>1986</v>
      </c>
      <c r="AE498" s="377" t="s">
        <v>1986</v>
      </c>
      <c r="AF498" s="377" t="s">
        <v>1986</v>
      </c>
      <c r="AG498" s="359" t="s">
        <v>1990</v>
      </c>
      <c r="AH498" s="359" t="s">
        <v>1990</v>
      </c>
      <c r="AI498" s="377" t="s">
        <v>2006</v>
      </c>
      <c r="AJ498" s="359" t="s">
        <v>1990</v>
      </c>
    </row>
    <row r="499" spans="1:36">
      <c r="A499" s="385" t="s">
        <v>2174</v>
      </c>
      <c r="B499" s="377" t="s">
        <v>1986</v>
      </c>
      <c r="C499" s="377" t="s">
        <v>1986</v>
      </c>
      <c r="D499" s="377" t="s">
        <v>1986</v>
      </c>
      <c r="E499" s="377" t="s">
        <v>1986</v>
      </c>
      <c r="F499" s="377" t="s">
        <v>1986</v>
      </c>
      <c r="G499" s="377" t="s">
        <v>1986</v>
      </c>
      <c r="H499" s="377" t="s">
        <v>1986</v>
      </c>
      <c r="I499" s="377" t="s">
        <v>1986</v>
      </c>
      <c r="J499" s="377" t="s">
        <v>1986</v>
      </c>
      <c r="K499" s="377" t="s">
        <v>1986</v>
      </c>
      <c r="L499" s="377" t="s">
        <v>1986</v>
      </c>
      <c r="M499" s="377" t="s">
        <v>1986</v>
      </c>
      <c r="N499" s="377" t="s">
        <v>1986</v>
      </c>
      <c r="O499" s="377" t="s">
        <v>1986</v>
      </c>
      <c r="P499" s="377" t="s">
        <v>1986</v>
      </c>
      <c r="Q499" s="377" t="s">
        <v>1986</v>
      </c>
      <c r="R499" s="377" t="s">
        <v>1986</v>
      </c>
      <c r="S499" s="377" t="s">
        <v>1986</v>
      </c>
      <c r="T499" s="377" t="s">
        <v>1986</v>
      </c>
      <c r="U499" s="377" t="s">
        <v>1986</v>
      </c>
      <c r="V499" s="359" t="s">
        <v>1990</v>
      </c>
      <c r="W499" s="377" t="s">
        <v>1986</v>
      </c>
      <c r="X499" s="377" t="s">
        <v>1986</v>
      </c>
      <c r="Y499" s="377" t="s">
        <v>1986</v>
      </c>
      <c r="Z499" s="377" t="s">
        <v>1986</v>
      </c>
      <c r="AA499" s="377" t="s">
        <v>1986</v>
      </c>
      <c r="AB499" s="377" t="s">
        <v>1986</v>
      </c>
      <c r="AC499" s="377" t="s">
        <v>1986</v>
      </c>
      <c r="AD499" s="377" t="s">
        <v>1986</v>
      </c>
      <c r="AE499" s="377" t="s">
        <v>1986</v>
      </c>
      <c r="AF499" s="377" t="s">
        <v>1986</v>
      </c>
      <c r="AG499" s="359" t="s">
        <v>1990</v>
      </c>
      <c r="AH499" s="377" t="s">
        <v>1986</v>
      </c>
      <c r="AI499" s="377" t="s">
        <v>1986</v>
      </c>
      <c r="AJ499" s="377" t="s">
        <v>1986</v>
      </c>
    </row>
    <row r="500" spans="1:36">
      <c r="A500" s="220" t="s">
        <v>2229</v>
      </c>
      <c r="B500" s="377" t="s">
        <v>2000</v>
      </c>
      <c r="C500" s="377" t="s">
        <v>1986</v>
      </c>
      <c r="D500" s="377" t="s">
        <v>1986</v>
      </c>
      <c r="E500" s="377" t="s">
        <v>1986</v>
      </c>
      <c r="F500" s="377" t="s">
        <v>1986</v>
      </c>
      <c r="G500" s="377" t="s">
        <v>1986</v>
      </c>
      <c r="H500" s="377" t="s">
        <v>1986</v>
      </c>
      <c r="I500" s="377" t="s">
        <v>1986</v>
      </c>
      <c r="J500" s="377" t="s">
        <v>1986</v>
      </c>
      <c r="K500" s="377" t="s">
        <v>1986</v>
      </c>
      <c r="L500" s="377" t="s">
        <v>1986</v>
      </c>
      <c r="M500" s="377" t="s">
        <v>1986</v>
      </c>
      <c r="N500" s="377" t="s">
        <v>1986</v>
      </c>
      <c r="O500" s="377" t="s">
        <v>1986</v>
      </c>
      <c r="P500" s="377" t="s">
        <v>1986</v>
      </c>
      <c r="Q500" s="377" t="s">
        <v>1986</v>
      </c>
      <c r="R500" s="377" t="s">
        <v>1986</v>
      </c>
      <c r="S500" s="377" t="s">
        <v>1986</v>
      </c>
      <c r="T500" s="377" t="s">
        <v>1986</v>
      </c>
      <c r="U500" s="377" t="s">
        <v>1986</v>
      </c>
      <c r="V500" s="359" t="s">
        <v>1990</v>
      </c>
      <c r="W500" s="377" t="s">
        <v>2000</v>
      </c>
      <c r="X500" s="377" t="s">
        <v>2000</v>
      </c>
      <c r="Y500" s="377" t="s">
        <v>2000</v>
      </c>
      <c r="Z500" s="377" t="s">
        <v>1986</v>
      </c>
      <c r="AA500" s="377" t="s">
        <v>2000</v>
      </c>
      <c r="AB500" s="377" t="s">
        <v>1986</v>
      </c>
      <c r="AC500" s="377" t="s">
        <v>1986</v>
      </c>
      <c r="AD500" s="377" t="s">
        <v>1986</v>
      </c>
      <c r="AE500" s="377" t="s">
        <v>1986</v>
      </c>
      <c r="AF500" s="377" t="s">
        <v>1986</v>
      </c>
      <c r="AG500" s="359" t="s">
        <v>1990</v>
      </c>
      <c r="AH500" s="377" t="s">
        <v>1986</v>
      </c>
      <c r="AI500" s="377" t="s">
        <v>2000</v>
      </c>
      <c r="AJ500" s="377" t="s">
        <v>2000</v>
      </c>
    </row>
    <row r="501" spans="1:36">
      <c r="A501" s="388" t="s">
        <v>2230</v>
      </c>
      <c r="B501" s="377" t="s">
        <v>2000</v>
      </c>
      <c r="C501" s="377" t="s">
        <v>1986</v>
      </c>
      <c r="D501" s="377" t="s">
        <v>1986</v>
      </c>
      <c r="E501" s="377" t="s">
        <v>1986</v>
      </c>
      <c r="F501" s="377" t="s">
        <v>1986</v>
      </c>
      <c r="G501" s="377" t="s">
        <v>1986</v>
      </c>
      <c r="H501" s="377" t="s">
        <v>1986</v>
      </c>
      <c r="I501" s="377" t="s">
        <v>1986</v>
      </c>
      <c r="J501" s="377" t="s">
        <v>1986</v>
      </c>
      <c r="K501" s="377" t="s">
        <v>1986</v>
      </c>
      <c r="L501" s="377" t="s">
        <v>1986</v>
      </c>
      <c r="M501" s="377" t="s">
        <v>1986</v>
      </c>
      <c r="N501" s="377" t="s">
        <v>1986</v>
      </c>
      <c r="O501" s="377" t="s">
        <v>1986</v>
      </c>
      <c r="P501" s="377" t="s">
        <v>1986</v>
      </c>
      <c r="Q501" s="377" t="s">
        <v>1986</v>
      </c>
      <c r="R501" s="377" t="s">
        <v>1986</v>
      </c>
      <c r="S501" s="377" t="s">
        <v>1986</v>
      </c>
      <c r="T501" s="377" t="s">
        <v>1986</v>
      </c>
      <c r="U501" s="377" t="s">
        <v>1986</v>
      </c>
      <c r="V501" s="359" t="s">
        <v>1990</v>
      </c>
      <c r="W501" s="377" t="s">
        <v>2000</v>
      </c>
      <c r="X501" s="377" t="s">
        <v>2000</v>
      </c>
      <c r="Y501" s="377" t="s">
        <v>2000</v>
      </c>
      <c r="Z501" s="377" t="s">
        <v>1986</v>
      </c>
      <c r="AA501" s="377" t="s">
        <v>2000</v>
      </c>
      <c r="AB501" s="377" t="s">
        <v>1986</v>
      </c>
      <c r="AC501" s="377" t="s">
        <v>1986</v>
      </c>
      <c r="AD501" s="377" t="s">
        <v>1986</v>
      </c>
      <c r="AE501" s="377" t="s">
        <v>1986</v>
      </c>
      <c r="AF501" s="377" t="s">
        <v>1986</v>
      </c>
      <c r="AG501" s="359" t="s">
        <v>1990</v>
      </c>
      <c r="AH501" s="377" t="s">
        <v>1986</v>
      </c>
      <c r="AI501" s="377" t="s">
        <v>2000</v>
      </c>
      <c r="AJ501" s="377" t="s">
        <v>2000</v>
      </c>
    </row>
    <row r="502" spans="1:36" ht="15.75" customHeight="1" thickBot="1">
      <c r="A502" s="221" t="s">
        <v>2231</v>
      </c>
      <c r="B502" s="420" t="s">
        <v>2213</v>
      </c>
      <c r="C502" s="434"/>
      <c r="D502" s="434"/>
      <c r="E502" s="434"/>
      <c r="F502" s="434"/>
      <c r="G502" s="434"/>
      <c r="H502" s="434"/>
      <c r="I502" s="434"/>
      <c r="J502" s="434"/>
      <c r="K502" s="434"/>
      <c r="L502" s="434"/>
      <c r="M502" s="434"/>
      <c r="N502" s="434"/>
      <c r="O502" s="434"/>
      <c r="P502" s="434"/>
      <c r="Q502" s="434"/>
      <c r="R502" s="434"/>
      <c r="S502" s="434"/>
      <c r="T502" s="434"/>
      <c r="U502" s="434"/>
      <c r="V502" s="434"/>
      <c r="W502" s="434"/>
      <c r="X502" s="434"/>
      <c r="Y502" s="434"/>
      <c r="Z502" s="434"/>
      <c r="AA502" s="434"/>
      <c r="AB502" s="434"/>
      <c r="AC502" s="434"/>
      <c r="AD502" s="434"/>
      <c r="AE502" s="434"/>
      <c r="AF502" s="434"/>
      <c r="AG502" s="434"/>
      <c r="AH502" s="434"/>
      <c r="AI502" s="434"/>
      <c r="AJ502" s="435"/>
    </row>
    <row r="503" spans="1:36" ht="15" thickTop="1">
      <c r="A503" s="219" t="s">
        <v>2232</v>
      </c>
      <c r="B503" s="377">
        <v>20255.88328182527</v>
      </c>
      <c r="C503" s="377">
        <v>268.79848497951895</v>
      </c>
      <c r="D503" s="377">
        <v>0.18223611604834999</v>
      </c>
      <c r="E503" s="377" t="s">
        <v>2215</v>
      </c>
      <c r="F503" s="377">
        <v>9031.5481900000013</v>
      </c>
      <c r="G503" s="377" t="s">
        <v>2216</v>
      </c>
      <c r="H503" s="377">
        <v>80121.705387429378</v>
      </c>
      <c r="I503" s="377" t="s">
        <v>2216</v>
      </c>
      <c r="J503" s="377">
        <v>9356.369772</v>
      </c>
      <c r="K503" s="377" t="s">
        <v>2216</v>
      </c>
      <c r="L503" s="377" t="s">
        <v>2215</v>
      </c>
      <c r="M503" s="377" t="s">
        <v>2216</v>
      </c>
      <c r="N503" s="377" t="s">
        <v>2216</v>
      </c>
      <c r="O503" s="377" t="s">
        <v>2216</v>
      </c>
      <c r="P503" s="377" t="s">
        <v>2216</v>
      </c>
      <c r="Q503" s="377">
        <v>1154.9313</v>
      </c>
      <c r="R503" s="377" t="s">
        <v>2216</v>
      </c>
      <c r="S503" s="377" t="s">
        <v>2215</v>
      </c>
      <c r="T503" s="377" t="s">
        <v>2215</v>
      </c>
      <c r="U503" s="377">
        <v>1.6984600970478201</v>
      </c>
      <c r="V503" s="359" t="s">
        <v>1990</v>
      </c>
      <c r="W503" s="377">
        <v>3991.1111453887138</v>
      </c>
      <c r="X503" s="377">
        <v>2523.6563378072069</v>
      </c>
      <c r="Y503" s="377">
        <v>79.714328892219598</v>
      </c>
      <c r="Z503" s="377" t="s">
        <v>2216</v>
      </c>
      <c r="AA503" s="377">
        <v>118.23495360473002</v>
      </c>
      <c r="AB503" s="377" t="s">
        <v>2216</v>
      </c>
      <c r="AC503" s="377" t="s">
        <v>2215</v>
      </c>
      <c r="AD503" s="377" t="s">
        <v>2216</v>
      </c>
      <c r="AE503" s="377" t="s">
        <v>2216</v>
      </c>
      <c r="AF503" s="377">
        <v>3.5894286775586801</v>
      </c>
      <c r="AG503" s="359" t="s">
        <v>1990</v>
      </c>
      <c r="AH503" s="377">
        <v>7230.4559117999988</v>
      </c>
      <c r="AI503" s="377">
        <v>11803.800907153873</v>
      </c>
      <c r="AJ503" s="377">
        <v>490.71858044203998</v>
      </c>
    </row>
    <row r="504" spans="1:36">
      <c r="A504" s="389" t="s">
        <v>2233</v>
      </c>
      <c r="B504" s="377">
        <v>20040.325102040817</v>
      </c>
      <c r="C504" s="377" t="s">
        <v>1986</v>
      </c>
      <c r="D504" s="377" t="s">
        <v>1986</v>
      </c>
      <c r="E504" s="377" t="s">
        <v>1986</v>
      </c>
      <c r="F504" s="377" t="s">
        <v>1986</v>
      </c>
      <c r="G504" s="377" t="s">
        <v>1986</v>
      </c>
      <c r="H504" s="377" t="s">
        <v>1986</v>
      </c>
      <c r="I504" s="377" t="s">
        <v>1986</v>
      </c>
      <c r="J504" s="377" t="s">
        <v>1986</v>
      </c>
      <c r="K504" s="377" t="s">
        <v>1986</v>
      </c>
      <c r="L504" s="377" t="s">
        <v>1986</v>
      </c>
      <c r="M504" s="377" t="s">
        <v>1986</v>
      </c>
      <c r="N504" s="377" t="s">
        <v>1986</v>
      </c>
      <c r="O504" s="377" t="s">
        <v>1986</v>
      </c>
      <c r="P504" s="377" t="s">
        <v>1986</v>
      </c>
      <c r="Q504" s="377" t="s">
        <v>1986</v>
      </c>
      <c r="R504" s="377" t="s">
        <v>1986</v>
      </c>
      <c r="S504" s="377" t="s">
        <v>1986</v>
      </c>
      <c r="T504" s="377" t="s">
        <v>1986</v>
      </c>
      <c r="U504" s="377" t="s">
        <v>1986</v>
      </c>
      <c r="V504" s="359" t="s">
        <v>1990</v>
      </c>
      <c r="W504" s="377" t="s">
        <v>1986</v>
      </c>
      <c r="X504" s="377" t="s">
        <v>1986</v>
      </c>
      <c r="Y504" s="377" t="s">
        <v>1986</v>
      </c>
      <c r="Z504" s="377" t="s">
        <v>1986</v>
      </c>
      <c r="AA504" s="377" t="s">
        <v>1986</v>
      </c>
      <c r="AB504" s="377" t="s">
        <v>1986</v>
      </c>
      <c r="AC504" s="377" t="s">
        <v>1986</v>
      </c>
      <c r="AD504" s="377" t="s">
        <v>1986</v>
      </c>
      <c r="AE504" s="377" t="s">
        <v>1986</v>
      </c>
      <c r="AF504" s="377" t="s">
        <v>1986</v>
      </c>
      <c r="AG504" s="359" t="s">
        <v>1990</v>
      </c>
      <c r="AH504" s="377" t="s">
        <v>1986</v>
      </c>
      <c r="AI504" s="377" t="s">
        <v>1986</v>
      </c>
      <c r="AJ504" s="377" t="s">
        <v>1986</v>
      </c>
    </row>
    <row r="505" spans="1:36">
      <c r="A505" s="390" t="s">
        <v>2234</v>
      </c>
      <c r="B505" s="377" t="s">
        <v>1986</v>
      </c>
      <c r="C505" s="377" t="s">
        <v>1986</v>
      </c>
      <c r="D505" s="377" t="s">
        <v>1986</v>
      </c>
      <c r="E505" s="377" t="s">
        <v>1986</v>
      </c>
      <c r="F505" s="377" t="s">
        <v>1986</v>
      </c>
      <c r="G505" s="377" t="s">
        <v>1986</v>
      </c>
      <c r="H505" s="377" t="s">
        <v>2008</v>
      </c>
      <c r="I505" s="377" t="s">
        <v>1986</v>
      </c>
      <c r="J505" s="377" t="s">
        <v>1986</v>
      </c>
      <c r="K505" s="377" t="s">
        <v>1986</v>
      </c>
      <c r="L505" s="377" t="s">
        <v>1986</v>
      </c>
      <c r="M505" s="377" t="s">
        <v>1986</v>
      </c>
      <c r="N505" s="377" t="s">
        <v>1986</v>
      </c>
      <c r="O505" s="377" t="s">
        <v>1986</v>
      </c>
      <c r="P505" s="377" t="s">
        <v>1986</v>
      </c>
      <c r="Q505" s="377" t="s">
        <v>1986</v>
      </c>
      <c r="R505" s="377" t="s">
        <v>1986</v>
      </c>
      <c r="S505" s="377" t="s">
        <v>1986</v>
      </c>
      <c r="T505" s="377" t="s">
        <v>1986</v>
      </c>
      <c r="U505" s="377" t="s">
        <v>1986</v>
      </c>
      <c r="V505" s="359" t="s">
        <v>1990</v>
      </c>
      <c r="W505" s="377">
        <v>2889.5115971792543</v>
      </c>
      <c r="X505" s="377">
        <v>550.24258844079532</v>
      </c>
      <c r="Y505" s="377" t="s">
        <v>1986</v>
      </c>
      <c r="Z505" s="377" t="s">
        <v>1986</v>
      </c>
      <c r="AA505" s="377" t="s">
        <v>1986</v>
      </c>
      <c r="AB505" s="377" t="s">
        <v>1986</v>
      </c>
      <c r="AC505" s="377" t="s">
        <v>1986</v>
      </c>
      <c r="AD505" s="377" t="s">
        <v>1986</v>
      </c>
      <c r="AE505" s="377" t="s">
        <v>1986</v>
      </c>
      <c r="AF505" s="377" t="s">
        <v>1986</v>
      </c>
      <c r="AG505" s="359" t="s">
        <v>1990</v>
      </c>
      <c r="AH505" s="377" t="s">
        <v>1986</v>
      </c>
      <c r="AI505" s="377">
        <v>2745.5373405254281</v>
      </c>
      <c r="AJ505" s="377" t="s">
        <v>1986</v>
      </c>
    </row>
    <row r="506" spans="1:36">
      <c r="A506" s="391" t="s">
        <v>2235</v>
      </c>
      <c r="B506" s="377">
        <v>202.53417978445603</v>
      </c>
      <c r="C506" s="377">
        <v>0.60795747951898005</v>
      </c>
      <c r="D506" s="377">
        <v>0.18223611604834999</v>
      </c>
      <c r="E506" s="377" t="s">
        <v>2226</v>
      </c>
      <c r="F506" s="377" t="s">
        <v>2226</v>
      </c>
      <c r="G506" s="377" t="s">
        <v>2094</v>
      </c>
      <c r="H506" s="377">
        <v>1.359442937847E-2</v>
      </c>
      <c r="I506" s="377" t="s">
        <v>2094</v>
      </c>
      <c r="J506" s="377" t="s">
        <v>2226</v>
      </c>
      <c r="K506" s="377" t="s">
        <v>2094</v>
      </c>
      <c r="L506" s="377" t="s">
        <v>2226</v>
      </c>
      <c r="M506" s="377" t="s">
        <v>2094</v>
      </c>
      <c r="N506" s="377" t="s">
        <v>2094</v>
      </c>
      <c r="O506" s="377" t="s">
        <v>2094</v>
      </c>
      <c r="P506" s="377" t="s">
        <v>2094</v>
      </c>
      <c r="Q506" s="377" t="s">
        <v>2226</v>
      </c>
      <c r="R506" s="377" t="s">
        <v>2094</v>
      </c>
      <c r="S506" s="377" t="s">
        <v>2226</v>
      </c>
      <c r="T506" s="377" t="s">
        <v>2226</v>
      </c>
      <c r="U506" s="377">
        <v>1.6984600970478201</v>
      </c>
      <c r="V506" s="359" t="s">
        <v>1990</v>
      </c>
      <c r="W506" s="377">
        <v>1083.5867883626456</v>
      </c>
      <c r="X506" s="377">
        <v>1973.4137493664118</v>
      </c>
      <c r="Y506" s="377">
        <v>79.714328892219598</v>
      </c>
      <c r="Z506" s="377" t="s">
        <v>2094</v>
      </c>
      <c r="AA506" s="377">
        <v>118.23495360473002</v>
      </c>
      <c r="AB506" s="377" t="s">
        <v>2094</v>
      </c>
      <c r="AC506" s="377" t="s">
        <v>2226</v>
      </c>
      <c r="AD506" s="377" t="s">
        <v>2094</v>
      </c>
      <c r="AE506" s="377" t="s">
        <v>2094</v>
      </c>
      <c r="AF506" s="377">
        <v>3.5894286775586801</v>
      </c>
      <c r="AG506" s="359" t="s">
        <v>1990</v>
      </c>
      <c r="AH506" s="377" t="s">
        <v>2094</v>
      </c>
      <c r="AI506" s="377">
        <v>709.15405230078557</v>
      </c>
      <c r="AJ506" s="377">
        <v>490.71858044210865</v>
      </c>
    </row>
    <row r="507" spans="1:36">
      <c r="A507" s="392" t="s">
        <v>2236</v>
      </c>
      <c r="B507" s="377">
        <v>13.023999999999999</v>
      </c>
      <c r="C507" s="377">
        <v>268.19052749999997</v>
      </c>
      <c r="D507" s="377" t="s">
        <v>1986</v>
      </c>
      <c r="E507" s="377" t="s">
        <v>1986</v>
      </c>
      <c r="F507" s="377">
        <v>9031.5481900000013</v>
      </c>
      <c r="G507" s="377" t="s">
        <v>1986</v>
      </c>
      <c r="H507" s="377">
        <v>80121.691793000005</v>
      </c>
      <c r="I507" s="377" t="s">
        <v>1986</v>
      </c>
      <c r="J507" s="377">
        <v>9356.369772</v>
      </c>
      <c r="K507" s="377" t="s">
        <v>1986</v>
      </c>
      <c r="L507" s="377" t="s">
        <v>1986</v>
      </c>
      <c r="M507" s="377" t="s">
        <v>1986</v>
      </c>
      <c r="N507" s="377" t="s">
        <v>1986</v>
      </c>
      <c r="O507" s="377" t="s">
        <v>1986</v>
      </c>
      <c r="P507" s="377" t="s">
        <v>1986</v>
      </c>
      <c r="Q507" s="377">
        <v>1154.9313</v>
      </c>
      <c r="R507" s="377" t="s">
        <v>1986</v>
      </c>
      <c r="S507" s="377" t="s">
        <v>1986</v>
      </c>
      <c r="T507" s="377" t="s">
        <v>1986</v>
      </c>
      <c r="U507" s="377" t="s">
        <v>1986</v>
      </c>
      <c r="V507" s="359" t="s">
        <v>1990</v>
      </c>
      <c r="W507" s="377">
        <v>15.660888</v>
      </c>
      <c r="X507" s="377" t="s">
        <v>1986</v>
      </c>
      <c r="Y507" s="377" t="s">
        <v>1986</v>
      </c>
      <c r="Z507" s="377" t="s">
        <v>1986</v>
      </c>
      <c r="AA507" s="377" t="s">
        <v>1986</v>
      </c>
      <c r="AB507" s="377" t="s">
        <v>1986</v>
      </c>
      <c r="AC507" s="377" t="s">
        <v>1986</v>
      </c>
      <c r="AD507" s="377" t="s">
        <v>1986</v>
      </c>
      <c r="AE507" s="377" t="s">
        <v>1986</v>
      </c>
      <c r="AF507" s="377" t="s">
        <v>1986</v>
      </c>
      <c r="AG507" s="359" t="s">
        <v>1990</v>
      </c>
      <c r="AH507" s="377">
        <v>7230.4559117999988</v>
      </c>
      <c r="AI507" s="377" t="s">
        <v>1986</v>
      </c>
      <c r="AJ507" s="377" t="s">
        <v>1986</v>
      </c>
    </row>
    <row r="508" spans="1:36">
      <c r="A508" s="391" t="s">
        <v>2237</v>
      </c>
      <c r="B508" s="377" t="s">
        <v>1986</v>
      </c>
      <c r="C508" s="377" t="s">
        <v>1986</v>
      </c>
      <c r="D508" s="377" t="s">
        <v>1986</v>
      </c>
      <c r="E508" s="377" t="s">
        <v>1986</v>
      </c>
      <c r="F508" s="377" t="s">
        <v>1986</v>
      </c>
      <c r="G508" s="377" t="s">
        <v>1986</v>
      </c>
      <c r="H508" s="377" t="s">
        <v>1986</v>
      </c>
      <c r="I508" s="377" t="s">
        <v>1986</v>
      </c>
      <c r="J508" s="377" t="s">
        <v>1986</v>
      </c>
      <c r="K508" s="377" t="s">
        <v>1986</v>
      </c>
      <c r="L508" s="377" t="s">
        <v>1986</v>
      </c>
      <c r="M508" s="377" t="s">
        <v>1986</v>
      </c>
      <c r="N508" s="377" t="s">
        <v>1986</v>
      </c>
      <c r="O508" s="377" t="s">
        <v>1986</v>
      </c>
      <c r="P508" s="377" t="s">
        <v>1986</v>
      </c>
      <c r="Q508" s="377" t="s">
        <v>1986</v>
      </c>
      <c r="R508" s="377" t="s">
        <v>1986</v>
      </c>
      <c r="S508" s="377" t="s">
        <v>1986</v>
      </c>
      <c r="T508" s="377" t="s">
        <v>1986</v>
      </c>
      <c r="U508" s="377" t="s">
        <v>1986</v>
      </c>
      <c r="V508" s="359" t="s">
        <v>1990</v>
      </c>
      <c r="W508" s="377">
        <v>2.3518718468133701</v>
      </c>
      <c r="X508" s="377" t="s">
        <v>1986</v>
      </c>
      <c r="Y508" s="377" t="s">
        <v>1986</v>
      </c>
      <c r="Z508" s="377" t="s">
        <v>1986</v>
      </c>
      <c r="AA508" s="377" t="s">
        <v>1986</v>
      </c>
      <c r="AB508" s="377" t="s">
        <v>1986</v>
      </c>
      <c r="AC508" s="377" t="s">
        <v>1986</v>
      </c>
      <c r="AD508" s="377" t="s">
        <v>1986</v>
      </c>
      <c r="AE508" s="377" t="s">
        <v>1986</v>
      </c>
      <c r="AF508" s="377" t="s">
        <v>1986</v>
      </c>
      <c r="AG508" s="359" t="s">
        <v>1990</v>
      </c>
      <c r="AH508" s="377" t="s">
        <v>1986</v>
      </c>
      <c r="AI508" s="377">
        <v>8349.1095143276398</v>
      </c>
      <c r="AJ508" s="377" t="s">
        <v>1986</v>
      </c>
    </row>
    <row r="509" spans="1:36">
      <c r="A509" s="393" t="s">
        <v>2238</v>
      </c>
      <c r="B509" s="377" t="s">
        <v>2000</v>
      </c>
      <c r="C509" s="377" t="s">
        <v>1986</v>
      </c>
      <c r="D509" s="377" t="s">
        <v>1986</v>
      </c>
      <c r="E509" s="377" t="s">
        <v>1986</v>
      </c>
      <c r="F509" s="377" t="s">
        <v>1986</v>
      </c>
      <c r="G509" s="377" t="s">
        <v>1986</v>
      </c>
      <c r="H509" s="377" t="s">
        <v>1986</v>
      </c>
      <c r="I509" s="377" t="s">
        <v>1986</v>
      </c>
      <c r="J509" s="377" t="s">
        <v>1986</v>
      </c>
      <c r="K509" s="377" t="s">
        <v>1986</v>
      </c>
      <c r="L509" s="377" t="s">
        <v>1986</v>
      </c>
      <c r="M509" s="377" t="s">
        <v>1986</v>
      </c>
      <c r="N509" s="377" t="s">
        <v>1986</v>
      </c>
      <c r="O509" s="377" t="s">
        <v>1986</v>
      </c>
      <c r="P509" s="377" t="s">
        <v>1986</v>
      </c>
      <c r="Q509" s="377" t="s">
        <v>1986</v>
      </c>
      <c r="R509" s="377" t="s">
        <v>1986</v>
      </c>
      <c r="S509" s="377" t="s">
        <v>1986</v>
      </c>
      <c r="T509" s="377" t="s">
        <v>1986</v>
      </c>
      <c r="U509" s="377" t="s">
        <v>1986</v>
      </c>
      <c r="V509" s="359" t="s">
        <v>1990</v>
      </c>
      <c r="W509" s="377" t="s">
        <v>2000</v>
      </c>
      <c r="X509" s="377" t="s">
        <v>2000</v>
      </c>
      <c r="Y509" s="377" t="s">
        <v>2000</v>
      </c>
      <c r="Z509" s="377" t="s">
        <v>1986</v>
      </c>
      <c r="AA509" s="377" t="s">
        <v>2000</v>
      </c>
      <c r="AB509" s="377" t="s">
        <v>1986</v>
      </c>
      <c r="AC509" s="377" t="s">
        <v>1986</v>
      </c>
      <c r="AD509" s="377" t="s">
        <v>1986</v>
      </c>
      <c r="AE509" s="377" t="s">
        <v>1986</v>
      </c>
      <c r="AF509" s="377" t="s">
        <v>1986</v>
      </c>
      <c r="AG509" s="359" t="s">
        <v>1990</v>
      </c>
      <c r="AH509" s="377" t="s">
        <v>1986</v>
      </c>
      <c r="AI509" s="377" t="s">
        <v>2000</v>
      </c>
      <c r="AJ509" s="377" t="s">
        <v>2000</v>
      </c>
    </row>
    <row r="511" spans="1:36" ht="28.8">
      <c r="A511" s="50" t="s">
        <v>2239</v>
      </c>
      <c r="B511" s="58">
        <f>B473</f>
        <v>1368.6407622854913</v>
      </c>
      <c r="C511" s="58">
        <f t="shared" ref="C511:AJ511" si="10">C473</f>
        <v>398.21997774743551</v>
      </c>
      <c r="D511" s="58">
        <f t="shared" si="10"/>
        <v>1.9808273483516601</v>
      </c>
      <c r="E511" s="58" t="str">
        <f t="shared" si="10"/>
        <v>NO,NE,IE,NA</v>
      </c>
      <c r="F511" s="58">
        <f t="shared" si="10"/>
        <v>2580.4423400000001</v>
      </c>
      <c r="G511" s="58" t="str">
        <f t="shared" si="10"/>
        <v>NO,NE,NA</v>
      </c>
      <c r="H511" s="58">
        <f t="shared" si="10"/>
        <v>56029.164606593971</v>
      </c>
      <c r="I511" s="58" t="str">
        <f t="shared" si="10"/>
        <v>NO,NE,NA</v>
      </c>
      <c r="J511" s="58">
        <f t="shared" si="10"/>
        <v>2093.1475999999998</v>
      </c>
      <c r="K511" s="58" t="str">
        <f t="shared" si="10"/>
        <v>NO,NE,NA</v>
      </c>
      <c r="L511" s="58" t="str">
        <f t="shared" si="10"/>
        <v>NO,NE,IE,NA</v>
      </c>
      <c r="M511" s="58" t="str">
        <f t="shared" si="10"/>
        <v>NO,NE,NA</v>
      </c>
      <c r="N511" s="58" t="str">
        <f t="shared" si="10"/>
        <v>NO,NE,NA</v>
      </c>
      <c r="O511" s="58" t="str">
        <f t="shared" si="10"/>
        <v>NO,NE,NA</v>
      </c>
      <c r="P511" s="58" t="str">
        <f t="shared" si="10"/>
        <v>NO,NE,NA</v>
      </c>
      <c r="Q511" s="58">
        <f t="shared" si="10"/>
        <v>117.73</v>
      </c>
      <c r="R511" s="58" t="str">
        <f t="shared" si="10"/>
        <v>NO,NE,NA</v>
      </c>
      <c r="S511" s="58" t="str">
        <f t="shared" si="10"/>
        <v>NO,NE,IE,NA</v>
      </c>
      <c r="T511" s="58" t="str">
        <f t="shared" si="10"/>
        <v>NO,NE,IE,NA</v>
      </c>
      <c r="U511" s="58">
        <f t="shared" si="10"/>
        <v>1.6984600970478201</v>
      </c>
      <c r="V511" s="58" t="str">
        <f t="shared" si="10"/>
        <v/>
      </c>
      <c r="W511" s="58">
        <f t="shared" si="10"/>
        <v>540.06916717032652</v>
      </c>
      <c r="X511" s="58">
        <f t="shared" si="10"/>
        <v>206.85707686944318</v>
      </c>
      <c r="Y511" s="58">
        <f t="shared" si="10"/>
        <v>9.0276703162196608</v>
      </c>
      <c r="Z511" s="58" t="str">
        <f t="shared" si="10"/>
        <v>NO,NE,NA</v>
      </c>
      <c r="AA511" s="58">
        <f t="shared" si="10"/>
        <v>11.47912170919709</v>
      </c>
      <c r="AB511" s="58" t="str">
        <f t="shared" si="10"/>
        <v>NO,NE,NA</v>
      </c>
      <c r="AC511" s="58" t="str">
        <f t="shared" si="10"/>
        <v>NO,NE,IE,NA</v>
      </c>
      <c r="AD511" s="58" t="str">
        <f t="shared" si="10"/>
        <v>NO,NE,NA</v>
      </c>
      <c r="AE511" s="58" t="str">
        <f t="shared" si="10"/>
        <v>NO,NE,NA</v>
      </c>
      <c r="AF511" s="58">
        <f t="shared" si="10"/>
        <v>3.5894286775586801</v>
      </c>
      <c r="AG511" s="58" t="str">
        <f t="shared" si="10"/>
        <v/>
      </c>
      <c r="AH511" s="58">
        <f t="shared" si="10"/>
        <v>7230.4559117999988</v>
      </c>
      <c r="AI511" s="58">
        <f t="shared" si="10"/>
        <v>517.71056610324001</v>
      </c>
      <c r="AJ511" s="58">
        <f t="shared" si="10"/>
        <v>28.530150025699999</v>
      </c>
    </row>
    <row r="514" spans="1:7" ht="15.6">
      <c r="A514" s="215" t="s">
        <v>2240</v>
      </c>
      <c r="B514" s="207"/>
      <c r="C514" s="207"/>
      <c r="D514" s="207"/>
      <c r="E514" s="207"/>
      <c r="F514" s="208"/>
      <c r="G514" s="49" t="s">
        <v>1946</v>
      </c>
    </row>
    <row r="515" spans="1:7" ht="15.6">
      <c r="A515" s="215" t="s">
        <v>1947</v>
      </c>
      <c r="B515" s="207"/>
      <c r="C515" s="207"/>
      <c r="D515" s="207"/>
      <c r="E515" s="207"/>
      <c r="F515" s="208"/>
      <c r="G515" s="49" t="s">
        <v>1948</v>
      </c>
    </row>
    <row r="516" spans="1:7">
      <c r="A516" s="207"/>
      <c r="B516" s="207"/>
      <c r="C516" s="207"/>
      <c r="D516" s="207"/>
      <c r="E516" s="207"/>
      <c r="F516" s="208"/>
      <c r="G516" s="49" t="s">
        <v>1949</v>
      </c>
    </row>
    <row r="517" spans="1:7">
      <c r="A517" s="207"/>
      <c r="B517" s="207"/>
      <c r="C517" s="207"/>
      <c r="D517" s="207"/>
      <c r="E517" s="207"/>
      <c r="F517" s="214"/>
      <c r="G517" s="207"/>
    </row>
    <row r="518" spans="1:7">
      <c r="A518" s="339" t="s">
        <v>2241</v>
      </c>
      <c r="B518" s="340" t="s">
        <v>1951</v>
      </c>
      <c r="C518" s="376" t="s">
        <v>1952</v>
      </c>
      <c r="D518" s="376" t="s">
        <v>1953</v>
      </c>
      <c r="E518" s="376" t="s">
        <v>2125</v>
      </c>
      <c r="F518" s="394" t="s">
        <v>729</v>
      </c>
      <c r="G518" s="394" t="s">
        <v>1955</v>
      </c>
    </row>
    <row r="519" spans="1:7" ht="15" thickBot="1">
      <c r="A519" s="247" t="s">
        <v>2242</v>
      </c>
      <c r="B519" s="430" t="s">
        <v>1957</v>
      </c>
      <c r="C519" s="430"/>
      <c r="D519" s="430"/>
      <c r="E519" s="430"/>
      <c r="F519" s="430"/>
      <c r="G519" s="431"/>
    </row>
    <row r="520" spans="1:7" ht="15" thickTop="1">
      <c r="A520" s="248" t="s">
        <v>2243</v>
      </c>
      <c r="B520" s="377">
        <v>7853.7090592547993</v>
      </c>
      <c r="C520" s="377">
        <v>9418.7606550076798</v>
      </c>
      <c r="D520" s="377">
        <v>1108.4205949512345</v>
      </c>
      <c r="E520" s="377">
        <v>14.91067980114685</v>
      </c>
      <c r="F520" s="377">
        <v>363.40666610922074</v>
      </c>
      <c r="G520" s="377" t="s">
        <v>1986</v>
      </c>
    </row>
    <row r="521" spans="1:7">
      <c r="A521" s="381" t="s">
        <v>2244</v>
      </c>
      <c r="B521" s="359" t="s">
        <v>1990</v>
      </c>
      <c r="C521" s="377">
        <v>8681.5577516158737</v>
      </c>
      <c r="D521" s="377">
        <v>54.694930480826123</v>
      </c>
      <c r="E521" s="359" t="s">
        <v>1990</v>
      </c>
      <c r="F521" s="359" t="s">
        <v>1990</v>
      </c>
      <c r="G521" s="377" t="s">
        <v>1986</v>
      </c>
    </row>
    <row r="522" spans="1:7">
      <c r="A522" s="381" t="s">
        <v>2245</v>
      </c>
      <c r="B522" s="359" t="s">
        <v>1990</v>
      </c>
      <c r="C522" s="377">
        <v>6721.72746699257</v>
      </c>
      <c r="D522" s="359" t="s">
        <v>1990</v>
      </c>
      <c r="E522" s="359" t="s">
        <v>1990</v>
      </c>
      <c r="F522" s="359" t="s">
        <v>1990</v>
      </c>
      <c r="G522" s="359" t="s">
        <v>1990</v>
      </c>
    </row>
    <row r="523" spans="1:7">
      <c r="A523" s="395" t="s">
        <v>2246</v>
      </c>
      <c r="B523" s="359" t="s">
        <v>1990</v>
      </c>
      <c r="C523" s="377">
        <v>6459.5584610062451</v>
      </c>
      <c r="D523" s="359" t="s">
        <v>1990</v>
      </c>
      <c r="E523" s="359" t="s">
        <v>1990</v>
      </c>
      <c r="F523" s="359" t="s">
        <v>1990</v>
      </c>
      <c r="G523" s="359" t="s">
        <v>1990</v>
      </c>
    </row>
    <row r="524" spans="1:7">
      <c r="A524" s="396" t="s">
        <v>2247</v>
      </c>
      <c r="B524" s="359" t="s">
        <v>1990</v>
      </c>
      <c r="C524" s="359" t="s">
        <v>1990</v>
      </c>
      <c r="D524" s="359" t="s">
        <v>1990</v>
      </c>
      <c r="E524" s="359" t="s">
        <v>1990</v>
      </c>
      <c r="F524" s="359" t="s">
        <v>1990</v>
      </c>
      <c r="G524" s="359" t="s">
        <v>1990</v>
      </c>
    </row>
    <row r="525" spans="1:7">
      <c r="A525" s="397" t="s">
        <v>2248</v>
      </c>
      <c r="B525" s="359" t="s">
        <v>1990</v>
      </c>
      <c r="C525" s="377" t="s">
        <v>1990</v>
      </c>
      <c r="D525" s="359" t="s">
        <v>1990</v>
      </c>
      <c r="E525" s="359" t="s">
        <v>1990</v>
      </c>
      <c r="F525" s="359" t="s">
        <v>1990</v>
      </c>
      <c r="G525" s="359" t="s">
        <v>1990</v>
      </c>
    </row>
    <row r="526" spans="1:7">
      <c r="A526" s="397" t="s">
        <v>2249</v>
      </c>
      <c r="B526" s="359" t="s">
        <v>1990</v>
      </c>
      <c r="C526" s="377" t="s">
        <v>1990</v>
      </c>
      <c r="D526" s="359" t="s">
        <v>1990</v>
      </c>
      <c r="E526" s="359" t="s">
        <v>1990</v>
      </c>
      <c r="F526" s="359" t="s">
        <v>1990</v>
      </c>
      <c r="G526" s="359" t="s">
        <v>1990</v>
      </c>
    </row>
    <row r="527" spans="1:7">
      <c r="A527" s="396" t="s">
        <v>2250</v>
      </c>
      <c r="B527" s="359" t="s">
        <v>1990</v>
      </c>
      <c r="C527" s="359" t="s">
        <v>1990</v>
      </c>
      <c r="D527" s="359" t="s">
        <v>1990</v>
      </c>
      <c r="E527" s="359" t="s">
        <v>1990</v>
      </c>
      <c r="F527" s="359" t="s">
        <v>1990</v>
      </c>
      <c r="G527" s="359" t="s">
        <v>1990</v>
      </c>
    </row>
    <row r="528" spans="1:7">
      <c r="A528" s="397" t="s">
        <v>2251</v>
      </c>
      <c r="B528" s="359" t="s">
        <v>1990</v>
      </c>
      <c r="C528" s="377" t="s">
        <v>1990</v>
      </c>
      <c r="D528" s="359" t="s">
        <v>1990</v>
      </c>
      <c r="E528" s="359" t="s">
        <v>1990</v>
      </c>
      <c r="F528" s="359" t="s">
        <v>1990</v>
      </c>
      <c r="G528" s="359" t="s">
        <v>1990</v>
      </c>
    </row>
    <row r="529" spans="1:7">
      <c r="A529" s="397" t="s">
        <v>2252</v>
      </c>
      <c r="B529" s="359" t="s">
        <v>1990</v>
      </c>
      <c r="C529" s="377" t="s">
        <v>1990</v>
      </c>
      <c r="D529" s="359" t="s">
        <v>1990</v>
      </c>
      <c r="E529" s="359" t="s">
        <v>1990</v>
      </c>
      <c r="F529" s="359" t="s">
        <v>1990</v>
      </c>
      <c r="G529" s="359" t="s">
        <v>1990</v>
      </c>
    </row>
    <row r="530" spans="1:7">
      <c r="A530" s="397" t="s">
        <v>2253</v>
      </c>
      <c r="B530" s="359" t="s">
        <v>1990</v>
      </c>
      <c r="C530" s="377" t="s">
        <v>1990</v>
      </c>
      <c r="D530" s="359" t="s">
        <v>1990</v>
      </c>
      <c r="E530" s="359" t="s">
        <v>1990</v>
      </c>
      <c r="F530" s="359" t="s">
        <v>1990</v>
      </c>
      <c r="G530" s="359" t="s">
        <v>1990</v>
      </c>
    </row>
    <row r="531" spans="1:7">
      <c r="A531" s="396" t="s">
        <v>2254</v>
      </c>
      <c r="B531" s="359" t="s">
        <v>1990</v>
      </c>
      <c r="C531" s="359" t="s">
        <v>1990</v>
      </c>
      <c r="D531" s="359" t="s">
        <v>1990</v>
      </c>
      <c r="E531" s="359" t="s">
        <v>1990</v>
      </c>
      <c r="F531" s="359" t="s">
        <v>1990</v>
      </c>
      <c r="G531" s="359" t="s">
        <v>1990</v>
      </c>
    </row>
    <row r="532" spans="1:7">
      <c r="A532" s="397" t="s">
        <v>2255</v>
      </c>
      <c r="B532" s="359" t="s">
        <v>1990</v>
      </c>
      <c r="C532" s="377">
        <v>6459.5584610062451</v>
      </c>
      <c r="D532" s="359" t="s">
        <v>1990</v>
      </c>
      <c r="E532" s="359" t="s">
        <v>1990</v>
      </c>
      <c r="F532" s="359" t="s">
        <v>1990</v>
      </c>
      <c r="G532" s="359" t="s">
        <v>1990</v>
      </c>
    </row>
    <row r="533" spans="1:7">
      <c r="A533" s="398" t="s">
        <v>2256</v>
      </c>
      <c r="B533" s="359" t="s">
        <v>1990</v>
      </c>
      <c r="C533" s="377">
        <v>473.19623090020355</v>
      </c>
      <c r="D533" s="359"/>
      <c r="E533" s="359" t="s">
        <v>1990</v>
      </c>
      <c r="F533" s="359" t="s">
        <v>1990</v>
      </c>
      <c r="G533" s="359"/>
    </row>
    <row r="534" spans="1:7">
      <c r="A534" s="398" t="s">
        <v>2257</v>
      </c>
      <c r="B534" s="359" t="s">
        <v>1990</v>
      </c>
      <c r="C534" s="377">
        <v>299.39799460361405</v>
      </c>
      <c r="D534" s="359"/>
      <c r="E534" s="359" t="s">
        <v>1990</v>
      </c>
      <c r="F534" s="359" t="s">
        <v>1990</v>
      </c>
      <c r="G534" s="359"/>
    </row>
    <row r="535" spans="1:7">
      <c r="A535" s="398" t="s">
        <v>2258</v>
      </c>
      <c r="B535" s="359" t="s">
        <v>1990</v>
      </c>
      <c r="C535" s="377">
        <v>3035.0507480212009</v>
      </c>
      <c r="D535" s="359"/>
      <c r="E535" s="359" t="s">
        <v>1990</v>
      </c>
      <c r="F535" s="359" t="s">
        <v>1990</v>
      </c>
      <c r="G535" s="359"/>
    </row>
    <row r="536" spans="1:7">
      <c r="A536" s="398" t="s">
        <v>2259</v>
      </c>
      <c r="B536" s="359" t="s">
        <v>1990</v>
      </c>
      <c r="C536" s="377">
        <v>251.93525163617798</v>
      </c>
      <c r="D536" s="359"/>
      <c r="E536" s="359" t="s">
        <v>1990</v>
      </c>
      <c r="F536" s="359" t="s">
        <v>1990</v>
      </c>
      <c r="G536" s="359"/>
    </row>
    <row r="537" spans="1:7">
      <c r="A537" s="398" t="s">
        <v>2260</v>
      </c>
      <c r="B537" s="359" t="s">
        <v>1990</v>
      </c>
      <c r="C537" s="377">
        <v>297.36246326322032</v>
      </c>
      <c r="D537" s="359"/>
      <c r="E537" s="359" t="s">
        <v>1990</v>
      </c>
      <c r="F537" s="359" t="s">
        <v>1990</v>
      </c>
      <c r="G537" s="359"/>
    </row>
    <row r="538" spans="1:7">
      <c r="A538" s="398" t="s">
        <v>2261</v>
      </c>
      <c r="B538" s="359" t="s">
        <v>1990</v>
      </c>
      <c r="C538" s="377">
        <v>309.95636595734669</v>
      </c>
      <c r="D538" s="359"/>
      <c r="E538" s="359" t="s">
        <v>1990</v>
      </c>
      <c r="F538" s="359" t="s">
        <v>1990</v>
      </c>
      <c r="G538" s="359"/>
    </row>
    <row r="539" spans="1:7">
      <c r="A539" s="398" t="s">
        <v>2262</v>
      </c>
      <c r="B539" s="359" t="s">
        <v>1990</v>
      </c>
      <c r="C539" s="377">
        <v>178.40438707912745</v>
      </c>
      <c r="D539" s="359"/>
      <c r="E539" s="359" t="s">
        <v>1990</v>
      </c>
      <c r="F539" s="359" t="s">
        <v>1990</v>
      </c>
      <c r="G539" s="359"/>
    </row>
    <row r="540" spans="1:7">
      <c r="A540" s="398" t="s">
        <v>2263</v>
      </c>
      <c r="B540" s="359" t="s">
        <v>1990</v>
      </c>
      <c r="C540" s="377">
        <v>214.11005793654462</v>
      </c>
      <c r="D540" s="359"/>
      <c r="E540" s="359" t="s">
        <v>1990</v>
      </c>
      <c r="F540" s="359" t="s">
        <v>1990</v>
      </c>
      <c r="G540" s="359"/>
    </row>
    <row r="541" spans="1:7">
      <c r="A541" s="398" t="s">
        <v>2264</v>
      </c>
      <c r="B541" s="359" t="s">
        <v>1990</v>
      </c>
      <c r="C541" s="377">
        <v>1167.114207479091</v>
      </c>
      <c r="D541" s="359"/>
      <c r="E541" s="359" t="s">
        <v>1990</v>
      </c>
      <c r="F541" s="359" t="s">
        <v>1990</v>
      </c>
      <c r="G541" s="359"/>
    </row>
    <row r="542" spans="1:7">
      <c r="A542" s="398" t="s">
        <v>2265</v>
      </c>
      <c r="B542" s="359" t="s">
        <v>1990</v>
      </c>
      <c r="C542" s="377">
        <v>178.70274178817721</v>
      </c>
      <c r="D542" s="359"/>
      <c r="E542" s="359" t="s">
        <v>1990</v>
      </c>
      <c r="F542" s="359" t="s">
        <v>1990</v>
      </c>
      <c r="G542" s="359"/>
    </row>
    <row r="543" spans="1:7">
      <c r="A543" s="398" t="s">
        <v>2266</v>
      </c>
      <c r="B543" s="359" t="s">
        <v>1990</v>
      </c>
      <c r="C543" s="377">
        <v>54.328012341541672</v>
      </c>
      <c r="D543" s="359"/>
      <c r="E543" s="359" t="s">
        <v>1990</v>
      </c>
      <c r="F543" s="359" t="s">
        <v>1990</v>
      </c>
      <c r="G543" s="359"/>
    </row>
    <row r="544" spans="1:7">
      <c r="A544" s="395" t="s">
        <v>2267</v>
      </c>
      <c r="B544" s="359" t="s">
        <v>1990</v>
      </c>
      <c r="C544" s="377">
        <v>55.215000000000003</v>
      </c>
      <c r="D544" s="359" t="s">
        <v>1990</v>
      </c>
      <c r="E544" s="359" t="s">
        <v>1990</v>
      </c>
      <c r="F544" s="359" t="s">
        <v>1990</v>
      </c>
      <c r="G544" s="359" t="s">
        <v>1990</v>
      </c>
    </row>
    <row r="545" spans="1:7">
      <c r="A545" s="395" t="s">
        <v>2268</v>
      </c>
      <c r="B545" s="359" t="s">
        <v>1990</v>
      </c>
      <c r="C545" s="377">
        <v>91.609200000000001</v>
      </c>
      <c r="D545" s="359" t="s">
        <v>1990</v>
      </c>
      <c r="E545" s="359" t="s">
        <v>1990</v>
      </c>
      <c r="F545" s="359" t="s">
        <v>1990</v>
      </c>
      <c r="G545" s="359" t="s">
        <v>1990</v>
      </c>
    </row>
    <row r="546" spans="1:7">
      <c r="A546" s="395" t="s">
        <v>2269</v>
      </c>
      <c r="B546" s="359" t="s">
        <v>1990</v>
      </c>
      <c r="C546" s="377">
        <v>115.34480598632427</v>
      </c>
      <c r="D546" s="359" t="s">
        <v>1990</v>
      </c>
      <c r="E546" s="359" t="s">
        <v>1990</v>
      </c>
      <c r="F546" s="359" t="s">
        <v>1990</v>
      </c>
      <c r="G546" s="359" t="s">
        <v>1990</v>
      </c>
    </row>
    <row r="547" spans="1:7">
      <c r="A547" s="399" t="s">
        <v>2270</v>
      </c>
      <c r="B547" s="359" t="s">
        <v>1990</v>
      </c>
      <c r="C547" s="377" t="s">
        <v>2006</v>
      </c>
      <c r="D547" s="359"/>
      <c r="E547" s="359" t="s">
        <v>1990</v>
      </c>
      <c r="F547" s="359" t="s">
        <v>1990</v>
      </c>
      <c r="G547" s="359"/>
    </row>
    <row r="548" spans="1:7">
      <c r="A548" s="399" t="s">
        <v>2271</v>
      </c>
      <c r="B548" s="359" t="s">
        <v>1990</v>
      </c>
      <c r="C548" s="377">
        <v>26.068534199999998</v>
      </c>
      <c r="D548" s="359"/>
      <c r="E548" s="359" t="s">
        <v>1990</v>
      </c>
      <c r="F548" s="359" t="s">
        <v>1990</v>
      </c>
      <c r="G548" s="359"/>
    </row>
    <row r="549" spans="1:7">
      <c r="A549" s="399" t="s">
        <v>2272</v>
      </c>
      <c r="B549" s="359" t="s">
        <v>1990</v>
      </c>
      <c r="C549" s="377">
        <v>69.750133199999993</v>
      </c>
      <c r="D549" s="359"/>
      <c r="E549" s="359" t="s">
        <v>1990</v>
      </c>
      <c r="F549" s="359" t="s">
        <v>1990</v>
      </c>
      <c r="G549" s="359"/>
    </row>
    <row r="550" spans="1:7">
      <c r="A550" s="399" t="s">
        <v>2273</v>
      </c>
      <c r="B550" s="359" t="s">
        <v>1990</v>
      </c>
      <c r="C550" s="377">
        <v>2.1242679999999998</v>
      </c>
      <c r="D550" s="359"/>
      <c r="E550" s="359" t="s">
        <v>1990</v>
      </c>
      <c r="F550" s="359" t="s">
        <v>1990</v>
      </c>
      <c r="G550" s="359"/>
    </row>
    <row r="551" spans="1:7">
      <c r="A551" s="399" t="s">
        <v>2274</v>
      </c>
      <c r="B551" s="359" t="s">
        <v>1990</v>
      </c>
      <c r="C551" s="377" t="s">
        <v>2006</v>
      </c>
      <c r="D551" s="359"/>
      <c r="E551" s="359" t="s">
        <v>1990</v>
      </c>
      <c r="F551" s="359" t="s">
        <v>1990</v>
      </c>
      <c r="G551" s="359"/>
    </row>
    <row r="552" spans="1:7">
      <c r="A552" s="400" t="s">
        <v>2275</v>
      </c>
      <c r="B552" s="359" t="s">
        <v>1990</v>
      </c>
      <c r="C552" s="377">
        <v>17.401870586324279</v>
      </c>
      <c r="D552" s="359" t="s">
        <v>1990</v>
      </c>
      <c r="E552" s="359" t="s">
        <v>1990</v>
      </c>
      <c r="F552" s="359" t="s">
        <v>1990</v>
      </c>
      <c r="G552" s="359" t="s">
        <v>1990</v>
      </c>
    </row>
    <row r="553" spans="1:7">
      <c r="A553" s="401" t="s">
        <v>2276</v>
      </c>
      <c r="B553" s="359" t="s">
        <v>1990</v>
      </c>
      <c r="C553" s="377">
        <v>17.401870586324279</v>
      </c>
      <c r="D553" s="359"/>
      <c r="E553" s="359" t="s">
        <v>1990</v>
      </c>
      <c r="F553" s="359" t="s">
        <v>1990</v>
      </c>
      <c r="G553" s="359"/>
    </row>
    <row r="554" spans="1:7">
      <c r="A554" s="381" t="s">
        <v>2277</v>
      </c>
      <c r="B554" s="359" t="s">
        <v>1990</v>
      </c>
      <c r="C554" s="377">
        <v>1959.8302846233032</v>
      </c>
      <c r="D554" s="377">
        <v>54.694930480826123</v>
      </c>
      <c r="E554" s="359" t="s">
        <v>1990</v>
      </c>
      <c r="F554" s="359" t="s">
        <v>1990</v>
      </c>
      <c r="G554" s="377" t="s">
        <v>1986</v>
      </c>
    </row>
    <row r="555" spans="1:7">
      <c r="A555" s="265" t="s">
        <v>2278</v>
      </c>
      <c r="B555" s="359" t="s">
        <v>1990</v>
      </c>
      <c r="C555" s="377">
        <v>1009.8520195503449</v>
      </c>
      <c r="D555" s="377">
        <v>42.152764039128421</v>
      </c>
      <c r="E555" s="359" t="s">
        <v>1990</v>
      </c>
      <c r="F555" s="359" t="s">
        <v>1990</v>
      </c>
      <c r="G555" s="377" t="s">
        <v>1986</v>
      </c>
    </row>
    <row r="556" spans="1:7">
      <c r="A556" s="396" t="s">
        <v>2247</v>
      </c>
      <c r="B556" s="359" t="s">
        <v>1990</v>
      </c>
      <c r="C556" s="359" t="s">
        <v>1990</v>
      </c>
      <c r="D556" s="359" t="s">
        <v>1990</v>
      </c>
      <c r="E556" s="359" t="s">
        <v>1990</v>
      </c>
      <c r="F556" s="359" t="s">
        <v>1990</v>
      </c>
      <c r="G556" s="359" t="s">
        <v>1990</v>
      </c>
    </row>
    <row r="557" spans="1:7">
      <c r="A557" s="397" t="s">
        <v>2248</v>
      </c>
      <c r="B557" s="359" t="s">
        <v>1990</v>
      </c>
      <c r="C557" s="377" t="s">
        <v>1990</v>
      </c>
      <c r="D557" s="377" t="s">
        <v>1990</v>
      </c>
      <c r="E557" s="359" t="s">
        <v>1990</v>
      </c>
      <c r="F557" s="359" t="s">
        <v>1990</v>
      </c>
      <c r="G557" s="363" t="s">
        <v>1990</v>
      </c>
    </row>
    <row r="558" spans="1:7">
      <c r="A558" s="397" t="s">
        <v>2249</v>
      </c>
      <c r="B558" s="359" t="s">
        <v>1990</v>
      </c>
      <c r="C558" s="377" t="s">
        <v>1990</v>
      </c>
      <c r="D558" s="377" t="s">
        <v>1990</v>
      </c>
      <c r="E558" s="359" t="s">
        <v>1990</v>
      </c>
      <c r="F558" s="359" t="s">
        <v>1990</v>
      </c>
      <c r="G558" s="363" t="s">
        <v>1990</v>
      </c>
    </row>
    <row r="559" spans="1:7">
      <c r="A559" s="396" t="s">
        <v>2250</v>
      </c>
      <c r="B559" s="359" t="s">
        <v>1990</v>
      </c>
      <c r="C559" s="359" t="s">
        <v>1990</v>
      </c>
      <c r="D559" s="359" t="s">
        <v>1990</v>
      </c>
      <c r="E559" s="359" t="s">
        <v>1990</v>
      </c>
      <c r="F559" s="359" t="s">
        <v>1990</v>
      </c>
      <c r="G559" s="359" t="s">
        <v>1990</v>
      </c>
    </row>
    <row r="560" spans="1:7">
      <c r="A560" s="397" t="s">
        <v>2251</v>
      </c>
      <c r="B560" s="359" t="s">
        <v>1990</v>
      </c>
      <c r="C560" s="377" t="s">
        <v>1990</v>
      </c>
      <c r="D560" s="377" t="s">
        <v>1990</v>
      </c>
      <c r="E560" s="359" t="s">
        <v>1990</v>
      </c>
      <c r="F560" s="359" t="s">
        <v>1990</v>
      </c>
      <c r="G560" s="363" t="s">
        <v>1990</v>
      </c>
    </row>
    <row r="561" spans="1:7">
      <c r="A561" s="397" t="s">
        <v>2252</v>
      </c>
      <c r="B561" s="359" t="s">
        <v>1990</v>
      </c>
      <c r="C561" s="377" t="s">
        <v>1990</v>
      </c>
      <c r="D561" s="377" t="s">
        <v>1990</v>
      </c>
      <c r="E561" s="359" t="s">
        <v>1990</v>
      </c>
      <c r="F561" s="359" t="s">
        <v>1990</v>
      </c>
      <c r="G561" s="363" t="s">
        <v>1990</v>
      </c>
    </row>
    <row r="562" spans="1:7">
      <c r="A562" s="397" t="s">
        <v>2253</v>
      </c>
      <c r="B562" s="359" t="s">
        <v>1990</v>
      </c>
      <c r="C562" s="377" t="s">
        <v>1990</v>
      </c>
      <c r="D562" s="377" t="s">
        <v>1990</v>
      </c>
      <c r="E562" s="359" t="s">
        <v>1990</v>
      </c>
      <c r="F562" s="359" t="s">
        <v>1990</v>
      </c>
      <c r="G562" s="363" t="s">
        <v>1990</v>
      </c>
    </row>
    <row r="563" spans="1:7">
      <c r="A563" s="396" t="s">
        <v>2254</v>
      </c>
      <c r="B563" s="359" t="s">
        <v>1990</v>
      </c>
      <c r="C563" s="359" t="s">
        <v>1990</v>
      </c>
      <c r="D563" s="359" t="s">
        <v>1990</v>
      </c>
      <c r="E563" s="359" t="s">
        <v>1990</v>
      </c>
      <c r="F563" s="359" t="s">
        <v>1990</v>
      </c>
      <c r="G563" s="359" t="s">
        <v>1990</v>
      </c>
    </row>
    <row r="564" spans="1:7">
      <c r="A564" s="397" t="s">
        <v>2279</v>
      </c>
      <c r="B564" s="359" t="s">
        <v>1990</v>
      </c>
      <c r="C564" s="377">
        <v>1009.8520195503449</v>
      </c>
      <c r="D564" s="377">
        <v>42.152764039128421</v>
      </c>
      <c r="E564" s="359" t="s">
        <v>1990</v>
      </c>
      <c r="F564" s="359" t="s">
        <v>1990</v>
      </c>
      <c r="G564" s="363" t="s">
        <v>1986</v>
      </c>
    </row>
    <row r="565" spans="1:7">
      <c r="A565" s="398" t="s">
        <v>2280</v>
      </c>
      <c r="B565" s="359" t="s">
        <v>1990</v>
      </c>
      <c r="C565" s="377" t="s">
        <v>1964</v>
      </c>
      <c r="D565" s="377" t="s">
        <v>1964</v>
      </c>
      <c r="E565" s="359" t="s">
        <v>1990</v>
      </c>
      <c r="F565" s="359" t="s">
        <v>1990</v>
      </c>
      <c r="G565" s="363" t="s">
        <v>1986</v>
      </c>
    </row>
    <row r="566" spans="1:7">
      <c r="A566" s="398" t="s">
        <v>2281</v>
      </c>
      <c r="B566" s="359" t="s">
        <v>1990</v>
      </c>
      <c r="C566" s="377" t="s">
        <v>1964</v>
      </c>
      <c r="D566" s="377" t="s">
        <v>1964</v>
      </c>
      <c r="E566" s="359" t="s">
        <v>1990</v>
      </c>
      <c r="F566" s="359" t="s">
        <v>1990</v>
      </c>
      <c r="G566" s="363" t="s">
        <v>1986</v>
      </c>
    </row>
    <row r="567" spans="1:7">
      <c r="A567" s="398" t="s">
        <v>2256</v>
      </c>
      <c r="B567" s="359" t="s">
        <v>1990</v>
      </c>
      <c r="C567" s="377">
        <v>4.2126418231888598</v>
      </c>
      <c r="D567" s="377" t="s">
        <v>1964</v>
      </c>
      <c r="E567" s="359" t="s">
        <v>1990</v>
      </c>
      <c r="F567" s="359" t="s">
        <v>1990</v>
      </c>
      <c r="G567" s="363" t="s">
        <v>1986</v>
      </c>
    </row>
    <row r="568" spans="1:7">
      <c r="A568" s="398" t="s">
        <v>2257</v>
      </c>
      <c r="B568" s="359" t="s">
        <v>1990</v>
      </c>
      <c r="C568" s="377">
        <v>2.7902546389271099</v>
      </c>
      <c r="D568" s="377" t="s">
        <v>1964</v>
      </c>
      <c r="E568" s="359" t="s">
        <v>1990</v>
      </c>
      <c r="F568" s="359" t="s">
        <v>1990</v>
      </c>
      <c r="G568" s="363" t="s">
        <v>1986</v>
      </c>
    </row>
    <row r="569" spans="1:7">
      <c r="A569" s="398" t="s">
        <v>2258</v>
      </c>
      <c r="B569" s="359" t="s">
        <v>1990</v>
      </c>
      <c r="C569" s="377">
        <v>28.497717298240602</v>
      </c>
      <c r="D569" s="377" t="s">
        <v>1964</v>
      </c>
      <c r="E569" s="359" t="s">
        <v>1990</v>
      </c>
      <c r="F569" s="359" t="s">
        <v>1990</v>
      </c>
      <c r="G569" s="363" t="s">
        <v>1986</v>
      </c>
    </row>
    <row r="570" spans="1:7">
      <c r="A570" s="398" t="s">
        <v>2259</v>
      </c>
      <c r="B570" s="359" t="s">
        <v>1990</v>
      </c>
      <c r="C570" s="377">
        <v>6.66034512616306</v>
      </c>
      <c r="D570" s="377">
        <v>7.8425112598720697</v>
      </c>
      <c r="E570" s="359" t="s">
        <v>1990</v>
      </c>
      <c r="F570" s="359" t="s">
        <v>1990</v>
      </c>
      <c r="G570" s="363" t="s">
        <v>1986</v>
      </c>
    </row>
    <row r="571" spans="1:7">
      <c r="A571" s="398" t="s">
        <v>2260</v>
      </c>
      <c r="B571" s="359" t="s">
        <v>1990</v>
      </c>
      <c r="C571" s="377">
        <v>2.52263043402202</v>
      </c>
      <c r="D571" s="377" t="s">
        <v>1964</v>
      </c>
      <c r="E571" s="359" t="s">
        <v>1990</v>
      </c>
      <c r="F571" s="359" t="s">
        <v>1990</v>
      </c>
      <c r="G571" s="363" t="s">
        <v>1986</v>
      </c>
    </row>
    <row r="572" spans="1:7">
      <c r="A572" s="398" t="s">
        <v>2261</v>
      </c>
      <c r="B572" s="359" t="s">
        <v>1990</v>
      </c>
      <c r="C572" s="377">
        <v>15.278275422757799</v>
      </c>
      <c r="D572" s="377">
        <v>15.52463493848146</v>
      </c>
      <c r="E572" s="359" t="s">
        <v>1990</v>
      </c>
      <c r="F572" s="359" t="s">
        <v>1990</v>
      </c>
      <c r="G572" s="363" t="s">
        <v>1986</v>
      </c>
    </row>
    <row r="573" spans="1:7">
      <c r="A573" s="398" t="s">
        <v>2262</v>
      </c>
      <c r="B573" s="359" t="s">
        <v>1990</v>
      </c>
      <c r="C573" s="377">
        <v>8.8016924452317706</v>
      </c>
      <c r="D573" s="377">
        <v>8.4893956827476593</v>
      </c>
      <c r="E573" s="359" t="s">
        <v>1990</v>
      </c>
      <c r="F573" s="359" t="s">
        <v>1990</v>
      </c>
      <c r="G573" s="363" t="s">
        <v>1986</v>
      </c>
    </row>
    <row r="574" spans="1:7">
      <c r="A574" s="398" t="s">
        <v>2263</v>
      </c>
      <c r="B574" s="359" t="s">
        <v>1990</v>
      </c>
      <c r="C574" s="377">
        <v>2.0137792152480598</v>
      </c>
      <c r="D574" s="377" t="s">
        <v>1964</v>
      </c>
      <c r="E574" s="359" t="s">
        <v>1990</v>
      </c>
      <c r="F574" s="359" t="s">
        <v>1990</v>
      </c>
      <c r="G574" s="363" t="s">
        <v>1986</v>
      </c>
    </row>
    <row r="575" spans="1:7">
      <c r="A575" s="398" t="s">
        <v>2264</v>
      </c>
      <c r="B575" s="359" t="s">
        <v>1990</v>
      </c>
      <c r="C575" s="377">
        <v>935.45098734337898</v>
      </c>
      <c r="D575" s="377">
        <v>10.296222158027231</v>
      </c>
      <c r="E575" s="359" t="s">
        <v>1990</v>
      </c>
      <c r="F575" s="359" t="s">
        <v>1990</v>
      </c>
      <c r="G575" s="363" t="s">
        <v>1986</v>
      </c>
    </row>
    <row r="576" spans="1:7">
      <c r="A576" s="398" t="s">
        <v>2265</v>
      </c>
      <c r="B576" s="359" t="s">
        <v>1990</v>
      </c>
      <c r="C576" s="377">
        <v>2.84526374758499</v>
      </c>
      <c r="D576" s="377" t="s">
        <v>1964</v>
      </c>
      <c r="E576" s="359" t="s">
        <v>1990</v>
      </c>
      <c r="F576" s="359" t="s">
        <v>1990</v>
      </c>
      <c r="G576" s="363" t="s">
        <v>1986</v>
      </c>
    </row>
    <row r="577" spans="1:7">
      <c r="A577" s="398" t="s">
        <v>2266</v>
      </c>
      <c r="B577" s="359" t="s">
        <v>1990</v>
      </c>
      <c r="C577" s="377">
        <v>0.77843205560164996</v>
      </c>
      <c r="D577" s="377" t="s">
        <v>1964</v>
      </c>
      <c r="E577" s="359" t="s">
        <v>1990</v>
      </c>
      <c r="F577" s="359" t="s">
        <v>1990</v>
      </c>
      <c r="G577" s="363" t="s">
        <v>1986</v>
      </c>
    </row>
    <row r="578" spans="1:7">
      <c r="A578" s="395" t="s">
        <v>2267</v>
      </c>
      <c r="B578" s="359" t="s">
        <v>1990</v>
      </c>
      <c r="C578" s="377">
        <v>2.33929947528482</v>
      </c>
      <c r="D578" s="377">
        <v>1.16065025717818</v>
      </c>
      <c r="E578" s="359" t="s">
        <v>1990</v>
      </c>
      <c r="F578" s="359" t="s">
        <v>1990</v>
      </c>
      <c r="G578" s="363" t="s">
        <v>1986</v>
      </c>
    </row>
    <row r="579" spans="1:7">
      <c r="A579" s="395" t="s">
        <v>2268</v>
      </c>
      <c r="B579" s="359" t="s">
        <v>1990</v>
      </c>
      <c r="C579" s="377">
        <v>811.93514606186397</v>
      </c>
      <c r="D579" s="377">
        <v>5.4580785736261301</v>
      </c>
      <c r="E579" s="359" t="s">
        <v>1990</v>
      </c>
      <c r="F579" s="359" t="s">
        <v>1990</v>
      </c>
      <c r="G579" s="363" t="s">
        <v>1986</v>
      </c>
    </row>
    <row r="580" spans="1:7">
      <c r="A580" s="395" t="s">
        <v>2269</v>
      </c>
      <c r="B580" s="359" t="s">
        <v>1990</v>
      </c>
      <c r="C580" s="377">
        <v>135.7038195358096</v>
      </c>
      <c r="D580" s="377">
        <v>5.9234376108933899</v>
      </c>
      <c r="E580" s="359" t="s">
        <v>1990</v>
      </c>
      <c r="F580" s="359" t="s">
        <v>1990</v>
      </c>
      <c r="G580" s="377" t="s">
        <v>1986</v>
      </c>
    </row>
    <row r="581" spans="1:7">
      <c r="A581" s="399" t="s">
        <v>2270</v>
      </c>
      <c r="B581" s="359" t="s">
        <v>1990</v>
      </c>
      <c r="C581" s="377" t="s">
        <v>2006</v>
      </c>
      <c r="D581" s="377" t="s">
        <v>2006</v>
      </c>
      <c r="E581" s="359" t="s">
        <v>1990</v>
      </c>
      <c r="F581" s="359" t="s">
        <v>1990</v>
      </c>
      <c r="G581" s="363" t="s">
        <v>1986</v>
      </c>
    </row>
    <row r="582" spans="1:7">
      <c r="A582" s="399" t="s">
        <v>2271</v>
      </c>
      <c r="B582" s="359" t="s">
        <v>1990</v>
      </c>
      <c r="C582" s="377">
        <v>0.39070037091767001</v>
      </c>
      <c r="D582" s="377">
        <v>8.605344306328E-2</v>
      </c>
      <c r="E582" s="359" t="s">
        <v>1990</v>
      </c>
      <c r="F582" s="359" t="s">
        <v>1990</v>
      </c>
      <c r="G582" s="363" t="s">
        <v>1986</v>
      </c>
    </row>
    <row r="583" spans="1:7">
      <c r="A583" s="399" t="s">
        <v>2272</v>
      </c>
      <c r="B583" s="359" t="s">
        <v>1990</v>
      </c>
      <c r="C583" s="377">
        <v>5.3420648053523196</v>
      </c>
      <c r="D583" s="377">
        <v>0.46691353425823001</v>
      </c>
      <c r="E583" s="359" t="s">
        <v>1990</v>
      </c>
      <c r="F583" s="359" t="s">
        <v>1990</v>
      </c>
      <c r="G583" s="363" t="s">
        <v>1986</v>
      </c>
    </row>
    <row r="584" spans="1:7">
      <c r="A584" s="399" t="s">
        <v>2273</v>
      </c>
      <c r="B584" s="359" t="s">
        <v>1990</v>
      </c>
      <c r="C584" s="377">
        <v>8.5169405120220004E-2</v>
      </c>
      <c r="D584" s="377">
        <v>8.4830813865599992E-3</v>
      </c>
      <c r="E584" s="359" t="s">
        <v>1990</v>
      </c>
      <c r="F584" s="359" t="s">
        <v>1990</v>
      </c>
      <c r="G584" s="363" t="s">
        <v>1986</v>
      </c>
    </row>
    <row r="585" spans="1:7">
      <c r="A585" s="399" t="s">
        <v>2274</v>
      </c>
      <c r="B585" s="359" t="s">
        <v>1990</v>
      </c>
      <c r="C585" s="377">
        <v>129.698664250798</v>
      </c>
      <c r="D585" s="377">
        <v>5.3619875521853197</v>
      </c>
      <c r="E585" s="359" t="s">
        <v>1990</v>
      </c>
      <c r="F585" s="359" t="s">
        <v>1990</v>
      </c>
      <c r="G585" s="363" t="s">
        <v>1986</v>
      </c>
    </row>
    <row r="586" spans="1:7">
      <c r="A586" s="400" t="s">
        <v>2275</v>
      </c>
      <c r="B586" s="359" t="s">
        <v>1990</v>
      </c>
      <c r="C586" s="377">
        <v>0.18722070362137999</v>
      </c>
      <c r="D586" s="377" t="s">
        <v>1964</v>
      </c>
      <c r="E586" s="359" t="s">
        <v>1990</v>
      </c>
      <c r="F586" s="359" t="s">
        <v>1990</v>
      </c>
      <c r="G586" s="377" t="s">
        <v>1986</v>
      </c>
    </row>
    <row r="587" spans="1:7">
      <c r="A587" s="401" t="s">
        <v>2276</v>
      </c>
      <c r="B587" s="359" t="s">
        <v>1990</v>
      </c>
      <c r="C587" s="377">
        <v>0.18722070362137999</v>
      </c>
      <c r="D587" s="377" t="s">
        <v>1964</v>
      </c>
      <c r="E587" s="359" t="s">
        <v>1990</v>
      </c>
      <c r="F587" s="359" t="s">
        <v>1990</v>
      </c>
      <c r="G587" s="363" t="s">
        <v>1986</v>
      </c>
    </row>
    <row r="588" spans="1:7" ht="15" thickBot="1">
      <c r="A588" s="395" t="s">
        <v>2282</v>
      </c>
      <c r="B588" s="359" t="s">
        <v>1990</v>
      </c>
      <c r="C588" s="359" t="s">
        <v>1990</v>
      </c>
      <c r="D588" s="377" t="s">
        <v>1964</v>
      </c>
      <c r="E588" s="359" t="s">
        <v>1990</v>
      </c>
      <c r="F588" s="359" t="s">
        <v>1990</v>
      </c>
      <c r="G588" s="359" t="s">
        <v>1990</v>
      </c>
    </row>
    <row r="589" spans="1:7" s="222" customFormat="1" ht="12.75" customHeight="1" thickTop="1">
      <c r="A589" s="61" t="s">
        <v>2283</v>
      </c>
      <c r="B589" s="359" t="s">
        <v>1990</v>
      </c>
      <c r="C589" s="377">
        <v>719.88457694084161</v>
      </c>
      <c r="D589" s="359" t="s">
        <v>1990</v>
      </c>
      <c r="E589" s="359" t="s">
        <v>1990</v>
      </c>
      <c r="F589" s="359" t="s">
        <v>1990</v>
      </c>
      <c r="G589" s="377" t="s">
        <v>1986</v>
      </c>
    </row>
    <row r="590" spans="1:7" s="222" customFormat="1" ht="12.75" customHeight="1">
      <c r="A590" s="402" t="s">
        <v>2284</v>
      </c>
      <c r="B590" s="359" t="s">
        <v>1990</v>
      </c>
      <c r="C590" s="363" t="s">
        <v>1986</v>
      </c>
      <c r="D590" s="377">
        <v>1053.0935979415153</v>
      </c>
      <c r="E590" s="363" t="s">
        <v>1986</v>
      </c>
      <c r="F590" s="363" t="s">
        <v>1986</v>
      </c>
      <c r="G590" s="363" t="s">
        <v>1986</v>
      </c>
    </row>
    <row r="591" spans="1:7" s="222" customFormat="1" ht="12.75" customHeight="1">
      <c r="A591" s="402" t="s">
        <v>2285</v>
      </c>
      <c r="B591" s="359" t="s">
        <v>1990</v>
      </c>
      <c r="C591" s="377" t="s">
        <v>1964</v>
      </c>
      <c r="D591" s="377" t="s">
        <v>1964</v>
      </c>
      <c r="E591" s="363" t="s">
        <v>1964</v>
      </c>
      <c r="F591" s="363" t="s">
        <v>1964</v>
      </c>
      <c r="G591" s="363" t="s">
        <v>1986</v>
      </c>
    </row>
    <row r="592" spans="1:7" s="222" customFormat="1" ht="12.75" customHeight="1">
      <c r="A592" s="402" t="s">
        <v>2286</v>
      </c>
      <c r="B592" s="359" t="s">
        <v>1990</v>
      </c>
      <c r="C592" s="377">
        <v>17.318326450965749</v>
      </c>
      <c r="D592" s="377">
        <v>0.63206652889299997</v>
      </c>
      <c r="E592" s="363">
        <v>14.91067980114685</v>
      </c>
      <c r="F592" s="363">
        <v>363.40666610922074</v>
      </c>
      <c r="G592" s="363" t="s">
        <v>1986</v>
      </c>
    </row>
    <row r="593" spans="1:7" s="222" customFormat="1" ht="14.25" customHeight="1">
      <c r="A593" s="381" t="s">
        <v>2287</v>
      </c>
      <c r="B593" s="377">
        <v>4349.248664685867</v>
      </c>
      <c r="C593" s="359" t="s">
        <v>1990</v>
      </c>
      <c r="D593" s="359" t="s">
        <v>1990</v>
      </c>
      <c r="E593" s="359" t="s">
        <v>1990</v>
      </c>
      <c r="F593" s="359" t="s">
        <v>1990</v>
      </c>
      <c r="G593" s="359" t="s">
        <v>1990</v>
      </c>
    </row>
    <row r="594" spans="1:7" s="222" customFormat="1" ht="12" customHeight="1">
      <c r="A594" s="381" t="s">
        <v>2288</v>
      </c>
      <c r="B594" s="377">
        <v>3504.4603945689328</v>
      </c>
      <c r="C594" s="359" t="s">
        <v>1990</v>
      </c>
      <c r="D594" s="359" t="s">
        <v>1990</v>
      </c>
      <c r="E594" s="359" t="s">
        <v>1990</v>
      </c>
      <c r="F594" s="359" t="s">
        <v>1990</v>
      </c>
      <c r="G594" s="359" t="s">
        <v>1990</v>
      </c>
    </row>
    <row r="595" spans="1:7" s="222" customFormat="1" ht="12" customHeight="1">
      <c r="A595" s="245" t="s">
        <v>2289</v>
      </c>
      <c r="B595" s="377" t="s">
        <v>1986</v>
      </c>
      <c r="C595" s="359" t="s">
        <v>1990</v>
      </c>
      <c r="D595" s="359" t="s">
        <v>1990</v>
      </c>
      <c r="E595" s="359" t="s">
        <v>1990</v>
      </c>
      <c r="F595" s="359" t="s">
        <v>1990</v>
      </c>
      <c r="G595" s="359" t="s">
        <v>1990</v>
      </c>
    </row>
    <row r="596" spans="1:7" s="222" customFormat="1" ht="13.5" customHeight="1">
      <c r="A596" s="62" t="s">
        <v>2290</v>
      </c>
      <c r="B596" s="377" t="s">
        <v>1986</v>
      </c>
      <c r="C596" s="377" t="s">
        <v>1986</v>
      </c>
      <c r="D596" s="377" t="s">
        <v>1986</v>
      </c>
      <c r="E596" s="377" t="s">
        <v>1986</v>
      </c>
      <c r="F596" s="377" t="s">
        <v>1986</v>
      </c>
      <c r="G596" s="377" t="s">
        <v>1986</v>
      </c>
    </row>
    <row r="597" spans="1:7">
      <c r="A597"/>
      <c r="B597"/>
      <c r="C597"/>
      <c r="D597"/>
      <c r="E597"/>
    </row>
    <row r="598" spans="1:7">
      <c r="A598" s="63" t="s">
        <v>2291</v>
      </c>
      <c r="B598" s="64">
        <f>B520</f>
        <v>7853.7090592547993</v>
      </c>
      <c r="C598" s="64">
        <f t="shared" ref="C598:G598" si="11">C520</f>
        <v>9418.7606550076798</v>
      </c>
      <c r="D598" s="64">
        <f t="shared" si="11"/>
        <v>1108.4205949512345</v>
      </c>
      <c r="E598" s="64">
        <f t="shared" si="11"/>
        <v>14.91067980114685</v>
      </c>
      <c r="F598" s="64">
        <f t="shared" si="11"/>
        <v>363.40666610922074</v>
      </c>
      <c r="G598" s="64" t="str">
        <f t="shared" si="11"/>
        <v>NA</v>
      </c>
    </row>
    <row r="599" spans="1:7">
      <c r="A599"/>
      <c r="B599"/>
      <c r="C599"/>
      <c r="D599"/>
      <c r="E599"/>
    </row>
    <row r="601" spans="1:7" ht="15.6">
      <c r="A601" s="204" t="s">
        <v>2292</v>
      </c>
      <c r="B601" s="207"/>
      <c r="C601" s="207"/>
      <c r="D601" s="207"/>
      <c r="E601" s="207"/>
      <c r="F601" s="207"/>
      <c r="G601" s="49" t="s">
        <v>1946</v>
      </c>
    </row>
    <row r="602" spans="1:7" ht="15.6">
      <c r="A602" s="204" t="s">
        <v>2178</v>
      </c>
      <c r="B602" s="207"/>
      <c r="C602" s="207"/>
      <c r="D602" s="207"/>
      <c r="E602" s="207"/>
      <c r="F602" s="207"/>
      <c r="G602" s="49" t="s">
        <v>1948</v>
      </c>
    </row>
    <row r="603" spans="1:7">
      <c r="A603" s="207"/>
      <c r="B603" s="207"/>
      <c r="C603" s="207"/>
      <c r="D603" s="207"/>
      <c r="E603" s="207"/>
      <c r="F603" s="207"/>
      <c r="G603" s="49" t="s">
        <v>1949</v>
      </c>
    </row>
    <row r="604" spans="1:7">
      <c r="A604" s="207"/>
      <c r="B604" s="207"/>
      <c r="C604" s="207"/>
      <c r="D604" s="207"/>
      <c r="E604" s="207"/>
      <c r="F604" s="207"/>
      <c r="G604" s="223"/>
    </row>
    <row r="605" spans="1:7" ht="54" customHeight="1">
      <c r="A605" s="422" t="s">
        <v>1950</v>
      </c>
      <c r="B605" s="341" t="s">
        <v>2293</v>
      </c>
      <c r="C605" s="341" t="s">
        <v>2294</v>
      </c>
      <c r="D605" s="341" t="s">
        <v>2295</v>
      </c>
      <c r="E605" s="341" t="s">
        <v>2125</v>
      </c>
      <c r="F605" s="341" t="s">
        <v>729</v>
      </c>
      <c r="G605" s="341" t="s">
        <v>1955</v>
      </c>
    </row>
    <row r="606" spans="1:7" ht="15" thickBot="1">
      <c r="A606" s="423"/>
      <c r="B606" s="424" t="s">
        <v>1957</v>
      </c>
      <c r="C606" s="425"/>
      <c r="D606" s="425"/>
      <c r="E606" s="425"/>
      <c r="F606" s="425"/>
      <c r="G606" s="426"/>
    </row>
    <row r="607" spans="1:7" ht="15" thickTop="1">
      <c r="A607" s="65" t="s">
        <v>2296</v>
      </c>
      <c r="B607" s="377">
        <v>-831125.53638504399</v>
      </c>
      <c r="C607" s="377">
        <v>1234.7394602571119</v>
      </c>
      <c r="D607" s="377">
        <v>35.11369899647039</v>
      </c>
      <c r="E607" s="377">
        <v>141.59499629999999</v>
      </c>
      <c r="F607" s="377">
        <v>7641.6606409999995</v>
      </c>
      <c r="G607" s="377" t="s">
        <v>2111</v>
      </c>
    </row>
    <row r="608" spans="1:7">
      <c r="A608" s="66" t="s">
        <v>2297</v>
      </c>
      <c r="B608" s="377">
        <v>-680293.34243705962</v>
      </c>
      <c r="C608" s="377">
        <v>260.14196732065915</v>
      </c>
      <c r="D608" s="377">
        <v>22.501521677555012</v>
      </c>
      <c r="E608" s="377">
        <v>120.1226453</v>
      </c>
      <c r="F608" s="377">
        <v>7283.7881829999997</v>
      </c>
      <c r="G608" s="377" t="s">
        <v>2111</v>
      </c>
    </row>
    <row r="609" spans="1:7">
      <c r="A609" s="403" t="s">
        <v>2298</v>
      </c>
      <c r="B609" s="377">
        <v>-581225.21712432243</v>
      </c>
      <c r="C609" s="377">
        <v>259.58656569999999</v>
      </c>
      <c r="D609" s="377">
        <v>22.303775677555009</v>
      </c>
      <c r="E609" s="363">
        <v>120.1226453</v>
      </c>
      <c r="F609" s="363">
        <v>7283.7881829999997</v>
      </c>
      <c r="G609" s="363" t="s">
        <v>2006</v>
      </c>
    </row>
    <row r="610" spans="1:7">
      <c r="A610" s="342" t="s">
        <v>2299</v>
      </c>
      <c r="B610" s="377">
        <v>-99068.125312737131</v>
      </c>
      <c r="C610" s="377" t="s">
        <v>1964</v>
      </c>
      <c r="D610" s="377" t="s">
        <v>2226</v>
      </c>
      <c r="E610" s="363" t="s">
        <v>1986</v>
      </c>
      <c r="F610" s="363" t="s">
        <v>1986</v>
      </c>
      <c r="G610" s="363" t="s">
        <v>1986</v>
      </c>
    </row>
    <row r="611" spans="1:7">
      <c r="A611" s="404" t="s">
        <v>2300</v>
      </c>
      <c r="B611" s="377">
        <v>23030.524805171535</v>
      </c>
      <c r="C611" s="377" t="s">
        <v>2301</v>
      </c>
      <c r="D611" s="377" t="s">
        <v>2301</v>
      </c>
      <c r="E611" s="377" t="s">
        <v>1986</v>
      </c>
      <c r="F611" s="377" t="s">
        <v>1986</v>
      </c>
      <c r="G611" s="377" t="s">
        <v>1986</v>
      </c>
    </row>
    <row r="612" spans="1:7">
      <c r="A612" s="403" t="s">
        <v>2302</v>
      </c>
      <c r="B612" s="377">
        <v>-29001.50383515003</v>
      </c>
      <c r="C612" s="377" t="s">
        <v>2093</v>
      </c>
      <c r="D612" s="377" t="s">
        <v>2093</v>
      </c>
      <c r="E612" s="363" t="s">
        <v>1986</v>
      </c>
      <c r="F612" s="363" t="s">
        <v>1986</v>
      </c>
      <c r="G612" s="363" t="s">
        <v>1986</v>
      </c>
    </row>
    <row r="613" spans="1:7">
      <c r="A613" s="403" t="s">
        <v>2303</v>
      </c>
      <c r="B613" s="377">
        <v>52032.028640321565</v>
      </c>
      <c r="C613" s="377" t="s">
        <v>2093</v>
      </c>
      <c r="D613" s="377" t="s">
        <v>2093</v>
      </c>
      <c r="E613" s="363" t="s">
        <v>1986</v>
      </c>
      <c r="F613" s="363" t="s">
        <v>1986</v>
      </c>
      <c r="G613" s="363" t="s">
        <v>1986</v>
      </c>
    </row>
    <row r="614" spans="1:7">
      <c r="A614" s="66" t="s">
        <v>2304</v>
      </c>
      <c r="B614" s="377">
        <v>-28216.102686357408</v>
      </c>
      <c r="C614" s="377">
        <v>12.663181</v>
      </c>
      <c r="D614" s="377">
        <v>1.1562030000000001</v>
      </c>
      <c r="E614" s="377">
        <v>21.472351</v>
      </c>
      <c r="F614" s="377">
        <v>357.87245800000005</v>
      </c>
      <c r="G614" s="377" t="s">
        <v>1986</v>
      </c>
    </row>
    <row r="615" spans="1:7">
      <c r="A615" s="403" t="s">
        <v>2305</v>
      </c>
      <c r="B615" s="377">
        <v>8734.4840051914307</v>
      </c>
      <c r="C615" s="377">
        <v>12.663181</v>
      </c>
      <c r="D615" s="377">
        <v>1.1562030000000001</v>
      </c>
      <c r="E615" s="363">
        <v>21.472351</v>
      </c>
      <c r="F615" s="363">
        <v>357.87245800000005</v>
      </c>
      <c r="G615" s="363" t="s">
        <v>1986</v>
      </c>
    </row>
    <row r="616" spans="1:7">
      <c r="A616" s="342" t="s">
        <v>2306</v>
      </c>
      <c r="B616" s="377">
        <v>-36950.586691548837</v>
      </c>
      <c r="C616" s="377" t="s">
        <v>2006</v>
      </c>
      <c r="D616" s="377" t="s">
        <v>2093</v>
      </c>
      <c r="E616" s="363" t="s">
        <v>1986</v>
      </c>
      <c r="F616" s="363" t="s">
        <v>1986</v>
      </c>
      <c r="G616" s="363" t="s">
        <v>1986</v>
      </c>
    </row>
    <row r="617" spans="1:7">
      <c r="A617" s="404" t="s">
        <v>2307</v>
      </c>
      <c r="B617" s="377">
        <v>-5742.2251556353804</v>
      </c>
      <c r="C617" s="377">
        <v>961.93431193645267</v>
      </c>
      <c r="D617" s="377">
        <v>0.59525414428571</v>
      </c>
      <c r="E617" s="377" t="s">
        <v>1986</v>
      </c>
      <c r="F617" s="377" t="s">
        <v>1986</v>
      </c>
      <c r="G617" s="377" t="s">
        <v>1986</v>
      </c>
    </row>
    <row r="618" spans="1:7">
      <c r="A618" s="403" t="s">
        <v>2308</v>
      </c>
      <c r="B618" s="377">
        <v>-10133.615543726639</v>
      </c>
      <c r="C618" s="377" t="s">
        <v>2006</v>
      </c>
      <c r="D618" s="377">
        <v>0.59215403</v>
      </c>
      <c r="E618" s="363" t="s">
        <v>1986</v>
      </c>
      <c r="F618" s="363" t="s">
        <v>1986</v>
      </c>
      <c r="G618" s="363" t="s">
        <v>1986</v>
      </c>
    </row>
    <row r="619" spans="1:7">
      <c r="A619" s="403" t="s">
        <v>2309</v>
      </c>
      <c r="B619" s="377">
        <v>469.44060909762544</v>
      </c>
      <c r="C619" s="377" t="s">
        <v>2006</v>
      </c>
      <c r="D619" s="377" t="s">
        <v>2111</v>
      </c>
      <c r="E619" s="363" t="s">
        <v>1986</v>
      </c>
      <c r="F619" s="363" t="s">
        <v>1986</v>
      </c>
      <c r="G619" s="363" t="s">
        <v>1986</v>
      </c>
    </row>
    <row r="620" spans="1:7">
      <c r="A620" s="66" t="s">
        <v>2310</v>
      </c>
      <c r="B620" s="377">
        <v>-33858.519844496128</v>
      </c>
      <c r="C620" s="377" t="s">
        <v>2006</v>
      </c>
      <c r="D620" s="377">
        <v>6.0475778530394004</v>
      </c>
      <c r="E620" s="377" t="s">
        <v>2006</v>
      </c>
      <c r="F620" s="377" t="s">
        <v>2006</v>
      </c>
      <c r="G620" s="377" t="s">
        <v>1986</v>
      </c>
    </row>
    <row r="621" spans="1:7">
      <c r="A621" s="403" t="s">
        <v>2311</v>
      </c>
      <c r="B621" s="377">
        <v>-116642.3750794526</v>
      </c>
      <c r="C621" s="377" t="s">
        <v>2006</v>
      </c>
      <c r="D621" s="377">
        <v>6.0475778530394004</v>
      </c>
      <c r="E621" s="363" t="s">
        <v>2006</v>
      </c>
      <c r="F621" s="363" t="s">
        <v>2006</v>
      </c>
      <c r="G621" s="363" t="s">
        <v>1986</v>
      </c>
    </row>
    <row r="622" spans="1:7">
      <c r="A622" s="342" t="s">
        <v>2312</v>
      </c>
      <c r="B622" s="377">
        <v>82783.855234956471</v>
      </c>
      <c r="C622" s="377" t="s">
        <v>2006</v>
      </c>
      <c r="D622" s="377" t="s">
        <v>2093</v>
      </c>
      <c r="E622" s="363" t="s">
        <v>2006</v>
      </c>
      <c r="F622" s="363" t="s">
        <v>2006</v>
      </c>
      <c r="G622" s="363" t="s">
        <v>1986</v>
      </c>
    </row>
    <row r="623" spans="1:7">
      <c r="A623" s="404" t="s">
        <v>2313</v>
      </c>
      <c r="B623" s="377" t="s">
        <v>2006</v>
      </c>
      <c r="C623" s="377" t="s">
        <v>2006</v>
      </c>
      <c r="D623" s="377" t="s">
        <v>2006</v>
      </c>
      <c r="E623" s="377" t="s">
        <v>1986</v>
      </c>
      <c r="F623" s="377" t="s">
        <v>1986</v>
      </c>
      <c r="G623" s="377" t="s">
        <v>1986</v>
      </c>
    </row>
    <row r="624" spans="1:7">
      <c r="A624" s="403" t="s">
        <v>2314</v>
      </c>
      <c r="B624" s="359" t="s">
        <v>1990</v>
      </c>
      <c r="C624" s="359" t="s">
        <v>1990</v>
      </c>
      <c r="D624" s="359" t="s">
        <v>1990</v>
      </c>
      <c r="E624" s="359" t="s">
        <v>1990</v>
      </c>
      <c r="F624" s="359" t="s">
        <v>1990</v>
      </c>
      <c r="G624" s="359" t="s">
        <v>1990</v>
      </c>
    </row>
    <row r="625" spans="1:8">
      <c r="A625" s="403" t="s">
        <v>2315</v>
      </c>
      <c r="B625" s="377" t="s">
        <v>2006</v>
      </c>
      <c r="C625" s="377" t="s">
        <v>2006</v>
      </c>
      <c r="D625" s="377" t="s">
        <v>2006</v>
      </c>
      <c r="E625" s="363" t="s">
        <v>1986</v>
      </c>
      <c r="F625" s="363" t="s">
        <v>1986</v>
      </c>
      <c r="G625" s="363" t="s">
        <v>1986</v>
      </c>
    </row>
    <row r="626" spans="1:8">
      <c r="A626" s="66" t="s">
        <v>2316</v>
      </c>
      <c r="B626" s="377">
        <v>-106045.87106666707</v>
      </c>
      <c r="C626" s="359" t="s">
        <v>1990</v>
      </c>
      <c r="D626" s="359" t="s">
        <v>1990</v>
      </c>
      <c r="E626" s="359" t="s">
        <v>1990</v>
      </c>
      <c r="F626" s="359" t="s">
        <v>1990</v>
      </c>
      <c r="G626" s="359" t="s">
        <v>1990</v>
      </c>
    </row>
    <row r="627" spans="1:8">
      <c r="A627" s="405" t="s">
        <v>2317</v>
      </c>
      <c r="B627" s="377" t="s">
        <v>2301</v>
      </c>
      <c r="C627" s="377" t="s">
        <v>2111</v>
      </c>
      <c r="D627" s="377">
        <v>2.41583792</v>
      </c>
      <c r="E627" s="377" t="s">
        <v>1986</v>
      </c>
      <c r="F627" s="377" t="s">
        <v>1986</v>
      </c>
      <c r="G627" s="377" t="s">
        <v>1986</v>
      </c>
    </row>
    <row r="628" spans="1:8">
      <c r="A628" s="388" t="s">
        <v>2318</v>
      </c>
      <c r="B628" s="377" t="s">
        <v>2301</v>
      </c>
      <c r="C628" s="377" t="s">
        <v>2111</v>
      </c>
      <c r="D628" s="377">
        <v>2.41583792</v>
      </c>
      <c r="E628" s="377" t="s">
        <v>1986</v>
      </c>
      <c r="F628" s="377" t="s">
        <v>1986</v>
      </c>
      <c r="G628" s="377" t="s">
        <v>1986</v>
      </c>
    </row>
    <row r="630" spans="1:8">
      <c r="A630" s="50" t="s">
        <v>2319</v>
      </c>
      <c r="B630" s="51">
        <f>B607</f>
        <v>-831125.53638504399</v>
      </c>
      <c r="C630" s="58">
        <f t="shared" ref="C630:G630" si="12">C607</f>
        <v>1234.7394602571119</v>
      </c>
      <c r="D630" s="58">
        <f t="shared" si="12"/>
        <v>35.11369899647039</v>
      </c>
      <c r="E630" s="58">
        <f t="shared" si="12"/>
        <v>141.59499629999999</v>
      </c>
      <c r="F630" s="58">
        <f t="shared" si="12"/>
        <v>7641.6606409999995</v>
      </c>
      <c r="G630" s="58" t="str">
        <f t="shared" si="12"/>
        <v>NE,NA</v>
      </c>
    </row>
    <row r="633" spans="1:8" ht="15.6">
      <c r="A633" s="432" t="s">
        <v>2320</v>
      </c>
      <c r="B633" s="432"/>
      <c r="C633" s="207"/>
      <c r="D633" s="207"/>
      <c r="E633" s="207"/>
      <c r="F633" s="207"/>
      <c r="G633" s="207"/>
      <c r="H633" s="49" t="s">
        <v>1946</v>
      </c>
    </row>
    <row r="634" spans="1:8" ht="15.6">
      <c r="A634" s="215" t="s">
        <v>2178</v>
      </c>
      <c r="B634" s="52"/>
      <c r="C634" s="207"/>
      <c r="D634" s="207"/>
      <c r="E634" s="207"/>
      <c r="F634" s="207"/>
      <c r="G634" s="207"/>
      <c r="H634" s="49" t="s">
        <v>1948</v>
      </c>
    </row>
    <row r="635" spans="1:8">
      <c r="A635" s="207"/>
      <c r="B635" s="207"/>
      <c r="C635" s="207"/>
      <c r="D635" s="207"/>
      <c r="E635" s="207"/>
      <c r="F635" s="207"/>
      <c r="G635" s="207"/>
      <c r="H635" s="49" t="s">
        <v>1949</v>
      </c>
    </row>
    <row r="636" spans="1:8">
      <c r="A636" s="207"/>
      <c r="B636" s="207"/>
      <c r="C636" s="207"/>
      <c r="D636" s="207"/>
      <c r="E636" s="207"/>
      <c r="F636" s="207"/>
      <c r="G636" s="207"/>
      <c r="H636" s="224"/>
    </row>
    <row r="637" spans="1:8">
      <c r="A637" s="415" t="s">
        <v>2321</v>
      </c>
      <c r="B637" s="343" t="s">
        <v>2322</v>
      </c>
      <c r="C637" s="406" t="s">
        <v>1952</v>
      </c>
      <c r="D637" s="406" t="s">
        <v>1953</v>
      </c>
      <c r="E637" s="406" t="s">
        <v>2125</v>
      </c>
      <c r="F637" s="407" t="s">
        <v>729</v>
      </c>
      <c r="G637" s="344" t="s">
        <v>1955</v>
      </c>
      <c r="H637" s="407" t="s">
        <v>2126</v>
      </c>
    </row>
    <row r="638" spans="1:8" ht="15" thickBot="1">
      <c r="A638" s="416"/>
      <c r="B638" s="417" t="s">
        <v>1957</v>
      </c>
      <c r="C638" s="418"/>
      <c r="D638" s="418"/>
      <c r="E638" s="418"/>
      <c r="F638" s="418"/>
      <c r="G638" s="418"/>
      <c r="H638" s="419"/>
    </row>
    <row r="639" spans="1:8" ht="15" thickTop="1">
      <c r="A639" s="225" t="s">
        <v>2323</v>
      </c>
      <c r="B639" s="377" t="s">
        <v>2041</v>
      </c>
      <c r="C639" s="377">
        <v>6143.8266127488378</v>
      </c>
      <c r="D639" s="377">
        <v>73.757520658580603</v>
      </c>
      <c r="E639" s="377">
        <v>2.3460190219567099</v>
      </c>
      <c r="F639" s="377">
        <v>6.5483463597946603</v>
      </c>
      <c r="G639" s="377">
        <v>114.39560414851302</v>
      </c>
      <c r="H639" s="377">
        <v>0.74349333311907995</v>
      </c>
    </row>
    <row r="640" spans="1:8">
      <c r="A640" s="408" t="s">
        <v>2324</v>
      </c>
      <c r="B640" s="377" t="s">
        <v>2008</v>
      </c>
      <c r="C640" s="377">
        <v>5261.8993888836258</v>
      </c>
      <c r="D640" s="359" t="s">
        <v>1990</v>
      </c>
      <c r="E640" s="377">
        <v>2.3460190219567099</v>
      </c>
      <c r="F640" s="377">
        <v>6.1117899358083498</v>
      </c>
      <c r="G640" s="377">
        <v>21.695718028166269</v>
      </c>
      <c r="H640" s="359" t="s">
        <v>1990</v>
      </c>
    </row>
    <row r="641" spans="1:8">
      <c r="A641" s="385" t="s">
        <v>2325</v>
      </c>
      <c r="B641" s="377" t="s">
        <v>2008</v>
      </c>
      <c r="C641" s="377">
        <v>5261.8993888836258</v>
      </c>
      <c r="D641" s="359" t="s">
        <v>1990</v>
      </c>
      <c r="E641" s="363">
        <v>2.3460190219567099</v>
      </c>
      <c r="F641" s="363">
        <v>6.1117899358083498</v>
      </c>
      <c r="G641" s="363">
        <v>21.695718028166269</v>
      </c>
      <c r="H641" s="359" t="s">
        <v>1990</v>
      </c>
    </row>
    <row r="642" spans="1:8">
      <c r="A642" s="385" t="s">
        <v>2326</v>
      </c>
      <c r="B642" s="377" t="s">
        <v>1993</v>
      </c>
      <c r="C642" s="377" t="s">
        <v>1993</v>
      </c>
      <c r="D642" s="359" t="s">
        <v>1990</v>
      </c>
      <c r="E642" s="363" t="s">
        <v>1993</v>
      </c>
      <c r="F642" s="363" t="s">
        <v>1993</v>
      </c>
      <c r="G642" s="363" t="s">
        <v>1993</v>
      </c>
      <c r="H642" s="359" t="s">
        <v>1990</v>
      </c>
    </row>
    <row r="643" spans="1:8">
      <c r="A643" s="409" t="s">
        <v>2327</v>
      </c>
      <c r="B643" s="377" t="s">
        <v>1993</v>
      </c>
      <c r="C643" s="377" t="s">
        <v>1993</v>
      </c>
      <c r="D643" s="359" t="s">
        <v>1990</v>
      </c>
      <c r="E643" s="377" t="s">
        <v>1993</v>
      </c>
      <c r="F643" s="377" t="s">
        <v>1993</v>
      </c>
      <c r="G643" s="377" t="s">
        <v>1993</v>
      </c>
      <c r="H643" s="359" t="s">
        <v>1990</v>
      </c>
    </row>
    <row r="644" spans="1:8">
      <c r="A644" s="408" t="s">
        <v>2328</v>
      </c>
      <c r="B644" s="359" t="s">
        <v>1990</v>
      </c>
      <c r="C644" s="377">
        <v>76.365222930707887</v>
      </c>
      <c r="D644" s="377">
        <v>5.5964614607999996</v>
      </c>
      <c r="E644" s="377" t="s">
        <v>2006</v>
      </c>
      <c r="F644" s="377" t="s">
        <v>2006</v>
      </c>
      <c r="G644" s="377" t="s">
        <v>2006</v>
      </c>
      <c r="H644" s="359" t="s">
        <v>1990</v>
      </c>
    </row>
    <row r="645" spans="1:8">
      <c r="A645" s="410" t="s">
        <v>2329</v>
      </c>
      <c r="B645" s="359" t="s">
        <v>1990</v>
      </c>
      <c r="C645" s="377">
        <v>74.619486144000007</v>
      </c>
      <c r="D645" s="377">
        <v>5.5964614607999996</v>
      </c>
      <c r="E645" s="363" t="s">
        <v>2006</v>
      </c>
      <c r="F645" s="363" t="s">
        <v>2006</v>
      </c>
      <c r="G645" s="363" t="s">
        <v>2006</v>
      </c>
      <c r="H645" s="359" t="s">
        <v>1990</v>
      </c>
    </row>
    <row r="646" spans="1:8">
      <c r="A646" s="410" t="s">
        <v>2330</v>
      </c>
      <c r="B646" s="359" t="s">
        <v>1990</v>
      </c>
      <c r="C646" s="377">
        <v>1.7457367867078699</v>
      </c>
      <c r="D646" s="377" t="s">
        <v>2051</v>
      </c>
      <c r="E646" s="363" t="s">
        <v>2006</v>
      </c>
      <c r="F646" s="363" t="s">
        <v>2006</v>
      </c>
      <c r="G646" s="363" t="s">
        <v>2006</v>
      </c>
      <c r="H646" s="359" t="s">
        <v>1990</v>
      </c>
    </row>
    <row r="647" spans="1:8">
      <c r="A647" s="408" t="s">
        <v>2331</v>
      </c>
      <c r="B647" s="377" t="s">
        <v>2000</v>
      </c>
      <c r="C647" s="377" t="s">
        <v>2000</v>
      </c>
      <c r="D647" s="377" t="s">
        <v>2000</v>
      </c>
      <c r="E647" s="377" t="s">
        <v>2000</v>
      </c>
      <c r="F647" s="377" t="s">
        <v>2000</v>
      </c>
      <c r="G647" s="377" t="s">
        <v>2000</v>
      </c>
      <c r="H647" s="377" t="s">
        <v>2000</v>
      </c>
    </row>
    <row r="648" spans="1:8">
      <c r="A648" s="385" t="s">
        <v>2332</v>
      </c>
      <c r="B648" s="377" t="s">
        <v>1964</v>
      </c>
      <c r="C648" s="377" t="s">
        <v>2000</v>
      </c>
      <c r="D648" s="377" t="s">
        <v>2000</v>
      </c>
      <c r="E648" s="363" t="s">
        <v>1964</v>
      </c>
      <c r="F648" s="363" t="s">
        <v>1964</v>
      </c>
      <c r="G648" s="363" t="s">
        <v>1964</v>
      </c>
      <c r="H648" s="363" t="s">
        <v>1964</v>
      </c>
    </row>
    <row r="649" spans="1:8">
      <c r="A649" s="385" t="s">
        <v>2333</v>
      </c>
      <c r="B649" s="377" t="s">
        <v>1986</v>
      </c>
      <c r="C649" s="377" t="s">
        <v>1986</v>
      </c>
      <c r="D649" s="377" t="s">
        <v>1986</v>
      </c>
      <c r="E649" s="363" t="s">
        <v>1986</v>
      </c>
      <c r="F649" s="363" t="s">
        <v>1986</v>
      </c>
      <c r="G649" s="363" t="s">
        <v>1986</v>
      </c>
      <c r="H649" s="363" t="s">
        <v>1986</v>
      </c>
    </row>
    <row r="650" spans="1:8">
      <c r="A650" s="408" t="s">
        <v>2334</v>
      </c>
      <c r="B650" s="359" t="s">
        <v>1990</v>
      </c>
      <c r="C650" s="377">
        <v>805.56200093450445</v>
      </c>
      <c r="D650" s="377">
        <v>68.161059197780617</v>
      </c>
      <c r="E650" s="377" t="s">
        <v>2051</v>
      </c>
      <c r="F650" s="377">
        <v>0.43655642398631</v>
      </c>
      <c r="G650" s="377">
        <v>49.308450064014231</v>
      </c>
      <c r="H650" s="359" t="s">
        <v>1990</v>
      </c>
    </row>
    <row r="651" spans="1:8">
      <c r="A651" s="385" t="s">
        <v>2335</v>
      </c>
      <c r="B651" s="359" t="s">
        <v>1990</v>
      </c>
      <c r="C651" s="377">
        <v>566.94660201297143</v>
      </c>
      <c r="D651" s="377">
        <v>66.504112399504038</v>
      </c>
      <c r="E651" s="363" t="s">
        <v>1993</v>
      </c>
      <c r="F651" s="363">
        <v>0.43655642398631</v>
      </c>
      <c r="G651" s="363">
        <v>33.529746043529677</v>
      </c>
      <c r="H651" s="359" t="s">
        <v>1990</v>
      </c>
    </row>
    <row r="652" spans="1:8">
      <c r="A652" s="385" t="s">
        <v>2336</v>
      </c>
      <c r="B652" s="359" t="s">
        <v>1990</v>
      </c>
      <c r="C652" s="377">
        <v>238.61539892153306</v>
      </c>
      <c r="D652" s="377">
        <v>1.65694679827657</v>
      </c>
      <c r="E652" s="363" t="s">
        <v>1993</v>
      </c>
      <c r="F652" s="363" t="s">
        <v>1993</v>
      </c>
      <c r="G652" s="363">
        <v>15.77870402048455</v>
      </c>
      <c r="H652" s="359" t="s">
        <v>1990</v>
      </c>
    </row>
    <row r="653" spans="1:8">
      <c r="A653" s="385" t="s">
        <v>2337</v>
      </c>
      <c r="B653" s="359" t="s">
        <v>1990</v>
      </c>
      <c r="C653" s="377" t="s">
        <v>1964</v>
      </c>
      <c r="D653" s="377" t="s">
        <v>1964</v>
      </c>
      <c r="E653" s="377" t="s">
        <v>1964</v>
      </c>
      <c r="F653" s="377" t="s">
        <v>1964</v>
      </c>
      <c r="G653" s="377" t="s">
        <v>1964</v>
      </c>
      <c r="H653" s="359" t="s">
        <v>1990</v>
      </c>
    </row>
    <row r="654" spans="1:8">
      <c r="A654" s="408" t="s">
        <v>2338</v>
      </c>
      <c r="B654" s="377" t="s">
        <v>1986</v>
      </c>
      <c r="C654" s="377" t="s">
        <v>1986</v>
      </c>
      <c r="D654" s="377" t="s">
        <v>1986</v>
      </c>
      <c r="E654" s="377" t="s">
        <v>1993</v>
      </c>
      <c r="F654" s="377" t="s">
        <v>1993</v>
      </c>
      <c r="G654" s="377">
        <v>43.391436056332523</v>
      </c>
      <c r="H654" s="377">
        <v>0.74349333311907995</v>
      </c>
    </row>
    <row r="655" spans="1:8">
      <c r="A655" s="388" t="s">
        <v>2063</v>
      </c>
      <c r="B655" s="363" t="s">
        <v>1986</v>
      </c>
      <c r="C655" s="363" t="s">
        <v>1986</v>
      </c>
      <c r="D655" s="363" t="s">
        <v>1986</v>
      </c>
      <c r="E655" s="363" t="s">
        <v>1993</v>
      </c>
      <c r="F655" s="363" t="s">
        <v>1993</v>
      </c>
      <c r="G655" s="363">
        <v>43.391436056332523</v>
      </c>
      <c r="H655" s="363">
        <v>0.74349333311907995</v>
      </c>
    </row>
    <row r="656" spans="1:8">
      <c r="A656" s="408" t="s">
        <v>2339</v>
      </c>
      <c r="B656" s="359" t="s">
        <v>1990</v>
      </c>
      <c r="C656" s="359" t="s">
        <v>1990</v>
      </c>
      <c r="D656" s="359" t="s">
        <v>1990</v>
      </c>
      <c r="E656" s="359" t="s">
        <v>1990</v>
      </c>
      <c r="F656" s="359" t="s">
        <v>1990</v>
      </c>
      <c r="G656" s="359" t="s">
        <v>1990</v>
      </c>
      <c r="H656" s="359" t="s">
        <v>1990</v>
      </c>
    </row>
    <row r="657" spans="1:8">
      <c r="A657" s="410" t="s">
        <v>2340</v>
      </c>
      <c r="B657" s="363">
        <v>11397.929630279281</v>
      </c>
      <c r="C657" s="359" t="s">
        <v>1990</v>
      </c>
      <c r="D657" s="359" t="s">
        <v>1990</v>
      </c>
      <c r="E657" s="359" t="s">
        <v>1990</v>
      </c>
      <c r="F657" s="359" t="s">
        <v>1990</v>
      </c>
      <c r="G657" s="359" t="s">
        <v>1990</v>
      </c>
      <c r="H657" s="359" t="s">
        <v>1990</v>
      </c>
    </row>
    <row r="658" spans="1:8">
      <c r="A658" s="410" t="s">
        <v>2341</v>
      </c>
      <c r="B658" s="363" t="s">
        <v>1986</v>
      </c>
      <c r="C658" s="359" t="s">
        <v>1990</v>
      </c>
      <c r="D658" s="359" t="s">
        <v>1990</v>
      </c>
      <c r="E658" s="359" t="s">
        <v>1990</v>
      </c>
      <c r="F658" s="359" t="s">
        <v>1990</v>
      </c>
      <c r="G658" s="359" t="s">
        <v>1990</v>
      </c>
      <c r="H658" s="359" t="s">
        <v>1990</v>
      </c>
    </row>
    <row r="659" spans="1:8">
      <c r="A659" s="411" t="s">
        <v>2342</v>
      </c>
      <c r="B659" s="363" t="s">
        <v>1986</v>
      </c>
      <c r="C659" s="359" t="s">
        <v>1990</v>
      </c>
      <c r="D659" s="359" t="s">
        <v>1990</v>
      </c>
      <c r="E659" s="359" t="s">
        <v>1990</v>
      </c>
      <c r="F659" s="359" t="s">
        <v>1990</v>
      </c>
      <c r="G659" s="359" t="s">
        <v>1990</v>
      </c>
      <c r="H659" s="359" t="s">
        <v>1990</v>
      </c>
    </row>
    <row r="661" spans="1:8">
      <c r="A661" s="50" t="s">
        <v>2343</v>
      </c>
      <c r="B661" s="58" t="str">
        <f>B639</f>
        <v>NO,IE,NA</v>
      </c>
      <c r="C661" s="58">
        <f t="shared" ref="C661:H661" si="13">C639</f>
        <v>6143.8266127488378</v>
      </c>
      <c r="D661" s="58">
        <f t="shared" si="13"/>
        <v>73.757520658580603</v>
      </c>
      <c r="E661" s="58">
        <f t="shared" si="13"/>
        <v>2.3460190219567099</v>
      </c>
      <c r="F661" s="58">
        <f t="shared" si="13"/>
        <v>6.5483463597946603</v>
      </c>
      <c r="G661" s="58">
        <f t="shared" si="13"/>
        <v>114.39560414851302</v>
      </c>
      <c r="H661" s="58">
        <f t="shared" si="13"/>
        <v>0.74349333311907995</v>
      </c>
    </row>
    <row r="664" spans="1:8" ht="15.6">
      <c r="A664" s="50" t="s">
        <v>2344</v>
      </c>
      <c r="B664" s="67" t="s">
        <v>2345</v>
      </c>
      <c r="C664" s="67" t="s">
        <v>2346</v>
      </c>
      <c r="D664" s="67" t="s">
        <v>2347</v>
      </c>
      <c r="E664" s="67" t="s">
        <v>2348</v>
      </c>
      <c r="F664" s="67" t="s">
        <v>729</v>
      </c>
      <c r="G664" s="67" t="s">
        <v>1955</v>
      </c>
      <c r="H664" s="67" t="s">
        <v>2349</v>
      </c>
    </row>
    <row r="665" spans="1:8">
      <c r="A665" s="202" t="s">
        <v>2350</v>
      </c>
      <c r="B665" s="203">
        <f t="shared" ref="B665:B672" si="14">B59</f>
        <v>5935361.2048846316</v>
      </c>
      <c r="C665" s="203">
        <f t="shared" ref="C665:H665" si="15">C59</f>
        <v>12331.35516763239</v>
      </c>
      <c r="D665" s="203">
        <f t="shared" si="15"/>
        <v>255.41813011993699</v>
      </c>
      <c r="E665" s="203">
        <f t="shared" si="15"/>
        <v>16601.736021301014</v>
      </c>
      <c r="F665" s="203">
        <f t="shared" si="15"/>
        <v>64984.511311122282</v>
      </c>
      <c r="G665" s="203">
        <f t="shared" si="15"/>
        <v>7345.4310275876951</v>
      </c>
      <c r="H665" s="203">
        <f t="shared" si="15"/>
        <v>12364.091048770906</v>
      </c>
    </row>
    <row r="666" spans="1:8" s="9" customFormat="1">
      <c r="A666" s="202" t="s">
        <v>2351</v>
      </c>
      <c r="B666" s="203">
        <f t="shared" si="14"/>
        <v>6048689.0414711749</v>
      </c>
      <c r="C666" s="203">
        <f t="shared" ref="C666:H672" si="16">C60</f>
        <v>12336.648060651123</v>
      </c>
      <c r="D666" s="203">
        <f t="shared" si="16"/>
        <v>258.66228519992751</v>
      </c>
      <c r="E666" s="203">
        <f t="shared" si="16"/>
        <v>18301.073699767901</v>
      </c>
      <c r="F666" s="203">
        <f t="shared" si="16"/>
        <v>65115.232968226752</v>
      </c>
      <c r="G666" s="203">
        <f t="shared" si="16"/>
        <v>7399.0875263533071</v>
      </c>
      <c r="H666" s="203">
        <f t="shared" si="16"/>
        <v>12364.091048770906</v>
      </c>
    </row>
    <row r="667" spans="1:8" s="3" customFormat="1">
      <c r="A667" s="201" t="s">
        <v>993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3" customFormat="1">
      <c r="A668" s="201" t="s">
        <v>58</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3" customFormat="1">
      <c r="A669" s="201" t="s">
        <v>1180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3" customFormat="1">
      <c r="A670" s="201" t="s">
        <v>371</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3" customFormat="1">
      <c r="A671" s="201" t="s">
        <v>1178</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3" customFormat="1">
      <c r="A672" s="201" t="s">
        <v>2017</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c r="A673" s="202" t="s">
        <v>2352</v>
      </c>
      <c r="B673" s="68">
        <f>G408</f>
        <v>22472.091458330953</v>
      </c>
      <c r="C673" s="68">
        <f>H408</f>
        <v>4.6925847366299997E-3</v>
      </c>
      <c r="D673" s="68">
        <f>I408</f>
        <v>4.8332437122200001E-3</v>
      </c>
      <c r="E673" s="68"/>
      <c r="F673" s="69"/>
      <c r="G673" s="69"/>
      <c r="H673" s="69"/>
    </row>
    <row r="674" spans="1:36">
      <c r="A674" s="202" t="s">
        <v>2353</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c r="A675" s="202" t="s">
        <v>2354</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c r="A676" s="202" t="s">
        <v>2355</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c r="A677" s="202" t="s">
        <v>2356</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c r="A678" s="202" t="s">
        <v>2357</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c r="A679" s="3" t="s">
        <v>2358</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c r="A681" s="50" t="s">
        <v>2359</v>
      </c>
      <c r="B681" s="50" t="s">
        <v>2179</v>
      </c>
      <c r="C681" s="50" t="s">
        <v>2180</v>
      </c>
      <c r="D681" s="50" t="s">
        <v>2181</v>
      </c>
      <c r="E681" s="50" t="s">
        <v>2182</v>
      </c>
      <c r="F681" s="72" t="s">
        <v>2183</v>
      </c>
      <c r="G681" s="72" t="s">
        <v>2184</v>
      </c>
      <c r="H681" s="72" t="s">
        <v>2185</v>
      </c>
      <c r="I681" s="72" t="s">
        <v>2186</v>
      </c>
      <c r="J681" s="72" t="s">
        <v>2187</v>
      </c>
      <c r="K681" s="72" t="s">
        <v>2188</v>
      </c>
      <c r="L681" s="72" t="s">
        <v>2189</v>
      </c>
      <c r="M681" s="72" t="s">
        <v>2190</v>
      </c>
      <c r="N681" s="72" t="s">
        <v>2191</v>
      </c>
      <c r="O681" s="72" t="s">
        <v>2192</v>
      </c>
      <c r="P681" s="72" t="s">
        <v>2193</v>
      </c>
      <c r="Q681" s="72" t="s">
        <v>2194</v>
      </c>
      <c r="R681" s="72" t="s">
        <v>2195</v>
      </c>
      <c r="S681" s="72" t="s">
        <v>2196</v>
      </c>
      <c r="T681" s="72" t="s">
        <v>2197</v>
      </c>
      <c r="U681" s="72" t="s">
        <v>2360</v>
      </c>
      <c r="V681" s="72" t="s">
        <v>2199</v>
      </c>
      <c r="W681" s="72" t="s">
        <v>2361</v>
      </c>
      <c r="X681" s="72" t="s">
        <v>2362</v>
      </c>
      <c r="Y681" s="72" t="s">
        <v>2363</v>
      </c>
      <c r="Z681" s="72" t="s">
        <v>2364</v>
      </c>
      <c r="AA681" s="72" t="s">
        <v>2365</v>
      </c>
      <c r="AB681" s="72" t="s">
        <v>2366</v>
      </c>
      <c r="AC681" s="72" t="s">
        <v>2367</v>
      </c>
      <c r="AD681" s="72" t="s">
        <v>2368</v>
      </c>
      <c r="AE681" s="72" t="s">
        <v>2369</v>
      </c>
      <c r="AF681" s="72" t="s">
        <v>2370</v>
      </c>
      <c r="AG681" s="72" t="s">
        <v>2210</v>
      </c>
      <c r="AH681" s="72" t="s">
        <v>2371</v>
      </c>
      <c r="AI681" s="72" t="s">
        <v>1931</v>
      </c>
      <c r="AJ681" s="72" t="s">
        <v>1932</v>
      </c>
    </row>
    <row r="682" spans="1:36">
      <c r="A682" s="1" t="s">
        <v>2372</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c r="A683" s="1" t="s">
        <v>2373</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c r="A685" s="3" t="s">
        <v>2358</v>
      </c>
      <c r="B685" s="3">
        <f>SUM(B683:AJ683)</f>
        <v>135177.28771279738</v>
      </c>
    </row>
    <row r="686" spans="1:36">
      <c r="K686" s="1"/>
      <c r="L686" s="1"/>
      <c r="M686" s="1"/>
      <c r="N686" s="1"/>
      <c r="O686" s="1"/>
      <c r="P686" s="1"/>
      <c r="Q686" s="1"/>
      <c r="R686" s="1"/>
      <c r="S686" s="1"/>
      <c r="T686" s="1"/>
      <c r="U686" s="1"/>
      <c r="V686" s="1"/>
      <c r="W686" s="1"/>
      <c r="X686" s="1"/>
      <c r="Y686" s="1"/>
      <c r="Z686" s="1"/>
      <c r="AA686" s="1"/>
      <c r="AB686" s="1"/>
    </row>
    <row r="687" spans="1:36" ht="15.6">
      <c r="A687" s="50" t="s">
        <v>2374</v>
      </c>
      <c r="B687" s="67" t="s">
        <v>2345</v>
      </c>
      <c r="C687" s="67" t="s">
        <v>2346</v>
      </c>
      <c r="D687" s="67" t="s">
        <v>2347</v>
      </c>
      <c r="E687" s="67" t="s">
        <v>2348</v>
      </c>
      <c r="F687" s="67" t="s">
        <v>729</v>
      </c>
      <c r="G687" s="67" t="s">
        <v>1955</v>
      </c>
      <c r="H687" s="67" t="s">
        <v>2349</v>
      </c>
      <c r="I687" s="67" t="s">
        <v>1809</v>
      </c>
      <c r="J687" s="67" t="s">
        <v>1233</v>
      </c>
      <c r="K687" s="1"/>
      <c r="L687" s="1"/>
      <c r="M687" s="1"/>
      <c r="N687" s="1"/>
      <c r="O687" s="1"/>
      <c r="P687" s="1"/>
      <c r="Q687" s="1"/>
      <c r="R687" s="1"/>
      <c r="S687" s="1"/>
      <c r="T687" s="1"/>
      <c r="U687" s="1"/>
      <c r="V687" s="1"/>
      <c r="W687" s="1"/>
      <c r="X687" s="1"/>
      <c r="Y687" s="1"/>
      <c r="Z687" s="1"/>
      <c r="AA687" s="1"/>
      <c r="AB687" s="1"/>
    </row>
    <row r="688" spans="1:36">
      <c r="A688" s="1" t="s">
        <v>2375</v>
      </c>
      <c r="B688" s="5">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50">
        <f>SUM(B688:I688)</f>
        <v>6728.4315574766761</v>
      </c>
      <c r="K688" s="1"/>
      <c r="L688" s="1"/>
      <c r="M688" s="1"/>
      <c r="N688" s="1"/>
      <c r="O688" s="1"/>
      <c r="P688" s="1"/>
      <c r="Q688" s="1"/>
      <c r="R688" s="1"/>
      <c r="S688" s="1"/>
      <c r="T688" s="1"/>
      <c r="U688" s="1"/>
      <c r="V688" s="1"/>
      <c r="W688" s="1"/>
      <c r="X688" s="1"/>
      <c r="Y688" s="1"/>
      <c r="Z688" s="1"/>
      <c r="AA688" s="1"/>
      <c r="AB688" s="1"/>
    </row>
    <row r="689" spans="1:28">
      <c r="A689" s="1" t="s">
        <v>2376</v>
      </c>
      <c r="B689" s="5">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50">
        <f>SUM(B689:I689)</f>
        <v>6829.3363086771278</v>
      </c>
      <c r="K689" s="1"/>
      <c r="L689" s="1"/>
      <c r="M689" s="1"/>
      <c r="N689" s="1"/>
      <c r="O689" s="1"/>
      <c r="P689" s="1"/>
      <c r="Q689" s="1"/>
      <c r="R689" s="1"/>
      <c r="S689" s="1"/>
      <c r="T689" s="1"/>
      <c r="U689" s="1"/>
      <c r="V689" s="1"/>
      <c r="W689" s="1"/>
      <c r="X689" s="1"/>
      <c r="Y689" s="1"/>
      <c r="Z689" s="1"/>
      <c r="AA689" s="1"/>
      <c r="AB689" s="1"/>
    </row>
    <row r="690" spans="1:28">
      <c r="A690" s="1" t="s">
        <v>993</v>
      </c>
      <c r="B690" s="5">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50">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c r="A691" s="1" t="s">
        <v>58</v>
      </c>
      <c r="B691" s="5">
        <f>B668/1000</f>
        <v>1911.4428105552256</v>
      </c>
      <c r="C691" s="5">
        <f t="shared" ref="C691:I691" si="24">C668/1000</f>
        <v>0.16557291285866269</v>
      </c>
      <c r="D691" s="5">
        <f t="shared" si="24"/>
        <v>0.14122138300660741</v>
      </c>
      <c r="E691" s="5">
        <f t="shared" si="24"/>
        <v>11.99396820796089</v>
      </c>
      <c r="F691" s="5">
        <f t="shared" si="24"/>
        <v>58.745519506243923</v>
      </c>
      <c r="G691" s="5">
        <f t="shared" si="24"/>
        <v>5.7772545334153529</v>
      </c>
      <c r="H691" s="5">
        <f t="shared" si="24"/>
        <v>0.61863077203361583</v>
      </c>
      <c r="I691" s="5">
        <f t="shared" si="24"/>
        <v>0</v>
      </c>
      <c r="J691" s="250">
        <f t="shared" si="23"/>
        <v>1988.8849778707445</v>
      </c>
      <c r="K691" s="1"/>
      <c r="L691" s="1"/>
      <c r="M691" s="1"/>
      <c r="N691" s="1"/>
      <c r="O691" s="1"/>
      <c r="P691" s="1"/>
      <c r="Q691" s="1"/>
      <c r="R691" s="1"/>
      <c r="S691" s="1"/>
      <c r="T691" s="1"/>
      <c r="U691" s="1"/>
      <c r="V691" s="1"/>
      <c r="W691" s="1"/>
      <c r="X691" s="1"/>
      <c r="Y691" s="1"/>
      <c r="Z691" s="1"/>
      <c r="AA691" s="1"/>
      <c r="AB691" s="1"/>
    </row>
    <row r="692" spans="1:28">
      <c r="A692" s="1" t="s">
        <v>1180</v>
      </c>
      <c r="B692" s="5">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50">
        <f t="shared" si="23"/>
        <v>594.3871781042867</v>
      </c>
      <c r="K692" s="1"/>
      <c r="L692" s="1"/>
      <c r="M692" s="1"/>
      <c r="N692" s="1"/>
      <c r="O692" s="1"/>
      <c r="P692" s="1"/>
      <c r="Q692" s="1"/>
      <c r="R692" s="1"/>
      <c r="S692" s="1"/>
      <c r="T692" s="1"/>
      <c r="U692" s="1"/>
      <c r="V692" s="1"/>
      <c r="W692" s="1"/>
      <c r="X692" s="1"/>
      <c r="Y692" s="1"/>
      <c r="Z692" s="1"/>
      <c r="AA692" s="1"/>
      <c r="AB692" s="1"/>
    </row>
    <row r="693" spans="1:28">
      <c r="A693" s="1" t="s">
        <v>371</v>
      </c>
      <c r="B693" s="5">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50">
        <f t="shared" si="23"/>
        <v>1847.0916388108249</v>
      </c>
      <c r="K693" s="1"/>
      <c r="L693" s="1"/>
      <c r="M693" s="1"/>
      <c r="N693" s="1"/>
      <c r="O693" s="1"/>
      <c r="P693" s="1"/>
      <c r="Q693" s="1"/>
      <c r="R693" s="1"/>
      <c r="S693" s="1"/>
      <c r="T693" s="1"/>
      <c r="U693" s="1"/>
      <c r="V693" s="1"/>
      <c r="W693" s="1"/>
      <c r="X693" s="1"/>
      <c r="Y693" s="1"/>
      <c r="Z693" s="1"/>
      <c r="AA693" s="1"/>
      <c r="AB693" s="1"/>
    </row>
    <row r="694" spans="1:28">
      <c r="A694" s="1" t="s">
        <v>1178</v>
      </c>
      <c r="B694" s="5">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50">
        <f t="shared" si="23"/>
        <v>566.1011011848085</v>
      </c>
      <c r="K694" s="1"/>
      <c r="L694" s="1"/>
      <c r="M694" s="1"/>
      <c r="N694" s="1"/>
      <c r="O694" s="1"/>
      <c r="P694" s="1"/>
      <c r="Q694" s="1"/>
      <c r="R694" s="1"/>
      <c r="S694" s="1"/>
      <c r="T694" s="1"/>
      <c r="U694" s="1"/>
      <c r="V694" s="1"/>
      <c r="W694" s="1"/>
      <c r="X694" s="1"/>
      <c r="Y694" s="1"/>
      <c r="Z694" s="1"/>
      <c r="AA694" s="1"/>
      <c r="AB694" s="1"/>
    </row>
    <row r="695" spans="1:28">
      <c r="A695" s="1" t="s">
        <v>1187</v>
      </c>
      <c r="B695" s="5">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50">
        <f t="shared" si="23"/>
        <v>205.76462632912921</v>
      </c>
      <c r="K695" s="1"/>
      <c r="L695" s="1"/>
      <c r="M695" s="1"/>
      <c r="N695" s="1"/>
      <c r="O695" s="1"/>
      <c r="P695" s="1"/>
      <c r="Q695" s="1"/>
      <c r="R695" s="1"/>
      <c r="S695" s="1"/>
      <c r="T695" s="1"/>
      <c r="U695" s="1"/>
      <c r="V695" s="1"/>
      <c r="W695" s="1"/>
      <c r="X695" s="1"/>
      <c r="Y695" s="1"/>
      <c r="Z695" s="1"/>
      <c r="AA695" s="1"/>
      <c r="AB695" s="1"/>
    </row>
    <row r="696" spans="1:28">
      <c r="A696" s="1" t="s">
        <v>2377</v>
      </c>
      <c r="B696" s="5">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50">
        <f t="shared" si="23"/>
        <v>-773.96549280953138</v>
      </c>
      <c r="K696" s="1"/>
      <c r="L696" s="1"/>
      <c r="M696" s="1"/>
      <c r="N696" s="1"/>
      <c r="O696" s="1"/>
      <c r="P696" s="1"/>
      <c r="Q696" s="1"/>
      <c r="R696" s="1"/>
      <c r="S696" s="1"/>
      <c r="T696" s="1"/>
      <c r="U696" s="1"/>
      <c r="V696" s="1"/>
      <c r="W696" s="1"/>
      <c r="X696" s="1"/>
      <c r="Y696" s="1"/>
      <c r="Z696" s="1"/>
      <c r="AA696" s="1"/>
      <c r="AB696" s="1"/>
    </row>
    <row r="697" spans="1:28">
      <c r="B697" s="5"/>
      <c r="C697" s="5"/>
      <c r="D697" s="5"/>
      <c r="E697" s="5"/>
      <c r="F697" s="5"/>
      <c r="G697" s="5"/>
      <c r="H697" s="5"/>
      <c r="I697" s="5"/>
      <c r="K697" s="1"/>
      <c r="L697" s="1"/>
      <c r="M697" s="1"/>
      <c r="N697" s="1"/>
      <c r="O697" s="1"/>
      <c r="P697" s="1"/>
      <c r="Q697" s="1"/>
      <c r="R697" s="1"/>
      <c r="S697" s="1"/>
      <c r="T697" s="1"/>
      <c r="U697" s="1"/>
      <c r="V697" s="1"/>
      <c r="W697" s="1"/>
      <c r="X697" s="1"/>
      <c r="Y697" s="1"/>
      <c r="Z697" s="1"/>
      <c r="AA697" s="1"/>
      <c r="AB697" s="1"/>
    </row>
    <row r="698" spans="1:28" ht="15" thickBot="1">
      <c r="A698" s="1" t="s">
        <v>2378</v>
      </c>
      <c r="B698" s="5"/>
      <c r="C698" s="5"/>
      <c r="D698" s="5"/>
      <c r="E698" s="5"/>
      <c r="F698" s="5"/>
      <c r="G698" s="5"/>
      <c r="H698" s="5"/>
      <c r="I698" s="5"/>
      <c r="K698" s="1"/>
      <c r="L698" s="1"/>
      <c r="M698" s="1"/>
      <c r="N698" s="1"/>
    </row>
    <row r="699" spans="1:28" ht="15" thickBot="1">
      <c r="A699" s="74" t="s">
        <v>2379</v>
      </c>
      <c r="B699" s="75">
        <f>SUM(B689:D689,I689)</f>
        <v>6784.1546601877326</v>
      </c>
      <c r="C699" s="5"/>
      <c r="D699" s="5"/>
      <c r="E699" s="249"/>
      <c r="F699" s="5"/>
      <c r="G699" s="5"/>
      <c r="H699" s="5"/>
      <c r="I699" s="5"/>
      <c r="K699" s="1"/>
      <c r="L699" s="1"/>
      <c r="M699" s="1"/>
      <c r="N699" s="1"/>
      <c r="O699" s="1"/>
      <c r="P699" s="1"/>
      <c r="Q699" s="1"/>
      <c r="R699" s="1"/>
      <c r="S699" s="1"/>
      <c r="T699" s="1"/>
      <c r="U699" s="1"/>
      <c r="V699" s="1"/>
      <c r="W699" s="1"/>
      <c r="X699" s="1"/>
      <c r="Y699" s="1"/>
      <c r="Z699" s="1"/>
      <c r="AA699" s="1"/>
      <c r="AB699" s="1"/>
    </row>
    <row r="700" spans="1:28" ht="29.4" thickBot="1">
      <c r="A700" s="74" t="s">
        <v>2380</v>
      </c>
      <c r="B700" s="75">
        <f>SUM(B688:D688,I688)</f>
        <v>6669.8189215004677</v>
      </c>
      <c r="C700" s="5"/>
      <c r="D700" s="5"/>
      <c r="E700" s="5"/>
      <c r="F700" s="5"/>
      <c r="G700" s="5"/>
      <c r="H700" s="5"/>
      <c r="I700" s="5"/>
      <c r="K700" s="1"/>
      <c r="L700" s="1"/>
      <c r="M700" s="1"/>
      <c r="N700" s="1"/>
      <c r="O700" s="1"/>
      <c r="P700" s="1"/>
      <c r="Q700" s="1"/>
      <c r="R700" s="1"/>
      <c r="S700" s="1"/>
      <c r="T700" s="1"/>
      <c r="U700" s="1"/>
      <c r="V700" s="1"/>
      <c r="W700" s="1"/>
      <c r="X700" s="1"/>
      <c r="Y700" s="1"/>
      <c r="Z700" s="1"/>
      <c r="AA700" s="1"/>
      <c r="AB700" s="1"/>
    </row>
    <row r="701" spans="1:28">
      <c r="B701" s="5"/>
      <c r="C701" s="5"/>
      <c r="D701" s="5"/>
      <c r="E701" s="5"/>
      <c r="F701" s="5"/>
      <c r="G701" s="5"/>
      <c r="H701" s="5"/>
      <c r="I701" s="249"/>
      <c r="K701" s="1"/>
      <c r="L701" s="1"/>
      <c r="M701" s="1"/>
      <c r="N701" s="1"/>
      <c r="O701" s="1"/>
      <c r="P701" s="1"/>
      <c r="Q701" s="1"/>
      <c r="R701" s="1"/>
      <c r="S701" s="1"/>
      <c r="T701" s="1"/>
      <c r="U701" s="1"/>
      <c r="V701" s="1"/>
      <c r="W701" s="1"/>
      <c r="X701" s="1"/>
      <c r="Y701" s="1"/>
      <c r="Z701" s="1"/>
      <c r="AA701" s="1"/>
      <c r="AB701" s="1"/>
    </row>
    <row r="702" spans="1:28" ht="15" thickBot="1">
      <c r="A702" s="1" t="s">
        <v>2381</v>
      </c>
      <c r="B702" s="5"/>
      <c r="C702" s="5"/>
      <c r="D702" s="5"/>
      <c r="E702" s="5"/>
      <c r="F702" s="5"/>
      <c r="G702" s="5"/>
      <c r="H702" s="5"/>
      <c r="I702" s="5"/>
      <c r="K702" s="1"/>
      <c r="L702" s="1"/>
      <c r="M702" s="1"/>
      <c r="N702" s="1"/>
      <c r="O702" s="1"/>
      <c r="P702" s="1"/>
      <c r="Q702" s="1"/>
      <c r="R702" s="1"/>
      <c r="S702" s="1"/>
      <c r="T702" s="1"/>
      <c r="U702" s="1"/>
      <c r="V702" s="1"/>
      <c r="W702" s="1"/>
      <c r="X702" s="1"/>
      <c r="Y702" s="1"/>
      <c r="Z702" s="1"/>
      <c r="AA702" s="1"/>
      <c r="AB702" s="1"/>
    </row>
    <row r="703" spans="1:28" ht="15" thickBot="1">
      <c r="A703" s="74" t="s">
        <v>2379</v>
      </c>
      <c r="B703" s="75">
        <f>SUM(B689:I689)</f>
        <v>6829.3363086771278</v>
      </c>
      <c r="D703" s="249"/>
      <c r="K703" s="1"/>
      <c r="L703" s="1"/>
      <c r="M703" s="1"/>
      <c r="N703" s="1"/>
      <c r="O703" s="1"/>
      <c r="P703" s="1"/>
      <c r="Q703" s="1"/>
      <c r="R703" s="1"/>
      <c r="S703" s="1"/>
      <c r="T703" s="1"/>
      <c r="U703" s="1"/>
      <c r="V703" s="1"/>
      <c r="W703" s="1"/>
      <c r="X703" s="1"/>
      <c r="Y703" s="1"/>
      <c r="Z703" s="1"/>
      <c r="AA703" s="1"/>
      <c r="AB703" s="1"/>
    </row>
    <row r="704" spans="1:28" ht="29.4" thickBot="1">
      <c r="A704" s="74" t="s">
        <v>2380</v>
      </c>
      <c r="B704" s="75">
        <f>SUM(B688:I688)</f>
        <v>6728.4315574766761</v>
      </c>
      <c r="D704" s="249"/>
      <c r="K704" s="1"/>
      <c r="L704" s="1"/>
      <c r="M704" s="1"/>
      <c r="N704" s="1"/>
      <c r="O704" s="1"/>
      <c r="P704" s="1"/>
      <c r="Q704" s="1"/>
      <c r="R704" s="1"/>
      <c r="S704" s="1"/>
      <c r="T704" s="1"/>
      <c r="U704" s="1"/>
      <c r="V704" s="1"/>
      <c r="W704" s="1"/>
      <c r="X704" s="1"/>
      <c r="Y704" s="1"/>
      <c r="Z704" s="1"/>
      <c r="AA704" s="1"/>
      <c r="AB704" s="1"/>
    </row>
    <row r="705" spans="1:28">
      <c r="A705" s="3"/>
      <c r="B705" s="5"/>
      <c r="K705" s="1"/>
      <c r="L705" s="1"/>
      <c r="M705" s="1"/>
      <c r="N705" s="1"/>
      <c r="O705" s="1"/>
      <c r="P705" s="1"/>
      <c r="Q705" s="1"/>
      <c r="R705" s="1"/>
      <c r="S705" s="1"/>
      <c r="T705" s="1"/>
      <c r="U705" s="1"/>
      <c r="V705" s="1"/>
      <c r="W705" s="1"/>
      <c r="X705" s="1"/>
      <c r="Y705" s="1"/>
      <c r="Z705" s="1"/>
      <c r="AA705" s="1"/>
      <c r="AB705" s="1"/>
    </row>
    <row r="706" spans="1:28">
      <c r="A706" s="1" t="s">
        <v>993</v>
      </c>
      <c r="B706" s="5">
        <f>SUM(B690:I690)</f>
        <v>2400.8653682426634</v>
      </c>
      <c r="K706" s="1"/>
      <c r="L706" s="1"/>
      <c r="M706" s="1"/>
      <c r="N706" s="1"/>
      <c r="O706" s="1"/>
      <c r="P706" s="1"/>
      <c r="Q706" s="1"/>
      <c r="R706" s="1"/>
      <c r="S706" s="1"/>
      <c r="T706" s="1"/>
      <c r="U706" s="1"/>
      <c r="V706" s="1"/>
      <c r="W706" s="1"/>
      <c r="X706" s="1"/>
      <c r="Y706" s="1"/>
      <c r="Z706" s="1"/>
      <c r="AA706" s="1"/>
      <c r="AB706" s="1"/>
    </row>
    <row r="707" spans="1:28">
      <c r="A707" s="1" t="s">
        <v>58</v>
      </c>
      <c r="B707" s="5">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c r="A708" s="1" t="s">
        <v>1180</v>
      </c>
      <c r="B708" s="5">
        <f t="shared" si="25"/>
        <v>594.3871781042867</v>
      </c>
      <c r="K708" s="1"/>
      <c r="L708" s="1"/>
      <c r="M708" s="1"/>
      <c r="N708" s="1"/>
      <c r="O708" s="1"/>
      <c r="P708" s="1"/>
      <c r="Q708" s="1"/>
      <c r="R708" s="1"/>
      <c r="S708" s="1"/>
      <c r="T708" s="1"/>
      <c r="U708" s="1"/>
      <c r="V708" s="1"/>
      <c r="W708" s="1"/>
      <c r="X708" s="1"/>
      <c r="Y708" s="1"/>
      <c r="Z708" s="1"/>
      <c r="AA708" s="1"/>
      <c r="AB708" s="1"/>
    </row>
    <row r="709" spans="1:28">
      <c r="A709" s="1" t="s">
        <v>371</v>
      </c>
      <c r="B709" s="5">
        <f t="shared" si="25"/>
        <v>1847.0916388108249</v>
      </c>
      <c r="K709" s="1"/>
      <c r="L709" s="1"/>
      <c r="M709" s="1"/>
      <c r="N709" s="1"/>
      <c r="O709" s="1"/>
      <c r="P709" s="1"/>
      <c r="Q709" s="1"/>
      <c r="R709" s="1"/>
      <c r="S709" s="1"/>
      <c r="T709" s="1"/>
      <c r="U709" s="1"/>
      <c r="V709" s="1"/>
      <c r="W709" s="1"/>
      <c r="X709" s="1"/>
      <c r="Y709" s="1"/>
      <c r="Z709" s="1"/>
      <c r="AA709" s="1"/>
      <c r="AB709" s="1"/>
    </row>
    <row r="710" spans="1:28">
      <c r="A710" s="1" t="s">
        <v>1178</v>
      </c>
      <c r="B710" s="5">
        <f t="shared" si="25"/>
        <v>566.1011011848085</v>
      </c>
      <c r="K710" s="1"/>
      <c r="L710" s="1"/>
      <c r="M710" s="1"/>
      <c r="N710" s="1"/>
      <c r="O710" s="1"/>
      <c r="P710" s="1"/>
      <c r="Q710" s="1"/>
      <c r="R710" s="1"/>
      <c r="S710" s="1"/>
      <c r="T710" s="1"/>
      <c r="U710" s="1"/>
      <c r="V710" s="1"/>
      <c r="W710" s="1"/>
      <c r="X710" s="1"/>
      <c r="Y710" s="1"/>
      <c r="Z710" s="1"/>
      <c r="AA710" s="1"/>
      <c r="AB710" s="1"/>
    </row>
    <row r="711" spans="1:28">
      <c r="A711" s="1" t="s">
        <v>1187</v>
      </c>
      <c r="B711" s="5">
        <f t="shared" si="25"/>
        <v>205.76462632912921</v>
      </c>
      <c r="K711" s="1"/>
      <c r="L711" s="1"/>
      <c r="M711" s="1"/>
      <c r="N711" s="1"/>
      <c r="O711" s="1"/>
      <c r="P711" s="1"/>
      <c r="Q711" s="1"/>
      <c r="R711" s="1"/>
      <c r="S711" s="1"/>
      <c r="T711" s="1"/>
      <c r="U711" s="1"/>
      <c r="V711" s="1"/>
      <c r="W711" s="1"/>
      <c r="X711" s="1"/>
      <c r="Y711" s="1"/>
      <c r="Z711" s="1"/>
      <c r="AA711" s="1"/>
      <c r="AB711" s="1"/>
    </row>
    <row r="712" spans="1:28">
      <c r="A712" s="1" t="s">
        <v>2377</v>
      </c>
      <c r="B712" s="5">
        <f t="shared" si="25"/>
        <v>-773.96549280953138</v>
      </c>
      <c r="C712" s="5"/>
      <c r="D712" s="5"/>
      <c r="K712" s="1"/>
      <c r="L712" s="1"/>
      <c r="M712" s="1"/>
      <c r="N712" s="1"/>
      <c r="O712" s="1"/>
      <c r="P712" s="1"/>
      <c r="Q712" s="1"/>
      <c r="R712" s="1"/>
      <c r="S712" s="1"/>
      <c r="T712" s="1"/>
      <c r="U712" s="1"/>
      <c r="V712" s="1"/>
      <c r="W712" s="1"/>
      <c r="X712" s="1"/>
      <c r="Y712" s="1"/>
      <c r="Z712" s="1"/>
      <c r="AA712" s="1"/>
      <c r="AB712" s="1"/>
    </row>
    <row r="713" spans="1:28">
      <c r="A713" s="3"/>
      <c r="B713" s="5"/>
      <c r="C713" s="5"/>
      <c r="K713" s="1"/>
      <c r="L713" s="1"/>
      <c r="M713" s="1"/>
      <c r="N713" s="1"/>
      <c r="O713" s="1"/>
      <c r="P713" s="1"/>
      <c r="Q713" s="1"/>
      <c r="R713" s="1"/>
      <c r="S713" s="1"/>
      <c r="T713" s="1"/>
      <c r="U713" s="1"/>
      <c r="V713" s="1"/>
      <c r="W713" s="1"/>
      <c r="X713" s="1"/>
      <c r="Y713" s="1"/>
      <c r="Z713" s="1"/>
      <c r="AA713" s="1"/>
      <c r="AB713" s="1"/>
    </row>
    <row r="714" spans="1:28">
      <c r="A714" s="3"/>
      <c r="B714" s="5"/>
      <c r="K714" s="1"/>
      <c r="L714" s="1"/>
      <c r="M714" s="1"/>
      <c r="N714" s="1"/>
      <c r="O714" s="1"/>
      <c r="P714" s="1"/>
      <c r="Q714" s="1"/>
      <c r="R714" s="1"/>
      <c r="S714" s="1"/>
      <c r="T714" s="1"/>
      <c r="U714" s="1"/>
      <c r="V714" s="1"/>
      <c r="W714" s="1"/>
      <c r="X714" s="1"/>
      <c r="Y714" s="1"/>
      <c r="Z714" s="1"/>
      <c r="AA714" s="1"/>
      <c r="AB714" s="1"/>
    </row>
    <row r="715" spans="1:28">
      <c r="A715" s="3"/>
      <c r="B715" s="5"/>
      <c r="K715" s="1"/>
      <c r="L715" s="1"/>
      <c r="M715" s="1"/>
      <c r="N715" s="1"/>
      <c r="O715" s="1"/>
      <c r="P715" s="1"/>
      <c r="Q715" s="1"/>
      <c r="R715" s="1"/>
      <c r="S715" s="1"/>
      <c r="T715" s="1"/>
      <c r="U715" s="1"/>
      <c r="V715" s="1"/>
      <c r="W715" s="1"/>
      <c r="X715" s="1"/>
      <c r="Y715" s="1"/>
      <c r="Z715" s="1"/>
      <c r="AA715" s="1"/>
      <c r="AB715" s="1"/>
    </row>
    <row r="716" spans="1:28" ht="15.6">
      <c r="A716" s="76" t="s">
        <v>2382</v>
      </c>
      <c r="B716" s="77"/>
      <c r="C716" s="77"/>
      <c r="D716" s="77"/>
      <c r="E716" s="77"/>
      <c r="F716" s="77"/>
      <c r="G716" s="77"/>
      <c r="H716" s="77"/>
      <c r="I716" s="77"/>
      <c r="J716" s="77"/>
      <c r="K716" s="77"/>
      <c r="L716" s="77"/>
      <c r="M716" s="77"/>
      <c r="N716" s="77"/>
    </row>
    <row r="717" spans="1:28">
      <c r="A717" s="77" t="s">
        <v>2383</v>
      </c>
      <c r="B717" s="77"/>
      <c r="C717" s="77"/>
      <c r="D717" s="77"/>
      <c r="E717" s="77"/>
      <c r="F717" s="77"/>
      <c r="G717" s="77"/>
      <c r="H717" s="77"/>
      <c r="I717" s="77"/>
      <c r="J717" s="77"/>
      <c r="K717" s="77"/>
      <c r="L717" s="77"/>
      <c r="M717" s="77"/>
      <c r="N717" s="77"/>
    </row>
    <row r="718" spans="1:28">
      <c r="A718" s="77" t="s">
        <v>2384</v>
      </c>
      <c r="B718" s="77"/>
      <c r="C718" s="77"/>
      <c r="D718" s="77"/>
      <c r="E718" s="77"/>
      <c r="F718" s="77"/>
      <c r="G718" s="77"/>
      <c r="H718" s="77"/>
      <c r="I718" s="77"/>
      <c r="J718" s="77"/>
      <c r="K718" s="77"/>
      <c r="L718" s="77"/>
      <c r="M718" s="77"/>
      <c r="N718" s="77"/>
    </row>
    <row r="719" spans="1:28" ht="30.6">
      <c r="A719" s="78" t="s">
        <v>2385</v>
      </c>
      <c r="B719" s="79" t="s">
        <v>2386</v>
      </c>
      <c r="C719" s="80" t="s">
        <v>2387</v>
      </c>
      <c r="D719" s="81" t="s">
        <v>2388</v>
      </c>
      <c r="E719" s="81" t="s">
        <v>2389</v>
      </c>
      <c r="F719" s="82" t="s">
        <v>2390</v>
      </c>
      <c r="G719" s="81" t="s">
        <v>2391</v>
      </c>
      <c r="H719" s="82" t="s">
        <v>2392</v>
      </c>
      <c r="I719" s="81" t="s">
        <v>2393</v>
      </c>
      <c r="J719" s="82" t="s">
        <v>2394</v>
      </c>
      <c r="K719" s="81" t="s">
        <v>2395</v>
      </c>
      <c r="L719" s="82" t="s">
        <v>2396</v>
      </c>
      <c r="M719" s="82" t="s">
        <v>2397</v>
      </c>
      <c r="N719" s="82" t="s">
        <v>2398</v>
      </c>
    </row>
    <row r="720" spans="1:28">
      <c r="A720" s="83" t="s">
        <v>2399</v>
      </c>
      <c r="B720" s="84" t="s">
        <v>2400</v>
      </c>
      <c r="C720" s="85" t="s">
        <v>2401</v>
      </c>
      <c r="D720" s="83" t="s">
        <v>2402</v>
      </c>
      <c r="E720" s="83" t="s">
        <v>2403</v>
      </c>
      <c r="F720" s="86">
        <v>1</v>
      </c>
      <c r="G720" s="83" t="s">
        <v>2404</v>
      </c>
      <c r="H720" s="86">
        <v>1</v>
      </c>
      <c r="I720" s="83" t="s">
        <v>2405</v>
      </c>
      <c r="J720" s="86">
        <v>1</v>
      </c>
      <c r="K720" s="83" t="s">
        <v>2406</v>
      </c>
      <c r="L720" s="86">
        <v>1</v>
      </c>
      <c r="M720" s="83" t="s">
        <v>2407</v>
      </c>
      <c r="N720" s="86">
        <v>1</v>
      </c>
    </row>
    <row r="721" spans="1:14">
      <c r="A721" s="87" t="s">
        <v>2408</v>
      </c>
      <c r="B721" s="88" t="s">
        <v>2409</v>
      </c>
      <c r="C721" s="88" t="s">
        <v>2410</v>
      </c>
      <c r="D721" s="87" t="s">
        <v>2411</v>
      </c>
      <c r="E721" s="87" t="s">
        <v>2412</v>
      </c>
      <c r="F721" s="89">
        <v>84</v>
      </c>
      <c r="G721" s="87" t="s">
        <v>2413</v>
      </c>
      <c r="H721" s="89">
        <v>28</v>
      </c>
      <c r="I721" s="87" t="s">
        <v>2414</v>
      </c>
      <c r="J721" s="89">
        <v>67</v>
      </c>
      <c r="K721" s="87" t="s">
        <v>2415</v>
      </c>
      <c r="L721" s="89">
        <v>14</v>
      </c>
      <c r="M721" s="87" t="s">
        <v>2416</v>
      </c>
      <c r="N721" s="89">
        <v>4</v>
      </c>
    </row>
    <row r="722" spans="1:14">
      <c r="A722" s="90" t="s">
        <v>2417</v>
      </c>
      <c r="B722" s="91" t="s">
        <v>2409</v>
      </c>
      <c r="C722" s="91" t="s">
        <v>2410</v>
      </c>
      <c r="D722" s="90" t="s">
        <v>2411</v>
      </c>
      <c r="E722" s="90" t="s">
        <v>2418</v>
      </c>
      <c r="F722" s="92">
        <v>85</v>
      </c>
      <c r="G722" s="90" t="s">
        <v>2419</v>
      </c>
      <c r="H722" s="92">
        <v>30</v>
      </c>
      <c r="I722" s="90" t="s">
        <v>2420</v>
      </c>
      <c r="J722" s="92">
        <v>68</v>
      </c>
      <c r="K722" s="90" t="s">
        <v>2421</v>
      </c>
      <c r="L722" s="92">
        <v>15</v>
      </c>
      <c r="M722" s="90" t="s">
        <v>2422</v>
      </c>
      <c r="N722" s="92">
        <v>6</v>
      </c>
    </row>
    <row r="723" spans="1:14">
      <c r="A723" s="93" t="s">
        <v>2423</v>
      </c>
      <c r="B723" s="94" t="s">
        <v>2424</v>
      </c>
      <c r="C723" s="94" t="s">
        <v>2425</v>
      </c>
      <c r="D723" s="93" t="s">
        <v>2426</v>
      </c>
      <c r="E723" s="93" t="s">
        <v>2427</v>
      </c>
      <c r="F723" s="95">
        <v>264</v>
      </c>
      <c r="G723" s="93" t="s">
        <v>2428</v>
      </c>
      <c r="H723" s="95">
        <v>265</v>
      </c>
      <c r="I723" s="93" t="s">
        <v>2429</v>
      </c>
      <c r="J723" s="95">
        <v>277</v>
      </c>
      <c r="K723" s="93" t="s">
        <v>2430</v>
      </c>
      <c r="L723" s="95">
        <v>282</v>
      </c>
      <c r="M723" s="93" t="s">
        <v>2431</v>
      </c>
      <c r="N723" s="95">
        <v>234</v>
      </c>
    </row>
    <row r="724" spans="1:14">
      <c r="A724" s="83" t="s">
        <v>2432</v>
      </c>
      <c r="B724" s="84" t="s">
        <v>2433</v>
      </c>
      <c r="C724" s="96">
        <v>45</v>
      </c>
      <c r="D724" s="97">
        <v>0.26</v>
      </c>
      <c r="E724" s="83" t="s">
        <v>2434</v>
      </c>
      <c r="F724" s="86">
        <v>6900</v>
      </c>
      <c r="G724" s="83" t="s">
        <v>2435</v>
      </c>
      <c r="H724" s="86">
        <v>4660</v>
      </c>
      <c r="I724" s="83" t="s">
        <v>2436</v>
      </c>
      <c r="J724" s="86">
        <v>6890</v>
      </c>
      <c r="K724" s="83" t="s">
        <v>2437</v>
      </c>
      <c r="L724" s="86">
        <v>4890</v>
      </c>
      <c r="M724" s="83" t="s">
        <v>2438</v>
      </c>
      <c r="N724" s="86">
        <v>2340</v>
      </c>
    </row>
    <row r="725" spans="1:14">
      <c r="A725" s="87" t="s">
        <v>2439</v>
      </c>
      <c r="B725" s="88" t="s">
        <v>2440</v>
      </c>
      <c r="C725" s="98">
        <v>100</v>
      </c>
      <c r="D725" s="99">
        <v>0.32</v>
      </c>
      <c r="E725" s="87" t="s">
        <v>2441</v>
      </c>
      <c r="F725" s="100">
        <v>10800</v>
      </c>
      <c r="G725" s="87" t="s">
        <v>2442</v>
      </c>
      <c r="H725" s="100">
        <v>10200</v>
      </c>
      <c r="I725" s="87" t="s">
        <v>2443</v>
      </c>
      <c r="J725" s="100">
        <v>11300</v>
      </c>
      <c r="K725" s="87" t="s">
        <v>2444</v>
      </c>
      <c r="L725" s="100">
        <v>11000</v>
      </c>
      <c r="M725" s="87" t="s">
        <v>2445</v>
      </c>
      <c r="N725" s="89">
        <v>8450</v>
      </c>
    </row>
    <row r="726" spans="1:14">
      <c r="A726" s="90" t="s">
        <v>2446</v>
      </c>
      <c r="B726" s="91" t="s">
        <v>2447</v>
      </c>
      <c r="C726" s="101">
        <v>640</v>
      </c>
      <c r="D726" s="102">
        <v>0.25</v>
      </c>
      <c r="E726" s="90" t="s">
        <v>2448</v>
      </c>
      <c r="F726" s="103">
        <v>10900</v>
      </c>
      <c r="G726" s="90" t="s">
        <v>2449</v>
      </c>
      <c r="H726" s="103">
        <v>13900</v>
      </c>
      <c r="I726" s="90" t="s">
        <v>2450</v>
      </c>
      <c r="J726" s="103">
        <v>11700</v>
      </c>
      <c r="K726" s="90" t="s">
        <v>2451</v>
      </c>
      <c r="L726" s="103">
        <v>14200</v>
      </c>
      <c r="M726" s="90" t="s">
        <v>2452</v>
      </c>
      <c r="N726" s="103">
        <v>15900</v>
      </c>
    </row>
    <row r="727" spans="1:14">
      <c r="A727" s="87" t="s">
        <v>2453</v>
      </c>
      <c r="B727" s="104" t="s">
        <v>2454</v>
      </c>
      <c r="C727" s="105">
        <v>85</v>
      </c>
      <c r="D727" s="99">
        <v>0.3</v>
      </c>
      <c r="E727" s="87" t="s">
        <v>2455</v>
      </c>
      <c r="F727" s="89">
        <v>6490</v>
      </c>
      <c r="G727" s="87" t="s">
        <v>2456</v>
      </c>
      <c r="H727" s="89">
        <v>5820</v>
      </c>
      <c r="I727" s="87" t="s">
        <v>2457</v>
      </c>
      <c r="J727" s="89">
        <v>6730</v>
      </c>
      <c r="K727" s="87" t="s">
        <v>2458</v>
      </c>
      <c r="L727" s="89">
        <v>6250</v>
      </c>
      <c r="M727" s="87" t="s">
        <v>2459</v>
      </c>
      <c r="N727" s="89">
        <v>4470</v>
      </c>
    </row>
    <row r="728" spans="1:14">
      <c r="A728" s="90" t="s">
        <v>2460</v>
      </c>
      <c r="B728" s="106" t="s">
        <v>2461</v>
      </c>
      <c r="C728" s="101">
        <v>190</v>
      </c>
      <c r="D728" s="102">
        <v>0.31</v>
      </c>
      <c r="E728" s="90" t="s">
        <v>2462</v>
      </c>
      <c r="F728" s="92">
        <v>7710</v>
      </c>
      <c r="G728" s="90" t="s">
        <v>2463</v>
      </c>
      <c r="H728" s="92">
        <v>8590</v>
      </c>
      <c r="I728" s="90" t="s">
        <v>2464</v>
      </c>
      <c r="J728" s="92">
        <v>8190</v>
      </c>
      <c r="K728" s="90" t="s">
        <v>2465</v>
      </c>
      <c r="L728" s="92">
        <v>9020</v>
      </c>
      <c r="M728" s="90" t="s">
        <v>2466</v>
      </c>
      <c r="N728" s="92">
        <v>8550</v>
      </c>
    </row>
    <row r="729" spans="1:14">
      <c r="A729" s="93" t="s">
        <v>2467</v>
      </c>
      <c r="B729" s="107" t="s">
        <v>2468</v>
      </c>
      <c r="C729" s="108">
        <v>1020</v>
      </c>
      <c r="D729" s="109">
        <v>0.2</v>
      </c>
      <c r="E729" s="93" t="s">
        <v>2469</v>
      </c>
      <c r="F729" s="95">
        <v>5860</v>
      </c>
      <c r="G729" s="93" t="s">
        <v>2470</v>
      </c>
      <c r="H729" s="95">
        <v>7670</v>
      </c>
      <c r="I729" s="93" t="s">
        <v>2471</v>
      </c>
      <c r="J729" s="95">
        <v>6310</v>
      </c>
      <c r="K729" s="93" t="s">
        <v>2472</v>
      </c>
      <c r="L729" s="95">
        <v>7810</v>
      </c>
      <c r="M729" s="93" t="s">
        <v>2473</v>
      </c>
      <c r="N729" s="95">
        <v>8980</v>
      </c>
    </row>
    <row r="730" spans="1:14">
      <c r="A730" s="83" t="s">
        <v>2474</v>
      </c>
      <c r="B730" s="84" t="s">
        <v>2475</v>
      </c>
      <c r="C730" s="96">
        <v>1.7</v>
      </c>
      <c r="D730" s="97">
        <v>0.15</v>
      </c>
      <c r="E730" s="83" t="s">
        <v>2476</v>
      </c>
      <c r="F730" s="86">
        <v>543</v>
      </c>
      <c r="G730" s="83" t="s">
        <v>2476</v>
      </c>
      <c r="H730" s="86">
        <v>148</v>
      </c>
      <c r="I730" s="83" t="s">
        <v>2477</v>
      </c>
      <c r="J730" s="86">
        <v>192</v>
      </c>
      <c r="K730" s="83" t="s">
        <v>2478</v>
      </c>
      <c r="L730" s="86">
        <v>26</v>
      </c>
      <c r="M730" s="83" t="s">
        <v>2479</v>
      </c>
      <c r="N730" s="86">
        <v>20</v>
      </c>
    </row>
    <row r="731" spans="1:14">
      <c r="A731" s="87" t="s">
        <v>2480</v>
      </c>
      <c r="B731" s="88" t="s">
        <v>2481</v>
      </c>
      <c r="C731" s="105">
        <v>11.9</v>
      </c>
      <c r="D731" s="99">
        <v>0.21</v>
      </c>
      <c r="E731" s="87" t="s">
        <v>2482</v>
      </c>
      <c r="F731" s="89">
        <v>5280</v>
      </c>
      <c r="G731" s="87" t="s">
        <v>2455</v>
      </c>
      <c r="H731" s="89">
        <v>1760</v>
      </c>
      <c r="I731" s="87" t="s">
        <v>2483</v>
      </c>
      <c r="J731" s="89">
        <v>4200</v>
      </c>
      <c r="K731" s="87" t="s">
        <v>2484</v>
      </c>
      <c r="L731" s="89">
        <v>832</v>
      </c>
      <c r="M731" s="87" t="s">
        <v>2485</v>
      </c>
      <c r="N731" s="89">
        <v>262</v>
      </c>
    </row>
    <row r="732" spans="1:14">
      <c r="A732" s="90" t="s">
        <v>2486</v>
      </c>
      <c r="B732" s="106" t="s">
        <v>2487</v>
      </c>
      <c r="C732" s="110">
        <v>1</v>
      </c>
      <c r="D732" s="102">
        <v>0.17</v>
      </c>
      <c r="E732" s="90" t="s">
        <v>2488</v>
      </c>
      <c r="F732" s="92">
        <v>218</v>
      </c>
      <c r="G732" s="90" t="s">
        <v>2488</v>
      </c>
      <c r="H732" s="92">
        <v>59</v>
      </c>
      <c r="I732" s="90" t="s">
        <v>2489</v>
      </c>
      <c r="J732" s="92">
        <v>70</v>
      </c>
      <c r="K732" s="90" t="s">
        <v>2490</v>
      </c>
      <c r="L732" s="92">
        <v>10</v>
      </c>
      <c r="M732" s="90" t="s">
        <v>2491</v>
      </c>
      <c r="N732" s="92">
        <v>8</v>
      </c>
    </row>
    <row r="733" spans="1:14">
      <c r="A733" s="87" t="s">
        <v>2492</v>
      </c>
      <c r="B733" s="104" t="s">
        <v>2493</v>
      </c>
      <c r="C733" s="105">
        <v>3.4</v>
      </c>
      <c r="D733" s="99">
        <v>0.21</v>
      </c>
      <c r="E733" s="87" t="s">
        <v>2494</v>
      </c>
      <c r="F733" s="89">
        <v>945</v>
      </c>
      <c r="G733" s="87" t="s">
        <v>2495</v>
      </c>
      <c r="H733" s="89">
        <v>258</v>
      </c>
      <c r="I733" s="87" t="s">
        <v>2496</v>
      </c>
      <c r="J733" s="89">
        <v>426</v>
      </c>
      <c r="K733" s="87" t="s">
        <v>2497</v>
      </c>
      <c r="L733" s="89">
        <v>48</v>
      </c>
      <c r="M733" s="87" t="s">
        <v>2498</v>
      </c>
      <c r="N733" s="89">
        <v>36</v>
      </c>
    </row>
    <row r="734" spans="1:14">
      <c r="A734" s="90" t="s">
        <v>2499</v>
      </c>
      <c r="B734" s="106" t="s">
        <v>2500</v>
      </c>
      <c r="C734" s="110">
        <v>1.3</v>
      </c>
      <c r="D734" s="102">
        <v>0.15</v>
      </c>
      <c r="E734" s="90" t="s">
        <v>2501</v>
      </c>
      <c r="F734" s="92">
        <v>292</v>
      </c>
      <c r="G734" s="90" t="s">
        <v>2501</v>
      </c>
      <c r="H734" s="92">
        <v>79</v>
      </c>
      <c r="I734" s="90" t="s">
        <v>2502</v>
      </c>
      <c r="J734" s="92">
        <v>98</v>
      </c>
      <c r="K734" s="90" t="s">
        <v>2503</v>
      </c>
      <c r="L734" s="92">
        <v>14</v>
      </c>
      <c r="M734" s="90" t="s">
        <v>2504</v>
      </c>
      <c r="N734" s="92">
        <v>11</v>
      </c>
    </row>
    <row r="735" spans="1:14">
      <c r="A735" s="87" t="s">
        <v>2505</v>
      </c>
      <c r="B735" s="104" t="s">
        <v>2506</v>
      </c>
      <c r="C735" s="105">
        <v>4</v>
      </c>
      <c r="D735" s="99">
        <v>0.23</v>
      </c>
      <c r="E735" s="87" t="s">
        <v>2507</v>
      </c>
      <c r="F735" s="89">
        <v>1350</v>
      </c>
      <c r="G735" s="87" t="s">
        <v>2508</v>
      </c>
      <c r="H735" s="89">
        <v>370</v>
      </c>
      <c r="I735" s="87" t="s">
        <v>2509</v>
      </c>
      <c r="J735" s="89">
        <v>659</v>
      </c>
      <c r="K735" s="87" t="s">
        <v>2510</v>
      </c>
      <c r="L735" s="89">
        <v>72</v>
      </c>
      <c r="M735" s="87" t="s">
        <v>2511</v>
      </c>
      <c r="N735" s="89">
        <v>51</v>
      </c>
    </row>
    <row r="736" spans="1:14">
      <c r="A736" s="90" t="s">
        <v>2512</v>
      </c>
      <c r="B736" s="106" t="s">
        <v>2513</v>
      </c>
      <c r="C736" s="110">
        <v>5.9</v>
      </c>
      <c r="D736" s="102">
        <v>0.2</v>
      </c>
      <c r="E736" s="90" t="s">
        <v>2514</v>
      </c>
      <c r="F736" s="92">
        <v>1870</v>
      </c>
      <c r="G736" s="90" t="s">
        <v>2515</v>
      </c>
      <c r="H736" s="92">
        <v>527</v>
      </c>
      <c r="I736" s="90" t="s">
        <v>2516</v>
      </c>
      <c r="J736" s="92">
        <v>1120</v>
      </c>
      <c r="K736" s="90" t="s">
        <v>2517</v>
      </c>
      <c r="L736" s="92">
        <v>121</v>
      </c>
      <c r="M736" s="90" t="s">
        <v>2518</v>
      </c>
      <c r="N736" s="92">
        <v>74</v>
      </c>
    </row>
    <row r="737" spans="1:14">
      <c r="A737" s="87" t="s">
        <v>2519</v>
      </c>
      <c r="B737" s="104" t="s">
        <v>2520</v>
      </c>
      <c r="C737" s="105">
        <v>4.3</v>
      </c>
      <c r="D737" s="99">
        <v>0.17</v>
      </c>
      <c r="E737" s="87" t="s">
        <v>2521</v>
      </c>
      <c r="F737" s="89">
        <v>1230</v>
      </c>
      <c r="G737" s="87" t="s">
        <v>2522</v>
      </c>
      <c r="H737" s="89">
        <v>338</v>
      </c>
      <c r="I737" s="87" t="s">
        <v>2523</v>
      </c>
      <c r="J737" s="89">
        <v>624</v>
      </c>
      <c r="K737" s="87" t="s">
        <v>2524</v>
      </c>
      <c r="L737" s="89">
        <v>67</v>
      </c>
      <c r="M737" s="87" t="s">
        <v>2525</v>
      </c>
      <c r="N737" s="89">
        <v>47</v>
      </c>
    </row>
    <row r="738" spans="1:14">
      <c r="A738" s="90" t="s">
        <v>2526</v>
      </c>
      <c r="B738" s="106" t="s">
        <v>2527</v>
      </c>
      <c r="C738" s="110">
        <v>9.1999999999999993</v>
      </c>
      <c r="D738" s="102">
        <v>0.16</v>
      </c>
      <c r="E738" s="90" t="s">
        <v>2528</v>
      </c>
      <c r="F738" s="92">
        <v>2550</v>
      </c>
      <c r="G738" s="90" t="s">
        <v>2529</v>
      </c>
      <c r="H738" s="92">
        <v>782</v>
      </c>
      <c r="I738" s="90" t="s">
        <v>2530</v>
      </c>
      <c r="J738" s="92">
        <v>1850</v>
      </c>
      <c r="K738" s="90" t="s">
        <v>2531</v>
      </c>
      <c r="L738" s="92">
        <v>271</v>
      </c>
      <c r="M738" s="90" t="s">
        <v>2532</v>
      </c>
      <c r="N738" s="92">
        <v>111</v>
      </c>
    </row>
    <row r="739" spans="1:14">
      <c r="A739" s="87" t="s">
        <v>2533</v>
      </c>
      <c r="B739" s="104" t="s">
        <v>2534</v>
      </c>
      <c r="C739" s="105">
        <v>17.2</v>
      </c>
      <c r="D739" s="99">
        <v>0.19</v>
      </c>
      <c r="E739" s="87" t="s">
        <v>2535</v>
      </c>
      <c r="F739" s="89">
        <v>5020</v>
      </c>
      <c r="G739" s="87" t="s">
        <v>2536</v>
      </c>
      <c r="H739" s="89">
        <v>1980</v>
      </c>
      <c r="I739" s="87" t="s">
        <v>2437</v>
      </c>
      <c r="J739" s="89">
        <v>4390</v>
      </c>
      <c r="K739" s="87" t="s">
        <v>2537</v>
      </c>
      <c r="L739" s="89">
        <v>1370</v>
      </c>
      <c r="M739" s="87" t="s">
        <v>2538</v>
      </c>
      <c r="N739" s="89">
        <v>356</v>
      </c>
    </row>
    <row r="740" spans="1:14">
      <c r="A740" s="90" t="s">
        <v>2539</v>
      </c>
      <c r="B740" s="106" t="s">
        <v>2540</v>
      </c>
      <c r="C740" s="110">
        <v>1.9</v>
      </c>
      <c r="D740" s="102">
        <v>0.22</v>
      </c>
      <c r="E740" s="90" t="s">
        <v>2541</v>
      </c>
      <c r="F740" s="92">
        <v>469</v>
      </c>
      <c r="G740" s="90" t="s">
        <v>2541</v>
      </c>
      <c r="H740" s="92">
        <v>127</v>
      </c>
      <c r="I740" s="90" t="s">
        <v>2542</v>
      </c>
      <c r="J740" s="92">
        <v>170</v>
      </c>
      <c r="K740" s="90" t="s">
        <v>2543</v>
      </c>
      <c r="L740" s="92">
        <v>22</v>
      </c>
      <c r="M740" s="90" t="s">
        <v>2544</v>
      </c>
      <c r="N740" s="92">
        <v>18</v>
      </c>
    </row>
    <row r="741" spans="1:14">
      <c r="A741" s="87" t="s">
        <v>2545</v>
      </c>
      <c r="B741" s="104" t="s">
        <v>2546</v>
      </c>
      <c r="C741" s="105">
        <v>5.9</v>
      </c>
      <c r="D741" s="99">
        <v>0.28999999999999998</v>
      </c>
      <c r="E741" s="87" t="s">
        <v>2547</v>
      </c>
      <c r="F741" s="89">
        <v>1860</v>
      </c>
      <c r="G741" s="87" t="s">
        <v>2548</v>
      </c>
      <c r="H741" s="89">
        <v>525</v>
      </c>
      <c r="I741" s="87" t="s">
        <v>2549</v>
      </c>
      <c r="J741" s="89">
        <v>1110</v>
      </c>
      <c r="K741" s="87" t="s">
        <v>2550</v>
      </c>
      <c r="L741" s="89">
        <v>120</v>
      </c>
      <c r="M741" s="87" t="s">
        <v>2551</v>
      </c>
      <c r="N741" s="89">
        <v>73</v>
      </c>
    </row>
    <row r="742" spans="1:14" ht="19.2">
      <c r="A742" s="111" t="s">
        <v>2552</v>
      </c>
      <c r="B742" s="111" t="s">
        <v>2553</v>
      </c>
      <c r="C742" s="112" t="s">
        <v>2554</v>
      </c>
      <c r="D742" s="113">
        <v>0.04</v>
      </c>
      <c r="E742" s="112" t="s">
        <v>2555</v>
      </c>
      <c r="F742" s="114">
        <v>5</v>
      </c>
      <c r="G742" s="112" t="s">
        <v>2555</v>
      </c>
      <c r="H742" s="114">
        <v>1</v>
      </c>
      <c r="I742" s="112" t="s">
        <v>2556</v>
      </c>
      <c r="J742" s="114">
        <v>2</v>
      </c>
      <c r="K742" s="112" t="s">
        <v>2557</v>
      </c>
      <c r="L742" s="115" t="s">
        <v>2558</v>
      </c>
      <c r="M742" s="112" t="s">
        <v>2559</v>
      </c>
      <c r="N742" s="115" t="s">
        <v>2558</v>
      </c>
    </row>
    <row r="743" spans="1:14">
      <c r="A743" s="83" t="s">
        <v>2560</v>
      </c>
      <c r="B743" s="84" t="s">
        <v>2561</v>
      </c>
      <c r="C743" s="116">
        <v>222</v>
      </c>
      <c r="D743" s="97">
        <v>0.18</v>
      </c>
      <c r="E743" s="83" t="s">
        <v>2562</v>
      </c>
      <c r="F743" s="117">
        <v>10800</v>
      </c>
      <c r="G743" s="83" t="s">
        <v>2563</v>
      </c>
      <c r="H743" s="117">
        <v>12400</v>
      </c>
      <c r="I743" s="83" t="s">
        <v>2564</v>
      </c>
      <c r="J743" s="117">
        <v>11500</v>
      </c>
      <c r="K743" s="83" t="s">
        <v>2450</v>
      </c>
      <c r="L743" s="117">
        <v>13000</v>
      </c>
      <c r="M743" s="83" t="s">
        <v>2565</v>
      </c>
      <c r="N743" s="117">
        <v>12700</v>
      </c>
    </row>
    <row r="744" spans="1:14">
      <c r="A744" s="87" t="s">
        <v>2566</v>
      </c>
      <c r="B744" s="88" t="s">
        <v>2567</v>
      </c>
      <c r="C744" s="105">
        <v>5.2</v>
      </c>
      <c r="D744" s="99">
        <v>0.11</v>
      </c>
      <c r="E744" s="87" t="s">
        <v>2568</v>
      </c>
      <c r="F744" s="118">
        <v>2430</v>
      </c>
      <c r="G744" s="87" t="s">
        <v>2569</v>
      </c>
      <c r="H744" s="118">
        <v>677</v>
      </c>
      <c r="I744" s="87" t="s">
        <v>2570</v>
      </c>
      <c r="J744" s="119">
        <v>1360</v>
      </c>
      <c r="K744" s="87" t="s">
        <v>2571</v>
      </c>
      <c r="L744" s="118">
        <v>145</v>
      </c>
      <c r="M744" s="87" t="s">
        <v>2572</v>
      </c>
      <c r="N744" s="118">
        <v>94</v>
      </c>
    </row>
    <row r="745" spans="1:14">
      <c r="A745" s="90" t="s">
        <v>2573</v>
      </c>
      <c r="B745" s="91" t="s">
        <v>2574</v>
      </c>
      <c r="C745" s="110">
        <v>2.8</v>
      </c>
      <c r="D745" s="102">
        <v>0.02</v>
      </c>
      <c r="E745" s="90" t="s">
        <v>2575</v>
      </c>
      <c r="F745" s="120">
        <v>427</v>
      </c>
      <c r="G745" s="90" t="s">
        <v>2575</v>
      </c>
      <c r="H745" s="120">
        <v>116</v>
      </c>
      <c r="I745" s="90" t="s">
        <v>2576</v>
      </c>
      <c r="J745" s="120">
        <v>177</v>
      </c>
      <c r="K745" s="90" t="s">
        <v>2577</v>
      </c>
      <c r="L745" s="120">
        <v>21</v>
      </c>
      <c r="M745" s="90" t="s">
        <v>2578</v>
      </c>
      <c r="N745" s="120">
        <v>16</v>
      </c>
    </row>
    <row r="746" spans="1:14">
      <c r="A746" s="87" t="s">
        <v>2579</v>
      </c>
      <c r="B746" s="104" t="s">
        <v>2580</v>
      </c>
      <c r="C746" s="105">
        <v>28.2</v>
      </c>
      <c r="D746" s="99">
        <v>0.23</v>
      </c>
      <c r="E746" s="87" t="s">
        <v>2581</v>
      </c>
      <c r="F746" s="118">
        <v>6090</v>
      </c>
      <c r="G746" s="87" t="s">
        <v>2582</v>
      </c>
      <c r="H746" s="119">
        <v>3170</v>
      </c>
      <c r="I746" s="87" t="s">
        <v>2583</v>
      </c>
      <c r="J746" s="119">
        <v>5800</v>
      </c>
      <c r="K746" s="87" t="s">
        <v>2584</v>
      </c>
      <c r="L746" s="118">
        <v>2980</v>
      </c>
      <c r="M746" s="87" t="s">
        <v>2585</v>
      </c>
      <c r="N746" s="118">
        <v>967</v>
      </c>
    </row>
    <row r="747" spans="1:14">
      <c r="A747" s="90" t="s">
        <v>2586</v>
      </c>
      <c r="B747" s="106" t="s">
        <v>2587</v>
      </c>
      <c r="C747" s="110">
        <v>9.6999999999999993</v>
      </c>
      <c r="D747" s="102">
        <v>0.19</v>
      </c>
      <c r="E747" s="90" t="s">
        <v>2588</v>
      </c>
      <c r="F747" s="120">
        <v>3580</v>
      </c>
      <c r="G747" s="90" t="s">
        <v>2589</v>
      </c>
      <c r="H747" s="121">
        <v>1120</v>
      </c>
      <c r="I747" s="90" t="s">
        <v>2590</v>
      </c>
      <c r="J747" s="121">
        <v>2660</v>
      </c>
      <c r="K747" s="90" t="s">
        <v>2591</v>
      </c>
      <c r="L747" s="120">
        <v>412</v>
      </c>
      <c r="M747" s="90" t="s">
        <v>2592</v>
      </c>
      <c r="N747" s="120">
        <v>160</v>
      </c>
    </row>
    <row r="748" spans="1:14">
      <c r="A748" s="87" t="s">
        <v>2593</v>
      </c>
      <c r="B748" s="104" t="s">
        <v>2594</v>
      </c>
      <c r="C748" s="105">
        <v>13.4</v>
      </c>
      <c r="D748" s="99">
        <v>0.16</v>
      </c>
      <c r="E748" s="87" t="s">
        <v>2595</v>
      </c>
      <c r="F748" s="118">
        <v>3710</v>
      </c>
      <c r="G748" s="87" t="s">
        <v>2596</v>
      </c>
      <c r="H748" s="119">
        <v>1300</v>
      </c>
      <c r="I748" s="87" t="s">
        <v>2412</v>
      </c>
      <c r="J748" s="119">
        <v>3050</v>
      </c>
      <c r="K748" s="87" t="s">
        <v>2597</v>
      </c>
      <c r="L748" s="118">
        <v>703</v>
      </c>
      <c r="M748" s="87" t="s">
        <v>2598</v>
      </c>
      <c r="N748" s="118">
        <v>201</v>
      </c>
    </row>
    <row r="749" spans="1:14">
      <c r="A749" s="90" t="s">
        <v>2599</v>
      </c>
      <c r="B749" s="106" t="s">
        <v>2600</v>
      </c>
      <c r="C749" s="110">
        <v>3.5</v>
      </c>
      <c r="D749" s="102">
        <v>0.13</v>
      </c>
      <c r="E749" s="90" t="s">
        <v>2601</v>
      </c>
      <c r="F749" s="120">
        <v>1200</v>
      </c>
      <c r="G749" s="90" t="s">
        <v>2602</v>
      </c>
      <c r="H749" s="120">
        <v>328</v>
      </c>
      <c r="I749" s="90" t="s">
        <v>2603</v>
      </c>
      <c r="J749" s="120">
        <v>549</v>
      </c>
      <c r="K749" s="90" t="s">
        <v>2604</v>
      </c>
      <c r="L749" s="120">
        <v>62</v>
      </c>
      <c r="M749" s="90" t="s">
        <v>2403</v>
      </c>
      <c r="N749" s="120">
        <v>46</v>
      </c>
    </row>
    <row r="750" spans="1:14">
      <c r="A750" s="87" t="s">
        <v>2605</v>
      </c>
      <c r="B750" s="88" t="s">
        <v>2606</v>
      </c>
      <c r="C750" s="105">
        <v>47.1</v>
      </c>
      <c r="D750" s="99">
        <v>0.16</v>
      </c>
      <c r="E750" s="87" t="s">
        <v>2607</v>
      </c>
      <c r="F750" s="118">
        <v>6940</v>
      </c>
      <c r="G750" s="87" t="s">
        <v>2608</v>
      </c>
      <c r="H750" s="119">
        <v>4800</v>
      </c>
      <c r="I750" s="87" t="s">
        <v>2609</v>
      </c>
      <c r="J750" s="119">
        <v>6960</v>
      </c>
      <c r="K750" s="87" t="s">
        <v>2610</v>
      </c>
      <c r="L750" s="118">
        <v>5060</v>
      </c>
      <c r="M750" s="87" t="s">
        <v>2611</v>
      </c>
      <c r="N750" s="119">
        <v>2500</v>
      </c>
    </row>
    <row r="751" spans="1:14">
      <c r="A751" s="90" t="s">
        <v>2612</v>
      </c>
      <c r="B751" s="106" t="s">
        <v>2613</v>
      </c>
      <c r="C751" s="110">
        <v>0.4</v>
      </c>
      <c r="D751" s="102">
        <v>0.04</v>
      </c>
      <c r="E751" s="90" t="s">
        <v>2614</v>
      </c>
      <c r="F751" s="120">
        <v>60</v>
      </c>
      <c r="G751" s="90" t="s">
        <v>2614</v>
      </c>
      <c r="H751" s="120">
        <v>16</v>
      </c>
      <c r="I751" s="90" t="s">
        <v>2615</v>
      </c>
      <c r="J751" s="120">
        <v>18</v>
      </c>
      <c r="K751" s="90" t="s">
        <v>2616</v>
      </c>
      <c r="L751" s="120">
        <v>3</v>
      </c>
      <c r="M751" s="90" t="s">
        <v>2617</v>
      </c>
      <c r="N751" s="120">
        <v>2</v>
      </c>
    </row>
    <row r="752" spans="1:14">
      <c r="A752" s="87" t="s">
        <v>2618</v>
      </c>
      <c r="B752" s="104" t="s">
        <v>2619</v>
      </c>
      <c r="C752" s="105">
        <v>1.5</v>
      </c>
      <c r="D752" s="99">
        <v>0.1</v>
      </c>
      <c r="E752" s="87" t="s">
        <v>2620</v>
      </c>
      <c r="F752" s="118">
        <v>506</v>
      </c>
      <c r="G752" s="87" t="s">
        <v>2620</v>
      </c>
      <c r="H752" s="118">
        <v>138</v>
      </c>
      <c r="I752" s="87" t="s">
        <v>2621</v>
      </c>
      <c r="J752" s="118">
        <v>174</v>
      </c>
      <c r="K752" s="87" t="s">
        <v>2622</v>
      </c>
      <c r="L752" s="118">
        <v>24</v>
      </c>
      <c r="M752" s="87" t="s">
        <v>2623</v>
      </c>
      <c r="N752" s="118">
        <v>19</v>
      </c>
    </row>
    <row r="753" spans="1:14">
      <c r="A753" s="90" t="s">
        <v>2624</v>
      </c>
      <c r="B753" s="106" t="s">
        <v>2625</v>
      </c>
      <c r="C753" s="90" t="s">
        <v>2626</v>
      </c>
      <c r="D753" s="102">
        <v>0.02</v>
      </c>
      <c r="E753" s="90" t="s">
        <v>2627</v>
      </c>
      <c r="F753" s="120">
        <v>13</v>
      </c>
      <c r="G753" s="90" t="s">
        <v>2627</v>
      </c>
      <c r="H753" s="120">
        <v>4</v>
      </c>
      <c r="I753" s="90" t="s">
        <v>2628</v>
      </c>
      <c r="J753" s="120">
        <v>4</v>
      </c>
      <c r="K753" s="90" t="s">
        <v>2629</v>
      </c>
      <c r="L753" s="122" t="s">
        <v>2630</v>
      </c>
      <c r="M753" s="90" t="s">
        <v>2631</v>
      </c>
      <c r="N753" s="122" t="s">
        <v>2630</v>
      </c>
    </row>
    <row r="754" spans="1:14">
      <c r="A754" s="87" t="s">
        <v>2632</v>
      </c>
      <c r="B754" s="104" t="s">
        <v>2633</v>
      </c>
      <c r="C754" s="105">
        <v>28.2</v>
      </c>
      <c r="D754" s="99">
        <v>0.27</v>
      </c>
      <c r="E754" s="87" t="s">
        <v>2634</v>
      </c>
      <c r="F754" s="118">
        <v>5080</v>
      </c>
      <c r="G754" s="87" t="s">
        <v>2635</v>
      </c>
      <c r="H754" s="119">
        <v>2640</v>
      </c>
      <c r="I754" s="87" t="s">
        <v>2636</v>
      </c>
      <c r="J754" s="119">
        <v>4830</v>
      </c>
      <c r="K754" s="87" t="s">
        <v>2637</v>
      </c>
      <c r="L754" s="118">
        <v>2480</v>
      </c>
      <c r="M754" s="87" t="s">
        <v>2638</v>
      </c>
      <c r="N754" s="118">
        <v>806</v>
      </c>
    </row>
    <row r="755" spans="1:14">
      <c r="A755" s="90" t="s">
        <v>2639</v>
      </c>
      <c r="B755" s="106" t="s">
        <v>2640</v>
      </c>
      <c r="C755" s="110">
        <v>38.9</v>
      </c>
      <c r="D755" s="102">
        <v>0.26</v>
      </c>
      <c r="E755" s="90" t="s">
        <v>2641</v>
      </c>
      <c r="F755" s="120">
        <v>5360</v>
      </c>
      <c r="G755" s="90" t="s">
        <v>2642</v>
      </c>
      <c r="H755" s="121">
        <v>3350</v>
      </c>
      <c r="I755" s="90" t="s">
        <v>2643</v>
      </c>
      <c r="J755" s="121">
        <v>5280</v>
      </c>
      <c r="K755" s="90" t="s">
        <v>2644</v>
      </c>
      <c r="L755" s="120">
        <v>3440</v>
      </c>
      <c r="M755" s="90" t="s">
        <v>2645</v>
      </c>
      <c r="N755" s="121">
        <v>1460</v>
      </c>
    </row>
    <row r="756" spans="1:14">
      <c r="A756" s="87" t="s">
        <v>2646</v>
      </c>
      <c r="B756" s="104" t="s">
        <v>2647</v>
      </c>
      <c r="C756" s="105">
        <v>13.1</v>
      </c>
      <c r="D756" s="99">
        <v>0.23</v>
      </c>
      <c r="E756" s="87" t="s">
        <v>2648</v>
      </c>
      <c r="F756" s="118">
        <v>3480</v>
      </c>
      <c r="G756" s="87" t="s">
        <v>2649</v>
      </c>
      <c r="H756" s="119">
        <v>1210</v>
      </c>
      <c r="I756" s="87" t="s">
        <v>2650</v>
      </c>
      <c r="J756" s="119">
        <v>2840</v>
      </c>
      <c r="K756" s="87" t="s">
        <v>2651</v>
      </c>
      <c r="L756" s="118">
        <v>636</v>
      </c>
      <c r="M756" s="87" t="s">
        <v>2652</v>
      </c>
      <c r="N756" s="118">
        <v>185</v>
      </c>
    </row>
    <row r="757" spans="1:14">
      <c r="A757" s="90" t="s">
        <v>2653</v>
      </c>
      <c r="B757" s="106" t="s">
        <v>2654</v>
      </c>
      <c r="C757" s="110">
        <v>11</v>
      </c>
      <c r="D757" s="91" t="s">
        <v>2655</v>
      </c>
      <c r="E757" s="90" t="s">
        <v>2656</v>
      </c>
      <c r="F757" s="120">
        <v>4110</v>
      </c>
      <c r="G757" s="90" t="s">
        <v>2657</v>
      </c>
      <c r="H757" s="121">
        <v>1330</v>
      </c>
      <c r="I757" s="90" t="s">
        <v>2658</v>
      </c>
      <c r="J757" s="121">
        <v>3190</v>
      </c>
      <c r="K757" s="90" t="s">
        <v>2659</v>
      </c>
      <c r="L757" s="120">
        <v>573</v>
      </c>
      <c r="M757" s="90" t="s">
        <v>2660</v>
      </c>
      <c r="N757" s="120">
        <v>195</v>
      </c>
    </row>
    <row r="758" spans="1:14">
      <c r="A758" s="87" t="s">
        <v>2661</v>
      </c>
      <c r="B758" s="104" t="s">
        <v>2662</v>
      </c>
      <c r="C758" s="98">
        <v>242</v>
      </c>
      <c r="D758" s="99">
        <v>0.24</v>
      </c>
      <c r="E758" s="87" t="s">
        <v>2607</v>
      </c>
      <c r="F758" s="118">
        <v>6940</v>
      </c>
      <c r="G758" s="87" t="s">
        <v>2663</v>
      </c>
      <c r="H758" s="119">
        <v>8060</v>
      </c>
      <c r="I758" s="87" t="s">
        <v>2664</v>
      </c>
      <c r="J758" s="119">
        <v>7400</v>
      </c>
      <c r="K758" s="87" t="s">
        <v>2665</v>
      </c>
      <c r="L758" s="118">
        <v>8400</v>
      </c>
      <c r="M758" s="87" t="s">
        <v>2666</v>
      </c>
      <c r="N758" s="119">
        <v>8380</v>
      </c>
    </row>
    <row r="759" spans="1:14">
      <c r="A759" s="90" t="s">
        <v>2667</v>
      </c>
      <c r="B759" s="106" t="s">
        <v>2668</v>
      </c>
      <c r="C759" s="110">
        <v>6.5</v>
      </c>
      <c r="D759" s="91" t="s">
        <v>2669</v>
      </c>
      <c r="E759" s="90" t="s">
        <v>2670</v>
      </c>
      <c r="F759" s="120">
        <v>2510</v>
      </c>
      <c r="G759" s="90" t="s">
        <v>2671</v>
      </c>
      <c r="H759" s="120">
        <v>716</v>
      </c>
      <c r="I759" s="90" t="s">
        <v>2672</v>
      </c>
      <c r="J759" s="121">
        <v>1570</v>
      </c>
      <c r="K759" s="90" t="s">
        <v>2673</v>
      </c>
      <c r="L759" s="120">
        <v>176</v>
      </c>
      <c r="M759" s="90" t="s">
        <v>2674</v>
      </c>
      <c r="N759" s="120">
        <v>100</v>
      </c>
    </row>
    <row r="760" spans="1:14">
      <c r="A760" s="87" t="s">
        <v>2675</v>
      </c>
      <c r="B760" s="104" t="s">
        <v>2676</v>
      </c>
      <c r="C760" s="105">
        <v>47.1</v>
      </c>
      <c r="D760" s="99">
        <v>0.24</v>
      </c>
      <c r="E760" s="87" t="s">
        <v>2677</v>
      </c>
      <c r="F760" s="118">
        <v>6680</v>
      </c>
      <c r="G760" s="87" t="s">
        <v>2678</v>
      </c>
      <c r="H760" s="119">
        <v>4620</v>
      </c>
      <c r="I760" s="87" t="s">
        <v>2666</v>
      </c>
      <c r="J760" s="119">
        <v>6690</v>
      </c>
      <c r="K760" s="87" t="s">
        <v>2679</v>
      </c>
      <c r="L760" s="118">
        <v>4870</v>
      </c>
      <c r="M760" s="87" t="s">
        <v>2680</v>
      </c>
      <c r="N760" s="119">
        <v>2410</v>
      </c>
    </row>
    <row r="761" spans="1:14">
      <c r="A761" s="90" t="s">
        <v>2681</v>
      </c>
      <c r="B761" s="106" t="s">
        <v>2682</v>
      </c>
      <c r="C761" s="110">
        <v>3.2</v>
      </c>
      <c r="D761" s="91" t="s">
        <v>2683</v>
      </c>
      <c r="E761" s="90" t="s">
        <v>2684</v>
      </c>
      <c r="F761" s="120">
        <v>863</v>
      </c>
      <c r="G761" s="90" t="s">
        <v>2685</v>
      </c>
      <c r="H761" s="120">
        <v>235</v>
      </c>
      <c r="I761" s="90" t="s">
        <v>2686</v>
      </c>
      <c r="J761" s="120">
        <v>378</v>
      </c>
      <c r="K761" s="90" t="s">
        <v>2687</v>
      </c>
      <c r="L761" s="120">
        <v>44</v>
      </c>
      <c r="M761" s="90" t="s">
        <v>2688</v>
      </c>
      <c r="N761" s="120">
        <v>33</v>
      </c>
    </row>
    <row r="762" spans="1:14">
      <c r="A762" s="87" t="s">
        <v>2689</v>
      </c>
      <c r="B762" s="104" t="s">
        <v>2690</v>
      </c>
      <c r="C762" s="105">
        <v>3.1</v>
      </c>
      <c r="D762" s="88" t="s">
        <v>2691</v>
      </c>
      <c r="E762" s="87" t="s">
        <v>2692</v>
      </c>
      <c r="F762" s="118">
        <v>1070</v>
      </c>
      <c r="G762" s="87" t="s">
        <v>2692</v>
      </c>
      <c r="H762" s="118">
        <v>290</v>
      </c>
      <c r="I762" s="87" t="s">
        <v>2693</v>
      </c>
      <c r="J762" s="118">
        <v>460</v>
      </c>
      <c r="K762" s="87" t="s">
        <v>2694</v>
      </c>
      <c r="L762" s="118">
        <v>54</v>
      </c>
      <c r="M762" s="87" t="s">
        <v>2695</v>
      </c>
      <c r="N762" s="118">
        <v>40</v>
      </c>
    </row>
    <row r="763" spans="1:14">
      <c r="A763" s="90" t="s">
        <v>2696</v>
      </c>
      <c r="B763" s="106" t="s">
        <v>2697</v>
      </c>
      <c r="C763" s="110">
        <v>7.7</v>
      </c>
      <c r="D763" s="102">
        <v>0.24</v>
      </c>
      <c r="E763" s="90" t="s">
        <v>2698</v>
      </c>
      <c r="F763" s="120">
        <v>2920</v>
      </c>
      <c r="G763" s="90" t="s">
        <v>2699</v>
      </c>
      <c r="H763" s="120">
        <v>858</v>
      </c>
      <c r="I763" s="90" t="s">
        <v>2700</v>
      </c>
      <c r="J763" s="121">
        <v>1970</v>
      </c>
      <c r="K763" s="90" t="s">
        <v>2701</v>
      </c>
      <c r="L763" s="120">
        <v>245</v>
      </c>
      <c r="M763" s="90" t="s">
        <v>2702</v>
      </c>
      <c r="N763" s="120">
        <v>121</v>
      </c>
    </row>
    <row r="764" spans="1:14">
      <c r="A764" s="87" t="s">
        <v>2703</v>
      </c>
      <c r="B764" s="104" t="s">
        <v>2704</v>
      </c>
      <c r="C764" s="105">
        <v>1.2</v>
      </c>
      <c r="D764" s="88" t="s">
        <v>2705</v>
      </c>
      <c r="E764" s="87" t="s">
        <v>2706</v>
      </c>
      <c r="F764" s="118">
        <v>278</v>
      </c>
      <c r="G764" s="87" t="s">
        <v>2706</v>
      </c>
      <c r="H764" s="118">
        <v>76</v>
      </c>
      <c r="I764" s="87" t="s">
        <v>2707</v>
      </c>
      <c r="J764" s="118">
        <v>92</v>
      </c>
      <c r="K764" s="87" t="s">
        <v>2708</v>
      </c>
      <c r="L764" s="118">
        <v>13</v>
      </c>
      <c r="M764" s="87" t="s">
        <v>2709</v>
      </c>
      <c r="N764" s="118">
        <v>10</v>
      </c>
    </row>
    <row r="765" spans="1:14">
      <c r="A765" s="90" t="s">
        <v>2710</v>
      </c>
      <c r="B765" s="106" t="s">
        <v>2711</v>
      </c>
      <c r="C765" s="110">
        <v>2.6</v>
      </c>
      <c r="D765" s="102">
        <v>7.0000000000000007E-2</v>
      </c>
      <c r="E765" s="90" t="s">
        <v>2712</v>
      </c>
      <c r="F765" s="120">
        <v>530</v>
      </c>
      <c r="G765" s="90" t="s">
        <v>2712</v>
      </c>
      <c r="H765" s="120">
        <v>144</v>
      </c>
      <c r="I765" s="90" t="s">
        <v>2713</v>
      </c>
      <c r="J765" s="120">
        <v>213</v>
      </c>
      <c r="K765" s="90" t="s">
        <v>2714</v>
      </c>
      <c r="L765" s="120">
        <v>26</v>
      </c>
      <c r="M765" s="90" t="s">
        <v>2715</v>
      </c>
      <c r="N765" s="120">
        <v>20</v>
      </c>
    </row>
    <row r="766" spans="1:14">
      <c r="A766" s="87" t="s">
        <v>2716</v>
      </c>
      <c r="B766" s="104" t="s">
        <v>2717</v>
      </c>
      <c r="C766" s="105">
        <v>28.4</v>
      </c>
      <c r="D766" s="99">
        <v>0.31</v>
      </c>
      <c r="E766" s="87" t="s">
        <v>2718</v>
      </c>
      <c r="F766" s="118">
        <v>4510</v>
      </c>
      <c r="G766" s="87" t="s">
        <v>2719</v>
      </c>
      <c r="H766" s="119">
        <v>2360</v>
      </c>
      <c r="I766" s="87" t="s">
        <v>2720</v>
      </c>
      <c r="J766" s="119">
        <v>4290</v>
      </c>
      <c r="K766" s="87" t="s">
        <v>2611</v>
      </c>
      <c r="L766" s="118">
        <v>2220</v>
      </c>
      <c r="M766" s="87" t="s">
        <v>2721</v>
      </c>
      <c r="N766" s="118">
        <v>725</v>
      </c>
    </row>
    <row r="767" spans="1:14">
      <c r="A767" s="90" t="s">
        <v>2722</v>
      </c>
      <c r="B767" s="106" t="s">
        <v>2723</v>
      </c>
      <c r="C767" s="110">
        <v>8.6999999999999993</v>
      </c>
      <c r="D767" s="102">
        <v>0.22</v>
      </c>
      <c r="E767" s="90" t="s">
        <v>2724</v>
      </c>
      <c r="F767" s="120">
        <v>2660</v>
      </c>
      <c r="G767" s="90" t="s">
        <v>2725</v>
      </c>
      <c r="H767" s="120">
        <v>804</v>
      </c>
      <c r="I767" s="90" t="s">
        <v>2726</v>
      </c>
      <c r="J767" s="121">
        <v>1890</v>
      </c>
      <c r="K767" s="90" t="s">
        <v>2727</v>
      </c>
      <c r="L767" s="120">
        <v>262</v>
      </c>
      <c r="M767" s="90" t="s">
        <v>2728</v>
      </c>
      <c r="N767" s="120">
        <v>114</v>
      </c>
    </row>
    <row r="768" spans="1:14">
      <c r="A768" s="87" t="s">
        <v>2729</v>
      </c>
      <c r="B768" s="104" t="s">
        <v>2730</v>
      </c>
      <c r="C768" s="105">
        <v>16.100000000000001</v>
      </c>
      <c r="D768" s="88" t="s">
        <v>2731</v>
      </c>
      <c r="E768" s="87" t="s">
        <v>2732</v>
      </c>
      <c r="F768" s="118">
        <v>4310</v>
      </c>
      <c r="G768" s="87" t="s">
        <v>2733</v>
      </c>
      <c r="H768" s="119">
        <v>1650</v>
      </c>
      <c r="I768" s="87" t="s">
        <v>2734</v>
      </c>
      <c r="J768" s="119">
        <v>3720</v>
      </c>
      <c r="K768" s="87" t="s">
        <v>2735</v>
      </c>
      <c r="L768" s="118">
        <v>1070</v>
      </c>
      <c r="M768" s="87" t="s">
        <v>2736</v>
      </c>
      <c r="N768" s="118">
        <v>281</v>
      </c>
    </row>
    <row r="769" spans="1:14">
      <c r="A769" s="90" t="s">
        <v>2737</v>
      </c>
      <c r="B769" s="106" t="s">
        <v>2738</v>
      </c>
      <c r="C769" s="90" t="s">
        <v>2739</v>
      </c>
      <c r="D769" s="106" t="s">
        <v>2740</v>
      </c>
      <c r="E769" s="90" t="s">
        <v>2741</v>
      </c>
      <c r="F769" s="122" t="s">
        <v>2630</v>
      </c>
      <c r="G769" s="90" t="s">
        <v>2741</v>
      </c>
      <c r="H769" s="122" t="s">
        <v>2630</v>
      </c>
      <c r="I769" s="90" t="s">
        <v>2742</v>
      </c>
      <c r="J769" s="122" t="s">
        <v>2630</v>
      </c>
      <c r="K769" s="90" t="s">
        <v>2743</v>
      </c>
      <c r="L769" s="122" t="s">
        <v>2630</v>
      </c>
      <c r="M769" s="90" t="s">
        <v>2744</v>
      </c>
      <c r="N769" s="122" t="s">
        <v>2630</v>
      </c>
    </row>
    <row r="770" spans="1:14">
      <c r="A770" s="87" t="s">
        <v>2745</v>
      </c>
      <c r="B770" s="104" t="s">
        <v>2746</v>
      </c>
      <c r="C770" s="87" t="s">
        <v>2747</v>
      </c>
      <c r="D770" s="104" t="s">
        <v>2748</v>
      </c>
      <c r="E770" s="87" t="s">
        <v>2749</v>
      </c>
      <c r="F770" s="123" t="s">
        <v>2630</v>
      </c>
      <c r="G770" s="87" t="s">
        <v>2749</v>
      </c>
      <c r="H770" s="123" t="s">
        <v>2630</v>
      </c>
      <c r="I770" s="87" t="s">
        <v>2750</v>
      </c>
      <c r="J770" s="123" t="s">
        <v>2630</v>
      </c>
      <c r="K770" s="87" t="s">
        <v>2751</v>
      </c>
      <c r="L770" s="123" t="s">
        <v>2630</v>
      </c>
      <c r="M770" s="87" t="s">
        <v>2752</v>
      </c>
      <c r="N770" s="123" t="s">
        <v>2630</v>
      </c>
    </row>
    <row r="771" spans="1:14">
      <c r="A771" s="90" t="s">
        <v>2753</v>
      </c>
      <c r="B771" s="106" t="s">
        <v>2754</v>
      </c>
      <c r="C771" s="90" t="s">
        <v>2755</v>
      </c>
      <c r="D771" s="102">
        <v>0.02</v>
      </c>
      <c r="E771" s="90" t="s">
        <v>2756</v>
      </c>
      <c r="F771" s="122" t="s">
        <v>2630</v>
      </c>
      <c r="G771" s="90" t="s">
        <v>2756</v>
      </c>
      <c r="H771" s="122" t="s">
        <v>2630</v>
      </c>
      <c r="I771" s="90" t="s">
        <v>2757</v>
      </c>
      <c r="J771" s="122" t="s">
        <v>2630</v>
      </c>
      <c r="K771" s="90" t="s">
        <v>2758</v>
      </c>
      <c r="L771" s="122" t="s">
        <v>2630</v>
      </c>
      <c r="M771" s="90" t="s">
        <v>2759</v>
      </c>
      <c r="N771" s="122" t="s">
        <v>2630</v>
      </c>
    </row>
    <row r="772" spans="1:14">
      <c r="A772" s="87" t="s">
        <v>2760</v>
      </c>
      <c r="B772" s="104" t="s">
        <v>2761</v>
      </c>
      <c r="C772" s="87" t="s">
        <v>2762</v>
      </c>
      <c r="D772" s="99">
        <v>0.01</v>
      </c>
      <c r="E772" s="87" t="s">
        <v>2763</v>
      </c>
      <c r="F772" s="123" t="s">
        <v>2630</v>
      </c>
      <c r="G772" s="87" t="s">
        <v>2763</v>
      </c>
      <c r="H772" s="123" t="s">
        <v>2630</v>
      </c>
      <c r="I772" s="87" t="s">
        <v>2764</v>
      </c>
      <c r="J772" s="123" t="s">
        <v>2630</v>
      </c>
      <c r="K772" s="87" t="s">
        <v>2765</v>
      </c>
      <c r="L772" s="123" t="s">
        <v>2630</v>
      </c>
      <c r="M772" s="87" t="s">
        <v>2766</v>
      </c>
      <c r="N772" s="123" t="s">
        <v>2630</v>
      </c>
    </row>
    <row r="773" spans="1:14">
      <c r="A773" s="90" t="s">
        <v>2767</v>
      </c>
      <c r="B773" s="106" t="s">
        <v>2768</v>
      </c>
      <c r="C773" s="90" t="s">
        <v>2769</v>
      </c>
      <c r="D773" s="102">
        <v>0.02</v>
      </c>
      <c r="E773" s="90" t="s">
        <v>2770</v>
      </c>
      <c r="F773" s="120">
        <v>1</v>
      </c>
      <c r="G773" s="90" t="s">
        <v>2770</v>
      </c>
      <c r="H773" s="122" t="s">
        <v>2630</v>
      </c>
      <c r="I773" s="90" t="s">
        <v>2771</v>
      </c>
      <c r="J773" s="122" t="s">
        <v>2630</v>
      </c>
      <c r="K773" s="90" t="s">
        <v>2772</v>
      </c>
      <c r="L773" s="122" t="s">
        <v>2630</v>
      </c>
      <c r="M773" s="90" t="s">
        <v>2773</v>
      </c>
      <c r="N773" s="122" t="s">
        <v>2630</v>
      </c>
    </row>
    <row r="774" spans="1:14">
      <c r="A774" s="87" t="s">
        <v>2774</v>
      </c>
      <c r="B774" s="104" t="s">
        <v>2775</v>
      </c>
      <c r="C774" s="87" t="s">
        <v>2776</v>
      </c>
      <c r="D774" s="99">
        <v>0.02</v>
      </c>
      <c r="E774" s="87" t="s">
        <v>2777</v>
      </c>
      <c r="F774" s="118">
        <v>1</v>
      </c>
      <c r="G774" s="87" t="s">
        <v>2777</v>
      </c>
      <c r="H774" s="123" t="s">
        <v>2630</v>
      </c>
      <c r="I774" s="87" t="s">
        <v>2778</v>
      </c>
      <c r="J774" s="123" t="s">
        <v>2630</v>
      </c>
      <c r="K774" s="87" t="s">
        <v>2779</v>
      </c>
      <c r="L774" s="123" t="s">
        <v>2630</v>
      </c>
      <c r="M774" s="87" t="s">
        <v>2780</v>
      </c>
      <c r="N774" s="123" t="s">
        <v>2630</v>
      </c>
    </row>
    <row r="775" spans="1:14">
      <c r="A775" s="90" t="s">
        <v>2781</v>
      </c>
      <c r="B775" s="106" t="s">
        <v>2782</v>
      </c>
      <c r="C775" s="90" t="s">
        <v>2783</v>
      </c>
      <c r="D775" s="102">
        <v>0.04</v>
      </c>
      <c r="E775" s="90" t="s">
        <v>2784</v>
      </c>
      <c r="F775" s="120">
        <v>4</v>
      </c>
      <c r="G775" s="90" t="s">
        <v>2784</v>
      </c>
      <c r="H775" s="122" t="s">
        <v>2630</v>
      </c>
      <c r="I775" s="90" t="s">
        <v>2785</v>
      </c>
      <c r="J775" s="122" t="s">
        <v>2630</v>
      </c>
      <c r="K775" s="90" t="s">
        <v>2786</v>
      </c>
      <c r="L775" s="122" t="s">
        <v>2630</v>
      </c>
      <c r="M775" s="90" t="s">
        <v>2787</v>
      </c>
      <c r="N775" s="122" t="s">
        <v>2630</v>
      </c>
    </row>
    <row r="776" spans="1:14">
      <c r="A776" s="93" t="s">
        <v>2788</v>
      </c>
      <c r="B776" s="107" t="s">
        <v>2789</v>
      </c>
      <c r="C776" s="93" t="s">
        <v>2790</v>
      </c>
      <c r="D776" s="94" t="s">
        <v>2791</v>
      </c>
      <c r="E776" s="93" t="s">
        <v>2736</v>
      </c>
      <c r="F776" s="124">
        <v>6</v>
      </c>
      <c r="G776" s="93" t="s">
        <v>2736</v>
      </c>
      <c r="H776" s="124">
        <v>2</v>
      </c>
      <c r="I776" s="93" t="s">
        <v>2792</v>
      </c>
      <c r="J776" s="124">
        <v>2</v>
      </c>
      <c r="K776" s="93" t="s">
        <v>2793</v>
      </c>
      <c r="L776" s="125" t="s">
        <v>2630</v>
      </c>
      <c r="M776" s="93" t="s">
        <v>2794</v>
      </c>
      <c r="N776" s="125" t="s">
        <v>2630</v>
      </c>
    </row>
    <row r="777" spans="1:14">
      <c r="A777" s="83" t="s">
        <v>2795</v>
      </c>
      <c r="B777" s="126" t="s">
        <v>2796</v>
      </c>
      <c r="C777" s="83" t="s">
        <v>2797</v>
      </c>
      <c r="D777" s="127">
        <v>0.01</v>
      </c>
      <c r="E777" s="83" t="s">
        <v>2798</v>
      </c>
      <c r="F777" s="128">
        <v>1</v>
      </c>
      <c r="G777" s="83" t="s">
        <v>2798</v>
      </c>
      <c r="H777" s="129" t="s">
        <v>2630</v>
      </c>
      <c r="I777" s="83" t="s">
        <v>2799</v>
      </c>
      <c r="J777" s="129" t="s">
        <v>2630</v>
      </c>
      <c r="K777" s="83" t="s">
        <v>2800</v>
      </c>
      <c r="L777" s="129" t="s">
        <v>2630</v>
      </c>
      <c r="M777" s="83" t="s">
        <v>2801</v>
      </c>
      <c r="N777" s="129" t="s">
        <v>2630</v>
      </c>
    </row>
    <row r="778" spans="1:14">
      <c r="A778" s="87" t="s">
        <v>2802</v>
      </c>
      <c r="B778" s="104" t="s">
        <v>2803</v>
      </c>
      <c r="C778" s="87" t="s">
        <v>2804</v>
      </c>
      <c r="D778" s="130">
        <v>0.01</v>
      </c>
      <c r="E778" s="87" t="s">
        <v>2805</v>
      </c>
      <c r="F778" s="123" t="s">
        <v>2630</v>
      </c>
      <c r="G778" s="87" t="s">
        <v>2805</v>
      </c>
      <c r="H778" s="123" t="s">
        <v>2630</v>
      </c>
      <c r="I778" s="87" t="s">
        <v>2806</v>
      </c>
      <c r="J778" s="123" t="s">
        <v>2630</v>
      </c>
      <c r="K778" s="87" t="s">
        <v>2807</v>
      </c>
      <c r="L778" s="123" t="s">
        <v>2630</v>
      </c>
      <c r="M778" s="87" t="s">
        <v>2808</v>
      </c>
      <c r="N778" s="123" t="s">
        <v>2630</v>
      </c>
    </row>
    <row r="779" spans="1:14">
      <c r="A779" s="90" t="s">
        <v>2809</v>
      </c>
      <c r="B779" s="106" t="s">
        <v>2810</v>
      </c>
      <c r="C779" s="90" t="s">
        <v>2804</v>
      </c>
      <c r="D779" s="131">
        <v>0.03</v>
      </c>
      <c r="E779" s="90" t="s">
        <v>2615</v>
      </c>
      <c r="F779" s="122" t="s">
        <v>2630</v>
      </c>
      <c r="G779" s="90" t="s">
        <v>2615</v>
      </c>
      <c r="H779" s="122" t="s">
        <v>2630</v>
      </c>
      <c r="I779" s="90" t="s">
        <v>2811</v>
      </c>
      <c r="J779" s="122" t="s">
        <v>2630</v>
      </c>
      <c r="K779" s="90" t="s">
        <v>2812</v>
      </c>
      <c r="L779" s="122" t="s">
        <v>2630</v>
      </c>
      <c r="M779" s="90" t="s">
        <v>2813</v>
      </c>
      <c r="N779" s="122" t="s">
        <v>2630</v>
      </c>
    </row>
    <row r="780" spans="1:14">
      <c r="A780" s="87" t="s">
        <v>2814</v>
      </c>
      <c r="B780" s="104" t="s">
        <v>2815</v>
      </c>
      <c r="C780" s="87" t="s">
        <v>2804</v>
      </c>
      <c r="D780" s="130">
        <v>0.03</v>
      </c>
      <c r="E780" s="87" t="s">
        <v>2816</v>
      </c>
      <c r="F780" s="123" t="s">
        <v>2630</v>
      </c>
      <c r="G780" s="87" t="s">
        <v>2816</v>
      </c>
      <c r="H780" s="123" t="s">
        <v>2630</v>
      </c>
      <c r="I780" s="87" t="s">
        <v>2817</v>
      </c>
      <c r="J780" s="123" t="s">
        <v>2630</v>
      </c>
      <c r="K780" s="87" t="s">
        <v>2818</v>
      </c>
      <c r="L780" s="123" t="s">
        <v>2630</v>
      </c>
      <c r="M780" s="87" t="s">
        <v>2819</v>
      </c>
      <c r="N780" s="123" t="s">
        <v>2630</v>
      </c>
    </row>
    <row r="781" spans="1:14" ht="19.2">
      <c r="A781" s="111" t="s">
        <v>2820</v>
      </c>
      <c r="B781" s="111" t="s">
        <v>2821</v>
      </c>
      <c r="C781" s="112" t="s">
        <v>2804</v>
      </c>
      <c r="D781" s="132">
        <v>0.03</v>
      </c>
      <c r="E781" s="112" t="s">
        <v>2822</v>
      </c>
      <c r="F781" s="133" t="s">
        <v>2630</v>
      </c>
      <c r="G781" s="112" t="s">
        <v>2822</v>
      </c>
      <c r="H781" s="133" t="s">
        <v>2630</v>
      </c>
      <c r="I781" s="112" t="s">
        <v>2823</v>
      </c>
      <c r="J781" s="133" t="s">
        <v>2630</v>
      </c>
      <c r="K781" s="112" t="s">
        <v>2824</v>
      </c>
      <c r="L781" s="133" t="s">
        <v>2630</v>
      </c>
      <c r="M781" s="112" t="s">
        <v>2825</v>
      </c>
      <c r="N781" s="133" t="s">
        <v>2630</v>
      </c>
    </row>
    <row r="782" spans="1:14">
      <c r="A782" s="83" t="s">
        <v>2826</v>
      </c>
      <c r="B782" s="84" t="s">
        <v>2827</v>
      </c>
      <c r="C782" s="96">
        <v>5</v>
      </c>
      <c r="D782" s="127">
        <v>7.0000000000000007E-2</v>
      </c>
      <c r="E782" s="83" t="s">
        <v>2828</v>
      </c>
      <c r="F782" s="128">
        <v>578</v>
      </c>
      <c r="G782" s="83" t="s">
        <v>2829</v>
      </c>
      <c r="H782" s="128">
        <v>160</v>
      </c>
      <c r="I782" s="83" t="s">
        <v>2830</v>
      </c>
      <c r="J782" s="128">
        <v>317</v>
      </c>
      <c r="K782" s="83" t="s">
        <v>2831</v>
      </c>
      <c r="L782" s="128">
        <v>34</v>
      </c>
      <c r="M782" s="83" t="s">
        <v>2832</v>
      </c>
      <c r="N782" s="128">
        <v>22</v>
      </c>
    </row>
    <row r="783" spans="1:14">
      <c r="A783" s="87" t="s">
        <v>2833</v>
      </c>
      <c r="B783" s="88" t="s">
        <v>2834</v>
      </c>
      <c r="C783" s="98">
        <v>26</v>
      </c>
      <c r="D783" s="130">
        <v>0.17</v>
      </c>
      <c r="E783" s="87" t="s">
        <v>2835</v>
      </c>
      <c r="F783" s="119">
        <v>3480</v>
      </c>
      <c r="G783" s="87" t="s">
        <v>2836</v>
      </c>
      <c r="H783" s="119">
        <v>1730</v>
      </c>
      <c r="I783" s="87" t="s">
        <v>2837</v>
      </c>
      <c r="J783" s="119">
        <v>3280</v>
      </c>
      <c r="K783" s="87" t="s">
        <v>2838</v>
      </c>
      <c r="L783" s="119">
        <v>1570</v>
      </c>
      <c r="M783" s="87" t="s">
        <v>2839</v>
      </c>
      <c r="N783" s="118">
        <v>479</v>
      </c>
    </row>
    <row r="784" spans="1:14">
      <c r="A784" s="90" t="s">
        <v>2840</v>
      </c>
      <c r="B784" s="91" t="s">
        <v>2841</v>
      </c>
      <c r="C784" s="110">
        <v>1</v>
      </c>
      <c r="D784" s="106" t="s">
        <v>2842</v>
      </c>
      <c r="E784" s="90" t="s">
        <v>2843</v>
      </c>
      <c r="F784" s="120">
        <v>45</v>
      </c>
      <c r="G784" s="90" t="s">
        <v>2843</v>
      </c>
      <c r="H784" s="120">
        <v>12</v>
      </c>
      <c r="I784" s="90" t="s">
        <v>2844</v>
      </c>
      <c r="J784" s="120">
        <v>15</v>
      </c>
      <c r="K784" s="90" t="s">
        <v>2845</v>
      </c>
      <c r="L784" s="120">
        <v>2</v>
      </c>
      <c r="M784" s="90" t="s">
        <v>2846</v>
      </c>
      <c r="N784" s="120">
        <v>2</v>
      </c>
    </row>
    <row r="785" spans="1:14">
      <c r="A785" s="87" t="s">
        <v>2847</v>
      </c>
      <c r="B785" s="88" t="s">
        <v>2848</v>
      </c>
      <c r="C785" s="105">
        <v>0.4</v>
      </c>
      <c r="D785" s="104" t="s">
        <v>2849</v>
      </c>
      <c r="E785" s="87" t="s">
        <v>2850</v>
      </c>
      <c r="F785" s="118">
        <v>33</v>
      </c>
      <c r="G785" s="87" t="s">
        <v>2850</v>
      </c>
      <c r="H785" s="118">
        <v>9</v>
      </c>
      <c r="I785" s="87" t="s">
        <v>2851</v>
      </c>
      <c r="J785" s="118">
        <v>10</v>
      </c>
      <c r="K785" s="87" t="s">
        <v>2852</v>
      </c>
      <c r="L785" s="118">
        <v>2</v>
      </c>
      <c r="M785" s="87" t="s">
        <v>2853</v>
      </c>
      <c r="N785" s="118">
        <v>1</v>
      </c>
    </row>
    <row r="786" spans="1:14">
      <c r="A786" s="90" t="s">
        <v>2854</v>
      </c>
      <c r="B786" s="91" t="s">
        <v>2855</v>
      </c>
      <c r="C786" s="110">
        <v>0.4</v>
      </c>
      <c r="D786" s="131">
        <v>0.08</v>
      </c>
      <c r="E786" s="90" t="s">
        <v>2856</v>
      </c>
      <c r="F786" s="120">
        <v>60</v>
      </c>
      <c r="G786" s="90" t="s">
        <v>2856</v>
      </c>
      <c r="H786" s="120">
        <v>16</v>
      </c>
      <c r="I786" s="90" t="s">
        <v>2615</v>
      </c>
      <c r="J786" s="120">
        <v>18</v>
      </c>
      <c r="K786" s="90" t="s">
        <v>2857</v>
      </c>
      <c r="L786" s="120">
        <v>3</v>
      </c>
      <c r="M786" s="90" t="s">
        <v>2617</v>
      </c>
      <c r="N786" s="120">
        <v>2</v>
      </c>
    </row>
    <row r="787" spans="1:14">
      <c r="A787" s="93" t="s">
        <v>2858</v>
      </c>
      <c r="B787" s="107" t="s">
        <v>2859</v>
      </c>
      <c r="C787" s="93" t="s">
        <v>2860</v>
      </c>
      <c r="D787" s="134">
        <v>0.01</v>
      </c>
      <c r="E787" s="93" t="s">
        <v>2861</v>
      </c>
      <c r="F787" s="124">
        <v>3</v>
      </c>
      <c r="G787" s="93" t="s">
        <v>2861</v>
      </c>
      <c r="H787" s="125" t="s">
        <v>2630</v>
      </c>
      <c r="I787" s="93" t="s">
        <v>2862</v>
      </c>
      <c r="J787" s="125" t="s">
        <v>2630</v>
      </c>
      <c r="K787" s="93" t="s">
        <v>2863</v>
      </c>
      <c r="L787" s="125" t="s">
        <v>2630</v>
      </c>
      <c r="M787" s="93" t="s">
        <v>2864</v>
      </c>
      <c r="N787" s="125" t="s">
        <v>2630</v>
      </c>
    </row>
    <row r="788" spans="1:14">
      <c r="A788" s="83" t="s">
        <v>2865</v>
      </c>
      <c r="B788" s="84" t="s">
        <v>2866</v>
      </c>
      <c r="C788" s="96">
        <v>0.8</v>
      </c>
      <c r="D788" s="135">
        <v>4.0000000000000001E-3</v>
      </c>
      <c r="E788" s="83" t="s">
        <v>2867</v>
      </c>
      <c r="F788" s="128">
        <v>9</v>
      </c>
      <c r="G788" s="83" t="s">
        <v>2867</v>
      </c>
      <c r="H788" s="128">
        <v>2</v>
      </c>
      <c r="I788" s="83" t="s">
        <v>2868</v>
      </c>
      <c r="J788" s="128">
        <v>3</v>
      </c>
      <c r="K788" s="83" t="s">
        <v>2869</v>
      </c>
      <c r="L788" s="129" t="s">
        <v>2630</v>
      </c>
      <c r="M788" s="83" t="s">
        <v>2870</v>
      </c>
      <c r="N788" s="129" t="s">
        <v>2630</v>
      </c>
    </row>
    <row r="789" spans="1:14">
      <c r="A789" s="87" t="s">
        <v>2871</v>
      </c>
      <c r="B789" s="88" t="s">
        <v>2872</v>
      </c>
      <c r="C789" s="105">
        <v>0.3</v>
      </c>
      <c r="D789" s="130">
        <v>0.01</v>
      </c>
      <c r="E789" s="87" t="s">
        <v>2873</v>
      </c>
      <c r="F789" s="118">
        <v>4</v>
      </c>
      <c r="G789" s="87" t="s">
        <v>2873</v>
      </c>
      <c r="H789" s="118">
        <v>1</v>
      </c>
      <c r="I789" s="87" t="s">
        <v>2874</v>
      </c>
      <c r="J789" s="118">
        <v>1</v>
      </c>
      <c r="K789" s="87" t="s">
        <v>2875</v>
      </c>
      <c r="L789" s="123" t="s">
        <v>2630</v>
      </c>
      <c r="M789" s="87" t="s">
        <v>2876</v>
      </c>
      <c r="N789" s="123" t="s">
        <v>2630</v>
      </c>
    </row>
    <row r="790" spans="1:14">
      <c r="A790" s="90" t="s">
        <v>2877</v>
      </c>
      <c r="B790" s="91" t="s">
        <v>2878</v>
      </c>
      <c r="C790" s="110">
        <v>5.2</v>
      </c>
      <c r="D790" s="131">
        <v>0.15</v>
      </c>
      <c r="E790" s="90" t="s">
        <v>2507</v>
      </c>
      <c r="F790" s="121">
        <v>1350</v>
      </c>
      <c r="G790" s="90" t="s">
        <v>2879</v>
      </c>
      <c r="H790" s="120">
        <v>376</v>
      </c>
      <c r="I790" s="90" t="s">
        <v>2880</v>
      </c>
      <c r="J790" s="120">
        <v>756</v>
      </c>
      <c r="K790" s="90" t="s">
        <v>2881</v>
      </c>
      <c r="L790" s="120">
        <v>80</v>
      </c>
      <c r="M790" s="90" t="s">
        <v>2882</v>
      </c>
      <c r="N790" s="120">
        <v>52</v>
      </c>
    </row>
    <row r="791" spans="1:14">
      <c r="A791" s="87" t="s">
        <v>2883</v>
      </c>
      <c r="B791" s="88" t="s">
        <v>2884</v>
      </c>
      <c r="C791" s="105">
        <v>2.9</v>
      </c>
      <c r="D791" s="130">
        <v>0.27</v>
      </c>
      <c r="E791" s="87" t="s">
        <v>2885</v>
      </c>
      <c r="F791" s="118">
        <v>848</v>
      </c>
      <c r="G791" s="87" t="s">
        <v>2885</v>
      </c>
      <c r="H791" s="118">
        <v>231</v>
      </c>
      <c r="I791" s="87" t="s">
        <v>2886</v>
      </c>
      <c r="J791" s="118">
        <v>356</v>
      </c>
      <c r="K791" s="87" t="s">
        <v>2770</v>
      </c>
      <c r="L791" s="118">
        <v>42</v>
      </c>
      <c r="M791" s="87" t="s">
        <v>2887</v>
      </c>
      <c r="N791" s="118">
        <v>32</v>
      </c>
    </row>
    <row r="792" spans="1:14">
      <c r="A792" s="90" t="s">
        <v>2888</v>
      </c>
      <c r="B792" s="91" t="s">
        <v>2889</v>
      </c>
      <c r="C792" s="101">
        <v>16</v>
      </c>
      <c r="D792" s="131">
        <v>0.28999999999999998</v>
      </c>
      <c r="E792" s="90" t="s">
        <v>2890</v>
      </c>
      <c r="F792" s="121">
        <v>4590</v>
      </c>
      <c r="G792" s="90" t="s">
        <v>2891</v>
      </c>
      <c r="H792" s="121">
        <v>1750</v>
      </c>
      <c r="I792" s="90" t="s">
        <v>2892</v>
      </c>
      <c r="J792" s="121">
        <v>3950</v>
      </c>
      <c r="K792" s="90" t="s">
        <v>2893</v>
      </c>
      <c r="L792" s="121">
        <v>1130</v>
      </c>
      <c r="M792" s="90" t="s">
        <v>2727</v>
      </c>
      <c r="N792" s="120">
        <v>297</v>
      </c>
    </row>
    <row r="793" spans="1:14">
      <c r="A793" s="87" t="s">
        <v>2894</v>
      </c>
      <c r="B793" s="88" t="s">
        <v>2895</v>
      </c>
      <c r="C793" s="98">
        <v>65</v>
      </c>
      <c r="D793" s="130">
        <v>0.3</v>
      </c>
      <c r="E793" s="87" t="s">
        <v>2896</v>
      </c>
      <c r="F793" s="119">
        <v>7800</v>
      </c>
      <c r="G793" s="87" t="s">
        <v>2897</v>
      </c>
      <c r="H793" s="119">
        <v>6290</v>
      </c>
      <c r="I793" s="87" t="s">
        <v>2898</v>
      </c>
      <c r="J793" s="119">
        <v>7990</v>
      </c>
      <c r="K793" s="87" t="s">
        <v>2899</v>
      </c>
      <c r="L793" s="119">
        <v>6750</v>
      </c>
      <c r="M793" s="87" t="s">
        <v>2900</v>
      </c>
      <c r="N793" s="118">
        <v>4170</v>
      </c>
    </row>
    <row r="794" spans="1:14">
      <c r="A794" s="90" t="s">
        <v>2901</v>
      </c>
      <c r="B794" s="106" t="s">
        <v>2902</v>
      </c>
      <c r="C794" s="110">
        <v>3.4</v>
      </c>
      <c r="D794" s="131">
        <v>0.14000000000000001</v>
      </c>
      <c r="E794" s="90" t="s">
        <v>2903</v>
      </c>
      <c r="F794" s="120">
        <v>635</v>
      </c>
      <c r="G794" s="90" t="s">
        <v>2903</v>
      </c>
      <c r="H794" s="120">
        <v>173</v>
      </c>
      <c r="I794" s="90" t="s">
        <v>2904</v>
      </c>
      <c r="J794" s="120">
        <v>286</v>
      </c>
      <c r="K794" s="90" t="s">
        <v>2905</v>
      </c>
      <c r="L794" s="120">
        <v>33</v>
      </c>
      <c r="M794" s="90" t="s">
        <v>2906</v>
      </c>
      <c r="N794" s="120">
        <v>24</v>
      </c>
    </row>
    <row r="795" spans="1:14">
      <c r="A795" s="87" t="s">
        <v>2907</v>
      </c>
      <c r="B795" s="104" t="s">
        <v>2908</v>
      </c>
      <c r="C795" s="105">
        <v>1</v>
      </c>
      <c r="D795" s="130">
        <v>0.13</v>
      </c>
      <c r="E795" s="87" t="s">
        <v>2909</v>
      </c>
      <c r="F795" s="118">
        <v>151</v>
      </c>
      <c r="G795" s="87" t="s">
        <v>2909</v>
      </c>
      <c r="H795" s="118">
        <v>41</v>
      </c>
      <c r="I795" s="87" t="s">
        <v>2910</v>
      </c>
      <c r="J795" s="118">
        <v>49</v>
      </c>
      <c r="K795" s="87" t="s">
        <v>2911</v>
      </c>
      <c r="L795" s="118">
        <v>7</v>
      </c>
      <c r="M795" s="87" t="s">
        <v>2912</v>
      </c>
      <c r="N795" s="118">
        <v>6</v>
      </c>
    </row>
    <row r="796" spans="1:14">
      <c r="A796" s="90" t="s">
        <v>2913</v>
      </c>
      <c r="B796" s="106" t="s">
        <v>2914</v>
      </c>
      <c r="C796" s="110">
        <v>2.9</v>
      </c>
      <c r="D796" s="131">
        <v>0.19</v>
      </c>
      <c r="E796" s="90" t="s">
        <v>2915</v>
      </c>
      <c r="F796" s="120">
        <v>674</v>
      </c>
      <c r="G796" s="90" t="s">
        <v>2915</v>
      </c>
      <c r="H796" s="120">
        <v>184</v>
      </c>
      <c r="I796" s="90" t="s">
        <v>2916</v>
      </c>
      <c r="J796" s="120">
        <v>283</v>
      </c>
      <c r="K796" s="90" t="s">
        <v>2831</v>
      </c>
      <c r="L796" s="120">
        <v>34</v>
      </c>
      <c r="M796" s="90" t="s">
        <v>2917</v>
      </c>
      <c r="N796" s="120">
        <v>25</v>
      </c>
    </row>
    <row r="797" spans="1:14">
      <c r="A797" s="93" t="s">
        <v>2918</v>
      </c>
      <c r="B797" s="107" t="s">
        <v>2919</v>
      </c>
      <c r="C797" s="136">
        <v>20</v>
      </c>
      <c r="D797" s="134">
        <v>0.31</v>
      </c>
      <c r="E797" s="93" t="s">
        <v>2920</v>
      </c>
      <c r="F797" s="137">
        <v>3440</v>
      </c>
      <c r="G797" s="93" t="s">
        <v>2921</v>
      </c>
      <c r="H797" s="137">
        <v>1470</v>
      </c>
      <c r="I797" s="93" t="s">
        <v>2644</v>
      </c>
      <c r="J797" s="137">
        <v>3100</v>
      </c>
      <c r="K797" s="93" t="s">
        <v>2922</v>
      </c>
      <c r="L797" s="137">
        <v>1150</v>
      </c>
      <c r="M797" s="93" t="s">
        <v>2923</v>
      </c>
      <c r="N797" s="124">
        <v>304</v>
      </c>
    </row>
    <row r="798" spans="1:14">
      <c r="A798" s="83" t="s">
        <v>2924</v>
      </c>
      <c r="B798" s="84" t="s">
        <v>2925</v>
      </c>
      <c r="C798" s="116">
        <v>500</v>
      </c>
      <c r="D798" s="127">
        <v>0.2</v>
      </c>
      <c r="E798" s="83" t="s">
        <v>2926</v>
      </c>
      <c r="F798" s="117">
        <v>12800</v>
      </c>
      <c r="G798" s="83" t="s">
        <v>2927</v>
      </c>
      <c r="H798" s="117">
        <v>16100</v>
      </c>
      <c r="I798" s="83" t="s">
        <v>2928</v>
      </c>
      <c r="J798" s="117">
        <v>13700</v>
      </c>
      <c r="K798" s="83" t="s">
        <v>2929</v>
      </c>
      <c r="L798" s="117">
        <v>16500</v>
      </c>
      <c r="M798" s="83" t="s">
        <v>2930</v>
      </c>
      <c r="N798" s="117">
        <v>18100</v>
      </c>
    </row>
    <row r="799" spans="1:14">
      <c r="A799" s="87" t="s">
        <v>2931</v>
      </c>
      <c r="B799" s="88" t="s">
        <v>2932</v>
      </c>
      <c r="C799" s="138">
        <v>3200</v>
      </c>
      <c r="D799" s="130">
        <v>0.56999999999999995</v>
      </c>
      <c r="E799" s="87" t="s">
        <v>2933</v>
      </c>
      <c r="F799" s="139">
        <v>17500</v>
      </c>
      <c r="G799" s="87" t="s">
        <v>2934</v>
      </c>
      <c r="H799" s="139">
        <v>23500</v>
      </c>
      <c r="I799" s="87" t="s">
        <v>2935</v>
      </c>
      <c r="J799" s="139">
        <v>18900</v>
      </c>
      <c r="K799" s="87" t="s">
        <v>2829</v>
      </c>
      <c r="L799" s="139">
        <v>23800</v>
      </c>
      <c r="M799" s="87" t="s">
        <v>2936</v>
      </c>
      <c r="N799" s="139">
        <v>28200</v>
      </c>
    </row>
    <row r="800" spans="1:14">
      <c r="A800" s="90" t="s">
        <v>2937</v>
      </c>
      <c r="B800" s="91" t="s">
        <v>2938</v>
      </c>
      <c r="C800" s="101">
        <v>800</v>
      </c>
      <c r="D800" s="131">
        <v>0.59</v>
      </c>
      <c r="E800" s="90" t="s">
        <v>2939</v>
      </c>
      <c r="F800" s="140">
        <v>13500</v>
      </c>
      <c r="G800" s="90" t="s">
        <v>2940</v>
      </c>
      <c r="H800" s="140">
        <v>17400</v>
      </c>
      <c r="I800" s="90" t="s">
        <v>2941</v>
      </c>
      <c r="J800" s="140">
        <v>14500</v>
      </c>
      <c r="K800" s="90" t="s">
        <v>2942</v>
      </c>
      <c r="L800" s="140">
        <v>17800</v>
      </c>
      <c r="M800" s="90" t="s">
        <v>2943</v>
      </c>
      <c r="N800" s="140">
        <v>20200</v>
      </c>
    </row>
    <row r="801" spans="1:14">
      <c r="A801" s="87" t="s">
        <v>2944</v>
      </c>
      <c r="B801" s="88" t="s">
        <v>2945</v>
      </c>
      <c r="C801" s="98">
        <v>36</v>
      </c>
      <c r="D801" s="130">
        <v>0.2</v>
      </c>
      <c r="E801" s="87" t="s">
        <v>2946</v>
      </c>
      <c r="F801" s="119">
        <v>6840</v>
      </c>
      <c r="G801" s="87" t="s">
        <v>2947</v>
      </c>
      <c r="H801" s="119">
        <v>4090</v>
      </c>
      <c r="I801" s="87" t="s">
        <v>2666</v>
      </c>
      <c r="J801" s="119">
        <v>6690</v>
      </c>
      <c r="K801" s="87" t="s">
        <v>2948</v>
      </c>
      <c r="L801" s="119">
        <v>4140</v>
      </c>
      <c r="M801" s="87" t="s">
        <v>2949</v>
      </c>
      <c r="N801" s="118">
        <v>1650</v>
      </c>
    </row>
    <row r="802" spans="1:14">
      <c r="A802" s="90" t="s">
        <v>2950</v>
      </c>
      <c r="B802" s="91" t="s">
        <v>2951</v>
      </c>
      <c r="C802" s="141">
        <v>50000</v>
      </c>
      <c r="D802" s="131">
        <v>0.09</v>
      </c>
      <c r="E802" s="90" t="s">
        <v>2657</v>
      </c>
      <c r="F802" s="121">
        <v>4880</v>
      </c>
      <c r="G802" s="90" t="s">
        <v>2952</v>
      </c>
      <c r="H802" s="121">
        <v>6630</v>
      </c>
      <c r="I802" s="90" t="s">
        <v>2643</v>
      </c>
      <c r="J802" s="121">
        <v>5270</v>
      </c>
      <c r="K802" s="90" t="s">
        <v>2953</v>
      </c>
      <c r="L802" s="121">
        <v>6690</v>
      </c>
      <c r="M802" s="90" t="s">
        <v>2954</v>
      </c>
      <c r="N802" s="120">
        <v>8040</v>
      </c>
    </row>
    <row r="803" spans="1:14">
      <c r="A803" s="87" t="s">
        <v>2955</v>
      </c>
      <c r="B803" s="88" t="s">
        <v>2956</v>
      </c>
      <c r="C803" s="138">
        <v>10000</v>
      </c>
      <c r="D803" s="130">
        <v>0.25</v>
      </c>
      <c r="E803" s="87" t="s">
        <v>2957</v>
      </c>
      <c r="F803" s="119">
        <v>8210</v>
      </c>
      <c r="G803" s="87" t="s">
        <v>2958</v>
      </c>
      <c r="H803" s="139">
        <v>11100</v>
      </c>
      <c r="I803" s="87" t="s">
        <v>2959</v>
      </c>
      <c r="J803" s="119">
        <v>8880</v>
      </c>
      <c r="K803" s="87" t="s">
        <v>2706</v>
      </c>
      <c r="L803" s="139">
        <v>11200</v>
      </c>
      <c r="M803" s="87" t="s">
        <v>2960</v>
      </c>
      <c r="N803" s="139">
        <v>13500</v>
      </c>
    </row>
    <row r="804" spans="1:14">
      <c r="A804" s="90" t="s">
        <v>2961</v>
      </c>
      <c r="B804" s="91" t="s">
        <v>2962</v>
      </c>
      <c r="C804" s="141">
        <v>3000</v>
      </c>
      <c r="D804" s="106" t="s">
        <v>2963</v>
      </c>
      <c r="E804" s="90" t="s">
        <v>2946</v>
      </c>
      <c r="F804" s="121">
        <v>6850</v>
      </c>
      <c r="G804" s="90" t="s">
        <v>2964</v>
      </c>
      <c r="H804" s="121">
        <v>9200</v>
      </c>
      <c r="I804" s="90" t="s">
        <v>2664</v>
      </c>
      <c r="J804" s="121">
        <v>7400</v>
      </c>
      <c r="K804" s="90" t="s">
        <v>2965</v>
      </c>
      <c r="L804" s="121">
        <v>9310</v>
      </c>
      <c r="M804" s="90" t="s">
        <v>2966</v>
      </c>
      <c r="N804" s="140">
        <v>11000</v>
      </c>
    </row>
    <row r="805" spans="1:14">
      <c r="A805" s="87" t="s">
        <v>2967</v>
      </c>
      <c r="B805" s="88" t="s">
        <v>2968</v>
      </c>
      <c r="C805" s="138">
        <v>2600</v>
      </c>
      <c r="D805" s="130">
        <v>0.28000000000000003</v>
      </c>
      <c r="E805" s="87" t="s">
        <v>2969</v>
      </c>
      <c r="F805" s="119">
        <v>6640</v>
      </c>
      <c r="G805" s="87" t="s">
        <v>2970</v>
      </c>
      <c r="H805" s="119">
        <v>8900</v>
      </c>
      <c r="I805" s="87" t="s">
        <v>2473</v>
      </c>
      <c r="J805" s="119">
        <v>7180</v>
      </c>
      <c r="K805" s="87" t="s">
        <v>2465</v>
      </c>
      <c r="L805" s="119">
        <v>9010</v>
      </c>
      <c r="M805" s="87" t="s">
        <v>2971</v>
      </c>
      <c r="N805" s="139">
        <v>10700</v>
      </c>
    </row>
    <row r="806" spans="1:14">
      <c r="A806" s="112" t="s">
        <v>2972</v>
      </c>
      <c r="B806" s="142" t="s">
        <v>2973</v>
      </c>
      <c r="C806" s="143">
        <v>3200</v>
      </c>
      <c r="D806" s="132">
        <v>0.32</v>
      </c>
      <c r="E806" s="112" t="s">
        <v>2974</v>
      </c>
      <c r="F806" s="144">
        <v>7110</v>
      </c>
      <c r="G806" s="112" t="s">
        <v>2975</v>
      </c>
      <c r="H806" s="144">
        <v>9540</v>
      </c>
      <c r="I806" s="112" t="s">
        <v>2976</v>
      </c>
      <c r="J806" s="144">
        <v>7680</v>
      </c>
      <c r="K806" s="112" t="s">
        <v>2977</v>
      </c>
      <c r="L806" s="144">
        <v>9660</v>
      </c>
      <c r="M806" s="112" t="s">
        <v>2978</v>
      </c>
      <c r="N806" s="145">
        <v>11500</v>
      </c>
    </row>
    <row r="807" spans="1:14">
      <c r="A807" s="83" t="s">
        <v>2979</v>
      </c>
      <c r="B807" s="84" t="s">
        <v>2980</v>
      </c>
      <c r="C807" s="146">
        <v>2600</v>
      </c>
      <c r="D807" s="127">
        <v>0.36</v>
      </c>
      <c r="E807" s="83" t="s">
        <v>2946</v>
      </c>
      <c r="F807" s="147">
        <v>6870</v>
      </c>
      <c r="G807" s="83" t="s">
        <v>2964</v>
      </c>
      <c r="H807" s="147">
        <v>9200</v>
      </c>
      <c r="I807" s="83" t="s">
        <v>2981</v>
      </c>
      <c r="J807" s="147">
        <v>7420</v>
      </c>
      <c r="K807" s="83" t="s">
        <v>2982</v>
      </c>
      <c r="L807" s="147">
        <v>9320</v>
      </c>
      <c r="M807" s="83" t="s">
        <v>2983</v>
      </c>
      <c r="N807" s="117">
        <v>11000</v>
      </c>
    </row>
    <row r="808" spans="1:14">
      <c r="A808" s="87" t="s">
        <v>2984</v>
      </c>
      <c r="B808" s="88" t="s">
        <v>2985</v>
      </c>
      <c r="C808" s="87" t="s">
        <v>2986</v>
      </c>
      <c r="D808" s="104" t="s">
        <v>2987</v>
      </c>
      <c r="E808" s="87" t="s">
        <v>2988</v>
      </c>
      <c r="F808" s="118">
        <v>7</v>
      </c>
      <c r="G808" s="87" t="s">
        <v>2988</v>
      </c>
      <c r="H808" s="118">
        <v>2</v>
      </c>
      <c r="I808" s="87" t="s">
        <v>2989</v>
      </c>
      <c r="J808" s="118">
        <v>2</v>
      </c>
      <c r="K808" s="87" t="s">
        <v>2990</v>
      </c>
      <c r="L808" s="123" t="s">
        <v>2630</v>
      </c>
      <c r="M808" s="87" t="s">
        <v>2991</v>
      </c>
      <c r="N808" s="123" t="s">
        <v>2630</v>
      </c>
    </row>
    <row r="809" spans="1:14">
      <c r="A809" s="90" t="s">
        <v>2992</v>
      </c>
      <c r="B809" s="91" t="s">
        <v>2993</v>
      </c>
      <c r="C809" s="141">
        <v>4100</v>
      </c>
      <c r="D809" s="131">
        <v>0.41</v>
      </c>
      <c r="E809" s="90" t="s">
        <v>2994</v>
      </c>
      <c r="F809" s="121">
        <v>6350</v>
      </c>
      <c r="G809" s="90" t="s">
        <v>2995</v>
      </c>
      <c r="H809" s="121">
        <v>8550</v>
      </c>
      <c r="I809" s="90" t="s">
        <v>2996</v>
      </c>
      <c r="J809" s="121">
        <v>6860</v>
      </c>
      <c r="K809" s="90" t="s">
        <v>2997</v>
      </c>
      <c r="L809" s="121">
        <v>8650</v>
      </c>
      <c r="M809" s="90" t="s">
        <v>2998</v>
      </c>
      <c r="N809" s="140">
        <v>10300</v>
      </c>
    </row>
    <row r="810" spans="1:14">
      <c r="A810" s="87" t="s">
        <v>2999</v>
      </c>
      <c r="B810" s="88" t="s">
        <v>3000</v>
      </c>
      <c r="C810" s="138">
        <v>3100</v>
      </c>
      <c r="D810" s="130">
        <v>0.44</v>
      </c>
      <c r="E810" s="87" t="s">
        <v>3001</v>
      </c>
      <c r="F810" s="119">
        <v>5890</v>
      </c>
      <c r="G810" s="87" t="s">
        <v>3002</v>
      </c>
      <c r="H810" s="119">
        <v>7910</v>
      </c>
      <c r="I810" s="87" t="s">
        <v>3003</v>
      </c>
      <c r="J810" s="119">
        <v>6370</v>
      </c>
      <c r="K810" s="87" t="s">
        <v>3004</v>
      </c>
      <c r="L810" s="119">
        <v>8010</v>
      </c>
      <c r="M810" s="87" t="s">
        <v>3005</v>
      </c>
      <c r="N810" s="118">
        <v>9490</v>
      </c>
    </row>
    <row r="811" spans="1:14">
      <c r="A811" s="90" t="s">
        <v>3006</v>
      </c>
      <c r="B811" s="91" t="s">
        <v>3007</v>
      </c>
      <c r="C811" s="141">
        <v>3000</v>
      </c>
      <c r="D811" s="131">
        <v>0.5</v>
      </c>
      <c r="E811" s="90" t="s">
        <v>3008</v>
      </c>
      <c r="F811" s="121">
        <v>5830</v>
      </c>
      <c r="G811" s="90" t="s">
        <v>3009</v>
      </c>
      <c r="H811" s="121">
        <v>7820</v>
      </c>
      <c r="I811" s="90" t="s">
        <v>3010</v>
      </c>
      <c r="J811" s="121">
        <v>6290</v>
      </c>
      <c r="K811" s="90" t="s">
        <v>3011</v>
      </c>
      <c r="L811" s="121">
        <v>7920</v>
      </c>
      <c r="M811" s="90" t="s">
        <v>3012</v>
      </c>
      <c r="N811" s="120">
        <v>9380</v>
      </c>
    </row>
    <row r="812" spans="1:14">
      <c r="A812" s="87" t="s">
        <v>3013</v>
      </c>
      <c r="B812" s="88" t="s">
        <v>3014</v>
      </c>
      <c r="C812" s="138">
        <v>3000</v>
      </c>
      <c r="D812" s="130">
        <v>0.55000000000000004</v>
      </c>
      <c r="E812" s="87" t="s">
        <v>3015</v>
      </c>
      <c r="F812" s="119">
        <v>5680</v>
      </c>
      <c r="G812" s="87" t="s">
        <v>3016</v>
      </c>
      <c r="H812" s="119">
        <v>7620</v>
      </c>
      <c r="I812" s="87" t="s">
        <v>3017</v>
      </c>
      <c r="J812" s="119">
        <v>6130</v>
      </c>
      <c r="K812" s="87" t="s">
        <v>2609</v>
      </c>
      <c r="L812" s="119">
        <v>7710</v>
      </c>
      <c r="M812" s="87" t="s">
        <v>3018</v>
      </c>
      <c r="N812" s="118">
        <v>9140</v>
      </c>
    </row>
    <row r="813" spans="1:14">
      <c r="A813" s="90" t="s">
        <v>3019</v>
      </c>
      <c r="B813" s="91" t="s">
        <v>3020</v>
      </c>
      <c r="C813" s="141">
        <v>2000</v>
      </c>
      <c r="D813" s="131">
        <v>0.55000000000000004</v>
      </c>
      <c r="E813" s="90" t="s">
        <v>2641</v>
      </c>
      <c r="F813" s="121">
        <v>5390</v>
      </c>
      <c r="G813" s="90" t="s">
        <v>3021</v>
      </c>
      <c r="H813" s="121">
        <v>7190</v>
      </c>
      <c r="I813" s="90" t="s">
        <v>3022</v>
      </c>
      <c r="J813" s="121">
        <v>5820</v>
      </c>
      <c r="K813" s="90" t="s">
        <v>3023</v>
      </c>
      <c r="L813" s="121">
        <v>7290</v>
      </c>
      <c r="M813" s="90" t="s">
        <v>2466</v>
      </c>
      <c r="N813" s="120">
        <v>8570</v>
      </c>
    </row>
    <row r="814" spans="1:14">
      <c r="A814" s="87" t="s">
        <v>3024</v>
      </c>
      <c r="B814" s="88" t="s">
        <v>3025</v>
      </c>
      <c r="C814" s="138">
        <v>2000</v>
      </c>
      <c r="D814" s="130">
        <v>0.56000000000000005</v>
      </c>
      <c r="E814" s="87" t="s">
        <v>2921</v>
      </c>
      <c r="F814" s="119">
        <v>5430</v>
      </c>
      <c r="G814" s="87" t="s">
        <v>3026</v>
      </c>
      <c r="H814" s="119">
        <v>7240</v>
      </c>
      <c r="I814" s="87" t="s">
        <v>3027</v>
      </c>
      <c r="J814" s="119">
        <v>5860</v>
      </c>
      <c r="K814" s="87" t="s">
        <v>3028</v>
      </c>
      <c r="L814" s="119">
        <v>7340</v>
      </c>
      <c r="M814" s="87" t="s">
        <v>3029</v>
      </c>
      <c r="N814" s="118">
        <v>8630</v>
      </c>
    </row>
    <row r="815" spans="1:14">
      <c r="A815" s="90" t="s">
        <v>3030</v>
      </c>
      <c r="B815" s="91" t="s">
        <v>3031</v>
      </c>
      <c r="C815" s="141">
        <v>2000</v>
      </c>
      <c r="D815" s="131">
        <v>0.48</v>
      </c>
      <c r="E815" s="90" t="s">
        <v>3032</v>
      </c>
      <c r="F815" s="121">
        <v>4720</v>
      </c>
      <c r="G815" s="90" t="s">
        <v>2897</v>
      </c>
      <c r="H815" s="121">
        <v>6290</v>
      </c>
      <c r="I815" s="90" t="s">
        <v>3033</v>
      </c>
      <c r="J815" s="121">
        <v>5090</v>
      </c>
      <c r="K815" s="90" t="s">
        <v>3034</v>
      </c>
      <c r="L815" s="121">
        <v>6380</v>
      </c>
      <c r="M815" s="90" t="s">
        <v>3035</v>
      </c>
      <c r="N815" s="120">
        <v>7500</v>
      </c>
    </row>
    <row r="816" spans="1:14">
      <c r="A816" s="87" t="s">
        <v>3036</v>
      </c>
      <c r="B816" s="88" t="s">
        <v>3037</v>
      </c>
      <c r="C816" s="87" t="s">
        <v>3038</v>
      </c>
      <c r="D816" s="148">
        <v>2E-3</v>
      </c>
      <c r="E816" s="87" t="s">
        <v>3039</v>
      </c>
      <c r="F816" s="123" t="s">
        <v>2630</v>
      </c>
      <c r="G816" s="87" t="s">
        <v>3039</v>
      </c>
      <c r="H816" s="123" t="s">
        <v>2630</v>
      </c>
      <c r="I816" s="87" t="s">
        <v>3040</v>
      </c>
      <c r="J816" s="123" t="s">
        <v>2630</v>
      </c>
      <c r="K816" s="87" t="s">
        <v>3041</v>
      </c>
      <c r="L816" s="123" t="s">
        <v>2630</v>
      </c>
      <c r="M816" s="87" t="s">
        <v>3042</v>
      </c>
      <c r="N816" s="123" t="s">
        <v>2630</v>
      </c>
    </row>
    <row r="817" spans="1:14">
      <c r="A817" s="90" t="s">
        <v>3043</v>
      </c>
      <c r="B817" s="106" t="s">
        <v>3044</v>
      </c>
      <c r="C817" s="90" t="s">
        <v>2762</v>
      </c>
      <c r="D817" s="131">
        <v>0.01</v>
      </c>
      <c r="E817" s="90" t="s">
        <v>3045</v>
      </c>
      <c r="F817" s="122" t="s">
        <v>2630</v>
      </c>
      <c r="G817" s="90" t="s">
        <v>3045</v>
      </c>
      <c r="H817" s="122" t="s">
        <v>2630</v>
      </c>
      <c r="I817" s="90" t="s">
        <v>3046</v>
      </c>
      <c r="J817" s="122" t="s">
        <v>2630</v>
      </c>
      <c r="K817" s="90" t="s">
        <v>3047</v>
      </c>
      <c r="L817" s="122" t="s">
        <v>2630</v>
      </c>
      <c r="M817" s="90" t="s">
        <v>3048</v>
      </c>
      <c r="N817" s="122" t="s">
        <v>2630</v>
      </c>
    </row>
    <row r="818" spans="1:14">
      <c r="A818" s="87" t="s">
        <v>3049</v>
      </c>
      <c r="B818" s="104" t="s">
        <v>3050</v>
      </c>
      <c r="C818" s="87" t="s">
        <v>3038</v>
      </c>
      <c r="D818" s="148">
        <v>3.0000000000000001E-3</v>
      </c>
      <c r="E818" s="87" t="s">
        <v>3051</v>
      </c>
      <c r="F818" s="123" t="s">
        <v>2630</v>
      </c>
      <c r="G818" s="87" t="s">
        <v>3051</v>
      </c>
      <c r="H818" s="123" t="s">
        <v>2630</v>
      </c>
      <c r="I818" s="87" t="s">
        <v>3052</v>
      </c>
      <c r="J818" s="123" t="s">
        <v>2630</v>
      </c>
      <c r="K818" s="87" t="s">
        <v>3053</v>
      </c>
      <c r="L818" s="123" t="s">
        <v>2630</v>
      </c>
      <c r="M818" s="87" t="s">
        <v>3054</v>
      </c>
      <c r="N818" s="123" t="s">
        <v>2630</v>
      </c>
    </row>
    <row r="819" spans="1:14">
      <c r="A819" s="90" t="s">
        <v>3055</v>
      </c>
      <c r="B819" s="106" t="s">
        <v>3056</v>
      </c>
      <c r="C819" s="90" t="s">
        <v>3057</v>
      </c>
      <c r="D819" s="131">
        <v>0.02</v>
      </c>
      <c r="E819" s="90" t="s">
        <v>3058</v>
      </c>
      <c r="F819" s="122" t="s">
        <v>2630</v>
      </c>
      <c r="G819" s="90" t="s">
        <v>3058</v>
      </c>
      <c r="H819" s="122" t="s">
        <v>2630</v>
      </c>
      <c r="I819" s="90" t="s">
        <v>3059</v>
      </c>
      <c r="J819" s="122" t="s">
        <v>2630</v>
      </c>
      <c r="K819" s="90" t="s">
        <v>3060</v>
      </c>
      <c r="L819" s="122" t="s">
        <v>2630</v>
      </c>
      <c r="M819" s="90" t="s">
        <v>3061</v>
      </c>
      <c r="N819" s="122" t="s">
        <v>2630</v>
      </c>
    </row>
    <row r="820" spans="1:14">
      <c r="A820" s="93" t="s">
        <v>3062</v>
      </c>
      <c r="B820" s="107" t="s">
        <v>3063</v>
      </c>
      <c r="C820" s="93" t="s">
        <v>2986</v>
      </c>
      <c r="D820" s="134">
        <v>7.0000000000000007E-2</v>
      </c>
      <c r="E820" s="93" t="s">
        <v>2727</v>
      </c>
      <c r="F820" s="124">
        <v>6</v>
      </c>
      <c r="G820" s="93" t="s">
        <v>2727</v>
      </c>
      <c r="H820" s="124">
        <v>2</v>
      </c>
      <c r="I820" s="93" t="s">
        <v>3064</v>
      </c>
      <c r="J820" s="124">
        <v>2</v>
      </c>
      <c r="K820" s="93" t="s">
        <v>3065</v>
      </c>
      <c r="L820" s="125" t="s">
        <v>2630</v>
      </c>
      <c r="M820" s="93" t="s">
        <v>3066</v>
      </c>
      <c r="N820" s="125" t="s">
        <v>2630</v>
      </c>
    </row>
    <row r="821" spans="1:14">
      <c r="A821" s="83" t="s">
        <v>3067</v>
      </c>
      <c r="B821" s="126" t="s">
        <v>3068</v>
      </c>
      <c r="C821" s="116">
        <v>119</v>
      </c>
      <c r="D821" s="127">
        <v>0.41</v>
      </c>
      <c r="E821" s="83" t="s">
        <v>3069</v>
      </c>
      <c r="F821" s="117">
        <v>12400</v>
      </c>
      <c r="G821" s="83" t="s">
        <v>2563</v>
      </c>
      <c r="H821" s="117">
        <v>12400</v>
      </c>
      <c r="I821" s="83" t="s">
        <v>3070</v>
      </c>
      <c r="J821" s="117">
        <v>13000</v>
      </c>
      <c r="K821" s="83" t="s">
        <v>3071</v>
      </c>
      <c r="L821" s="117">
        <v>13200</v>
      </c>
      <c r="M821" s="83" t="s">
        <v>3072</v>
      </c>
      <c r="N821" s="117">
        <v>10900</v>
      </c>
    </row>
    <row r="822" spans="1:14">
      <c r="A822" s="87" t="s">
        <v>3073</v>
      </c>
      <c r="B822" s="104" t="s">
        <v>3074</v>
      </c>
      <c r="C822" s="98">
        <v>24.4</v>
      </c>
      <c r="D822" s="130">
        <v>0.44</v>
      </c>
      <c r="E822" s="87" t="s">
        <v>3075</v>
      </c>
      <c r="F822" s="139">
        <v>11600</v>
      </c>
      <c r="G822" s="87" t="s">
        <v>3076</v>
      </c>
      <c r="H822" s="119">
        <v>5560</v>
      </c>
      <c r="I822" s="87" t="s">
        <v>3077</v>
      </c>
      <c r="J822" s="139">
        <v>10800</v>
      </c>
      <c r="K822" s="87" t="s">
        <v>3078</v>
      </c>
      <c r="L822" s="119">
        <v>4900</v>
      </c>
      <c r="M822" s="87" t="s">
        <v>3079</v>
      </c>
      <c r="N822" s="118">
        <v>1430</v>
      </c>
    </row>
    <row r="823" spans="1:14">
      <c r="A823" s="90" t="s">
        <v>3080</v>
      </c>
      <c r="B823" s="91" t="s">
        <v>3081</v>
      </c>
      <c r="C823" s="110">
        <v>4.8</v>
      </c>
      <c r="D823" s="131">
        <v>0.18</v>
      </c>
      <c r="E823" s="90" t="s">
        <v>3082</v>
      </c>
      <c r="F823" s="121">
        <v>1890</v>
      </c>
      <c r="G823" s="90" t="s">
        <v>3083</v>
      </c>
      <c r="H823" s="120">
        <v>523</v>
      </c>
      <c r="I823" s="90" t="s">
        <v>3084</v>
      </c>
      <c r="J823" s="121">
        <v>1020</v>
      </c>
      <c r="K823" s="90" t="s">
        <v>3085</v>
      </c>
      <c r="L823" s="120">
        <v>108</v>
      </c>
      <c r="M823" s="90" t="s">
        <v>3086</v>
      </c>
      <c r="N823" s="120">
        <v>73</v>
      </c>
    </row>
    <row r="824" spans="1:14">
      <c r="A824" s="87" t="s">
        <v>3087</v>
      </c>
      <c r="B824" s="104" t="s">
        <v>3088</v>
      </c>
      <c r="C824" s="98">
        <v>51.6</v>
      </c>
      <c r="D824" s="130">
        <v>0.44</v>
      </c>
      <c r="E824" s="87" t="s">
        <v>3089</v>
      </c>
      <c r="F824" s="119">
        <v>8900</v>
      </c>
      <c r="G824" s="87" t="s">
        <v>3090</v>
      </c>
      <c r="H824" s="119">
        <v>6450</v>
      </c>
      <c r="I824" s="87" t="s">
        <v>3091</v>
      </c>
      <c r="J824" s="119">
        <v>8980</v>
      </c>
      <c r="K824" s="87" t="s">
        <v>3092</v>
      </c>
      <c r="L824" s="119">
        <v>6850</v>
      </c>
      <c r="M824" s="87" t="s">
        <v>3093</v>
      </c>
      <c r="N824" s="118">
        <v>3630</v>
      </c>
    </row>
    <row r="825" spans="1:14">
      <c r="A825" s="90" t="s">
        <v>3094</v>
      </c>
      <c r="B825" s="106" t="s">
        <v>3095</v>
      </c>
      <c r="C825" s="110">
        <v>4.3</v>
      </c>
      <c r="D825" s="131">
        <v>0.41</v>
      </c>
      <c r="E825" s="90" t="s">
        <v>3096</v>
      </c>
      <c r="F825" s="121">
        <v>2120</v>
      </c>
      <c r="G825" s="90" t="s">
        <v>3097</v>
      </c>
      <c r="H825" s="120">
        <v>583</v>
      </c>
      <c r="I825" s="90" t="s">
        <v>3098</v>
      </c>
      <c r="J825" s="121">
        <v>1080</v>
      </c>
      <c r="K825" s="90" t="s">
        <v>3099</v>
      </c>
      <c r="L825" s="120">
        <v>116</v>
      </c>
      <c r="M825" s="90" t="s">
        <v>2510</v>
      </c>
      <c r="N825" s="120">
        <v>81</v>
      </c>
    </row>
    <row r="826" spans="1:14">
      <c r="A826" s="87" t="s">
        <v>3100</v>
      </c>
      <c r="B826" s="104" t="s">
        <v>3101</v>
      </c>
      <c r="C826" s="105">
        <v>3.5</v>
      </c>
      <c r="D826" s="130">
        <v>0.42</v>
      </c>
      <c r="E826" s="87" t="s">
        <v>3102</v>
      </c>
      <c r="F826" s="119">
        <v>1800</v>
      </c>
      <c r="G826" s="87" t="s">
        <v>3103</v>
      </c>
      <c r="H826" s="118">
        <v>491</v>
      </c>
      <c r="I826" s="87" t="s">
        <v>3104</v>
      </c>
      <c r="J826" s="118">
        <v>822</v>
      </c>
      <c r="K826" s="87" t="s">
        <v>3105</v>
      </c>
      <c r="L826" s="118">
        <v>93</v>
      </c>
      <c r="M826" s="87" t="s">
        <v>3106</v>
      </c>
      <c r="N826" s="118">
        <v>68</v>
      </c>
    </row>
    <row r="827" spans="1:14">
      <c r="A827" s="90" t="s">
        <v>3107</v>
      </c>
      <c r="B827" s="106" t="s">
        <v>3108</v>
      </c>
      <c r="C827" s="101">
        <v>20.8</v>
      </c>
      <c r="D827" s="106" t="s">
        <v>3109</v>
      </c>
      <c r="E827" s="90" t="s">
        <v>2635</v>
      </c>
      <c r="F827" s="121">
        <v>9710</v>
      </c>
      <c r="G827" s="90" t="s">
        <v>3110</v>
      </c>
      <c r="H827" s="121">
        <v>4240</v>
      </c>
      <c r="I827" s="90" t="s">
        <v>2966</v>
      </c>
      <c r="J827" s="121">
        <v>8820</v>
      </c>
      <c r="K827" s="90" t="s">
        <v>3111</v>
      </c>
      <c r="L827" s="121">
        <v>3400</v>
      </c>
      <c r="M827" s="90" t="s">
        <v>3112</v>
      </c>
      <c r="N827" s="120">
        <v>912</v>
      </c>
    </row>
    <row r="828" spans="1:14">
      <c r="A828" s="87" t="s">
        <v>3113</v>
      </c>
      <c r="B828" s="104" t="s">
        <v>3114</v>
      </c>
      <c r="C828" s="98">
        <v>10.8</v>
      </c>
      <c r="D828" s="130">
        <v>0.45</v>
      </c>
      <c r="E828" s="87" t="s">
        <v>3115</v>
      </c>
      <c r="F828" s="119">
        <v>5550</v>
      </c>
      <c r="G828" s="87" t="s">
        <v>3116</v>
      </c>
      <c r="H828" s="119">
        <v>1790</v>
      </c>
      <c r="I828" s="87" t="s">
        <v>3117</v>
      </c>
      <c r="J828" s="119">
        <v>4280</v>
      </c>
      <c r="K828" s="87" t="s">
        <v>3118</v>
      </c>
      <c r="L828" s="118">
        <v>753</v>
      </c>
      <c r="M828" s="87" t="s">
        <v>3119</v>
      </c>
      <c r="N828" s="118">
        <v>260</v>
      </c>
    </row>
    <row r="829" spans="1:14">
      <c r="A829" s="90" t="s">
        <v>3120</v>
      </c>
      <c r="B829" s="106" t="s">
        <v>3121</v>
      </c>
      <c r="C829" s="110">
        <v>7.5</v>
      </c>
      <c r="D829" s="131">
        <v>0.36</v>
      </c>
      <c r="E829" s="90" t="s">
        <v>3122</v>
      </c>
      <c r="F829" s="121">
        <v>3350</v>
      </c>
      <c r="G829" s="90" t="s">
        <v>3123</v>
      </c>
      <c r="H829" s="120">
        <v>979</v>
      </c>
      <c r="I829" s="90" t="s">
        <v>2637</v>
      </c>
      <c r="J829" s="121">
        <v>2240</v>
      </c>
      <c r="K829" s="90" t="s">
        <v>3124</v>
      </c>
      <c r="L829" s="120">
        <v>273</v>
      </c>
      <c r="M829" s="90" t="s">
        <v>3125</v>
      </c>
      <c r="N829" s="120">
        <v>138</v>
      </c>
    </row>
    <row r="830" spans="1:14">
      <c r="A830" s="87" t="s">
        <v>3126</v>
      </c>
      <c r="B830" s="104" t="s">
        <v>3127</v>
      </c>
      <c r="C830" s="105">
        <v>4.9000000000000004</v>
      </c>
      <c r="D830" s="130">
        <v>0.33</v>
      </c>
      <c r="E830" s="87" t="s">
        <v>3128</v>
      </c>
      <c r="F830" s="119">
        <v>2360</v>
      </c>
      <c r="G830" s="87" t="s">
        <v>3129</v>
      </c>
      <c r="H830" s="118">
        <v>654</v>
      </c>
      <c r="I830" s="87" t="s">
        <v>3130</v>
      </c>
      <c r="J830" s="119">
        <v>1280</v>
      </c>
      <c r="K830" s="87" t="s">
        <v>3131</v>
      </c>
      <c r="L830" s="118">
        <v>136</v>
      </c>
      <c r="M830" s="87" t="s">
        <v>3132</v>
      </c>
      <c r="N830" s="118">
        <v>91</v>
      </c>
    </row>
    <row r="831" spans="1:14">
      <c r="A831" s="90" t="s">
        <v>3133</v>
      </c>
      <c r="B831" s="106" t="s">
        <v>3134</v>
      </c>
      <c r="C831" s="110">
        <v>6.6</v>
      </c>
      <c r="D831" s="131">
        <v>0.31</v>
      </c>
      <c r="E831" s="90" t="s">
        <v>3135</v>
      </c>
      <c r="F831" s="121">
        <v>2900</v>
      </c>
      <c r="G831" s="90" t="s">
        <v>3136</v>
      </c>
      <c r="H831" s="120">
        <v>828</v>
      </c>
      <c r="I831" s="90" t="s">
        <v>3137</v>
      </c>
      <c r="J831" s="121">
        <v>1820</v>
      </c>
      <c r="K831" s="90" t="s">
        <v>3138</v>
      </c>
      <c r="L831" s="120">
        <v>206</v>
      </c>
      <c r="M831" s="90" t="s">
        <v>3139</v>
      </c>
      <c r="N831" s="120">
        <v>116</v>
      </c>
    </row>
    <row r="832" spans="1:14">
      <c r="A832" s="87" t="s">
        <v>3140</v>
      </c>
      <c r="B832" s="104" t="s">
        <v>3141</v>
      </c>
      <c r="C832" s="105">
        <v>5.5</v>
      </c>
      <c r="D832" s="130">
        <v>0.36</v>
      </c>
      <c r="E832" s="87" t="s">
        <v>3142</v>
      </c>
      <c r="F832" s="119">
        <v>2910</v>
      </c>
      <c r="G832" s="87" t="s">
        <v>3143</v>
      </c>
      <c r="H832" s="118">
        <v>812</v>
      </c>
      <c r="I832" s="87" t="s">
        <v>3144</v>
      </c>
      <c r="J832" s="119">
        <v>1670</v>
      </c>
      <c r="K832" s="87" t="s">
        <v>2598</v>
      </c>
      <c r="L832" s="118">
        <v>179</v>
      </c>
      <c r="M832" s="87" t="s">
        <v>3145</v>
      </c>
      <c r="N832" s="118">
        <v>114</v>
      </c>
    </row>
    <row r="833" spans="1:14">
      <c r="A833" s="90" t="s">
        <v>3146</v>
      </c>
      <c r="B833" s="106" t="s">
        <v>3147</v>
      </c>
      <c r="C833" s="110">
        <v>0.3</v>
      </c>
      <c r="D833" s="131">
        <v>0.14000000000000001</v>
      </c>
      <c r="E833" s="90" t="s">
        <v>3148</v>
      </c>
      <c r="F833" s="120">
        <v>69</v>
      </c>
      <c r="G833" s="90" t="s">
        <v>3148</v>
      </c>
      <c r="H833" s="120">
        <v>19</v>
      </c>
      <c r="I833" s="90" t="s">
        <v>3149</v>
      </c>
      <c r="J833" s="120">
        <v>21</v>
      </c>
      <c r="K833" s="90" t="s">
        <v>3150</v>
      </c>
      <c r="L833" s="120">
        <v>3</v>
      </c>
      <c r="M833" s="90" t="s">
        <v>3151</v>
      </c>
      <c r="N833" s="120">
        <v>3</v>
      </c>
    </row>
    <row r="834" spans="1:14">
      <c r="A834" s="87" t="s">
        <v>3152</v>
      </c>
      <c r="B834" s="104" t="s">
        <v>3153</v>
      </c>
      <c r="C834" s="105">
        <v>2.5</v>
      </c>
      <c r="D834" s="130">
        <v>0.26</v>
      </c>
      <c r="E834" s="87" t="s">
        <v>3154</v>
      </c>
      <c r="F834" s="119">
        <v>1110</v>
      </c>
      <c r="G834" s="87" t="s">
        <v>3154</v>
      </c>
      <c r="H834" s="118">
        <v>301</v>
      </c>
      <c r="I834" s="87" t="s">
        <v>3155</v>
      </c>
      <c r="J834" s="118">
        <v>438</v>
      </c>
      <c r="K834" s="87" t="s">
        <v>3156</v>
      </c>
      <c r="L834" s="118">
        <v>54</v>
      </c>
      <c r="M834" s="87" t="s">
        <v>3157</v>
      </c>
      <c r="N834" s="118">
        <v>42</v>
      </c>
    </row>
    <row r="835" spans="1:14">
      <c r="A835" s="90" t="s">
        <v>3158</v>
      </c>
      <c r="B835" s="106" t="s">
        <v>3159</v>
      </c>
      <c r="C835" s="90" t="s">
        <v>3160</v>
      </c>
      <c r="D835" s="131">
        <v>0.04</v>
      </c>
      <c r="E835" s="90" t="s">
        <v>3161</v>
      </c>
      <c r="F835" s="120">
        <v>5</v>
      </c>
      <c r="G835" s="90" t="s">
        <v>3161</v>
      </c>
      <c r="H835" s="120">
        <v>1</v>
      </c>
      <c r="I835" s="90" t="s">
        <v>3162</v>
      </c>
      <c r="J835" s="120">
        <v>1</v>
      </c>
      <c r="K835" s="90" t="s">
        <v>3163</v>
      </c>
      <c r="L835" s="122" t="s">
        <v>2630</v>
      </c>
      <c r="M835" s="90" t="s">
        <v>3164</v>
      </c>
      <c r="N835" s="122" t="s">
        <v>2630</v>
      </c>
    </row>
    <row r="836" spans="1:14">
      <c r="A836" s="87" t="s">
        <v>3165</v>
      </c>
      <c r="B836" s="104" t="s">
        <v>3166</v>
      </c>
      <c r="C836" s="105">
        <v>0.4</v>
      </c>
      <c r="D836" s="130">
        <v>0.13</v>
      </c>
      <c r="E836" s="87" t="s">
        <v>2892</v>
      </c>
      <c r="F836" s="118">
        <v>108</v>
      </c>
      <c r="G836" s="87" t="s">
        <v>2892</v>
      </c>
      <c r="H836" s="118">
        <v>29</v>
      </c>
      <c r="I836" s="87" t="s">
        <v>3167</v>
      </c>
      <c r="J836" s="118">
        <v>33</v>
      </c>
      <c r="K836" s="87" t="s">
        <v>3168</v>
      </c>
      <c r="L836" s="118">
        <v>5</v>
      </c>
      <c r="M836" s="87" t="s">
        <v>3169</v>
      </c>
      <c r="N836" s="118">
        <v>4</v>
      </c>
    </row>
    <row r="837" spans="1:14">
      <c r="A837" s="90" t="s">
        <v>3170</v>
      </c>
      <c r="B837" s="106" t="s">
        <v>3171</v>
      </c>
      <c r="C837" s="90" t="s">
        <v>3172</v>
      </c>
      <c r="D837" s="131">
        <v>0.02</v>
      </c>
      <c r="E837" s="90" t="s">
        <v>3173</v>
      </c>
      <c r="F837" s="120">
        <v>1</v>
      </c>
      <c r="G837" s="90" t="s">
        <v>3173</v>
      </c>
      <c r="H837" s="122" t="s">
        <v>2630</v>
      </c>
      <c r="I837" s="90" t="s">
        <v>3174</v>
      </c>
      <c r="J837" s="122" t="s">
        <v>2630</v>
      </c>
      <c r="K837" s="90" t="s">
        <v>3175</v>
      </c>
      <c r="L837" s="122" t="s">
        <v>2630</v>
      </c>
      <c r="M837" s="90" t="s">
        <v>2772</v>
      </c>
      <c r="N837" s="122" t="s">
        <v>2630</v>
      </c>
    </row>
    <row r="838" spans="1:14">
      <c r="A838" s="87" t="s">
        <v>3176</v>
      </c>
      <c r="B838" s="104" t="s">
        <v>3177</v>
      </c>
      <c r="C838" s="98">
        <v>22.5</v>
      </c>
      <c r="D838" s="130">
        <v>0.53</v>
      </c>
      <c r="E838" s="87" t="s">
        <v>3178</v>
      </c>
      <c r="F838" s="119">
        <v>6720</v>
      </c>
      <c r="G838" s="87" t="s">
        <v>3179</v>
      </c>
      <c r="H838" s="119">
        <v>3070</v>
      </c>
      <c r="I838" s="87" t="s">
        <v>3180</v>
      </c>
      <c r="J838" s="119">
        <v>6180</v>
      </c>
      <c r="K838" s="87" t="s">
        <v>3181</v>
      </c>
      <c r="L838" s="119">
        <v>2580</v>
      </c>
      <c r="M838" s="87" t="s">
        <v>3182</v>
      </c>
      <c r="N838" s="118">
        <v>718</v>
      </c>
    </row>
    <row r="839" spans="1:14">
      <c r="A839" s="112" t="s">
        <v>3183</v>
      </c>
      <c r="B839" s="111" t="s">
        <v>3184</v>
      </c>
      <c r="C839" s="149">
        <v>21.2</v>
      </c>
      <c r="D839" s="132">
        <v>0.44</v>
      </c>
      <c r="E839" s="112" t="s">
        <v>3185</v>
      </c>
      <c r="F839" s="144">
        <v>5940</v>
      </c>
      <c r="G839" s="112" t="s">
        <v>3186</v>
      </c>
      <c r="H839" s="144">
        <v>2620</v>
      </c>
      <c r="I839" s="112" t="s">
        <v>3187</v>
      </c>
      <c r="J839" s="144">
        <v>5410</v>
      </c>
      <c r="K839" s="112" t="s">
        <v>3188</v>
      </c>
      <c r="L839" s="144">
        <v>2130</v>
      </c>
      <c r="M839" s="112" t="s">
        <v>3189</v>
      </c>
      <c r="N839" s="150">
        <v>575</v>
      </c>
    </row>
    <row r="840" spans="1:14">
      <c r="A840" s="83" t="s">
        <v>3190</v>
      </c>
      <c r="B840" s="126" t="s">
        <v>3191</v>
      </c>
      <c r="C840" s="96">
        <v>7.5</v>
      </c>
      <c r="D840" s="127">
        <v>0.44</v>
      </c>
      <c r="E840" s="83" t="s">
        <v>3192</v>
      </c>
      <c r="F840" s="147">
        <v>3180</v>
      </c>
      <c r="G840" s="83" t="s">
        <v>3193</v>
      </c>
      <c r="H840" s="128">
        <v>929</v>
      </c>
      <c r="I840" s="83" t="s">
        <v>3194</v>
      </c>
      <c r="J840" s="147">
        <v>2120</v>
      </c>
      <c r="K840" s="83" t="s">
        <v>3195</v>
      </c>
      <c r="L840" s="128">
        <v>259</v>
      </c>
      <c r="M840" s="83" t="s">
        <v>3196</v>
      </c>
      <c r="N840" s="128">
        <v>131</v>
      </c>
    </row>
    <row r="841" spans="1:14">
      <c r="A841" s="87" t="s">
        <v>3197</v>
      </c>
      <c r="B841" s="104" t="s">
        <v>3198</v>
      </c>
      <c r="C841" s="105">
        <v>2.2000000000000002</v>
      </c>
      <c r="D841" s="130">
        <v>0.32</v>
      </c>
      <c r="E841" s="87" t="s">
        <v>3199</v>
      </c>
      <c r="F841" s="118">
        <v>795</v>
      </c>
      <c r="G841" s="87" t="s">
        <v>3199</v>
      </c>
      <c r="H841" s="118">
        <v>216</v>
      </c>
      <c r="I841" s="87" t="s">
        <v>3200</v>
      </c>
      <c r="J841" s="118">
        <v>302</v>
      </c>
      <c r="K841" s="87" t="s">
        <v>3201</v>
      </c>
      <c r="L841" s="118">
        <v>38</v>
      </c>
      <c r="M841" s="87" t="s">
        <v>3202</v>
      </c>
      <c r="N841" s="118">
        <v>30</v>
      </c>
    </row>
    <row r="842" spans="1:14">
      <c r="A842" s="90" t="s">
        <v>3203</v>
      </c>
      <c r="B842" s="106" t="s">
        <v>3204</v>
      </c>
      <c r="C842" s="110">
        <v>5</v>
      </c>
      <c r="D842" s="131">
        <v>0.35</v>
      </c>
      <c r="E842" s="90" t="s">
        <v>3205</v>
      </c>
      <c r="F842" s="121">
        <v>1910</v>
      </c>
      <c r="G842" s="90" t="s">
        <v>3206</v>
      </c>
      <c r="H842" s="120">
        <v>530</v>
      </c>
      <c r="I842" s="90" t="s">
        <v>3207</v>
      </c>
      <c r="J842" s="121">
        <v>1050</v>
      </c>
      <c r="K842" s="90" t="s">
        <v>3208</v>
      </c>
      <c r="L842" s="120">
        <v>111</v>
      </c>
      <c r="M842" s="90" t="s">
        <v>3209</v>
      </c>
      <c r="N842" s="120">
        <v>74</v>
      </c>
    </row>
    <row r="843" spans="1:14">
      <c r="A843" s="87" t="s">
        <v>3210</v>
      </c>
      <c r="B843" s="104" t="s">
        <v>3211</v>
      </c>
      <c r="C843" s="105">
        <v>6.6</v>
      </c>
      <c r="D843" s="130">
        <v>0.42</v>
      </c>
      <c r="E843" s="87" t="s">
        <v>3143</v>
      </c>
      <c r="F843" s="119">
        <v>2990</v>
      </c>
      <c r="G843" s="87" t="s">
        <v>3212</v>
      </c>
      <c r="H843" s="118">
        <v>854</v>
      </c>
      <c r="I843" s="87" t="s">
        <v>3213</v>
      </c>
      <c r="J843" s="119">
        <v>1880</v>
      </c>
      <c r="K843" s="87" t="s">
        <v>2477</v>
      </c>
      <c r="L843" s="118">
        <v>212</v>
      </c>
      <c r="M843" s="87" t="s">
        <v>3214</v>
      </c>
      <c r="N843" s="118">
        <v>120</v>
      </c>
    </row>
    <row r="844" spans="1:14">
      <c r="A844" s="90" t="s">
        <v>3215</v>
      </c>
      <c r="B844" s="106" t="s">
        <v>3216</v>
      </c>
      <c r="C844" s="110">
        <v>6</v>
      </c>
      <c r="D844" s="106" t="s">
        <v>3217</v>
      </c>
      <c r="E844" s="90" t="s">
        <v>3218</v>
      </c>
      <c r="F844" s="121">
        <v>3150</v>
      </c>
      <c r="G844" s="90" t="s">
        <v>3219</v>
      </c>
      <c r="H844" s="120">
        <v>889</v>
      </c>
      <c r="I844" s="90" t="s">
        <v>2726</v>
      </c>
      <c r="J844" s="121">
        <v>1900</v>
      </c>
      <c r="K844" s="90" t="s">
        <v>3138</v>
      </c>
      <c r="L844" s="120">
        <v>206</v>
      </c>
      <c r="M844" s="90" t="s">
        <v>3220</v>
      </c>
      <c r="N844" s="120">
        <v>124</v>
      </c>
    </row>
    <row r="845" spans="1:14">
      <c r="A845" s="87" t="s">
        <v>3221</v>
      </c>
      <c r="B845" s="104" t="s">
        <v>3222</v>
      </c>
      <c r="C845" s="105">
        <v>3.7</v>
      </c>
      <c r="D845" s="130">
        <v>0.32</v>
      </c>
      <c r="E845" s="87" t="s">
        <v>3223</v>
      </c>
      <c r="F845" s="119">
        <v>1330</v>
      </c>
      <c r="G845" s="87" t="s">
        <v>3224</v>
      </c>
      <c r="H845" s="118">
        <v>363</v>
      </c>
      <c r="I845" s="87" t="s">
        <v>2523</v>
      </c>
      <c r="J845" s="118">
        <v>624</v>
      </c>
      <c r="K845" s="87" t="s">
        <v>3225</v>
      </c>
      <c r="L845" s="118">
        <v>69</v>
      </c>
      <c r="M845" s="87" t="s">
        <v>3226</v>
      </c>
      <c r="N845" s="118">
        <v>51</v>
      </c>
    </row>
    <row r="846" spans="1:14">
      <c r="A846" s="90" t="s">
        <v>3227</v>
      </c>
      <c r="B846" s="106" t="s">
        <v>3228</v>
      </c>
      <c r="C846" s="110">
        <v>3.8</v>
      </c>
      <c r="D846" s="131">
        <v>0.3</v>
      </c>
      <c r="E846" s="90" t="s">
        <v>3229</v>
      </c>
      <c r="F846" s="121">
        <v>1410</v>
      </c>
      <c r="G846" s="90" t="s">
        <v>3230</v>
      </c>
      <c r="H846" s="120">
        <v>387</v>
      </c>
      <c r="I846" s="90" t="s">
        <v>3231</v>
      </c>
      <c r="J846" s="120">
        <v>673</v>
      </c>
      <c r="K846" s="90" t="s">
        <v>3232</v>
      </c>
      <c r="L846" s="120">
        <v>74</v>
      </c>
      <c r="M846" s="90" t="s">
        <v>3233</v>
      </c>
      <c r="N846" s="120">
        <v>54</v>
      </c>
    </row>
    <row r="847" spans="1:14" ht="19.2">
      <c r="A847" s="87" t="s">
        <v>3234</v>
      </c>
      <c r="B847" s="104" t="s">
        <v>3235</v>
      </c>
      <c r="C847" s="104" t="s">
        <v>3236</v>
      </c>
      <c r="D847" s="130">
        <v>0.17</v>
      </c>
      <c r="E847" s="87" t="s">
        <v>3237</v>
      </c>
      <c r="F847" s="118">
        <v>62</v>
      </c>
      <c r="G847" s="87" t="s">
        <v>3237</v>
      </c>
      <c r="H847" s="118">
        <v>17</v>
      </c>
      <c r="I847" s="87" t="s">
        <v>3238</v>
      </c>
      <c r="J847" s="118">
        <v>18</v>
      </c>
      <c r="K847" s="87" t="s">
        <v>3239</v>
      </c>
      <c r="L847" s="118">
        <v>3</v>
      </c>
      <c r="M847" s="87" t="s">
        <v>3240</v>
      </c>
      <c r="N847" s="118">
        <v>2</v>
      </c>
    </row>
    <row r="848" spans="1:14">
      <c r="A848" s="90" t="s">
        <v>3241</v>
      </c>
      <c r="B848" s="106" t="s">
        <v>3242</v>
      </c>
      <c r="C848" s="110">
        <v>5.7</v>
      </c>
      <c r="D848" s="131">
        <v>0.37</v>
      </c>
      <c r="E848" s="90" t="s">
        <v>3243</v>
      </c>
      <c r="F848" s="121">
        <v>2560</v>
      </c>
      <c r="G848" s="90" t="s">
        <v>3244</v>
      </c>
      <c r="H848" s="120">
        <v>719</v>
      </c>
      <c r="I848" s="90" t="s">
        <v>3245</v>
      </c>
      <c r="J848" s="121">
        <v>1500</v>
      </c>
      <c r="K848" s="90" t="s">
        <v>3246</v>
      </c>
      <c r="L848" s="120">
        <v>162</v>
      </c>
      <c r="M848" s="90" t="s">
        <v>3247</v>
      </c>
      <c r="N848" s="120">
        <v>101</v>
      </c>
    </row>
    <row r="849" spans="1:14">
      <c r="A849" s="87" t="s">
        <v>3248</v>
      </c>
      <c r="B849" s="104" t="s">
        <v>3249</v>
      </c>
      <c r="C849" s="105">
        <v>3.5</v>
      </c>
      <c r="D849" s="130">
        <v>0.38</v>
      </c>
      <c r="E849" s="87" t="s">
        <v>3250</v>
      </c>
      <c r="F849" s="119">
        <v>1640</v>
      </c>
      <c r="G849" s="87" t="s">
        <v>3251</v>
      </c>
      <c r="H849" s="118">
        <v>446</v>
      </c>
      <c r="I849" s="87" t="s">
        <v>3252</v>
      </c>
      <c r="J849" s="118">
        <v>747</v>
      </c>
      <c r="K849" s="87" t="s">
        <v>3253</v>
      </c>
      <c r="L849" s="118">
        <v>84</v>
      </c>
      <c r="M849" s="87" t="s">
        <v>3254</v>
      </c>
      <c r="N849" s="118">
        <v>62</v>
      </c>
    </row>
    <row r="850" spans="1:14">
      <c r="A850" s="90" t="s">
        <v>3255</v>
      </c>
      <c r="B850" s="106" t="s">
        <v>3256</v>
      </c>
      <c r="C850" s="110">
        <v>3.8</v>
      </c>
      <c r="D850" s="131">
        <v>0.32</v>
      </c>
      <c r="E850" s="90" t="s">
        <v>3257</v>
      </c>
      <c r="F850" s="121">
        <v>1510</v>
      </c>
      <c r="G850" s="90" t="s">
        <v>3258</v>
      </c>
      <c r="H850" s="120">
        <v>413</v>
      </c>
      <c r="I850" s="90" t="s">
        <v>3259</v>
      </c>
      <c r="J850" s="120">
        <v>718</v>
      </c>
      <c r="K850" s="90" t="s">
        <v>3260</v>
      </c>
      <c r="L850" s="120">
        <v>79</v>
      </c>
      <c r="M850" s="90" t="s">
        <v>3261</v>
      </c>
      <c r="N850" s="120">
        <v>57</v>
      </c>
    </row>
    <row r="851" spans="1:14">
      <c r="A851" s="87" t="s">
        <v>3262</v>
      </c>
      <c r="B851" s="104" t="s">
        <v>3263</v>
      </c>
      <c r="C851" s="87" t="s">
        <v>3264</v>
      </c>
      <c r="D851" s="130">
        <v>0.15</v>
      </c>
      <c r="E851" s="87" t="s">
        <v>3137</v>
      </c>
      <c r="F851" s="118">
        <v>50</v>
      </c>
      <c r="G851" s="87" t="s">
        <v>3137</v>
      </c>
      <c r="H851" s="118">
        <v>14</v>
      </c>
      <c r="I851" s="87" t="s">
        <v>3265</v>
      </c>
      <c r="J851" s="118">
        <v>15</v>
      </c>
      <c r="K851" s="87" t="s">
        <v>3266</v>
      </c>
      <c r="L851" s="118">
        <v>2</v>
      </c>
      <c r="M851" s="87" t="s">
        <v>3267</v>
      </c>
      <c r="N851" s="118">
        <v>2</v>
      </c>
    </row>
    <row r="852" spans="1:14">
      <c r="A852" s="90" t="s">
        <v>3268</v>
      </c>
      <c r="B852" s="106" t="s">
        <v>3269</v>
      </c>
      <c r="C852" s="90" t="s">
        <v>3270</v>
      </c>
      <c r="D852" s="131">
        <v>0.05</v>
      </c>
      <c r="E852" s="90" t="s">
        <v>3271</v>
      </c>
      <c r="F852" s="120">
        <v>3</v>
      </c>
      <c r="G852" s="90" t="s">
        <v>3271</v>
      </c>
      <c r="H852" s="122" t="s">
        <v>2630</v>
      </c>
      <c r="I852" s="90" t="s">
        <v>3272</v>
      </c>
      <c r="J852" s="122" t="s">
        <v>2630</v>
      </c>
      <c r="K852" s="90" t="s">
        <v>3273</v>
      </c>
      <c r="L852" s="122" t="s">
        <v>2630</v>
      </c>
      <c r="M852" s="90" t="s">
        <v>3274</v>
      </c>
      <c r="N852" s="122" t="s">
        <v>2630</v>
      </c>
    </row>
    <row r="853" spans="1:14">
      <c r="A853" s="87" t="s">
        <v>3275</v>
      </c>
      <c r="B853" s="104" t="s">
        <v>3276</v>
      </c>
      <c r="C853" s="105">
        <v>0.6</v>
      </c>
      <c r="D853" s="104" t="s">
        <v>3277</v>
      </c>
      <c r="E853" s="87" t="s">
        <v>3278</v>
      </c>
      <c r="F853" s="118">
        <v>215</v>
      </c>
      <c r="G853" s="87" t="s">
        <v>3278</v>
      </c>
      <c r="H853" s="118">
        <v>58</v>
      </c>
      <c r="I853" s="87" t="s">
        <v>3279</v>
      </c>
      <c r="J853" s="118">
        <v>66</v>
      </c>
      <c r="K853" s="87" t="s">
        <v>3280</v>
      </c>
      <c r="L853" s="118">
        <v>10</v>
      </c>
      <c r="M853" s="87" t="s">
        <v>3281</v>
      </c>
      <c r="N853" s="118">
        <v>8</v>
      </c>
    </row>
    <row r="854" spans="1:14">
      <c r="A854" s="90" t="s">
        <v>3282</v>
      </c>
      <c r="B854" s="106" t="s">
        <v>3283</v>
      </c>
      <c r="C854" s="110">
        <v>5</v>
      </c>
      <c r="D854" s="131">
        <v>0.3</v>
      </c>
      <c r="E854" s="90" t="s">
        <v>3284</v>
      </c>
      <c r="F854" s="121">
        <v>2260</v>
      </c>
      <c r="G854" s="90" t="s">
        <v>3285</v>
      </c>
      <c r="H854" s="120">
        <v>627</v>
      </c>
      <c r="I854" s="90" t="s">
        <v>3286</v>
      </c>
      <c r="J854" s="121">
        <v>1240</v>
      </c>
      <c r="K854" s="90" t="s">
        <v>3287</v>
      </c>
      <c r="L854" s="120">
        <v>132</v>
      </c>
      <c r="M854" s="90" t="s">
        <v>3288</v>
      </c>
      <c r="N854" s="120">
        <v>88</v>
      </c>
    </row>
    <row r="855" spans="1:14">
      <c r="A855" s="87" t="s">
        <v>3289</v>
      </c>
      <c r="B855" s="104" t="s">
        <v>3290</v>
      </c>
      <c r="C855" s="87" t="s">
        <v>2739</v>
      </c>
      <c r="D855" s="130">
        <v>0.01</v>
      </c>
      <c r="E855" s="87" t="s">
        <v>3291</v>
      </c>
      <c r="F855" s="123" t="s">
        <v>2630</v>
      </c>
      <c r="G855" s="87" t="s">
        <v>3291</v>
      </c>
      <c r="H855" s="123" t="s">
        <v>2630</v>
      </c>
      <c r="I855" s="87" t="s">
        <v>3292</v>
      </c>
      <c r="J855" s="123" t="s">
        <v>2630</v>
      </c>
      <c r="K855" s="87" t="s">
        <v>3293</v>
      </c>
      <c r="L855" s="123" t="s">
        <v>2630</v>
      </c>
      <c r="M855" s="87" t="s">
        <v>3294</v>
      </c>
      <c r="N855" s="123" t="s">
        <v>2630</v>
      </c>
    </row>
    <row r="856" spans="1:14">
      <c r="A856" s="90" t="s">
        <v>3295</v>
      </c>
      <c r="B856" s="106" t="s">
        <v>3296</v>
      </c>
      <c r="C856" s="110">
        <v>0.3</v>
      </c>
      <c r="D856" s="131">
        <v>0.16</v>
      </c>
      <c r="E856" s="90" t="s">
        <v>3297</v>
      </c>
      <c r="F856" s="120">
        <v>47</v>
      </c>
      <c r="G856" s="90" t="s">
        <v>3297</v>
      </c>
      <c r="H856" s="120">
        <v>13</v>
      </c>
      <c r="I856" s="90" t="s">
        <v>3298</v>
      </c>
      <c r="J856" s="120">
        <v>14</v>
      </c>
      <c r="K856" s="90" t="s">
        <v>3299</v>
      </c>
      <c r="L856" s="120">
        <v>2</v>
      </c>
      <c r="M856" s="90" t="s">
        <v>3300</v>
      </c>
      <c r="N856" s="120">
        <v>2</v>
      </c>
    </row>
    <row r="857" spans="1:14" ht="16.2">
      <c r="A857" s="87" t="s">
        <v>3301</v>
      </c>
      <c r="B857" s="104" t="s">
        <v>3302</v>
      </c>
      <c r="C857" s="98">
        <v>13.5</v>
      </c>
      <c r="D857" s="130">
        <v>1.02</v>
      </c>
      <c r="E857" s="87" t="s">
        <v>3303</v>
      </c>
      <c r="F857" s="119">
        <v>8010</v>
      </c>
      <c r="G857" s="87" t="s">
        <v>3304</v>
      </c>
      <c r="H857" s="119">
        <v>2820</v>
      </c>
      <c r="I857" s="87" t="s">
        <v>3028</v>
      </c>
      <c r="J857" s="119">
        <v>6600</v>
      </c>
      <c r="K857" s="87" t="s">
        <v>3305</v>
      </c>
      <c r="L857" s="119">
        <v>1530</v>
      </c>
      <c r="M857" s="87" t="s">
        <v>3306</v>
      </c>
      <c r="N857" s="118">
        <v>436</v>
      </c>
    </row>
    <row r="858" spans="1:14">
      <c r="A858" s="90" t="s">
        <v>3307</v>
      </c>
      <c r="B858" s="106" t="s">
        <v>3308</v>
      </c>
      <c r="C858" s="110">
        <v>4.7</v>
      </c>
      <c r="D858" s="131">
        <v>0.36</v>
      </c>
      <c r="E858" s="90" t="s">
        <v>3309</v>
      </c>
      <c r="F858" s="121">
        <v>1530</v>
      </c>
      <c r="G858" s="90" t="s">
        <v>3310</v>
      </c>
      <c r="H858" s="120">
        <v>421</v>
      </c>
      <c r="I858" s="90" t="s">
        <v>3311</v>
      </c>
      <c r="J858" s="120">
        <v>809</v>
      </c>
      <c r="K858" s="90" t="s">
        <v>3312</v>
      </c>
      <c r="L858" s="120">
        <v>86</v>
      </c>
      <c r="M858" s="90" t="s">
        <v>3313</v>
      </c>
      <c r="N858" s="120">
        <v>59</v>
      </c>
    </row>
    <row r="859" spans="1:14">
      <c r="A859" s="87" t="s">
        <v>3314</v>
      </c>
      <c r="B859" s="104" t="s">
        <v>3315</v>
      </c>
      <c r="C859" s="105">
        <v>4.7</v>
      </c>
      <c r="D859" s="130">
        <v>0.42</v>
      </c>
      <c r="E859" s="87" t="s">
        <v>3316</v>
      </c>
      <c r="F859" s="119">
        <v>1760</v>
      </c>
      <c r="G859" s="87" t="s">
        <v>3317</v>
      </c>
      <c r="H859" s="118">
        <v>486</v>
      </c>
      <c r="I859" s="87" t="s">
        <v>3318</v>
      </c>
      <c r="J859" s="118">
        <v>934</v>
      </c>
      <c r="K859" s="87" t="s">
        <v>3319</v>
      </c>
      <c r="L859" s="118">
        <v>99</v>
      </c>
      <c r="M859" s="87" t="s">
        <v>3320</v>
      </c>
      <c r="N859" s="118">
        <v>68</v>
      </c>
    </row>
    <row r="860" spans="1:14">
      <c r="A860" s="90" t="s">
        <v>3321</v>
      </c>
      <c r="B860" s="106" t="s">
        <v>3322</v>
      </c>
      <c r="C860" s="110">
        <v>4.7</v>
      </c>
      <c r="D860" s="131">
        <v>0.35</v>
      </c>
      <c r="E860" s="90" t="s">
        <v>3323</v>
      </c>
      <c r="F860" s="121">
        <v>1480</v>
      </c>
      <c r="G860" s="90" t="s">
        <v>3324</v>
      </c>
      <c r="H860" s="120">
        <v>407</v>
      </c>
      <c r="I860" s="90" t="s">
        <v>3325</v>
      </c>
      <c r="J860" s="120">
        <v>783</v>
      </c>
      <c r="K860" s="90" t="s">
        <v>3326</v>
      </c>
      <c r="L860" s="120">
        <v>83</v>
      </c>
      <c r="M860" s="90" t="s">
        <v>3327</v>
      </c>
      <c r="N860" s="120">
        <v>57</v>
      </c>
    </row>
    <row r="861" spans="1:14">
      <c r="A861" s="87" t="s">
        <v>3328</v>
      </c>
      <c r="B861" s="104" t="s">
        <v>3329</v>
      </c>
      <c r="C861" s="105">
        <v>0.8</v>
      </c>
      <c r="D861" s="130">
        <v>0.3</v>
      </c>
      <c r="E861" s="87" t="s">
        <v>3330</v>
      </c>
      <c r="F861" s="118">
        <v>209</v>
      </c>
      <c r="G861" s="87" t="s">
        <v>3330</v>
      </c>
      <c r="H861" s="118">
        <v>57</v>
      </c>
      <c r="I861" s="87" t="s">
        <v>3331</v>
      </c>
      <c r="J861" s="118">
        <v>66</v>
      </c>
      <c r="K861" s="87" t="s">
        <v>3332</v>
      </c>
      <c r="L861" s="118">
        <v>10</v>
      </c>
      <c r="M861" s="87" t="s">
        <v>3333</v>
      </c>
      <c r="N861" s="118">
        <v>8</v>
      </c>
    </row>
    <row r="862" spans="1:14">
      <c r="A862" s="90" t="s">
        <v>3334</v>
      </c>
      <c r="B862" s="106" t="s">
        <v>3335</v>
      </c>
      <c r="C862" s="110">
        <v>0.8</v>
      </c>
      <c r="D862" s="106" t="s">
        <v>3336</v>
      </c>
      <c r="E862" s="90" t="s">
        <v>3337</v>
      </c>
      <c r="F862" s="120">
        <v>237</v>
      </c>
      <c r="G862" s="90" t="s">
        <v>3337</v>
      </c>
      <c r="H862" s="120">
        <v>65</v>
      </c>
      <c r="I862" s="90" t="s">
        <v>3326</v>
      </c>
      <c r="J862" s="120">
        <v>75</v>
      </c>
      <c r="K862" s="90" t="s">
        <v>2851</v>
      </c>
      <c r="L862" s="120">
        <v>11</v>
      </c>
      <c r="M862" s="90" t="s">
        <v>3338</v>
      </c>
      <c r="N862" s="120">
        <v>9</v>
      </c>
    </row>
    <row r="863" spans="1:14">
      <c r="A863" s="87" t="s">
        <v>3339</v>
      </c>
      <c r="B863" s="104" t="s">
        <v>3340</v>
      </c>
      <c r="C863" s="105">
        <v>0.8</v>
      </c>
      <c r="D863" s="130">
        <v>0.24</v>
      </c>
      <c r="E863" s="87" t="s">
        <v>3341</v>
      </c>
      <c r="F863" s="118">
        <v>163</v>
      </c>
      <c r="G863" s="87" t="s">
        <v>3341</v>
      </c>
      <c r="H863" s="118">
        <v>44</v>
      </c>
      <c r="I863" s="87" t="s">
        <v>3342</v>
      </c>
      <c r="J863" s="118">
        <v>52</v>
      </c>
      <c r="K863" s="87" t="s">
        <v>3343</v>
      </c>
      <c r="L863" s="118">
        <v>8</v>
      </c>
      <c r="M863" s="87" t="s">
        <v>3344</v>
      </c>
      <c r="N863" s="118">
        <v>6</v>
      </c>
    </row>
    <row r="864" spans="1:14">
      <c r="A864" s="90" t="s">
        <v>3345</v>
      </c>
      <c r="B864" s="106" t="s">
        <v>3346</v>
      </c>
      <c r="C864" s="101">
        <v>25</v>
      </c>
      <c r="D864" s="131">
        <v>0.65</v>
      </c>
      <c r="E864" s="90" t="s">
        <v>3347</v>
      </c>
      <c r="F864" s="140">
        <v>11000</v>
      </c>
      <c r="G864" s="90" t="s">
        <v>3348</v>
      </c>
      <c r="H864" s="121">
        <v>5350</v>
      </c>
      <c r="I864" s="90" t="s">
        <v>3349</v>
      </c>
      <c r="J864" s="140">
        <v>10300</v>
      </c>
      <c r="K864" s="90" t="s">
        <v>2720</v>
      </c>
      <c r="L864" s="121">
        <v>4770</v>
      </c>
      <c r="M864" s="90" t="s">
        <v>3350</v>
      </c>
      <c r="N864" s="120">
        <v>1420</v>
      </c>
    </row>
    <row r="865" spans="1:14">
      <c r="A865" s="87" t="s">
        <v>3351</v>
      </c>
      <c r="B865" s="104" t="s">
        <v>3352</v>
      </c>
      <c r="C865" s="98">
        <v>12.9</v>
      </c>
      <c r="D865" s="130">
        <v>0.86</v>
      </c>
      <c r="E865" s="87" t="s">
        <v>3353</v>
      </c>
      <c r="F865" s="119">
        <v>8430</v>
      </c>
      <c r="G865" s="87" t="s">
        <v>3354</v>
      </c>
      <c r="H865" s="119">
        <v>2910</v>
      </c>
      <c r="I865" s="87" t="s">
        <v>2996</v>
      </c>
      <c r="J865" s="119">
        <v>6860</v>
      </c>
      <c r="K865" s="87" t="s">
        <v>3355</v>
      </c>
      <c r="L865" s="119">
        <v>1500</v>
      </c>
      <c r="M865" s="87" t="s">
        <v>3356</v>
      </c>
      <c r="N865" s="118">
        <v>442</v>
      </c>
    </row>
    <row r="866" spans="1:14">
      <c r="A866" s="90" t="s">
        <v>3357</v>
      </c>
      <c r="B866" s="106" t="s">
        <v>3358</v>
      </c>
      <c r="C866" s="110">
        <v>1.9</v>
      </c>
      <c r="D866" s="131">
        <v>0.26</v>
      </c>
      <c r="E866" s="90" t="s">
        <v>3359</v>
      </c>
      <c r="F866" s="120">
        <v>668</v>
      </c>
      <c r="G866" s="90" t="s">
        <v>3359</v>
      </c>
      <c r="H866" s="120">
        <v>182</v>
      </c>
      <c r="I866" s="90" t="s">
        <v>2923</v>
      </c>
      <c r="J866" s="120">
        <v>243</v>
      </c>
      <c r="K866" s="90" t="s">
        <v>3360</v>
      </c>
      <c r="L866" s="120">
        <v>32</v>
      </c>
      <c r="M866" s="90" t="s">
        <v>2543</v>
      </c>
      <c r="N866" s="120">
        <v>25</v>
      </c>
    </row>
    <row r="867" spans="1:14" ht="19.2">
      <c r="A867" s="87" t="s">
        <v>3361</v>
      </c>
      <c r="B867" s="104" t="s">
        <v>3362</v>
      </c>
      <c r="C867" s="98">
        <v>12.9</v>
      </c>
      <c r="D867" s="104" t="s">
        <v>3363</v>
      </c>
      <c r="E867" s="87" t="s">
        <v>3364</v>
      </c>
      <c r="F867" s="119">
        <v>7900</v>
      </c>
      <c r="G867" s="87" t="s">
        <v>3365</v>
      </c>
      <c r="H867" s="119">
        <v>2730</v>
      </c>
      <c r="I867" s="87" t="s">
        <v>2954</v>
      </c>
      <c r="J867" s="119">
        <v>6430</v>
      </c>
      <c r="K867" s="87" t="s">
        <v>3366</v>
      </c>
      <c r="L867" s="119">
        <v>1410</v>
      </c>
      <c r="M867" s="87" t="s">
        <v>3367</v>
      </c>
      <c r="N867" s="118">
        <v>415</v>
      </c>
    </row>
    <row r="868" spans="1:14" ht="19.2">
      <c r="A868" s="90" t="s">
        <v>3368</v>
      </c>
      <c r="B868" s="106" t="s">
        <v>3369</v>
      </c>
      <c r="C868" s="101">
        <v>12.9</v>
      </c>
      <c r="D868" s="106" t="s">
        <v>3370</v>
      </c>
      <c r="E868" s="90" t="s">
        <v>3371</v>
      </c>
      <c r="F868" s="121">
        <v>8270</v>
      </c>
      <c r="G868" s="90" t="s">
        <v>3372</v>
      </c>
      <c r="H868" s="121">
        <v>2850</v>
      </c>
      <c r="I868" s="90" t="s">
        <v>2457</v>
      </c>
      <c r="J868" s="121">
        <v>6730</v>
      </c>
      <c r="K868" s="90" t="s">
        <v>3373</v>
      </c>
      <c r="L868" s="121">
        <v>1480</v>
      </c>
      <c r="M868" s="90" t="s">
        <v>3374</v>
      </c>
      <c r="N868" s="120">
        <v>434</v>
      </c>
    </row>
    <row r="869" spans="1:14">
      <c r="A869" s="87" t="s">
        <v>3375</v>
      </c>
      <c r="B869" s="104" t="s">
        <v>3376</v>
      </c>
      <c r="C869" s="98">
        <v>25</v>
      </c>
      <c r="D869" s="104" t="s">
        <v>3377</v>
      </c>
      <c r="E869" s="87" t="s">
        <v>3378</v>
      </c>
      <c r="F869" s="139">
        <v>10900</v>
      </c>
      <c r="G869" s="87" t="s">
        <v>3379</v>
      </c>
      <c r="H869" s="119">
        <v>5300</v>
      </c>
      <c r="I869" s="87" t="s">
        <v>3380</v>
      </c>
      <c r="J869" s="139">
        <v>10200</v>
      </c>
      <c r="K869" s="87" t="s">
        <v>3381</v>
      </c>
      <c r="L869" s="119">
        <v>4730</v>
      </c>
      <c r="M869" s="87" t="s">
        <v>3382</v>
      </c>
      <c r="N869" s="118">
        <v>1400</v>
      </c>
    </row>
    <row r="870" spans="1:14" ht="19.2">
      <c r="A870" s="112" t="s">
        <v>3383</v>
      </c>
      <c r="B870" s="111" t="s">
        <v>3384</v>
      </c>
      <c r="C870" s="149">
        <v>13.5</v>
      </c>
      <c r="D870" s="111" t="s">
        <v>3385</v>
      </c>
      <c r="E870" s="112" t="s">
        <v>3386</v>
      </c>
      <c r="F870" s="145">
        <v>11100</v>
      </c>
      <c r="G870" s="112" t="s">
        <v>3387</v>
      </c>
      <c r="H870" s="144">
        <v>3890</v>
      </c>
      <c r="I870" s="112" t="s">
        <v>3388</v>
      </c>
      <c r="J870" s="144">
        <v>9110</v>
      </c>
      <c r="K870" s="112" t="s">
        <v>3188</v>
      </c>
      <c r="L870" s="144">
        <v>2120</v>
      </c>
      <c r="M870" s="112" t="s">
        <v>3389</v>
      </c>
      <c r="N870" s="150">
        <v>602</v>
      </c>
    </row>
    <row r="871" spans="1:14">
      <c r="A871" s="83" t="s">
        <v>3390</v>
      </c>
      <c r="B871" s="126" t="s">
        <v>3391</v>
      </c>
      <c r="C871" s="116">
        <v>25</v>
      </c>
      <c r="D871" s="126" t="s">
        <v>3392</v>
      </c>
      <c r="E871" s="83" t="s">
        <v>3393</v>
      </c>
      <c r="F871" s="117">
        <v>15100</v>
      </c>
      <c r="G871" s="83" t="s">
        <v>3394</v>
      </c>
      <c r="H871" s="147">
        <v>7330</v>
      </c>
      <c r="I871" s="83" t="s">
        <v>3395</v>
      </c>
      <c r="J871" s="117">
        <v>14100</v>
      </c>
      <c r="K871" s="83" t="s">
        <v>3396</v>
      </c>
      <c r="L871" s="147">
        <v>6530</v>
      </c>
      <c r="M871" s="83" t="s">
        <v>3397</v>
      </c>
      <c r="N871" s="128">
        <v>1940</v>
      </c>
    </row>
    <row r="872" spans="1:14">
      <c r="A872" s="87" t="s">
        <v>3398</v>
      </c>
      <c r="B872" s="104" t="s">
        <v>3399</v>
      </c>
      <c r="C872" s="105">
        <v>0.8</v>
      </c>
      <c r="D872" s="104" t="s">
        <v>3400</v>
      </c>
      <c r="E872" s="87" t="s">
        <v>2465</v>
      </c>
      <c r="F872" s="118">
        <v>223</v>
      </c>
      <c r="G872" s="87" t="s">
        <v>2465</v>
      </c>
      <c r="H872" s="118">
        <v>61</v>
      </c>
      <c r="I872" s="87" t="s">
        <v>3401</v>
      </c>
      <c r="J872" s="118">
        <v>70</v>
      </c>
      <c r="K872" s="87" t="s">
        <v>3402</v>
      </c>
      <c r="L872" s="118">
        <v>10</v>
      </c>
      <c r="M872" s="87" t="s">
        <v>3403</v>
      </c>
      <c r="N872" s="118">
        <v>8</v>
      </c>
    </row>
    <row r="873" spans="1:14">
      <c r="A873" s="90" t="s">
        <v>3404</v>
      </c>
      <c r="B873" s="106" t="s">
        <v>3405</v>
      </c>
      <c r="C873" s="90" t="s">
        <v>3406</v>
      </c>
      <c r="D873" s="106" t="s">
        <v>3407</v>
      </c>
      <c r="E873" s="90" t="s">
        <v>3408</v>
      </c>
      <c r="F873" s="122" t="s">
        <v>2630</v>
      </c>
      <c r="G873" s="90" t="s">
        <v>3408</v>
      </c>
      <c r="H873" s="122" t="s">
        <v>2630</v>
      </c>
      <c r="I873" s="90" t="s">
        <v>3409</v>
      </c>
      <c r="J873" s="122" t="s">
        <v>2630</v>
      </c>
      <c r="K873" s="90" t="s">
        <v>3410</v>
      </c>
      <c r="L873" s="122" t="s">
        <v>2630</v>
      </c>
      <c r="M873" s="90" t="s">
        <v>3411</v>
      </c>
      <c r="N873" s="122" t="s">
        <v>2630</v>
      </c>
    </row>
    <row r="874" spans="1:14">
      <c r="A874" s="87" t="s">
        <v>3412</v>
      </c>
      <c r="B874" s="104" t="s">
        <v>3413</v>
      </c>
      <c r="C874" s="105">
        <v>6.2</v>
      </c>
      <c r="D874" s="104" t="s">
        <v>3414</v>
      </c>
      <c r="E874" s="87" t="s">
        <v>3415</v>
      </c>
      <c r="F874" s="119">
        <v>3080</v>
      </c>
      <c r="G874" s="87" t="s">
        <v>3416</v>
      </c>
      <c r="H874" s="118">
        <v>871</v>
      </c>
      <c r="I874" s="87" t="s">
        <v>3213</v>
      </c>
      <c r="J874" s="119">
        <v>1880</v>
      </c>
      <c r="K874" s="87" t="s">
        <v>2431</v>
      </c>
      <c r="L874" s="118">
        <v>207</v>
      </c>
      <c r="M874" s="87" t="s">
        <v>3417</v>
      </c>
      <c r="N874" s="118">
        <v>122</v>
      </c>
    </row>
    <row r="875" spans="1:14" ht="19.2">
      <c r="A875" s="90" t="s">
        <v>3418</v>
      </c>
      <c r="B875" s="106" t="s">
        <v>3419</v>
      </c>
      <c r="C875" s="110">
        <v>1</v>
      </c>
      <c r="D875" s="106" t="s">
        <v>3420</v>
      </c>
      <c r="E875" s="90" t="s">
        <v>3421</v>
      </c>
      <c r="F875" s="120">
        <v>204</v>
      </c>
      <c r="G875" s="90" t="s">
        <v>3421</v>
      </c>
      <c r="H875" s="120">
        <v>56</v>
      </c>
      <c r="I875" s="90" t="s">
        <v>3279</v>
      </c>
      <c r="J875" s="120">
        <v>66</v>
      </c>
      <c r="K875" s="90" t="s">
        <v>3422</v>
      </c>
      <c r="L875" s="120">
        <v>10</v>
      </c>
      <c r="M875" s="90" t="s">
        <v>3423</v>
      </c>
      <c r="N875" s="120">
        <v>8</v>
      </c>
    </row>
    <row r="876" spans="1:14">
      <c r="A876" s="87" t="s">
        <v>3424</v>
      </c>
      <c r="B876" s="104" t="s">
        <v>3425</v>
      </c>
      <c r="C876" s="87" t="s">
        <v>3426</v>
      </c>
      <c r="D876" s="104" t="s">
        <v>3427</v>
      </c>
      <c r="E876" s="87" t="s">
        <v>3144</v>
      </c>
      <c r="F876" s="118">
        <v>46</v>
      </c>
      <c r="G876" s="87" t="s">
        <v>3144</v>
      </c>
      <c r="H876" s="118">
        <v>13</v>
      </c>
      <c r="I876" s="87" t="s">
        <v>3428</v>
      </c>
      <c r="J876" s="118">
        <v>14</v>
      </c>
      <c r="K876" s="87" t="s">
        <v>3064</v>
      </c>
      <c r="L876" s="118">
        <v>2</v>
      </c>
      <c r="M876" s="87" t="s">
        <v>3429</v>
      </c>
      <c r="N876" s="118">
        <v>2</v>
      </c>
    </row>
    <row r="877" spans="1:14">
      <c r="A877" s="90" t="s">
        <v>3430</v>
      </c>
      <c r="B877" s="106" t="s">
        <v>3431</v>
      </c>
      <c r="C877" s="110">
        <v>1.1000000000000001</v>
      </c>
      <c r="D877" s="106" t="s">
        <v>3432</v>
      </c>
      <c r="E877" s="90" t="s">
        <v>2712</v>
      </c>
      <c r="F877" s="120">
        <v>528</v>
      </c>
      <c r="G877" s="90" t="s">
        <v>2712</v>
      </c>
      <c r="H877" s="120">
        <v>144</v>
      </c>
      <c r="I877" s="90" t="s">
        <v>3433</v>
      </c>
      <c r="J877" s="120">
        <v>173</v>
      </c>
      <c r="K877" s="90" t="s">
        <v>3434</v>
      </c>
      <c r="L877" s="120">
        <v>25</v>
      </c>
      <c r="M877" s="90" t="s">
        <v>3435</v>
      </c>
      <c r="N877" s="120">
        <v>20</v>
      </c>
    </row>
    <row r="878" spans="1:14">
      <c r="A878" s="87" t="s">
        <v>3436</v>
      </c>
      <c r="B878" s="104" t="s">
        <v>3437</v>
      </c>
      <c r="C878" s="105">
        <v>0.9</v>
      </c>
      <c r="D878" s="104" t="s">
        <v>3438</v>
      </c>
      <c r="E878" s="87" t="s">
        <v>3439</v>
      </c>
      <c r="F878" s="118">
        <v>479</v>
      </c>
      <c r="G878" s="87" t="s">
        <v>3439</v>
      </c>
      <c r="H878" s="118">
        <v>130</v>
      </c>
      <c r="I878" s="87" t="s">
        <v>3440</v>
      </c>
      <c r="J878" s="118">
        <v>153</v>
      </c>
      <c r="K878" s="87" t="s">
        <v>2798</v>
      </c>
      <c r="L878" s="118">
        <v>22</v>
      </c>
      <c r="M878" s="87" t="s">
        <v>3441</v>
      </c>
      <c r="N878" s="118">
        <v>18</v>
      </c>
    </row>
    <row r="879" spans="1:14">
      <c r="A879" s="90" t="s">
        <v>3442</v>
      </c>
      <c r="B879" s="106" t="s">
        <v>3443</v>
      </c>
      <c r="C879" s="110">
        <v>3.3</v>
      </c>
      <c r="D879" s="106" t="s">
        <v>3444</v>
      </c>
      <c r="E879" s="90" t="s">
        <v>3284</v>
      </c>
      <c r="F879" s="121">
        <v>2260</v>
      </c>
      <c r="G879" s="90" t="s">
        <v>3445</v>
      </c>
      <c r="H879" s="120">
        <v>617</v>
      </c>
      <c r="I879" s="90" t="s">
        <v>3446</v>
      </c>
      <c r="J879" s="121">
        <v>1010</v>
      </c>
      <c r="K879" s="90" t="s">
        <v>3447</v>
      </c>
      <c r="L879" s="120">
        <v>115</v>
      </c>
      <c r="M879" s="90" t="s">
        <v>3448</v>
      </c>
      <c r="N879" s="120">
        <v>86</v>
      </c>
    </row>
    <row r="880" spans="1:14">
      <c r="A880" s="87" t="s">
        <v>3449</v>
      </c>
      <c r="B880" s="104" t="s">
        <v>3450</v>
      </c>
      <c r="C880" s="105">
        <v>4.4000000000000004</v>
      </c>
      <c r="D880" s="104" t="s">
        <v>3451</v>
      </c>
      <c r="E880" s="87" t="s">
        <v>3452</v>
      </c>
      <c r="F880" s="119">
        <v>2730</v>
      </c>
      <c r="G880" s="87" t="s">
        <v>3453</v>
      </c>
      <c r="H880" s="118">
        <v>751</v>
      </c>
      <c r="I880" s="87" t="s">
        <v>3454</v>
      </c>
      <c r="J880" s="119">
        <v>1400</v>
      </c>
      <c r="K880" s="87" t="s">
        <v>3455</v>
      </c>
      <c r="L880" s="118">
        <v>150</v>
      </c>
      <c r="M880" s="87" t="s">
        <v>3105</v>
      </c>
      <c r="N880" s="118">
        <v>105</v>
      </c>
    </row>
    <row r="881" spans="1:14">
      <c r="A881" s="90" t="s">
        <v>3456</v>
      </c>
      <c r="B881" s="106" t="s">
        <v>3457</v>
      </c>
      <c r="C881" s="110">
        <v>2</v>
      </c>
      <c r="D881" s="131">
        <v>0.28999999999999998</v>
      </c>
      <c r="E881" s="90" t="s">
        <v>3458</v>
      </c>
      <c r="F881" s="120">
        <v>815</v>
      </c>
      <c r="G881" s="90" t="s">
        <v>3458</v>
      </c>
      <c r="H881" s="120">
        <v>222</v>
      </c>
      <c r="I881" s="90" t="s">
        <v>3200</v>
      </c>
      <c r="J881" s="120">
        <v>301</v>
      </c>
      <c r="K881" s="90" t="s">
        <v>3459</v>
      </c>
      <c r="L881" s="120">
        <v>39</v>
      </c>
      <c r="M881" s="90" t="s">
        <v>3460</v>
      </c>
      <c r="N881" s="120">
        <v>31</v>
      </c>
    </row>
    <row r="882" spans="1:14">
      <c r="A882" s="87" t="s">
        <v>3461</v>
      </c>
      <c r="B882" s="104" t="s">
        <v>3462</v>
      </c>
      <c r="C882" s="105">
        <v>2</v>
      </c>
      <c r="D882" s="130">
        <v>0.56000000000000005</v>
      </c>
      <c r="E882" s="87" t="s">
        <v>2685</v>
      </c>
      <c r="F882" s="118">
        <v>868</v>
      </c>
      <c r="G882" s="87" t="s">
        <v>2685</v>
      </c>
      <c r="H882" s="118">
        <v>236</v>
      </c>
      <c r="I882" s="87" t="s">
        <v>3463</v>
      </c>
      <c r="J882" s="118">
        <v>320</v>
      </c>
      <c r="K882" s="87" t="s">
        <v>3464</v>
      </c>
      <c r="L882" s="118">
        <v>42</v>
      </c>
      <c r="M882" s="87" t="s">
        <v>2688</v>
      </c>
      <c r="N882" s="118">
        <v>33</v>
      </c>
    </row>
    <row r="883" spans="1:14">
      <c r="A883" s="90" t="s">
        <v>3465</v>
      </c>
      <c r="B883" s="106" t="s">
        <v>3466</v>
      </c>
      <c r="C883" s="110">
        <v>2</v>
      </c>
      <c r="D883" s="131">
        <v>0.76</v>
      </c>
      <c r="E883" s="90" t="s">
        <v>3458</v>
      </c>
      <c r="F883" s="120">
        <v>812</v>
      </c>
      <c r="G883" s="90" t="s">
        <v>3458</v>
      </c>
      <c r="H883" s="120">
        <v>221</v>
      </c>
      <c r="I883" s="90" t="s">
        <v>3467</v>
      </c>
      <c r="J883" s="120">
        <v>299</v>
      </c>
      <c r="K883" s="90" t="s">
        <v>3468</v>
      </c>
      <c r="L883" s="120">
        <v>39</v>
      </c>
      <c r="M883" s="90" t="s">
        <v>3469</v>
      </c>
      <c r="N883" s="120">
        <v>31</v>
      </c>
    </row>
    <row r="884" spans="1:14">
      <c r="A884" s="87" t="s">
        <v>3470</v>
      </c>
      <c r="B884" s="104" t="s">
        <v>3471</v>
      </c>
      <c r="C884" s="98">
        <v>40</v>
      </c>
      <c r="D884" s="130">
        <v>0.48</v>
      </c>
      <c r="E884" s="87" t="s">
        <v>3472</v>
      </c>
      <c r="F884" s="119">
        <v>7170</v>
      </c>
      <c r="G884" s="87" t="s">
        <v>3473</v>
      </c>
      <c r="H884" s="119">
        <v>4550</v>
      </c>
      <c r="I884" s="87" t="s">
        <v>3474</v>
      </c>
      <c r="J884" s="119">
        <v>7090</v>
      </c>
      <c r="K884" s="87" t="s">
        <v>3475</v>
      </c>
      <c r="L884" s="119">
        <v>4690</v>
      </c>
      <c r="M884" s="87" t="s">
        <v>2843</v>
      </c>
      <c r="N884" s="118">
        <v>2040</v>
      </c>
    </row>
    <row r="885" spans="1:14">
      <c r="A885" s="90" t="s">
        <v>3476</v>
      </c>
      <c r="B885" s="106" t="s">
        <v>3477</v>
      </c>
      <c r="C885" s="90" t="s">
        <v>3478</v>
      </c>
      <c r="D885" s="131">
        <v>0.06</v>
      </c>
      <c r="E885" s="90" t="s">
        <v>3479</v>
      </c>
      <c r="F885" s="120">
        <v>2</v>
      </c>
      <c r="G885" s="90" t="s">
        <v>3479</v>
      </c>
      <c r="H885" s="122" t="s">
        <v>2630</v>
      </c>
      <c r="I885" s="90" t="s">
        <v>3480</v>
      </c>
      <c r="J885" s="122" t="s">
        <v>2630</v>
      </c>
      <c r="K885" s="90" t="s">
        <v>3481</v>
      </c>
      <c r="L885" s="122" t="s">
        <v>2630</v>
      </c>
      <c r="M885" s="90" t="s">
        <v>3482</v>
      </c>
      <c r="N885" s="122" t="s">
        <v>2630</v>
      </c>
    </row>
    <row r="886" spans="1:14">
      <c r="A886" s="87" t="s">
        <v>3483</v>
      </c>
      <c r="B886" s="104" t="s">
        <v>3484</v>
      </c>
      <c r="C886" s="87" t="s">
        <v>3478</v>
      </c>
      <c r="D886" s="130">
        <v>7.0000000000000007E-2</v>
      </c>
      <c r="E886" s="87" t="s">
        <v>3485</v>
      </c>
      <c r="F886" s="118">
        <v>1</v>
      </c>
      <c r="G886" s="87" t="s">
        <v>3485</v>
      </c>
      <c r="H886" s="123" t="s">
        <v>2630</v>
      </c>
      <c r="I886" s="87" t="s">
        <v>3486</v>
      </c>
      <c r="J886" s="123" t="s">
        <v>2630</v>
      </c>
      <c r="K886" s="87" t="s">
        <v>3487</v>
      </c>
      <c r="L886" s="123" t="s">
        <v>2630</v>
      </c>
      <c r="M886" s="87" t="s">
        <v>3488</v>
      </c>
      <c r="N886" s="123" t="s">
        <v>2630</v>
      </c>
    </row>
    <row r="887" spans="1:14" ht="19.2">
      <c r="A887" s="106" t="s">
        <v>3489</v>
      </c>
      <c r="B887" s="106" t="s">
        <v>3490</v>
      </c>
      <c r="C887" s="90" t="s">
        <v>3478</v>
      </c>
      <c r="D887" s="131">
        <v>0.05</v>
      </c>
      <c r="E887" s="90" t="s">
        <v>3491</v>
      </c>
      <c r="F887" s="122" t="s">
        <v>2630</v>
      </c>
      <c r="G887" s="90" t="s">
        <v>3491</v>
      </c>
      <c r="H887" s="122" t="s">
        <v>2630</v>
      </c>
      <c r="I887" s="90" t="s">
        <v>3163</v>
      </c>
      <c r="J887" s="122" t="s">
        <v>2630</v>
      </c>
      <c r="K887" s="90" t="s">
        <v>3492</v>
      </c>
      <c r="L887" s="122" t="s">
        <v>2630</v>
      </c>
      <c r="M887" s="90" t="s">
        <v>3493</v>
      </c>
      <c r="N887" s="122" t="s">
        <v>2630</v>
      </c>
    </row>
    <row r="888" spans="1:14">
      <c r="A888" s="87" t="s">
        <v>3494</v>
      </c>
      <c r="B888" s="104" t="s">
        <v>3495</v>
      </c>
      <c r="C888" s="105">
        <v>1.4</v>
      </c>
      <c r="D888" s="130">
        <v>0.21</v>
      </c>
      <c r="E888" s="87" t="s">
        <v>3496</v>
      </c>
      <c r="F888" s="118">
        <v>449</v>
      </c>
      <c r="G888" s="87" t="s">
        <v>3496</v>
      </c>
      <c r="H888" s="118">
        <v>122</v>
      </c>
      <c r="I888" s="87" t="s">
        <v>3440</v>
      </c>
      <c r="J888" s="118">
        <v>153</v>
      </c>
      <c r="K888" s="87" t="s">
        <v>2577</v>
      </c>
      <c r="L888" s="118">
        <v>21</v>
      </c>
      <c r="M888" s="87" t="s">
        <v>3497</v>
      </c>
      <c r="N888" s="118">
        <v>17</v>
      </c>
    </row>
    <row r="889" spans="1:14" ht="19.2">
      <c r="A889" s="90" t="s">
        <v>3498</v>
      </c>
      <c r="B889" s="106" t="s">
        <v>3499</v>
      </c>
      <c r="C889" s="101">
        <v>800</v>
      </c>
      <c r="D889" s="131">
        <v>0.65</v>
      </c>
      <c r="E889" s="90" t="s">
        <v>3500</v>
      </c>
      <c r="F889" s="121">
        <v>7500</v>
      </c>
      <c r="G889" s="90" t="s">
        <v>3501</v>
      </c>
      <c r="H889" s="121">
        <v>9710</v>
      </c>
      <c r="I889" s="90" t="s">
        <v>3502</v>
      </c>
      <c r="J889" s="121">
        <v>8070</v>
      </c>
      <c r="K889" s="90" t="s">
        <v>3503</v>
      </c>
      <c r="L889" s="121">
        <v>9910</v>
      </c>
      <c r="M889" s="90" t="s">
        <v>3091</v>
      </c>
      <c r="N889" s="140">
        <v>11300</v>
      </c>
    </row>
    <row r="890" spans="1:14">
      <c r="A890" s="87" t="s">
        <v>3504</v>
      </c>
      <c r="B890" s="104" t="s">
        <v>3505</v>
      </c>
      <c r="C890" s="87" t="s">
        <v>3506</v>
      </c>
      <c r="D890" s="130">
        <v>0.02</v>
      </c>
      <c r="E890" s="87" t="s">
        <v>3507</v>
      </c>
      <c r="F890" s="123" t="s">
        <v>2630</v>
      </c>
      <c r="G890" s="87" t="s">
        <v>3507</v>
      </c>
      <c r="H890" s="123" t="s">
        <v>2630</v>
      </c>
      <c r="I890" s="87" t="s">
        <v>3508</v>
      </c>
      <c r="J890" s="123" t="s">
        <v>2630</v>
      </c>
      <c r="K890" s="87" t="s">
        <v>3509</v>
      </c>
      <c r="L890" s="123" t="s">
        <v>2630</v>
      </c>
      <c r="M890" s="87" t="s">
        <v>3510</v>
      </c>
      <c r="N890" s="123" t="s">
        <v>2630</v>
      </c>
    </row>
    <row r="891" spans="1:14">
      <c r="A891" s="90" t="s">
        <v>3511</v>
      </c>
      <c r="B891" s="106" t="s">
        <v>3512</v>
      </c>
      <c r="C891" s="110">
        <v>3.5</v>
      </c>
      <c r="D891" s="106" t="s">
        <v>3513</v>
      </c>
      <c r="E891" s="90" t="s">
        <v>3514</v>
      </c>
      <c r="F891" s="121">
        <v>2150</v>
      </c>
      <c r="G891" s="90" t="s">
        <v>3515</v>
      </c>
      <c r="H891" s="120">
        <v>588</v>
      </c>
      <c r="I891" s="90" t="s">
        <v>3516</v>
      </c>
      <c r="J891" s="120">
        <v>984</v>
      </c>
      <c r="K891" s="90" t="s">
        <v>3517</v>
      </c>
      <c r="L891" s="120">
        <v>111</v>
      </c>
      <c r="M891" s="90" t="s">
        <v>3518</v>
      </c>
      <c r="N891" s="120">
        <v>82</v>
      </c>
    </row>
    <row r="892" spans="1:14">
      <c r="A892" s="87" t="s">
        <v>3519</v>
      </c>
      <c r="B892" s="104" t="s">
        <v>3520</v>
      </c>
      <c r="C892" s="105">
        <v>3.5</v>
      </c>
      <c r="D892" s="104" t="s">
        <v>3521</v>
      </c>
      <c r="E892" s="87" t="s">
        <v>3096</v>
      </c>
      <c r="F892" s="119">
        <v>2130</v>
      </c>
      <c r="G892" s="87" t="s">
        <v>3522</v>
      </c>
      <c r="H892" s="118">
        <v>580</v>
      </c>
      <c r="I892" s="87" t="s">
        <v>3523</v>
      </c>
      <c r="J892" s="118">
        <v>971</v>
      </c>
      <c r="K892" s="87" t="s">
        <v>3524</v>
      </c>
      <c r="L892" s="118">
        <v>110</v>
      </c>
      <c r="M892" s="87" t="s">
        <v>3525</v>
      </c>
      <c r="N892" s="118">
        <v>81</v>
      </c>
    </row>
    <row r="893" spans="1:14">
      <c r="A893" s="90" t="s">
        <v>3526</v>
      </c>
      <c r="B893" s="106" t="s">
        <v>3527</v>
      </c>
      <c r="C893" s="110">
        <v>2.6</v>
      </c>
      <c r="D893" s="106" t="s">
        <v>3528</v>
      </c>
      <c r="E893" s="90" t="s">
        <v>2879</v>
      </c>
      <c r="F893" s="121">
        <v>1380</v>
      </c>
      <c r="G893" s="90" t="s">
        <v>2879</v>
      </c>
      <c r="H893" s="120">
        <v>376</v>
      </c>
      <c r="I893" s="90" t="s">
        <v>3529</v>
      </c>
      <c r="J893" s="120">
        <v>555</v>
      </c>
      <c r="K893" s="90" t="s">
        <v>3530</v>
      </c>
      <c r="L893" s="120">
        <v>68</v>
      </c>
      <c r="M893" s="90" t="s">
        <v>3531</v>
      </c>
      <c r="N893" s="120">
        <v>52</v>
      </c>
    </row>
    <row r="894" spans="1:14">
      <c r="A894" s="87" t="s">
        <v>3532</v>
      </c>
      <c r="B894" s="104" t="s">
        <v>3533</v>
      </c>
      <c r="C894" s="105">
        <v>3</v>
      </c>
      <c r="D894" s="104" t="s">
        <v>3534</v>
      </c>
      <c r="E894" s="87" t="s">
        <v>3535</v>
      </c>
      <c r="F894" s="119">
        <v>1440</v>
      </c>
      <c r="G894" s="87" t="s">
        <v>3535</v>
      </c>
      <c r="H894" s="118">
        <v>392</v>
      </c>
      <c r="I894" s="87" t="s">
        <v>3536</v>
      </c>
      <c r="J894" s="118">
        <v>613</v>
      </c>
      <c r="K894" s="87" t="s">
        <v>3537</v>
      </c>
      <c r="L894" s="118">
        <v>72</v>
      </c>
      <c r="M894" s="87" t="s">
        <v>3538</v>
      </c>
      <c r="N894" s="118">
        <v>54</v>
      </c>
    </row>
    <row r="895" spans="1:14">
      <c r="A895" s="90" t="s">
        <v>3539</v>
      </c>
      <c r="B895" s="106" t="s">
        <v>3540</v>
      </c>
      <c r="C895" s="110">
        <v>0.4</v>
      </c>
      <c r="D895" s="106" t="s">
        <v>3541</v>
      </c>
      <c r="E895" s="90" t="s">
        <v>3542</v>
      </c>
      <c r="F895" s="120">
        <v>123</v>
      </c>
      <c r="G895" s="90" t="s">
        <v>3542</v>
      </c>
      <c r="H895" s="120">
        <v>33</v>
      </c>
      <c r="I895" s="90" t="s">
        <v>3543</v>
      </c>
      <c r="J895" s="120">
        <v>37</v>
      </c>
      <c r="K895" s="90" t="s">
        <v>3544</v>
      </c>
      <c r="L895" s="120">
        <v>6</v>
      </c>
      <c r="M895" s="90" t="s">
        <v>3545</v>
      </c>
      <c r="N895" s="120">
        <v>5</v>
      </c>
    </row>
    <row r="896" spans="1:14">
      <c r="A896" s="87" t="s">
        <v>3546</v>
      </c>
      <c r="B896" s="104" t="s">
        <v>3547</v>
      </c>
      <c r="C896" s="105">
        <v>0.3</v>
      </c>
      <c r="D896" s="104" t="s">
        <v>3548</v>
      </c>
      <c r="E896" s="87" t="s">
        <v>3549</v>
      </c>
      <c r="F896" s="118">
        <v>64</v>
      </c>
      <c r="G896" s="87" t="s">
        <v>3549</v>
      </c>
      <c r="H896" s="118">
        <v>17</v>
      </c>
      <c r="I896" s="87" t="s">
        <v>2577</v>
      </c>
      <c r="J896" s="118">
        <v>19</v>
      </c>
      <c r="K896" s="87" t="s">
        <v>3550</v>
      </c>
      <c r="L896" s="118">
        <v>3</v>
      </c>
      <c r="M896" s="87" t="s">
        <v>3551</v>
      </c>
      <c r="N896" s="118">
        <v>2</v>
      </c>
    </row>
    <row r="897" spans="1:14">
      <c r="A897" s="90" t="s">
        <v>3552</v>
      </c>
      <c r="B897" s="106" t="s">
        <v>3553</v>
      </c>
      <c r="C897" s="110">
        <v>3.2</v>
      </c>
      <c r="D897" s="106" t="s">
        <v>3336</v>
      </c>
      <c r="E897" s="90" t="s">
        <v>3554</v>
      </c>
      <c r="F897" s="121">
        <v>1720</v>
      </c>
      <c r="G897" s="90" t="s">
        <v>3555</v>
      </c>
      <c r="H897" s="120">
        <v>470</v>
      </c>
      <c r="I897" s="90" t="s">
        <v>2880</v>
      </c>
      <c r="J897" s="120">
        <v>755</v>
      </c>
      <c r="K897" s="90" t="s">
        <v>3556</v>
      </c>
      <c r="L897" s="120">
        <v>87</v>
      </c>
      <c r="M897" s="90" t="s">
        <v>3173</v>
      </c>
      <c r="N897" s="120">
        <v>65</v>
      </c>
    </row>
    <row r="898" spans="1:14">
      <c r="A898" s="87" t="s">
        <v>3557</v>
      </c>
      <c r="B898" s="104" t="s">
        <v>3558</v>
      </c>
      <c r="C898" s="105">
        <v>3.2</v>
      </c>
      <c r="D898" s="104" t="s">
        <v>3559</v>
      </c>
      <c r="E898" s="87" t="s">
        <v>3560</v>
      </c>
      <c r="F898" s="119">
        <v>1220</v>
      </c>
      <c r="G898" s="87" t="s">
        <v>3560</v>
      </c>
      <c r="H898" s="118">
        <v>333</v>
      </c>
      <c r="I898" s="87" t="s">
        <v>3561</v>
      </c>
      <c r="J898" s="118">
        <v>535</v>
      </c>
      <c r="K898" s="87" t="s">
        <v>3562</v>
      </c>
      <c r="L898" s="118">
        <v>62</v>
      </c>
      <c r="M898" s="87" t="s">
        <v>3563</v>
      </c>
      <c r="N898" s="118">
        <v>46</v>
      </c>
    </row>
    <row r="899" spans="1:14">
      <c r="A899" s="90" t="s">
        <v>3564</v>
      </c>
      <c r="B899" s="106" t="s">
        <v>3565</v>
      </c>
      <c r="C899" s="90" t="s">
        <v>3566</v>
      </c>
      <c r="D899" s="106" t="s">
        <v>3567</v>
      </c>
      <c r="E899" s="90" t="s">
        <v>3568</v>
      </c>
      <c r="F899" s="120">
        <v>6</v>
      </c>
      <c r="G899" s="90" t="s">
        <v>3568</v>
      </c>
      <c r="H899" s="120">
        <v>2</v>
      </c>
      <c r="I899" s="90" t="s">
        <v>3569</v>
      </c>
      <c r="J899" s="120">
        <v>2</v>
      </c>
      <c r="K899" s="90" t="s">
        <v>3570</v>
      </c>
      <c r="L899" s="122" t="s">
        <v>2630</v>
      </c>
      <c r="M899" s="90" t="s">
        <v>3571</v>
      </c>
      <c r="N899" s="122" t="s">
        <v>2630</v>
      </c>
    </row>
    <row r="900" spans="1:14">
      <c r="A900" s="87" t="s">
        <v>3572</v>
      </c>
      <c r="B900" s="104" t="s">
        <v>3573</v>
      </c>
      <c r="C900" s="87" t="s">
        <v>3566</v>
      </c>
      <c r="D900" s="104" t="s">
        <v>3574</v>
      </c>
      <c r="E900" s="87" t="s">
        <v>3575</v>
      </c>
      <c r="F900" s="118">
        <v>6</v>
      </c>
      <c r="G900" s="87" t="s">
        <v>3575</v>
      </c>
      <c r="H900" s="118">
        <v>2</v>
      </c>
      <c r="I900" s="87" t="s">
        <v>3576</v>
      </c>
      <c r="J900" s="118">
        <v>2</v>
      </c>
      <c r="K900" s="87" t="s">
        <v>2870</v>
      </c>
      <c r="L900" s="123" t="s">
        <v>2630</v>
      </c>
      <c r="M900" s="87" t="s">
        <v>3577</v>
      </c>
      <c r="N900" s="123" t="s">
        <v>2630</v>
      </c>
    </row>
    <row r="901" spans="1:14">
      <c r="A901" s="90" t="s">
        <v>3578</v>
      </c>
      <c r="B901" s="106" t="s">
        <v>3579</v>
      </c>
      <c r="C901" s="90" t="s">
        <v>3566</v>
      </c>
      <c r="D901" s="106" t="s">
        <v>3580</v>
      </c>
      <c r="E901" s="90" t="s">
        <v>2429</v>
      </c>
      <c r="F901" s="120">
        <v>8</v>
      </c>
      <c r="G901" s="90" t="s">
        <v>2429</v>
      </c>
      <c r="H901" s="120">
        <v>2</v>
      </c>
      <c r="I901" s="90" t="s">
        <v>3581</v>
      </c>
      <c r="J901" s="120">
        <v>2</v>
      </c>
      <c r="K901" s="90" t="s">
        <v>3582</v>
      </c>
      <c r="L901" s="122" t="s">
        <v>2630</v>
      </c>
      <c r="M901" s="90" t="s">
        <v>3583</v>
      </c>
      <c r="N901" s="122" t="s">
        <v>2630</v>
      </c>
    </row>
    <row r="902" spans="1:14">
      <c r="A902" s="93" t="s">
        <v>3584</v>
      </c>
      <c r="B902" s="107" t="s">
        <v>3585</v>
      </c>
      <c r="C902" s="93" t="s">
        <v>3566</v>
      </c>
      <c r="D902" s="107" t="s">
        <v>3586</v>
      </c>
      <c r="E902" s="93" t="s">
        <v>3587</v>
      </c>
      <c r="F902" s="124">
        <v>8</v>
      </c>
      <c r="G902" s="93" t="s">
        <v>3587</v>
      </c>
      <c r="H902" s="124">
        <v>2</v>
      </c>
      <c r="I902" s="93" t="s">
        <v>3588</v>
      </c>
      <c r="J902" s="124">
        <v>2</v>
      </c>
      <c r="K902" s="93" t="s">
        <v>3589</v>
      </c>
      <c r="L902" s="125" t="s">
        <v>2630</v>
      </c>
      <c r="M902" s="93" t="s">
        <v>3590</v>
      </c>
      <c r="N902" s="125" t="s">
        <v>2630</v>
      </c>
    </row>
    <row r="903" spans="1:14">
      <c r="A903" s="83" t="s">
        <v>3591</v>
      </c>
      <c r="B903" s="126" t="s">
        <v>3592</v>
      </c>
      <c r="C903" s="96">
        <v>1.8</v>
      </c>
      <c r="D903" s="126" t="s">
        <v>3586</v>
      </c>
      <c r="E903" s="83" t="s">
        <v>3593</v>
      </c>
      <c r="F903" s="128">
        <v>350</v>
      </c>
      <c r="G903" s="83" t="s">
        <v>3593</v>
      </c>
      <c r="H903" s="128">
        <v>95</v>
      </c>
      <c r="I903" s="83" t="s">
        <v>3594</v>
      </c>
      <c r="J903" s="128">
        <v>126</v>
      </c>
      <c r="K903" s="83" t="s">
        <v>3595</v>
      </c>
      <c r="L903" s="128">
        <v>17</v>
      </c>
      <c r="M903" s="83" t="s">
        <v>3596</v>
      </c>
      <c r="N903" s="128">
        <v>13</v>
      </c>
    </row>
    <row r="904" spans="1:14">
      <c r="A904" s="87" t="s">
        <v>3597</v>
      </c>
      <c r="B904" s="104" t="s">
        <v>3598</v>
      </c>
      <c r="C904" s="105">
        <v>0.3</v>
      </c>
      <c r="D904" s="104" t="s">
        <v>3599</v>
      </c>
      <c r="E904" s="87" t="s">
        <v>3600</v>
      </c>
      <c r="F904" s="118">
        <v>99</v>
      </c>
      <c r="G904" s="87" t="s">
        <v>3600</v>
      </c>
      <c r="H904" s="118">
        <v>27</v>
      </c>
      <c r="I904" s="87" t="s">
        <v>3601</v>
      </c>
      <c r="J904" s="118">
        <v>30</v>
      </c>
      <c r="K904" s="87" t="s">
        <v>3602</v>
      </c>
      <c r="L904" s="118">
        <v>5</v>
      </c>
      <c r="M904" s="87" t="s">
        <v>3603</v>
      </c>
      <c r="N904" s="118">
        <v>4</v>
      </c>
    </row>
    <row r="905" spans="1:14">
      <c r="A905" s="90" t="s">
        <v>3604</v>
      </c>
      <c r="B905" s="106" t="s">
        <v>3605</v>
      </c>
      <c r="C905" s="110">
        <v>0.3</v>
      </c>
      <c r="D905" s="106" t="s">
        <v>3606</v>
      </c>
      <c r="E905" s="90" t="s">
        <v>3607</v>
      </c>
      <c r="F905" s="120">
        <v>113</v>
      </c>
      <c r="G905" s="90" t="s">
        <v>3607</v>
      </c>
      <c r="H905" s="120">
        <v>31</v>
      </c>
      <c r="I905" s="90" t="s">
        <v>3608</v>
      </c>
      <c r="J905" s="120">
        <v>34</v>
      </c>
      <c r="K905" s="90" t="s">
        <v>3609</v>
      </c>
      <c r="L905" s="120">
        <v>5</v>
      </c>
      <c r="M905" s="90" t="s">
        <v>3610</v>
      </c>
      <c r="N905" s="120">
        <v>4</v>
      </c>
    </row>
    <row r="906" spans="1:14">
      <c r="A906" s="87" t="s">
        <v>3611</v>
      </c>
      <c r="B906" s="104" t="s">
        <v>3612</v>
      </c>
      <c r="C906" s="87" t="s">
        <v>3566</v>
      </c>
      <c r="D906" s="104" t="s">
        <v>3613</v>
      </c>
      <c r="E906" s="87" t="s">
        <v>3614</v>
      </c>
      <c r="F906" s="118">
        <v>5</v>
      </c>
      <c r="G906" s="87" t="s">
        <v>3614</v>
      </c>
      <c r="H906" s="118">
        <v>1</v>
      </c>
      <c r="I906" s="87" t="s">
        <v>3615</v>
      </c>
      <c r="J906" s="118">
        <v>1</v>
      </c>
      <c r="K906" s="87" t="s">
        <v>3616</v>
      </c>
      <c r="L906" s="123" t="s">
        <v>2630</v>
      </c>
      <c r="M906" s="87" t="s">
        <v>3617</v>
      </c>
      <c r="N906" s="123" t="s">
        <v>2630</v>
      </c>
    </row>
    <row r="907" spans="1:14">
      <c r="A907" s="90" t="s">
        <v>3618</v>
      </c>
      <c r="B907" s="106" t="s">
        <v>3619</v>
      </c>
      <c r="C907" s="90" t="s">
        <v>3620</v>
      </c>
      <c r="D907" s="106" t="s">
        <v>3621</v>
      </c>
      <c r="E907" s="90" t="s">
        <v>3622</v>
      </c>
      <c r="F907" s="120">
        <v>25</v>
      </c>
      <c r="G907" s="90" t="s">
        <v>3622</v>
      </c>
      <c r="H907" s="120">
        <v>7</v>
      </c>
      <c r="I907" s="90" t="s">
        <v>3623</v>
      </c>
      <c r="J907" s="120">
        <v>7</v>
      </c>
      <c r="K907" s="90" t="s">
        <v>3624</v>
      </c>
      <c r="L907" s="120">
        <v>1</v>
      </c>
      <c r="M907" s="90" t="s">
        <v>3625</v>
      </c>
      <c r="N907" s="122" t="s">
        <v>2630</v>
      </c>
    </row>
    <row r="908" spans="1:14">
      <c r="A908" s="87" t="s">
        <v>3626</v>
      </c>
      <c r="B908" s="104" t="s">
        <v>3627</v>
      </c>
      <c r="C908" s="105">
        <v>0.6</v>
      </c>
      <c r="D908" s="104" t="s">
        <v>3628</v>
      </c>
      <c r="E908" s="87" t="s">
        <v>3629</v>
      </c>
      <c r="F908" s="118">
        <v>192</v>
      </c>
      <c r="G908" s="87" t="s">
        <v>3629</v>
      </c>
      <c r="H908" s="118">
        <v>52</v>
      </c>
      <c r="I908" s="87" t="s">
        <v>3630</v>
      </c>
      <c r="J908" s="118">
        <v>60</v>
      </c>
      <c r="K908" s="87" t="s">
        <v>3631</v>
      </c>
      <c r="L908" s="118">
        <v>9</v>
      </c>
      <c r="M908" s="87" t="s">
        <v>3632</v>
      </c>
      <c r="N908" s="118">
        <v>7</v>
      </c>
    </row>
    <row r="909" spans="1:14">
      <c r="A909" s="90" t="s">
        <v>3633</v>
      </c>
      <c r="B909" s="106" t="s">
        <v>3634</v>
      </c>
      <c r="C909" s="90" t="s">
        <v>3635</v>
      </c>
      <c r="D909" s="106" t="s">
        <v>3613</v>
      </c>
      <c r="E909" s="90" t="s">
        <v>3636</v>
      </c>
      <c r="F909" s="120">
        <v>12</v>
      </c>
      <c r="G909" s="90" t="s">
        <v>3636</v>
      </c>
      <c r="H909" s="120">
        <v>3</v>
      </c>
      <c r="I909" s="90" t="s">
        <v>3637</v>
      </c>
      <c r="J909" s="120">
        <v>4</v>
      </c>
      <c r="K909" s="90" t="s">
        <v>3638</v>
      </c>
      <c r="L909" s="122" t="s">
        <v>2630</v>
      </c>
      <c r="M909" s="90" t="s">
        <v>2869</v>
      </c>
      <c r="N909" s="122" t="s">
        <v>2630</v>
      </c>
    </row>
    <row r="910" spans="1:14">
      <c r="A910" s="87" t="s">
        <v>3639</v>
      </c>
      <c r="B910" s="104" t="s">
        <v>3640</v>
      </c>
      <c r="C910" s="105">
        <v>0.3</v>
      </c>
      <c r="D910" s="104" t="s">
        <v>3641</v>
      </c>
      <c r="E910" s="87" t="s">
        <v>3642</v>
      </c>
      <c r="F910" s="118">
        <v>99</v>
      </c>
      <c r="G910" s="87" t="s">
        <v>3642</v>
      </c>
      <c r="H910" s="118">
        <v>27</v>
      </c>
      <c r="I910" s="87" t="s">
        <v>3643</v>
      </c>
      <c r="J910" s="118">
        <v>30</v>
      </c>
      <c r="K910" s="87" t="s">
        <v>3644</v>
      </c>
      <c r="L910" s="118">
        <v>5</v>
      </c>
      <c r="M910" s="87" t="s">
        <v>3645</v>
      </c>
      <c r="N910" s="118">
        <v>4</v>
      </c>
    </row>
    <row r="911" spans="1:14">
      <c r="A911" s="90" t="s">
        <v>3646</v>
      </c>
      <c r="B911" s="106" t="s">
        <v>3647</v>
      </c>
      <c r="C911" s="110">
        <v>0.6</v>
      </c>
      <c r="D911" s="131">
        <v>0.2</v>
      </c>
      <c r="E911" s="90" t="s">
        <v>3648</v>
      </c>
      <c r="F911" s="120">
        <v>124</v>
      </c>
      <c r="G911" s="90" t="s">
        <v>3648</v>
      </c>
      <c r="H911" s="120">
        <v>34</v>
      </c>
      <c r="I911" s="90" t="s">
        <v>2770</v>
      </c>
      <c r="J911" s="120">
        <v>38</v>
      </c>
      <c r="K911" s="90" t="s">
        <v>3649</v>
      </c>
      <c r="L911" s="120">
        <v>6</v>
      </c>
      <c r="M911" s="90" t="s">
        <v>3650</v>
      </c>
      <c r="N911" s="120">
        <v>5</v>
      </c>
    </row>
    <row r="912" spans="1:14">
      <c r="A912" s="87" t="s">
        <v>3651</v>
      </c>
      <c r="B912" s="104" t="s">
        <v>3652</v>
      </c>
      <c r="C912" s="105">
        <v>9.8000000000000007</v>
      </c>
      <c r="D912" s="130">
        <v>0.35</v>
      </c>
      <c r="E912" s="87" t="s">
        <v>3653</v>
      </c>
      <c r="F912" s="119">
        <v>3970</v>
      </c>
      <c r="G912" s="87" t="s">
        <v>3654</v>
      </c>
      <c r="H912" s="119">
        <v>1240</v>
      </c>
      <c r="I912" s="87" t="s">
        <v>3655</v>
      </c>
      <c r="J912" s="119">
        <v>2960</v>
      </c>
      <c r="K912" s="87" t="s">
        <v>3656</v>
      </c>
      <c r="L912" s="118">
        <v>467</v>
      </c>
      <c r="M912" s="87" t="s">
        <v>3657</v>
      </c>
      <c r="N912" s="118">
        <v>178</v>
      </c>
    </row>
    <row r="913" spans="1:14">
      <c r="A913" s="90" t="s">
        <v>3658</v>
      </c>
      <c r="B913" s="106" t="s">
        <v>3659</v>
      </c>
      <c r="C913" s="110">
        <v>0.4</v>
      </c>
      <c r="D913" s="131">
        <v>0.19</v>
      </c>
      <c r="E913" s="90" t="s">
        <v>3660</v>
      </c>
      <c r="F913" s="120">
        <v>86</v>
      </c>
      <c r="G913" s="90" t="s">
        <v>3660</v>
      </c>
      <c r="H913" s="120">
        <v>23</v>
      </c>
      <c r="I913" s="90" t="s">
        <v>3661</v>
      </c>
      <c r="J913" s="120">
        <v>26</v>
      </c>
      <c r="K913" s="90" t="s">
        <v>3662</v>
      </c>
      <c r="L913" s="120">
        <v>4</v>
      </c>
      <c r="M913" s="90" t="s">
        <v>3663</v>
      </c>
      <c r="N913" s="120">
        <v>3</v>
      </c>
    </row>
    <row r="914" spans="1:14" ht="19.2">
      <c r="A914" s="104" t="s">
        <v>3664</v>
      </c>
      <c r="B914" s="104" t="s">
        <v>3665</v>
      </c>
      <c r="C914" s="98">
        <v>67</v>
      </c>
      <c r="D914" s="130">
        <v>0.57999999999999996</v>
      </c>
      <c r="E914" s="87" t="s">
        <v>3666</v>
      </c>
      <c r="F914" s="119">
        <v>7940</v>
      </c>
      <c r="G914" s="87" t="s">
        <v>3667</v>
      </c>
      <c r="H914" s="119">
        <v>6490</v>
      </c>
      <c r="I914" s="87" t="s">
        <v>3668</v>
      </c>
      <c r="J914" s="119">
        <v>8140</v>
      </c>
      <c r="K914" s="87" t="s">
        <v>3669</v>
      </c>
      <c r="L914" s="119">
        <v>6960</v>
      </c>
      <c r="M914" s="87" t="s">
        <v>3670</v>
      </c>
      <c r="N914" s="118">
        <v>4380</v>
      </c>
    </row>
    <row r="915" spans="1:14">
      <c r="A915" s="90" t="s">
        <v>3671</v>
      </c>
      <c r="B915" s="106" t="s">
        <v>3672</v>
      </c>
      <c r="C915" s="90" t="s">
        <v>3673</v>
      </c>
      <c r="D915" s="131">
        <v>0.11</v>
      </c>
      <c r="E915" s="90" t="s">
        <v>3674</v>
      </c>
      <c r="F915" s="120">
        <v>48</v>
      </c>
      <c r="G915" s="90" t="s">
        <v>3674</v>
      </c>
      <c r="H915" s="120">
        <v>13</v>
      </c>
      <c r="I915" s="90" t="s">
        <v>3675</v>
      </c>
      <c r="J915" s="120">
        <v>14</v>
      </c>
      <c r="K915" s="90" t="s">
        <v>3676</v>
      </c>
      <c r="L915" s="120">
        <v>2</v>
      </c>
      <c r="M915" s="90" t="s">
        <v>3677</v>
      </c>
      <c r="N915" s="120">
        <v>2</v>
      </c>
    </row>
    <row r="916" spans="1:14">
      <c r="A916" s="87" t="s">
        <v>3678</v>
      </c>
      <c r="B916" s="104" t="s">
        <v>3679</v>
      </c>
      <c r="C916" s="87" t="s">
        <v>3680</v>
      </c>
      <c r="D916" s="130">
        <v>0.19</v>
      </c>
      <c r="E916" s="87" t="s">
        <v>3681</v>
      </c>
      <c r="F916" s="118">
        <v>63</v>
      </c>
      <c r="G916" s="87" t="s">
        <v>3681</v>
      </c>
      <c r="H916" s="118">
        <v>17</v>
      </c>
      <c r="I916" s="87" t="s">
        <v>3682</v>
      </c>
      <c r="J916" s="118">
        <v>19</v>
      </c>
      <c r="K916" s="87" t="s">
        <v>3663</v>
      </c>
      <c r="L916" s="118">
        <v>3</v>
      </c>
      <c r="M916" s="87" t="s">
        <v>3683</v>
      </c>
      <c r="N916" s="118">
        <v>2</v>
      </c>
    </row>
    <row r="917" spans="1:14">
      <c r="A917" s="90" t="s">
        <v>3684</v>
      </c>
      <c r="B917" s="106" t="s">
        <v>3685</v>
      </c>
      <c r="C917" s="110">
        <v>0.3</v>
      </c>
      <c r="D917" s="131">
        <v>0.16</v>
      </c>
      <c r="E917" s="90" t="s">
        <v>3686</v>
      </c>
      <c r="F917" s="120">
        <v>60</v>
      </c>
      <c r="G917" s="90" t="s">
        <v>3686</v>
      </c>
      <c r="H917" s="120">
        <v>16</v>
      </c>
      <c r="I917" s="90" t="s">
        <v>3687</v>
      </c>
      <c r="J917" s="120">
        <v>18</v>
      </c>
      <c r="K917" s="90" t="s">
        <v>3688</v>
      </c>
      <c r="L917" s="120">
        <v>3</v>
      </c>
      <c r="M917" s="90" t="s">
        <v>2792</v>
      </c>
      <c r="N917" s="120">
        <v>2</v>
      </c>
    </row>
    <row r="918" spans="1:14">
      <c r="A918" s="87" t="s">
        <v>3689</v>
      </c>
      <c r="B918" s="104" t="s">
        <v>3690</v>
      </c>
      <c r="C918" s="87" t="s">
        <v>3691</v>
      </c>
      <c r="D918" s="130">
        <v>0.03</v>
      </c>
      <c r="E918" s="87" t="s">
        <v>3692</v>
      </c>
      <c r="F918" s="118">
        <v>2</v>
      </c>
      <c r="G918" s="87" t="s">
        <v>3692</v>
      </c>
      <c r="H918" s="123" t="s">
        <v>2630</v>
      </c>
      <c r="I918" s="87" t="s">
        <v>3693</v>
      </c>
      <c r="J918" s="123" t="s">
        <v>2630</v>
      </c>
      <c r="K918" s="87" t="s">
        <v>3694</v>
      </c>
      <c r="L918" s="123" t="s">
        <v>2630</v>
      </c>
      <c r="M918" s="87" t="s">
        <v>3695</v>
      </c>
      <c r="N918" s="123" t="s">
        <v>2630</v>
      </c>
    </row>
    <row r="919" spans="1:14">
      <c r="A919" s="90" t="s">
        <v>3696</v>
      </c>
      <c r="B919" s="106" t="s">
        <v>3697</v>
      </c>
      <c r="C919" s="90" t="s">
        <v>2797</v>
      </c>
      <c r="D919" s="131">
        <v>0.03</v>
      </c>
      <c r="E919" s="90" t="s">
        <v>3698</v>
      </c>
      <c r="F919" s="122" t="s">
        <v>2630</v>
      </c>
      <c r="G919" s="90" t="s">
        <v>3698</v>
      </c>
      <c r="H919" s="122" t="s">
        <v>2630</v>
      </c>
      <c r="I919" s="90" t="s">
        <v>3699</v>
      </c>
      <c r="J919" s="122" t="s">
        <v>2630</v>
      </c>
      <c r="K919" s="90" t="s">
        <v>3700</v>
      </c>
      <c r="L919" s="122" t="s">
        <v>2630</v>
      </c>
      <c r="M919" s="90" t="s">
        <v>3701</v>
      </c>
      <c r="N919" s="122" t="s">
        <v>2630</v>
      </c>
    </row>
    <row r="920" spans="1:14">
      <c r="A920" s="87" t="s">
        <v>3702</v>
      </c>
      <c r="B920" s="104" t="s">
        <v>3703</v>
      </c>
      <c r="C920" s="87" t="s">
        <v>3704</v>
      </c>
      <c r="D920" s="148">
        <v>4.0000000000000001E-3</v>
      </c>
      <c r="E920" s="87" t="s">
        <v>3705</v>
      </c>
      <c r="F920" s="123" t="s">
        <v>2630</v>
      </c>
      <c r="G920" s="87" t="s">
        <v>3705</v>
      </c>
      <c r="H920" s="123" t="s">
        <v>2630</v>
      </c>
      <c r="I920" s="87" t="s">
        <v>3706</v>
      </c>
      <c r="J920" s="123" t="s">
        <v>2630</v>
      </c>
      <c r="K920" s="87" t="s">
        <v>3707</v>
      </c>
      <c r="L920" s="123" t="s">
        <v>2630</v>
      </c>
      <c r="M920" s="87" t="s">
        <v>3708</v>
      </c>
      <c r="N920" s="123" t="s">
        <v>2630</v>
      </c>
    </row>
    <row r="921" spans="1:14">
      <c r="A921" s="90" t="s">
        <v>3709</v>
      </c>
      <c r="B921" s="106" t="s">
        <v>3710</v>
      </c>
      <c r="C921" s="90" t="s">
        <v>3711</v>
      </c>
      <c r="D921" s="131">
        <v>0.02</v>
      </c>
      <c r="E921" s="90" t="s">
        <v>3712</v>
      </c>
      <c r="F921" s="120">
        <v>3</v>
      </c>
      <c r="G921" s="90" t="s">
        <v>3712</v>
      </c>
      <c r="H921" s="122" t="s">
        <v>2630</v>
      </c>
      <c r="I921" s="90" t="s">
        <v>3713</v>
      </c>
      <c r="J921" s="122" t="s">
        <v>2630</v>
      </c>
      <c r="K921" s="90" t="s">
        <v>3714</v>
      </c>
      <c r="L921" s="122" t="s">
        <v>2630</v>
      </c>
      <c r="M921" s="90" t="s">
        <v>3715</v>
      </c>
      <c r="N921" s="122" t="s">
        <v>2630</v>
      </c>
    </row>
    <row r="922" spans="1:14">
      <c r="A922" s="87" t="s">
        <v>3716</v>
      </c>
      <c r="B922" s="104" t="s">
        <v>3717</v>
      </c>
      <c r="C922" s="87" t="s">
        <v>3718</v>
      </c>
      <c r="D922" s="130">
        <v>0.04</v>
      </c>
      <c r="E922" s="87" t="s">
        <v>3719</v>
      </c>
      <c r="F922" s="118">
        <v>11</v>
      </c>
      <c r="G922" s="87" t="s">
        <v>3719</v>
      </c>
      <c r="H922" s="118">
        <v>3</v>
      </c>
      <c r="I922" s="87" t="s">
        <v>3720</v>
      </c>
      <c r="J922" s="118">
        <v>3</v>
      </c>
      <c r="K922" s="87" t="s">
        <v>3480</v>
      </c>
      <c r="L922" s="123" t="s">
        <v>2630</v>
      </c>
      <c r="M922" s="87" t="s">
        <v>3721</v>
      </c>
      <c r="N922" s="123" t="s">
        <v>2630</v>
      </c>
    </row>
    <row r="923" spans="1:14">
      <c r="A923" s="90" t="s">
        <v>3722</v>
      </c>
      <c r="B923" s="106" t="s">
        <v>3723</v>
      </c>
      <c r="C923" s="110">
        <v>0.3</v>
      </c>
      <c r="D923" s="131">
        <v>0.1</v>
      </c>
      <c r="E923" s="90" t="s">
        <v>3724</v>
      </c>
      <c r="F923" s="120">
        <v>73</v>
      </c>
      <c r="G923" s="90" t="s">
        <v>3724</v>
      </c>
      <c r="H923" s="120">
        <v>20</v>
      </c>
      <c r="I923" s="90" t="s">
        <v>3725</v>
      </c>
      <c r="J923" s="120">
        <v>22</v>
      </c>
      <c r="K923" s="90" t="s">
        <v>3726</v>
      </c>
      <c r="L923" s="120">
        <v>3</v>
      </c>
      <c r="M923" s="90" t="s">
        <v>3727</v>
      </c>
      <c r="N923" s="120">
        <v>3</v>
      </c>
    </row>
    <row r="924" spans="1:14" ht="19.2">
      <c r="A924" s="87" t="s">
        <v>3728</v>
      </c>
      <c r="B924" s="104" t="s">
        <v>3729</v>
      </c>
      <c r="C924" s="98">
        <v>26</v>
      </c>
      <c r="D924" s="104" t="s">
        <v>3730</v>
      </c>
      <c r="E924" s="87" t="s">
        <v>3731</v>
      </c>
      <c r="F924" s="119">
        <v>9910</v>
      </c>
      <c r="G924" s="87" t="s">
        <v>3732</v>
      </c>
      <c r="H924" s="119">
        <v>4920</v>
      </c>
      <c r="I924" s="87" t="s">
        <v>3733</v>
      </c>
      <c r="J924" s="119">
        <v>9320</v>
      </c>
      <c r="K924" s="87" t="s">
        <v>3734</v>
      </c>
      <c r="L924" s="119">
        <v>4460</v>
      </c>
      <c r="M924" s="87" t="s">
        <v>3735</v>
      </c>
      <c r="N924" s="118">
        <v>1360</v>
      </c>
    </row>
    <row r="925" spans="1:14" ht="19.2">
      <c r="A925" s="106" t="s">
        <v>3736</v>
      </c>
      <c r="B925" s="106" t="s">
        <v>3737</v>
      </c>
      <c r="C925" s="101">
        <v>26</v>
      </c>
      <c r="D925" s="106" t="s">
        <v>3738</v>
      </c>
      <c r="E925" s="90" t="s">
        <v>3739</v>
      </c>
      <c r="F925" s="121">
        <v>9050</v>
      </c>
      <c r="G925" s="90" t="s">
        <v>3740</v>
      </c>
      <c r="H925" s="121">
        <v>4490</v>
      </c>
      <c r="I925" s="90" t="s">
        <v>2971</v>
      </c>
      <c r="J925" s="121">
        <v>8520</v>
      </c>
      <c r="K925" s="90" t="s">
        <v>3741</v>
      </c>
      <c r="L925" s="121">
        <v>4080</v>
      </c>
      <c r="M925" s="90" t="s">
        <v>3742</v>
      </c>
      <c r="N925" s="120">
        <v>1250</v>
      </c>
    </row>
    <row r="926" spans="1:14" ht="19.2">
      <c r="A926" s="107" t="s">
        <v>3743</v>
      </c>
      <c r="B926" s="107" t="s">
        <v>3744</v>
      </c>
      <c r="C926" s="136">
        <v>26</v>
      </c>
      <c r="D926" s="107" t="s">
        <v>3745</v>
      </c>
      <c r="E926" s="93" t="s">
        <v>3746</v>
      </c>
      <c r="F926" s="137">
        <v>7320</v>
      </c>
      <c r="G926" s="93" t="s">
        <v>3747</v>
      </c>
      <c r="H926" s="137">
        <v>3630</v>
      </c>
      <c r="I926" s="93" t="s">
        <v>2436</v>
      </c>
      <c r="J926" s="137">
        <v>6880</v>
      </c>
      <c r="K926" s="93" t="s">
        <v>3655</v>
      </c>
      <c r="L926" s="137">
        <v>3300</v>
      </c>
      <c r="M926" s="93" t="s">
        <v>3748</v>
      </c>
      <c r="N926" s="124">
        <v>1010</v>
      </c>
    </row>
    <row r="927" spans="1:14">
      <c r="A927"/>
      <c r="B927"/>
      <c r="C927"/>
      <c r="D927"/>
      <c r="E927"/>
    </row>
    <row r="928" spans="1:14">
      <c r="A928" s="151"/>
      <c r="B928" s="152" t="s">
        <v>3749</v>
      </c>
      <c r="C928" s="152" t="s">
        <v>3750</v>
      </c>
      <c r="D928" s="42" t="s">
        <v>3751</v>
      </c>
      <c r="E928"/>
    </row>
    <row r="929" spans="1:5">
      <c r="A929" t="s">
        <v>1194</v>
      </c>
      <c r="B929" s="153">
        <v>1</v>
      </c>
      <c r="C929" s="153">
        <v>1</v>
      </c>
      <c r="D929" t="s">
        <v>3752</v>
      </c>
      <c r="E929"/>
    </row>
    <row r="930" spans="1:5">
      <c r="A930" t="s">
        <v>725</v>
      </c>
      <c r="B930" s="153">
        <v>16.2</v>
      </c>
      <c r="C930" s="153">
        <v>5</v>
      </c>
      <c r="D930" t="s">
        <v>3753</v>
      </c>
      <c r="E930"/>
    </row>
    <row r="931" spans="1:5">
      <c r="A931" t="s">
        <v>729</v>
      </c>
      <c r="B931" s="153">
        <v>5.6</v>
      </c>
      <c r="C931" s="153">
        <v>1.8</v>
      </c>
      <c r="D931" t="s">
        <v>3754</v>
      </c>
      <c r="E931"/>
    </row>
    <row r="932" spans="1:5">
      <c r="A932" t="s">
        <v>730</v>
      </c>
      <c r="B932" s="153">
        <v>-2.4</v>
      </c>
      <c r="C932" s="153">
        <v>-8.1999999999999993</v>
      </c>
      <c r="D932" t="s">
        <v>3755</v>
      </c>
      <c r="E932"/>
    </row>
    <row r="933" spans="1:5">
      <c r="A933" t="s">
        <v>731</v>
      </c>
      <c r="B933" s="153">
        <v>0</v>
      </c>
      <c r="C933" s="153">
        <v>0</v>
      </c>
      <c r="D933" t="s">
        <v>3756</v>
      </c>
      <c r="E933"/>
    </row>
    <row r="934" spans="1:5">
      <c r="A934" t="s">
        <v>732</v>
      </c>
      <c r="B934" s="153">
        <v>0</v>
      </c>
      <c r="C934" s="153">
        <v>0</v>
      </c>
      <c r="D934" t="s">
        <v>3756</v>
      </c>
      <c r="E934"/>
    </row>
    <row r="935" spans="1:5">
      <c r="A935" t="s">
        <v>734</v>
      </c>
      <c r="B935" s="153">
        <v>0</v>
      </c>
      <c r="C935" s="153">
        <v>0</v>
      </c>
      <c r="D935" t="s">
        <v>3757</v>
      </c>
      <c r="E935"/>
    </row>
    <row r="936" spans="1:5">
      <c r="A936" t="s">
        <v>735</v>
      </c>
      <c r="B936" s="153">
        <v>1200</v>
      </c>
      <c r="C936" s="153">
        <v>345</v>
      </c>
      <c r="D936" t="s">
        <v>3758</v>
      </c>
      <c r="E936"/>
    </row>
    <row r="937" spans="1:5">
      <c r="A937" t="s">
        <v>736</v>
      </c>
      <c r="B937" s="153">
        <v>-160</v>
      </c>
      <c r="C937" s="153">
        <v>-46</v>
      </c>
      <c r="D937" t="s">
        <v>3759</v>
      </c>
      <c r="E937"/>
    </row>
    <row r="938" spans="1:5">
      <c r="A938" t="s">
        <v>737</v>
      </c>
      <c r="B938" s="153">
        <v>84</v>
      </c>
      <c r="C938" s="153">
        <v>28</v>
      </c>
      <c r="D938" t="s">
        <v>3760</v>
      </c>
      <c r="E938"/>
    </row>
    <row r="939" spans="1:5">
      <c r="A939" t="s">
        <v>739</v>
      </c>
      <c r="B939" s="153">
        <v>264</v>
      </c>
      <c r="C939" s="153">
        <v>265</v>
      </c>
      <c r="D939" t="s">
        <v>3761</v>
      </c>
      <c r="E939"/>
    </row>
    <row r="940" spans="1:5">
      <c r="A940" t="s">
        <v>3762</v>
      </c>
      <c r="B940" s="153">
        <v>1</v>
      </c>
      <c r="C940" s="153">
        <v>1</v>
      </c>
      <c r="D940" t="s">
        <v>3763</v>
      </c>
      <c r="E940"/>
    </row>
    <row r="941" spans="1:5">
      <c r="A941"/>
      <c r="B941"/>
      <c r="C941"/>
      <c r="D941" t="s">
        <v>3764</v>
      </c>
      <c r="E941"/>
    </row>
    <row r="942" spans="1:5">
      <c r="A942"/>
      <c r="B942"/>
      <c r="C942"/>
      <c r="D942" t="s">
        <v>3765</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topLeftCell="A182" workbookViewId="0">
      <selection activeCell="B207" sqref="B207"/>
    </sheetView>
  </sheetViews>
  <sheetFormatPr defaultColWidth="9.109375" defaultRowHeight="14.4"/>
  <cols>
    <col min="1" max="1" width="79.44140625" customWidth="1"/>
    <col min="2" max="2" width="12.44140625" customWidth="1"/>
    <col min="3" max="3" width="17.44140625" customWidth="1"/>
    <col min="4" max="4" width="22" customWidth="1"/>
    <col min="5" max="5" width="19.44140625" customWidth="1"/>
    <col min="6" max="6" width="14.44140625" customWidth="1"/>
    <col min="7" max="7" width="26.109375" customWidth="1"/>
    <col min="8" max="8" width="26.44140625" customWidth="1"/>
    <col min="9" max="9" width="17.88671875" customWidth="1"/>
    <col min="15" max="15" width="25.88671875" customWidth="1"/>
    <col min="16" max="16" width="12.44140625" customWidth="1"/>
    <col min="17" max="17" width="19.88671875" customWidth="1"/>
    <col min="18" max="19" width="12.44140625" customWidth="1"/>
    <col min="20" max="21" width="16.44140625" customWidth="1"/>
    <col min="22" max="22" width="10.88671875" customWidth="1"/>
  </cols>
  <sheetData>
    <row r="1" spans="1:5">
      <c r="A1" s="467" t="s">
        <v>95</v>
      </c>
      <c r="B1" s="467"/>
      <c r="C1" s="467"/>
      <c r="D1" s="467"/>
      <c r="E1" s="467"/>
    </row>
    <row r="2" spans="1:5">
      <c r="A2" s="468" t="s">
        <v>3766</v>
      </c>
      <c r="B2" s="468"/>
      <c r="C2" s="468"/>
      <c r="D2" s="468"/>
      <c r="E2" s="468"/>
    </row>
    <row r="19" spans="1:5">
      <c r="A19" t="s">
        <v>3767</v>
      </c>
    </row>
    <row r="20" spans="1:5">
      <c r="A20">
        <v>155400</v>
      </c>
      <c r="B20" t="s">
        <v>3768</v>
      </c>
    </row>
    <row r="21" spans="1:5">
      <c r="A21" s="468" t="s">
        <v>3769</v>
      </c>
      <c r="B21" s="468"/>
      <c r="C21" s="468"/>
      <c r="D21" s="468"/>
      <c r="E21" s="468"/>
    </row>
    <row r="38" spans="1:5">
      <c r="A38" t="s">
        <v>3767</v>
      </c>
    </row>
    <row r="39" spans="1:5">
      <c r="A39">
        <v>100800</v>
      </c>
      <c r="B39" t="s">
        <v>3768</v>
      </c>
    </row>
    <row r="40" spans="1:5">
      <c r="A40" s="468" t="s">
        <v>3770</v>
      </c>
      <c r="B40" s="468"/>
      <c r="C40" s="468"/>
      <c r="D40" s="468"/>
      <c r="E40" s="468"/>
    </row>
    <row r="57" spans="1:5" ht="15" thickBot="1">
      <c r="A57" t="s">
        <v>3767</v>
      </c>
    </row>
    <row r="58" spans="1:5" ht="15" thickBot="1">
      <c r="A58" s="7">
        <v>194000</v>
      </c>
      <c r="B58" t="s">
        <v>3771</v>
      </c>
    </row>
    <row r="60" spans="1:5">
      <c r="A60" s="467" t="s">
        <v>3772</v>
      </c>
      <c r="B60" s="467"/>
      <c r="C60" s="467"/>
      <c r="D60" s="467"/>
      <c r="E60" s="467"/>
    </row>
    <row r="85" spans="1:37" s="8" customFormat="1">
      <c r="A85" t="s">
        <v>3773</v>
      </c>
      <c r="B85">
        <v>55.1</v>
      </c>
      <c r="C85" t="s">
        <v>3774</v>
      </c>
      <c r="D85"/>
      <c r="E85"/>
      <c r="F85"/>
      <c r="G85"/>
      <c r="H85"/>
      <c r="I85"/>
      <c r="J85"/>
      <c r="K85"/>
      <c r="L85"/>
      <c r="M85"/>
      <c r="N85"/>
      <c r="O85"/>
      <c r="P85"/>
      <c r="Q85"/>
      <c r="R85"/>
      <c r="S85"/>
      <c r="T85"/>
      <c r="U85"/>
      <c r="V85"/>
      <c r="W85"/>
      <c r="X85"/>
      <c r="Y85"/>
      <c r="Z85"/>
      <c r="AA85"/>
      <c r="AB85"/>
      <c r="AC85"/>
      <c r="AD85"/>
      <c r="AE85"/>
      <c r="AF85"/>
      <c r="AG85"/>
      <c r="AH85"/>
      <c r="AI85"/>
      <c r="AJ85"/>
      <c r="AK85"/>
    </row>
    <row r="86" spans="1:37" s="8" customFormat="1">
      <c r="A86" t="s">
        <v>3775</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 thickBot="1"/>
    <row r="88" spans="1:37" ht="15" thickBot="1">
      <c r="A88" s="9" t="s">
        <v>3776</v>
      </c>
      <c r="B88" s="10">
        <f>(B86-B85)/B85</f>
        <v>1.0254083484573502</v>
      </c>
    </row>
    <row r="89" spans="1:37">
      <c r="A89" s="467" t="s">
        <v>3777</v>
      </c>
      <c r="B89" s="467"/>
      <c r="C89" s="467"/>
      <c r="D89" s="467"/>
      <c r="E89" s="467"/>
    </row>
    <row r="90" spans="1:37">
      <c r="A90">
        <v>6.6290250000000004</v>
      </c>
      <c r="B90" t="s">
        <v>3778</v>
      </c>
      <c r="E90" t="s">
        <v>3779</v>
      </c>
    </row>
    <row r="91" spans="1:37">
      <c r="A91">
        <f>1/A90</f>
        <v>0.15085174667466181</v>
      </c>
      <c r="B91" t="s">
        <v>3780</v>
      </c>
      <c r="E91" t="s">
        <v>3781</v>
      </c>
    </row>
    <row r="92" spans="1:37">
      <c r="A92" s="11">
        <v>0.5</v>
      </c>
      <c r="B92" t="s">
        <v>3782</v>
      </c>
      <c r="E92" t="s">
        <v>3783</v>
      </c>
    </row>
    <row r="93" spans="1:37">
      <c r="A93">
        <f>A92*A91</f>
        <v>7.5425873337330904E-2</v>
      </c>
      <c r="B93" t="s">
        <v>3784</v>
      </c>
      <c r="E93" t="s">
        <v>3781</v>
      </c>
    </row>
    <row r="94" spans="1:37">
      <c r="A94">
        <f>1/A93</f>
        <v>13.258050000000001</v>
      </c>
      <c r="B94" t="s">
        <v>3785</v>
      </c>
      <c r="E94" t="s">
        <v>3781</v>
      </c>
      <c r="J94" s="11"/>
    </row>
    <row r="95" spans="1:37" ht="15" thickBot="1">
      <c r="A95">
        <v>8.0274920000000005</v>
      </c>
      <c r="B95" t="s">
        <v>3786</v>
      </c>
      <c r="E95" t="s">
        <v>3787</v>
      </c>
      <c r="J95" s="11"/>
    </row>
    <row r="96" spans="1:37" ht="15" thickBot="1">
      <c r="A96" s="12">
        <f>(A94-A95)/A95</f>
        <v>0.65158059329115492</v>
      </c>
      <c r="B96" t="s">
        <v>3788</v>
      </c>
      <c r="C96" s="13"/>
      <c r="E96" t="s">
        <v>3781</v>
      </c>
    </row>
    <row r="98" spans="1:5">
      <c r="A98" s="467" t="s">
        <v>3789</v>
      </c>
      <c r="B98" s="467"/>
      <c r="C98" s="467"/>
      <c r="D98" s="467"/>
      <c r="E98" s="467"/>
    </row>
    <row r="99" spans="1:5">
      <c r="A99" s="13">
        <v>0.3</v>
      </c>
      <c r="B99" s="11" t="s">
        <v>3790</v>
      </c>
    </row>
    <row r="100" spans="1:5">
      <c r="A100">
        <v>63.5</v>
      </c>
      <c r="B100" t="s">
        <v>3791</v>
      </c>
    </row>
    <row r="101" spans="1:5">
      <c r="A101">
        <f>1/A100</f>
        <v>1.5748031496062992E-2</v>
      </c>
      <c r="B101" t="s">
        <v>3792</v>
      </c>
    </row>
    <row r="102" spans="1:5">
      <c r="A102" s="14">
        <f>A101*(1-A99)</f>
        <v>1.1023622047244094E-2</v>
      </c>
      <c r="B102" t="s">
        <v>3793</v>
      </c>
    </row>
    <row r="103" spans="1:5">
      <c r="A103" s="14">
        <f>1/A102</f>
        <v>90.714285714285722</v>
      </c>
      <c r="B103" t="s">
        <v>3794</v>
      </c>
    </row>
    <row r="104" spans="1:5">
      <c r="A104" s="13">
        <v>0.35</v>
      </c>
      <c r="B104" t="s">
        <v>3795</v>
      </c>
    </row>
    <row r="105" spans="1:5">
      <c r="A105">
        <f>A102*(1-A104)</f>
        <v>7.1653543307086615E-3</v>
      </c>
      <c r="B105" t="s">
        <v>3796</v>
      </c>
    </row>
    <row r="106" spans="1:5" ht="15" thickBot="1">
      <c r="A106">
        <f>1/A105</f>
        <v>139.56043956043956</v>
      </c>
      <c r="B106" t="s">
        <v>3797</v>
      </c>
    </row>
    <row r="107" spans="1:5" ht="15" thickBot="1">
      <c r="A107" s="12">
        <f>(A106-A103)/A103</f>
        <v>0.53846153846153832</v>
      </c>
      <c r="B107" t="s">
        <v>3798</v>
      </c>
    </row>
    <row r="108" spans="1:5">
      <c r="A108" s="15"/>
    </row>
    <row r="109" spans="1:5">
      <c r="A109" s="467" t="s">
        <v>3799</v>
      </c>
      <c r="B109" s="467"/>
      <c r="C109" s="467"/>
      <c r="D109" s="467"/>
      <c r="E109" s="467"/>
    </row>
    <row r="110" spans="1:5" ht="15" thickBot="1"/>
    <row r="111" spans="1:5" ht="15" thickBot="1">
      <c r="A111" s="12">
        <f>A122</f>
        <v>0.20481927710843381</v>
      </c>
      <c r="B111" t="s">
        <v>3800</v>
      </c>
    </row>
    <row r="113" spans="1:12">
      <c r="A113" s="467" t="s">
        <v>3801</v>
      </c>
      <c r="B113" s="467"/>
      <c r="C113" s="467"/>
      <c r="D113" s="467"/>
      <c r="E113" s="467"/>
    </row>
    <row r="114" spans="1:12">
      <c r="A114" s="13">
        <v>0.2</v>
      </c>
      <c r="B114" s="11" t="s">
        <v>3790</v>
      </c>
    </row>
    <row r="115" spans="1:12">
      <c r="A115">
        <v>1.95</v>
      </c>
      <c r="B115" t="s">
        <v>3802</v>
      </c>
    </row>
    <row r="116" spans="1:12">
      <c r="A116">
        <f>1/A115</f>
        <v>0.51282051282051289</v>
      </c>
      <c r="B116" t="s">
        <v>3792</v>
      </c>
    </row>
    <row r="117" spans="1:12">
      <c r="A117" s="14">
        <f>A116*(1-A114)</f>
        <v>0.41025641025641035</v>
      </c>
      <c r="B117" t="s">
        <v>3793</v>
      </c>
    </row>
    <row r="118" spans="1:12">
      <c r="A118" s="14">
        <f>1/A117</f>
        <v>2.4374999999999996</v>
      </c>
      <c r="B118" t="s">
        <v>3794</v>
      </c>
    </row>
    <row r="119" spans="1:12">
      <c r="A119" s="13">
        <v>0.17</v>
      </c>
      <c r="B119" t="s">
        <v>3795</v>
      </c>
    </row>
    <row r="120" spans="1:12">
      <c r="A120">
        <f>A117*(1-A119)</f>
        <v>0.34051282051282056</v>
      </c>
      <c r="B120" t="s">
        <v>3796</v>
      </c>
    </row>
    <row r="121" spans="1:12" ht="15" thickBot="1">
      <c r="A121">
        <f>1/A120</f>
        <v>2.9367469879518069</v>
      </c>
      <c r="B121" t="s">
        <v>3797</v>
      </c>
    </row>
    <row r="122" spans="1:12" ht="15" thickBot="1">
      <c r="A122" s="12">
        <f>(A121-A118)/A118</f>
        <v>0.20481927710843381</v>
      </c>
      <c r="B122" t="s">
        <v>3798</v>
      </c>
    </row>
    <row r="124" spans="1:12">
      <c r="A124" s="467" t="s">
        <v>3803</v>
      </c>
      <c r="B124" s="467"/>
      <c r="C124" s="467"/>
      <c r="D124" s="467"/>
      <c r="E124" s="467"/>
      <c r="J124" s="16"/>
    </row>
    <row r="125" spans="1:12">
      <c r="A125" s="17">
        <v>4.4824543659231753E-4</v>
      </c>
      <c r="B125" t="s">
        <v>3804</v>
      </c>
      <c r="K125" s="11"/>
      <c r="L125" s="11"/>
    </row>
    <row r="126" spans="1:12">
      <c r="A126">
        <v>1.27</v>
      </c>
      <c r="B126" t="s">
        <v>3805</v>
      </c>
      <c r="F126" s="18"/>
      <c r="J126" s="1"/>
      <c r="K126" s="17"/>
      <c r="L126" s="17"/>
    </row>
    <row r="127" spans="1:12">
      <c r="A127">
        <f>(1/CONVERT(A125/A126,"mi","km")*0.00105505585)</f>
        <v>1.857438352962903</v>
      </c>
      <c r="B127" t="s">
        <v>3806</v>
      </c>
      <c r="K127" s="17"/>
      <c r="L127" s="17"/>
    </row>
    <row r="128" spans="1:12">
      <c r="A128">
        <f>1/A127</f>
        <v>0.53837587578874124</v>
      </c>
      <c r="B128" t="s">
        <v>3807</v>
      </c>
      <c r="F128" s="18"/>
      <c r="K128" s="13"/>
      <c r="L128" s="11"/>
    </row>
    <row r="129" spans="1:12">
      <c r="A129">
        <v>1.07</v>
      </c>
      <c r="B129" t="s">
        <v>3808</v>
      </c>
      <c r="F129" s="18"/>
      <c r="K129" s="13"/>
      <c r="L129" s="11"/>
    </row>
    <row r="130" spans="1:12" ht="15" thickBot="1">
      <c r="A130">
        <f>1/A129</f>
        <v>0.93457943925233644</v>
      </c>
      <c r="B130" t="s">
        <v>3809</v>
      </c>
      <c r="F130" s="18"/>
      <c r="K130" s="11"/>
      <c r="L130" s="11"/>
    </row>
    <row r="131" spans="1:12" ht="15" thickBot="1">
      <c r="A131" s="12">
        <f>(A130-A128)/A128</f>
        <v>0.73592369435785332</v>
      </c>
      <c r="B131" t="s">
        <v>3798</v>
      </c>
      <c r="F131" s="18"/>
    </row>
    <row r="133" spans="1:12">
      <c r="A133" s="16"/>
      <c r="B133" s="11"/>
      <c r="C133" s="11"/>
    </row>
    <row r="134" spans="1:12">
      <c r="A134" s="467" t="s">
        <v>166</v>
      </c>
      <c r="B134" s="467"/>
      <c r="C134" s="467"/>
      <c r="D134" s="467"/>
      <c r="E134" s="467"/>
    </row>
    <row r="135" spans="1:12">
      <c r="A135" s="19" t="s">
        <v>3810</v>
      </c>
      <c r="B135" s="20"/>
      <c r="C135" s="20"/>
      <c r="D135" s="20"/>
      <c r="E135" s="20"/>
      <c r="F135" s="20"/>
      <c r="G135" s="20"/>
    </row>
    <row r="136" spans="1:12">
      <c r="A136" s="21"/>
      <c r="B136" s="464" t="s">
        <v>3811</v>
      </c>
      <c r="C136" s="465"/>
      <c r="D136" s="465"/>
      <c r="E136" s="466"/>
      <c r="F136" s="20"/>
      <c r="G136" s="20"/>
    </row>
    <row r="137" spans="1:12">
      <c r="A137" s="22"/>
      <c r="B137" s="464" t="s">
        <v>3812</v>
      </c>
      <c r="C137" s="466"/>
      <c r="D137" s="464" t="s">
        <v>3813</v>
      </c>
      <c r="E137" s="466"/>
      <c r="F137" s="20"/>
      <c r="G137" s="20"/>
    </row>
    <row r="138" spans="1:12">
      <c r="A138" s="23" t="s">
        <v>3814</v>
      </c>
      <c r="B138" s="24" t="s">
        <v>3815</v>
      </c>
      <c r="C138" s="24" t="s">
        <v>3816</v>
      </c>
      <c r="D138" s="24" t="s">
        <v>3815</v>
      </c>
      <c r="E138" s="24" t="s">
        <v>3816</v>
      </c>
      <c r="F138" s="20"/>
      <c r="G138" s="25" t="s">
        <v>3817</v>
      </c>
    </row>
    <row r="139" spans="1:12">
      <c r="A139" s="26" t="s">
        <v>3818</v>
      </c>
      <c r="B139" s="27">
        <v>95</v>
      </c>
      <c r="C139" s="28">
        <v>95</v>
      </c>
      <c r="D139" s="27">
        <v>50</v>
      </c>
      <c r="E139" s="28">
        <v>50</v>
      </c>
      <c r="F139" s="25" t="s">
        <v>785</v>
      </c>
      <c r="G139" s="20">
        <f>(C139-E139)/C139</f>
        <v>0.47368421052631576</v>
      </c>
    </row>
    <row r="140" spans="1:12">
      <c r="A140" s="29" t="s">
        <v>3819</v>
      </c>
      <c r="B140" s="30">
        <v>100</v>
      </c>
      <c r="C140" s="31">
        <v>100</v>
      </c>
      <c r="D140" s="30">
        <v>70</v>
      </c>
      <c r="E140" s="31">
        <v>70</v>
      </c>
      <c r="F140" s="25" t="s">
        <v>785</v>
      </c>
      <c r="G140" s="20">
        <f t="shared" ref="G140:G156" si="0">(C140-E140)/C140</f>
        <v>0.3</v>
      </c>
    </row>
    <row r="141" spans="1:12">
      <c r="A141" s="29" t="s">
        <v>3820</v>
      </c>
      <c r="B141" s="30">
        <v>95</v>
      </c>
      <c r="C141" s="31">
        <v>95</v>
      </c>
      <c r="D141" s="30">
        <v>50</v>
      </c>
      <c r="E141" s="31">
        <v>50</v>
      </c>
      <c r="F141" s="25" t="s">
        <v>785</v>
      </c>
      <c r="G141" s="20">
        <f t="shared" si="0"/>
        <v>0.47368421052631576</v>
      </c>
    </row>
    <row r="142" spans="1:12">
      <c r="A142" s="29" t="s">
        <v>3821</v>
      </c>
      <c r="B142" s="30">
        <v>105</v>
      </c>
      <c r="C142" s="31">
        <v>105</v>
      </c>
      <c r="D142" s="30">
        <v>110</v>
      </c>
      <c r="E142" s="31">
        <v>110</v>
      </c>
      <c r="F142" s="32" t="s">
        <v>3822</v>
      </c>
      <c r="G142" s="20">
        <f t="shared" si="0"/>
        <v>-4.7619047619047616E-2</v>
      </c>
    </row>
    <row r="143" spans="1:12">
      <c r="A143" s="29" t="s">
        <v>3823</v>
      </c>
      <c r="B143" s="30">
        <v>80</v>
      </c>
      <c r="C143" s="31">
        <v>80</v>
      </c>
      <c r="D143" s="30">
        <v>35</v>
      </c>
      <c r="E143" s="31">
        <v>35</v>
      </c>
      <c r="F143" s="25" t="s">
        <v>785</v>
      </c>
      <c r="G143" s="20">
        <f t="shared" si="0"/>
        <v>0.5625</v>
      </c>
    </row>
    <row r="144" spans="1:12">
      <c r="A144" s="29" t="s">
        <v>3824</v>
      </c>
      <c r="B144" s="30">
        <v>70</v>
      </c>
      <c r="C144" s="31">
        <v>70</v>
      </c>
      <c r="D144" s="30">
        <v>50</v>
      </c>
      <c r="E144" s="31">
        <v>50</v>
      </c>
      <c r="F144" s="25" t="s">
        <v>785</v>
      </c>
      <c r="G144" s="20">
        <f t="shared" si="0"/>
        <v>0.2857142857142857</v>
      </c>
    </row>
    <row r="145" spans="1:9">
      <c r="A145" s="29" t="s">
        <v>3825</v>
      </c>
      <c r="B145" s="30">
        <v>90</v>
      </c>
      <c r="C145" s="31">
        <v>90</v>
      </c>
      <c r="D145" s="30">
        <v>80</v>
      </c>
      <c r="E145" s="31">
        <v>80</v>
      </c>
      <c r="F145" s="25" t="s">
        <v>3826</v>
      </c>
      <c r="G145" s="20">
        <f t="shared" si="0"/>
        <v>0.1111111111111111</v>
      </c>
    </row>
    <row r="146" spans="1:9">
      <c r="A146" s="29" t="s">
        <v>3827</v>
      </c>
      <c r="B146" s="30">
        <v>100</v>
      </c>
      <c r="C146" s="31">
        <v>100</v>
      </c>
      <c r="D146" s="30">
        <v>90</v>
      </c>
      <c r="E146" s="31">
        <v>90</v>
      </c>
      <c r="F146" s="25" t="s">
        <v>785</v>
      </c>
      <c r="G146" s="20">
        <f t="shared" si="0"/>
        <v>0.1</v>
      </c>
    </row>
    <row r="147" spans="1:9">
      <c r="A147" s="29" t="s">
        <v>3828</v>
      </c>
      <c r="B147" s="30">
        <v>80</v>
      </c>
      <c r="C147" s="31">
        <v>80</v>
      </c>
      <c r="D147" s="30">
        <v>40</v>
      </c>
      <c r="E147" s="31">
        <v>40</v>
      </c>
      <c r="F147" s="25" t="s">
        <v>785</v>
      </c>
      <c r="G147" s="20">
        <f t="shared" si="0"/>
        <v>0.5</v>
      </c>
    </row>
    <row r="148" spans="1:9">
      <c r="A148" s="29" t="s">
        <v>3829</v>
      </c>
      <c r="B148" s="30">
        <v>80</v>
      </c>
      <c r="C148" s="31">
        <v>80</v>
      </c>
      <c r="D148" s="30">
        <v>50</v>
      </c>
      <c r="E148" s="31">
        <v>50</v>
      </c>
      <c r="F148" s="25" t="s">
        <v>785</v>
      </c>
      <c r="G148" s="20">
        <f t="shared" si="0"/>
        <v>0.375</v>
      </c>
    </row>
    <row r="149" spans="1:9">
      <c r="A149" s="29" t="s">
        <v>3830</v>
      </c>
      <c r="B149" s="30">
        <v>90</v>
      </c>
      <c r="C149" s="31">
        <v>90</v>
      </c>
      <c r="D149" s="30">
        <v>80</v>
      </c>
      <c r="E149" s="31">
        <v>80</v>
      </c>
      <c r="F149" s="25" t="s">
        <v>3826</v>
      </c>
      <c r="G149" s="20">
        <f t="shared" si="0"/>
        <v>0.1111111111111111</v>
      </c>
    </row>
    <row r="150" spans="1:9">
      <c r="A150" s="29" t="s">
        <v>3831</v>
      </c>
      <c r="B150" s="30">
        <v>95</v>
      </c>
      <c r="C150" s="31">
        <v>95</v>
      </c>
      <c r="D150" s="30">
        <v>90</v>
      </c>
      <c r="E150" s="31">
        <v>90</v>
      </c>
      <c r="F150" s="32" t="s">
        <v>3822</v>
      </c>
      <c r="G150" s="20">
        <f t="shared" si="0"/>
        <v>5.2631578947368418E-2</v>
      </c>
    </row>
    <row r="151" spans="1:9">
      <c r="A151" s="29" t="s">
        <v>3832</v>
      </c>
      <c r="B151" s="30">
        <v>95</v>
      </c>
      <c r="C151" s="31">
        <v>95</v>
      </c>
      <c r="D151" s="30">
        <v>90</v>
      </c>
      <c r="E151" s="31">
        <v>90</v>
      </c>
      <c r="F151" s="32" t="s">
        <v>3822</v>
      </c>
      <c r="G151" s="20">
        <f t="shared" si="0"/>
        <v>5.2631578947368418E-2</v>
      </c>
    </row>
    <row r="152" spans="1:9">
      <c r="A152" s="29" t="s">
        <v>3833</v>
      </c>
      <c r="B152" s="30">
        <v>80</v>
      </c>
      <c r="C152" s="31">
        <v>50</v>
      </c>
      <c r="D152" s="30">
        <v>30</v>
      </c>
      <c r="E152" s="31">
        <v>30</v>
      </c>
      <c r="F152" s="25" t="s">
        <v>783</v>
      </c>
      <c r="G152" s="20">
        <f>(C152-E152)/C152</f>
        <v>0.4</v>
      </c>
    </row>
    <row r="153" spans="1:9">
      <c r="A153" s="29" t="s">
        <v>3834</v>
      </c>
      <c r="B153" s="30">
        <v>90</v>
      </c>
      <c r="C153" s="31">
        <v>90</v>
      </c>
      <c r="D153" s="30">
        <v>70</v>
      </c>
      <c r="E153" s="31">
        <v>70</v>
      </c>
      <c r="F153" s="25" t="s">
        <v>778</v>
      </c>
      <c r="G153" s="20">
        <f t="shared" si="0"/>
        <v>0.22222222222222221</v>
      </c>
    </row>
    <row r="154" spans="1:9">
      <c r="A154" s="29" t="s">
        <v>3835</v>
      </c>
      <c r="B154" s="30">
        <v>95</v>
      </c>
      <c r="C154" s="31">
        <v>90</v>
      </c>
      <c r="D154" s="30">
        <v>80</v>
      </c>
      <c r="E154" s="31">
        <v>80</v>
      </c>
      <c r="F154" s="32" t="s">
        <v>3822</v>
      </c>
      <c r="G154" s="20">
        <f t="shared" si="0"/>
        <v>0.1111111111111111</v>
      </c>
      <c r="I154" s="33"/>
    </row>
    <row r="155" spans="1:9">
      <c r="A155" s="29" t="s">
        <v>3836</v>
      </c>
      <c r="B155" s="30">
        <v>80</v>
      </c>
      <c r="C155" s="31">
        <v>65</v>
      </c>
      <c r="D155" s="30">
        <v>60</v>
      </c>
      <c r="E155" s="31">
        <v>30</v>
      </c>
      <c r="F155" s="25" t="s">
        <v>781</v>
      </c>
      <c r="G155" s="20">
        <f t="shared" si="0"/>
        <v>0.53846153846153844</v>
      </c>
    </row>
    <row r="156" spans="1:9">
      <c r="A156" s="34" t="s">
        <v>3837</v>
      </c>
      <c r="B156" s="35">
        <v>90</v>
      </c>
      <c r="C156" s="36">
        <v>90</v>
      </c>
      <c r="D156" s="35">
        <v>70</v>
      </c>
      <c r="E156" s="36">
        <v>70</v>
      </c>
      <c r="F156" s="25" t="s">
        <v>781</v>
      </c>
      <c r="G156" s="20">
        <f t="shared" si="0"/>
        <v>0.22222222222222221</v>
      </c>
    </row>
    <row r="157" spans="1:9">
      <c r="A157" s="20"/>
      <c r="B157" s="20"/>
      <c r="C157" s="20"/>
      <c r="D157" s="20"/>
      <c r="E157" s="20"/>
      <c r="F157" s="20"/>
      <c r="G157" s="20"/>
    </row>
    <row r="158" spans="1:9">
      <c r="A158" s="20"/>
      <c r="B158" s="20"/>
      <c r="C158" s="20"/>
      <c r="D158" s="20"/>
      <c r="E158" s="20"/>
      <c r="F158" s="20"/>
      <c r="G158" s="20"/>
    </row>
    <row r="159" spans="1:9">
      <c r="A159" s="20" t="s">
        <v>785</v>
      </c>
      <c r="B159" s="20">
        <f>AVERAGEIF(F139:F156,A159,G139:G156)</f>
        <v>0.38382283834586467</v>
      </c>
      <c r="C159" s="20"/>
      <c r="D159" s="20"/>
      <c r="E159" s="20"/>
      <c r="F159" s="20"/>
      <c r="G159" s="20"/>
    </row>
    <row r="160" spans="1:9">
      <c r="A160" s="20" t="s">
        <v>3826</v>
      </c>
      <c r="B160" s="20">
        <f>AVERAGEIF(F139:F156,A160,G139:G156)</f>
        <v>0.1111111111111111</v>
      </c>
      <c r="C160" s="20"/>
      <c r="D160" s="20"/>
      <c r="E160" s="20"/>
      <c r="F160" s="20"/>
      <c r="G160" s="20"/>
    </row>
    <row r="161" spans="1:7">
      <c r="A161" s="20" t="s">
        <v>783</v>
      </c>
      <c r="B161" s="20">
        <f>AVERAGEIF(F139:F156,A161,G139:G156)</f>
        <v>0.4</v>
      </c>
      <c r="C161" s="20"/>
      <c r="D161" s="20"/>
      <c r="E161" s="20"/>
      <c r="F161" s="20"/>
      <c r="G161" s="20"/>
    </row>
    <row r="162" spans="1:7">
      <c r="A162" s="20" t="s">
        <v>778</v>
      </c>
      <c r="B162" s="20">
        <f>AVERAGEIF(F139:F156,A162,G139:G156)</f>
        <v>0.22222222222222221</v>
      </c>
      <c r="C162" s="20"/>
      <c r="D162" s="20"/>
      <c r="E162" s="20"/>
      <c r="F162" s="20"/>
      <c r="G162" s="20"/>
    </row>
    <row r="163" spans="1:7">
      <c r="A163" s="20" t="s">
        <v>781</v>
      </c>
      <c r="B163" s="20">
        <f>AVERAGEIF(F139:F156,A163,G139:G156)</f>
        <v>0.38034188034188032</v>
      </c>
      <c r="C163" s="20"/>
      <c r="D163" s="20"/>
      <c r="E163" s="20"/>
      <c r="F163" s="20"/>
      <c r="G163" s="20"/>
    </row>
    <row r="165" spans="1:7">
      <c r="A165" s="467" t="s">
        <v>3838</v>
      </c>
      <c r="B165" s="467"/>
      <c r="C165" s="467"/>
      <c r="D165" s="467"/>
      <c r="E165" s="467"/>
    </row>
    <row r="166" spans="1:7" ht="15" thickBot="1">
      <c r="A166" t="s">
        <v>3839</v>
      </c>
      <c r="B166" s="13">
        <v>0.4</v>
      </c>
    </row>
    <row r="167" spans="1:7" ht="15" thickBot="1">
      <c r="A167" t="s">
        <v>3840</v>
      </c>
      <c r="B167" s="37">
        <f>(1+B166)^(1/(2020-2010))-1</f>
        <v>3.4219694129380196E-2</v>
      </c>
    </row>
    <row r="168" spans="1:7">
      <c r="B168" s="38"/>
    </row>
    <row r="169" spans="1:7">
      <c r="A169" s="467" t="s">
        <v>3841</v>
      </c>
      <c r="B169" s="467"/>
    </row>
    <row r="170" spans="1:7">
      <c r="A170" t="s">
        <v>3842</v>
      </c>
      <c r="B170" s="39">
        <v>972.7</v>
      </c>
    </row>
    <row r="171" spans="1:7" ht="15" thickBot="1">
      <c r="A171" t="s">
        <v>3843</v>
      </c>
      <c r="B171" s="40">
        <f>400.9+53.5+276.5+255.7+63.5+462.5+B170+975.4+227.6+436.5</f>
        <v>4124.8</v>
      </c>
    </row>
    <row r="172" spans="1:7" ht="15" thickBot="1">
      <c r="A172" t="s">
        <v>3844</v>
      </c>
      <c r="B172" s="37">
        <f>B170/B171</f>
        <v>0.23581749418153608</v>
      </c>
    </row>
    <row r="173" spans="1:7">
      <c r="B173" s="38"/>
    </row>
    <row r="174" spans="1:7">
      <c r="A174" s="467" t="s">
        <v>3845</v>
      </c>
      <c r="B174" s="467"/>
      <c r="C174" s="467"/>
      <c r="D174" s="467"/>
      <c r="E174" s="467"/>
    </row>
    <row r="175" spans="1:7" ht="15" thickBot="1">
      <c r="A175" t="s">
        <v>3846</v>
      </c>
      <c r="B175" s="38">
        <v>0.1246</v>
      </c>
    </row>
    <row r="176" spans="1:7" ht="15" thickBot="1">
      <c r="A176" t="s">
        <v>3847</v>
      </c>
      <c r="B176" s="37">
        <f>1-B175</f>
        <v>0.87539999999999996</v>
      </c>
    </row>
    <row r="178" spans="1:5">
      <c r="A178" s="467" t="s">
        <v>3848</v>
      </c>
      <c r="B178" s="467"/>
      <c r="C178" s="467"/>
      <c r="D178" s="467"/>
      <c r="E178" s="467"/>
    </row>
    <row r="179" spans="1:5">
      <c r="A179" t="s">
        <v>3849</v>
      </c>
      <c r="B179">
        <v>197000</v>
      </c>
    </row>
    <row r="180" spans="1:5" ht="15" thickBot="1">
      <c r="A180" t="s">
        <v>3850</v>
      </c>
      <c r="B180">
        <v>175000</v>
      </c>
    </row>
    <row r="181" spans="1:5" ht="15" thickBot="1">
      <c r="A181" t="s">
        <v>3851</v>
      </c>
      <c r="B181" s="12">
        <f>B179/B180</f>
        <v>1.1257142857142857</v>
      </c>
    </row>
    <row r="183" spans="1:5">
      <c r="A183" s="467" t="s">
        <v>3852</v>
      </c>
      <c r="B183" s="467"/>
      <c r="C183" s="467"/>
      <c r="D183" s="467"/>
      <c r="E183" s="467"/>
    </row>
    <row r="184" spans="1:5">
      <c r="A184" t="s">
        <v>3853</v>
      </c>
      <c r="B184" s="154">
        <v>1.2E-2</v>
      </c>
    </row>
    <row r="185" spans="1:5">
      <c r="A185" t="s">
        <v>3854</v>
      </c>
      <c r="B185" s="154">
        <v>2.4E-2</v>
      </c>
    </row>
    <row r="186" spans="1:5">
      <c r="A186" t="s">
        <v>3855</v>
      </c>
      <c r="B186">
        <f>2050-2018+1</f>
        <v>33</v>
      </c>
    </row>
    <row r="187" spans="1:5">
      <c r="A187" t="s">
        <v>3856</v>
      </c>
      <c r="B187" s="11">
        <f>(1-B184)^B186</f>
        <v>0.67139665221009714</v>
      </c>
    </row>
    <row r="188" spans="1:5" ht="15" thickBot="1">
      <c r="A188" t="s">
        <v>3857</v>
      </c>
      <c r="B188" s="11">
        <f>(1-B185)^B186</f>
        <v>0.44858421050781644</v>
      </c>
    </row>
    <row r="189" spans="1:5" ht="15" thickBot="1">
      <c r="A189" t="s">
        <v>3858</v>
      </c>
      <c r="B189" s="12">
        <f>(B187-B188)/B187</f>
        <v>0.33186409400289502</v>
      </c>
    </row>
    <row r="191" spans="1:5">
      <c r="A191" s="467" t="s">
        <v>3859</v>
      </c>
      <c r="B191" s="467"/>
      <c r="C191" s="467"/>
      <c r="D191" s="467"/>
      <c r="E191" s="467"/>
    </row>
    <row r="192" spans="1:5">
      <c r="A192" s="16" t="s">
        <v>3860</v>
      </c>
      <c r="B192" s="16" t="s">
        <v>3861</v>
      </c>
      <c r="C192" s="16"/>
    </row>
    <row r="193" spans="1:9">
      <c r="A193" t="s">
        <v>3862</v>
      </c>
      <c r="B193" s="17">
        <v>15277777.777777778</v>
      </c>
      <c r="C193" t="s">
        <v>3863</v>
      </c>
    </row>
    <row r="194" spans="1:9">
      <c r="A194" t="s">
        <v>3864</v>
      </c>
      <c r="B194" s="17">
        <f>3.4*10^6</f>
        <v>3400000</v>
      </c>
      <c r="C194" s="41"/>
    </row>
    <row r="195" spans="1:9">
      <c r="A195" t="s">
        <v>3865</v>
      </c>
      <c r="B195">
        <v>2</v>
      </c>
    </row>
    <row r="196" spans="1:9" ht="15" thickBot="1">
      <c r="A196" t="s">
        <v>3866</v>
      </c>
      <c r="B196" s="17">
        <f>B195*B194</f>
        <v>6800000</v>
      </c>
    </row>
    <row r="197" spans="1:9" ht="15" thickBot="1">
      <c r="A197" t="s">
        <v>3867</v>
      </c>
      <c r="B197" s="12">
        <f>B196/B193</f>
        <v>0.44509090909090909</v>
      </c>
    </row>
    <row r="199" spans="1:9">
      <c r="A199" s="193" t="s">
        <v>127</v>
      </c>
    </row>
    <row r="201" spans="1:9">
      <c r="A201" s="194" t="s">
        <v>3868</v>
      </c>
      <c r="B201" s="463" t="s">
        <v>3869</v>
      </c>
      <c r="C201" s="463"/>
      <c r="D201" s="463"/>
      <c r="E201" s="463"/>
      <c r="F201" s="463"/>
      <c r="G201" s="463"/>
      <c r="H201" s="463"/>
      <c r="I201" s="463"/>
    </row>
    <row r="202" spans="1:9">
      <c r="A202" s="42" t="s">
        <v>3870</v>
      </c>
      <c r="B202" s="42" t="s">
        <v>3871</v>
      </c>
      <c r="C202" s="42" t="s">
        <v>3872</v>
      </c>
      <c r="D202" s="42" t="s">
        <v>3873</v>
      </c>
      <c r="E202" s="42" t="s">
        <v>764</v>
      </c>
      <c r="F202" s="42" t="s">
        <v>766</v>
      </c>
      <c r="G202" s="42" t="s">
        <v>3874</v>
      </c>
      <c r="H202" s="42" t="s">
        <v>3875</v>
      </c>
      <c r="I202" s="42" t="s">
        <v>3876</v>
      </c>
    </row>
    <row r="203" spans="1:9">
      <c r="A203" s="42" t="s">
        <v>3877</v>
      </c>
      <c r="B203">
        <v>0</v>
      </c>
      <c r="C203">
        <v>6</v>
      </c>
      <c r="D203">
        <v>9</v>
      </c>
      <c r="E203">
        <v>25</v>
      </c>
      <c r="F203">
        <v>21</v>
      </c>
      <c r="G203">
        <v>215</v>
      </c>
      <c r="H203">
        <v>81</v>
      </c>
      <c r="I203">
        <v>134</v>
      </c>
    </row>
    <row r="204" spans="1:9">
      <c r="A204" s="42" t="s">
        <v>3878</v>
      </c>
      <c r="B204">
        <v>4</v>
      </c>
      <c r="C204">
        <v>3</v>
      </c>
      <c r="D204">
        <v>15</v>
      </c>
      <c r="E204">
        <v>40</v>
      </c>
      <c r="F204">
        <v>43</v>
      </c>
      <c r="G204">
        <v>163</v>
      </c>
      <c r="H204">
        <v>56</v>
      </c>
      <c r="I204">
        <v>94</v>
      </c>
    </row>
    <row r="205" spans="1:9" ht="15" thickBot="1">
      <c r="A205" s="42" t="s">
        <v>3879</v>
      </c>
      <c r="B205">
        <f>B204-B203</f>
        <v>4</v>
      </c>
      <c r="C205">
        <f t="shared" ref="C205:I205" si="1">C204-C203</f>
        <v>-3</v>
      </c>
      <c r="D205">
        <f t="shared" si="1"/>
        <v>6</v>
      </c>
      <c r="E205">
        <f t="shared" si="1"/>
        <v>15</v>
      </c>
      <c r="F205">
        <f t="shared" si="1"/>
        <v>22</v>
      </c>
      <c r="G205">
        <f t="shared" si="1"/>
        <v>-52</v>
      </c>
      <c r="H205">
        <f t="shared" si="1"/>
        <v>-25</v>
      </c>
      <c r="I205">
        <f t="shared" si="1"/>
        <v>-40</v>
      </c>
    </row>
    <row r="206" spans="1:9" ht="15" thickBot="1">
      <c r="A206" t="s">
        <v>3880</v>
      </c>
      <c r="B206" s="12">
        <v>-0.33</v>
      </c>
    </row>
    <row r="207" spans="1:9" ht="15" thickBot="1">
      <c r="A207" t="s">
        <v>3881</v>
      </c>
      <c r="B207" s="12">
        <f>I205/I203</f>
        <v>-0.29850746268656714</v>
      </c>
    </row>
    <row r="209" spans="1:9">
      <c r="A209" s="194" t="s">
        <v>3882</v>
      </c>
      <c r="B209" s="463" t="s">
        <v>3869</v>
      </c>
      <c r="C209" s="463"/>
      <c r="D209" s="463"/>
      <c r="E209" s="463"/>
      <c r="F209" s="463"/>
      <c r="G209" s="463"/>
      <c r="H209" s="463"/>
      <c r="I209" s="463"/>
    </row>
    <row r="210" spans="1:9">
      <c r="A210" s="42" t="s">
        <v>3870</v>
      </c>
      <c r="B210" s="42" t="s">
        <v>3871</v>
      </c>
      <c r="C210" s="42" t="s">
        <v>3872</v>
      </c>
      <c r="D210" s="42" t="s">
        <v>3873</v>
      </c>
      <c r="E210" s="42" t="s">
        <v>764</v>
      </c>
      <c r="F210" s="42" t="s">
        <v>766</v>
      </c>
      <c r="G210" s="42" t="s">
        <v>3874</v>
      </c>
      <c r="H210" s="42" t="s">
        <v>3875</v>
      </c>
      <c r="I210" s="42" t="s">
        <v>3876</v>
      </c>
    </row>
    <row r="211" spans="1:9">
      <c r="A211" s="42" t="s">
        <v>3877</v>
      </c>
      <c r="B211">
        <v>0</v>
      </c>
      <c r="C211">
        <v>17</v>
      </c>
      <c r="D211">
        <v>18</v>
      </c>
      <c r="E211">
        <v>22</v>
      </c>
      <c r="F211">
        <v>12</v>
      </c>
      <c r="G211">
        <v>73</v>
      </c>
      <c r="H211">
        <v>21</v>
      </c>
      <c r="I211">
        <v>21</v>
      </c>
    </row>
    <row r="212" spans="1:9">
      <c r="A212" s="42" t="s">
        <v>3878</v>
      </c>
      <c r="B212">
        <v>0</v>
      </c>
      <c r="C212">
        <v>15</v>
      </c>
      <c r="D212">
        <v>22</v>
      </c>
      <c r="E212">
        <v>39</v>
      </c>
      <c r="F212">
        <v>23</v>
      </c>
      <c r="G212">
        <v>51</v>
      </c>
      <c r="H212">
        <v>17</v>
      </c>
      <c r="I212">
        <v>19</v>
      </c>
    </row>
    <row r="213" spans="1:9" ht="15" thickBot="1">
      <c r="A213" s="42" t="s">
        <v>3879</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 thickBot="1">
      <c r="A214" t="s">
        <v>3880</v>
      </c>
      <c r="B214" s="12">
        <f>SUM(G213:H213)/SUM(G211:H211)</f>
        <v>-0.27659574468085107</v>
      </c>
    </row>
    <row r="215" spans="1:9" ht="15" thickBot="1">
      <c r="A215" t="s">
        <v>3881</v>
      </c>
      <c r="B215" s="12">
        <f>I213/I211</f>
        <v>-9.5238095238095233E-2</v>
      </c>
    </row>
    <row r="217" spans="1:9">
      <c r="A217" s="194" t="s">
        <v>3883</v>
      </c>
      <c r="B217" s="463" t="s">
        <v>3869</v>
      </c>
      <c r="C217" s="463"/>
      <c r="D217" s="463"/>
      <c r="E217" s="463"/>
    </row>
    <row r="218" spans="1:9">
      <c r="A218" s="42" t="s">
        <v>3870</v>
      </c>
      <c r="B218" s="42" t="s">
        <v>3884</v>
      </c>
      <c r="C218" s="42" t="s">
        <v>3885</v>
      </c>
      <c r="D218" s="42" t="s">
        <v>3886</v>
      </c>
      <c r="E218" s="42" t="s">
        <v>766</v>
      </c>
    </row>
    <row r="219" spans="1:9">
      <c r="A219" s="42" t="s">
        <v>3877</v>
      </c>
      <c r="B219">
        <v>112</v>
      </c>
      <c r="C219">
        <v>16</v>
      </c>
      <c r="D219">
        <v>9</v>
      </c>
      <c r="E219">
        <v>134</v>
      </c>
    </row>
    <row r="220" spans="1:9">
      <c r="A220" s="42" t="s">
        <v>3878</v>
      </c>
      <c r="B220">
        <v>87</v>
      </c>
      <c r="C220">
        <v>17</v>
      </c>
      <c r="D220">
        <v>9</v>
      </c>
      <c r="E220">
        <v>151</v>
      </c>
    </row>
    <row r="221" spans="1:9" ht="15" thickBot="1">
      <c r="A221" s="42" t="s">
        <v>3879</v>
      </c>
      <c r="B221">
        <f>B220-B219</f>
        <v>-25</v>
      </c>
      <c r="C221">
        <f t="shared" ref="C221:E221" si="9">C220-C219</f>
        <v>1</v>
      </c>
      <c r="D221">
        <f t="shared" si="9"/>
        <v>0</v>
      </c>
      <c r="E221">
        <f t="shared" si="9"/>
        <v>17</v>
      </c>
    </row>
    <row r="222" spans="1:9" ht="15" thickBot="1">
      <c r="A222" t="s">
        <v>3887</v>
      </c>
      <c r="B222" s="12">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59C87379D9A4242BB3A95F198D6F941" ma:contentTypeVersion="4" ma:contentTypeDescription="Create a new document." ma:contentTypeScope="" ma:versionID="4bf4eb777e72865f7ccfbb7dd93e4b42">
  <xsd:schema xmlns:xsd="http://www.w3.org/2001/XMLSchema" xmlns:xs="http://www.w3.org/2001/XMLSchema" xmlns:p="http://schemas.microsoft.com/office/2006/metadata/properties" xmlns:ns2="40f4d404-d193-41dc-bb72-733c1e774208" targetNamespace="http://schemas.microsoft.com/office/2006/metadata/properties" ma:root="true" ma:fieldsID="77b4fb7d51047ba399ea6209ef8991d6" ns2:_="">
    <xsd:import namespace="40f4d404-d193-41dc-bb72-733c1e7742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f4d404-d193-41dc-bb72-733c1e7742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F54CBA-AFBC-49FC-A7EC-B1278124719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7BA45BE-9218-4CF0-8289-88956F616980}">
  <ds:schemaRefs>
    <ds:schemaRef ds:uri="http://schemas.microsoft.com/sharepoint/v3/contenttype/forms"/>
  </ds:schemaRefs>
</ds:datastoreItem>
</file>

<file path=customXml/itemProps3.xml><?xml version="1.0" encoding="utf-8"?>
<ds:datastoreItem xmlns:ds="http://schemas.openxmlformats.org/officeDocument/2006/customXml" ds:itemID="{BC3A402C-A025-4649-B20D-439E404753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f4d404-d193-41dc-bb72-733c1e7742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7ef1c8b-ba63-4702-8e74-5094387a97de}" enabled="0" method="" siteId="{c7ef1c8b-ba63-4702-8e74-5094387a97d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Policy Characteristics</vt:lpstr>
      <vt:lpstr>PolicyLevers</vt:lpstr>
      <vt:lpstr>UnitControlCenter</vt:lpstr>
      <vt:lpstr>OutputGraphs</vt:lpstr>
      <vt:lpstr>Output Graph Color Key</vt:lpstr>
      <vt:lpstr>ReferenceScenarios</vt:lpstr>
      <vt:lpstr>ReferenceCurves</vt:lpstr>
      <vt:lpstr>Targets</vt:lpstr>
      <vt:lpstr>EPA GHG Inventory</vt:lpstr>
      <vt:lpstr>Old Target Calculations</vt:lpstr>
      <vt:lpstr>MaxBoundCalculations</vt:lpstr>
    </vt:vector>
  </TitlesOfParts>
  <Manager/>
  <Company>EnergyInnovation.org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Rachel Goldstein</cp:lastModifiedBy>
  <cp:revision/>
  <dcterms:created xsi:type="dcterms:W3CDTF">2014-07-10T20:44:47Z</dcterms:created>
  <dcterms:modified xsi:type="dcterms:W3CDTF">2025-11-26T19:43:49Z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0x010100E59C87379D9A4242BB3A95F198D6F941</vt:lpwstr>
  </property>
</Properties>
</file>